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sRamos\Documents\poo\m1\u1\ejercicios\20191112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C26" i="1"/>
  <c r="D26" i="1" s="1"/>
  <c r="F26" i="1" s="1"/>
  <c r="C25" i="1"/>
  <c r="D25" i="1" s="1"/>
  <c r="F25" i="1" s="1"/>
  <c r="C24" i="1"/>
  <c r="D24" i="1" s="1"/>
  <c r="F24" i="1" s="1"/>
  <c r="C23" i="1"/>
  <c r="D23" i="1" s="1"/>
  <c r="F23" i="1" s="1"/>
  <c r="C21" i="1"/>
  <c r="D21" i="1" s="1"/>
  <c r="F21" i="1" s="1"/>
  <c r="C22" i="1"/>
  <c r="D22" i="1" s="1"/>
  <c r="F22" i="1" s="1"/>
  <c r="D14" i="1"/>
  <c r="D16" i="1"/>
  <c r="D17" i="1"/>
  <c r="D15" i="1"/>
  <c r="D13" i="1"/>
  <c r="D18" i="1"/>
  <c r="C14" i="1"/>
  <c r="C16" i="1"/>
  <c r="C17" i="1"/>
  <c r="C15" i="1"/>
  <c r="C13" i="1"/>
  <c r="C18" i="1"/>
  <c r="B14" i="1"/>
  <c r="B16" i="1"/>
  <c r="B17" i="1"/>
  <c r="B15" i="1"/>
  <c r="B13" i="1"/>
  <c r="B18" i="1"/>
  <c r="G3" i="1"/>
  <c r="G4" i="1"/>
  <c r="G5" i="1"/>
  <c r="G6" i="1"/>
  <c r="G7" i="1"/>
  <c r="C8" i="1"/>
  <c r="D8" i="1"/>
  <c r="B8" i="1"/>
  <c r="F3" i="1"/>
  <c r="F4" i="1"/>
  <c r="F5" i="1"/>
  <c r="F6" i="1"/>
  <c r="F7" i="1"/>
  <c r="F2" i="1"/>
  <c r="E3" i="1"/>
  <c r="E4" i="1"/>
  <c r="E5" i="1"/>
  <c r="E6" i="1"/>
  <c r="E7" i="1"/>
  <c r="E2" i="1"/>
  <c r="E25" i="1" l="1"/>
  <c r="E24" i="1"/>
  <c r="E21" i="1"/>
  <c r="E23" i="1"/>
  <c r="E26" i="1"/>
  <c r="E22" i="1"/>
</calcChain>
</file>

<file path=xl/sharedStrings.xml><?xml version="1.0" encoding="utf-8"?>
<sst xmlns="http://schemas.openxmlformats.org/spreadsheetml/2006/main" count="28" uniqueCount="22">
  <si>
    <t>Establecimientos</t>
  </si>
  <si>
    <t>Variacion 00/05</t>
  </si>
  <si>
    <t>variacion 95/05</t>
  </si>
  <si>
    <t>tendencia</t>
  </si>
  <si>
    <t xml:space="preserve">Tradicionales </t>
  </si>
  <si>
    <t>Supermercados &lt; 100 m2</t>
  </si>
  <si>
    <t>Supermercados 100-399 m2</t>
  </si>
  <si>
    <t>Supermercados 400-999 m2</t>
  </si>
  <si>
    <t>supermercados 1000-2499 m2</t>
  </si>
  <si>
    <t>Hipermercados</t>
  </si>
  <si>
    <t>Total</t>
  </si>
  <si>
    <t>% sobre el total</t>
  </si>
  <si>
    <t>Fecha</t>
  </si>
  <si>
    <t>Dia de la semana</t>
  </si>
  <si>
    <t>Numero del dia de la semana</t>
  </si>
  <si>
    <t>2º, 5º y 6 º carácter</t>
  </si>
  <si>
    <t>ayer</t>
  </si>
  <si>
    <t>hoy</t>
  </si>
  <si>
    <t>mañana</t>
  </si>
  <si>
    <t>30 dias</t>
  </si>
  <si>
    <t>1 mes</t>
  </si>
  <si>
    <t>1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</si>
</sst>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\-mmm\-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right"/>
    </xf>
    <xf numFmtId="3" fontId="0" fillId="0" borderId="1" xfId="0" applyNumberForma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0" fontId="0" fillId="0" borderId="0" xfId="0" applyNumberFormat="1"/>
    <xf numFmtId="10" fontId="0" fillId="2" borderId="1" xfId="1" applyNumberFormat="1" applyFont="1" applyFill="1" applyBorder="1"/>
    <xf numFmtId="172" fontId="0" fillId="2" borderId="1" xfId="0" applyNumberFormat="1" applyFill="1" applyBorder="1" applyAlignment="1">
      <alignment horizontal="right"/>
    </xf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8" sqref="G8"/>
    </sheetView>
  </sheetViews>
  <sheetFormatPr baseColWidth="10" defaultRowHeight="15" x14ac:dyDescent="0.25"/>
  <cols>
    <col min="1" max="1" width="29.28515625" customWidth="1"/>
    <col min="3" max="3" width="20" bestFit="1" customWidth="1"/>
    <col min="5" max="5" width="11.28515625" customWidth="1"/>
    <col min="6" max="6" width="11.7109375" customWidth="1"/>
    <col min="7" max="7" width="13" customWidth="1"/>
  </cols>
  <sheetData>
    <row r="1" spans="1:7" ht="42" customHeight="1" x14ac:dyDescent="0.25">
      <c r="A1" s="1" t="s">
        <v>0</v>
      </c>
      <c r="B1" s="1">
        <v>1995</v>
      </c>
      <c r="C1" s="1">
        <v>2000</v>
      </c>
      <c r="D1" s="1">
        <v>2005</v>
      </c>
      <c r="E1" s="1" t="s">
        <v>1</v>
      </c>
      <c r="F1" s="1" t="s">
        <v>2</v>
      </c>
      <c r="G1" s="1" t="s">
        <v>3</v>
      </c>
    </row>
    <row r="2" spans="1:7" x14ac:dyDescent="0.25">
      <c r="A2" s="2" t="s">
        <v>4</v>
      </c>
      <c r="B2" s="12">
        <v>57758</v>
      </c>
      <c r="C2" s="12">
        <v>41239</v>
      </c>
      <c r="D2" s="12">
        <v>25564</v>
      </c>
      <c r="E2" s="13">
        <f>D2/C2-1</f>
        <v>-0.38010136036276343</v>
      </c>
      <c r="F2" s="13">
        <f>D2/B2-1</f>
        <v>-0.55739464662903848</v>
      </c>
      <c r="G2" s="5" t="str">
        <f>IF(AND(E2:E7&lt;0,F2:F7&lt;0),"Negativa",IF(AND(E2:E7&gt;0,F2:F7&lt;0),"Recuperar",IF(AND(F2:F7&gt;0,E2:E7&lt;0),"Caer","")))</f>
        <v>Negativa</v>
      </c>
    </row>
    <row r="3" spans="1:7" x14ac:dyDescent="0.25">
      <c r="A3" s="2" t="s">
        <v>5</v>
      </c>
      <c r="B3" s="12">
        <v>14434</v>
      </c>
      <c r="C3" s="12">
        <v>13209</v>
      </c>
      <c r="D3" s="12">
        <v>13220</v>
      </c>
      <c r="E3" s="13">
        <f t="shared" ref="E3:E7" si="0">D3/C3-1</f>
        <v>8.3276553864797265E-4</v>
      </c>
      <c r="F3" s="13">
        <f t="shared" ref="F3:F7" si="1">D3/B3-1</f>
        <v>-8.4106969654981323E-2</v>
      </c>
      <c r="G3" s="5" t="str">
        <f t="shared" ref="G3:G7" si="2">IF(AND(E3:E8&lt;0,F3:F8&lt;0),"Negativa",IF(AND(E3:E8&gt;0,F3:F8&lt;0),"Recuperar",IF(AND(F3:F8&gt;0,E3:E8&lt;0),"Caer","")))</f>
        <v>Recuperar</v>
      </c>
    </row>
    <row r="4" spans="1:7" x14ac:dyDescent="0.25">
      <c r="A4" s="2" t="s">
        <v>6</v>
      </c>
      <c r="B4" s="12">
        <v>7212</v>
      </c>
      <c r="C4" s="12">
        <v>8252</v>
      </c>
      <c r="D4" s="12">
        <v>7357</v>
      </c>
      <c r="E4" s="13">
        <f t="shared" si="0"/>
        <v>-0.10845855550169659</v>
      </c>
      <c r="F4" s="13">
        <f t="shared" si="1"/>
        <v>2.0105379922351618E-2</v>
      </c>
      <c r="G4" s="5" t="str">
        <f t="shared" si="2"/>
        <v>Caer</v>
      </c>
    </row>
    <row r="5" spans="1:7" x14ac:dyDescent="0.25">
      <c r="A5" s="2" t="s">
        <v>7</v>
      </c>
      <c r="B5" s="12">
        <v>2413</v>
      </c>
      <c r="C5" s="12">
        <v>3332</v>
      </c>
      <c r="D5" s="12">
        <v>4271</v>
      </c>
      <c r="E5" s="13">
        <f t="shared" si="0"/>
        <v>0.28181272509003596</v>
      </c>
      <c r="F5" s="13">
        <f t="shared" si="1"/>
        <v>0.76999585578118523</v>
      </c>
      <c r="G5" s="5" t="str">
        <f t="shared" si="2"/>
        <v/>
      </c>
    </row>
    <row r="6" spans="1:7" x14ac:dyDescent="0.25">
      <c r="A6" s="2" t="s">
        <v>8</v>
      </c>
      <c r="B6" s="12">
        <v>614</v>
      </c>
      <c r="C6" s="12">
        <v>981</v>
      </c>
      <c r="D6" s="12">
        <v>1913</v>
      </c>
      <c r="E6" s="13">
        <f t="shared" si="0"/>
        <v>0.95005096839959235</v>
      </c>
      <c r="F6" s="13">
        <f t="shared" si="1"/>
        <v>2.1156351791530943</v>
      </c>
      <c r="G6" s="5" t="str">
        <f t="shared" si="2"/>
        <v/>
      </c>
    </row>
    <row r="7" spans="1:7" x14ac:dyDescent="0.25">
      <c r="A7" s="2" t="s">
        <v>9</v>
      </c>
      <c r="B7" s="12">
        <v>221</v>
      </c>
      <c r="C7" s="12">
        <v>306</v>
      </c>
      <c r="D7" s="12">
        <v>365</v>
      </c>
      <c r="E7" s="13">
        <f t="shared" si="0"/>
        <v>0.19281045751633985</v>
      </c>
      <c r="F7" s="13">
        <f t="shared" si="1"/>
        <v>0.65158371040723972</v>
      </c>
      <c r="G7" s="5" t="str">
        <f t="shared" si="2"/>
        <v/>
      </c>
    </row>
    <row r="8" spans="1:7" x14ac:dyDescent="0.25">
      <c r="A8" s="4" t="s">
        <v>10</v>
      </c>
      <c r="B8" s="14">
        <f>SUM(B2:B7)</f>
        <v>82652</v>
      </c>
      <c r="C8" s="14">
        <f t="shared" ref="C8:D8" si="3">SUM(C2:C7)</f>
        <v>67319</v>
      </c>
      <c r="D8" s="14">
        <f t="shared" si="3"/>
        <v>52690</v>
      </c>
      <c r="E8" s="13"/>
      <c r="F8" s="13"/>
      <c r="G8" s="5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6" t="s">
        <v>11</v>
      </c>
      <c r="C11" s="7"/>
      <c r="D11" s="7"/>
      <c r="E11" s="8"/>
      <c r="F11" s="2"/>
      <c r="G11" s="2"/>
    </row>
    <row r="12" spans="1:7" x14ac:dyDescent="0.25">
      <c r="A12" s="2"/>
      <c r="B12" s="1">
        <v>1995</v>
      </c>
      <c r="C12" s="1">
        <v>2000</v>
      </c>
      <c r="D12" s="1">
        <v>2005</v>
      </c>
      <c r="E12" s="3"/>
      <c r="F12" s="2"/>
      <c r="G12" s="2"/>
    </row>
    <row r="13" spans="1:7" x14ac:dyDescent="0.25">
      <c r="A13" s="3" t="s">
        <v>9</v>
      </c>
      <c r="B13" s="16">
        <f>B2/$B$8</f>
        <v>0.69880946619561535</v>
      </c>
      <c r="C13" s="16">
        <f>C2/$C$8</f>
        <v>0.61259079903147695</v>
      </c>
      <c r="D13" s="16">
        <f>D2/$D$8</f>
        <v>0.48517745302713988</v>
      </c>
      <c r="E13" s="3"/>
      <c r="F13" s="2"/>
      <c r="G13" s="2"/>
    </row>
    <row r="14" spans="1:7" x14ac:dyDescent="0.25">
      <c r="A14" s="3" t="s">
        <v>5</v>
      </c>
      <c r="B14" s="16">
        <f>B3/$B$8</f>
        <v>0.17463582248463438</v>
      </c>
      <c r="C14" s="16">
        <f>C3/$C$8</f>
        <v>0.19621503587397318</v>
      </c>
      <c r="D14" s="16">
        <f>D3/$D$8</f>
        <v>0.25090149933573735</v>
      </c>
      <c r="E14" s="3"/>
      <c r="F14" s="2"/>
      <c r="G14" s="2"/>
    </row>
    <row r="15" spans="1:7" x14ac:dyDescent="0.25">
      <c r="A15" s="3" t="s">
        <v>8</v>
      </c>
      <c r="B15" s="16">
        <f>B4/$B$8</f>
        <v>8.725741663843585E-2</v>
      </c>
      <c r="C15" s="16">
        <f>C4/$C$8</f>
        <v>0.12258054932485628</v>
      </c>
      <c r="D15" s="16">
        <f>D4/$D$8</f>
        <v>0.1396280129056747</v>
      </c>
      <c r="E15" s="3"/>
      <c r="F15" s="2"/>
      <c r="G15" s="2"/>
    </row>
    <row r="16" spans="1:7" x14ac:dyDescent="0.25">
      <c r="A16" s="3" t="s">
        <v>6</v>
      </c>
      <c r="B16" s="16">
        <f>B5/$B$8</f>
        <v>2.9194695833131685E-2</v>
      </c>
      <c r="C16" s="16">
        <f>C5/$C$8</f>
        <v>4.9495684724966203E-2</v>
      </c>
      <c r="D16" s="16">
        <f>D5/$D$8</f>
        <v>8.1059024482824066E-2</v>
      </c>
      <c r="E16" s="3"/>
      <c r="F16" s="2"/>
      <c r="G16" s="2"/>
    </row>
    <row r="17" spans="1:11" x14ac:dyDescent="0.25">
      <c r="A17" s="3" t="s">
        <v>7</v>
      </c>
      <c r="B17" s="16">
        <f>B6/$B$8</f>
        <v>7.4287373566277884E-3</v>
      </c>
      <c r="C17" s="16">
        <f>C6/$C$8</f>
        <v>1.4572408978148814E-2</v>
      </c>
      <c r="D17" s="16">
        <f>D6/$D$8</f>
        <v>3.6306699563484535E-2</v>
      </c>
      <c r="E17" s="3"/>
      <c r="F17" s="2"/>
      <c r="G17" s="2"/>
    </row>
    <row r="18" spans="1:11" x14ac:dyDescent="0.25">
      <c r="A18" s="3" t="s">
        <v>4</v>
      </c>
      <c r="B18" s="16">
        <f>B7/$B$8</f>
        <v>2.6738614915549535E-3</v>
      </c>
      <c r="C18" s="16">
        <f>C7/$C$8</f>
        <v>4.5455220665785289E-3</v>
      </c>
      <c r="D18" s="16">
        <f>D7/$D$8</f>
        <v>6.9273106851394954E-3</v>
      </c>
      <c r="E18" s="3"/>
      <c r="F18" s="2"/>
      <c r="G18" s="2"/>
    </row>
    <row r="19" spans="1:11" x14ac:dyDescent="0.25">
      <c r="A19" s="2"/>
      <c r="B19" s="2"/>
      <c r="C19" s="2"/>
      <c r="D19" s="2"/>
      <c r="E19" s="2"/>
      <c r="F19" s="2"/>
      <c r="G19" s="2"/>
    </row>
    <row r="20" spans="1:11" ht="45" x14ac:dyDescent="0.25">
      <c r="A20" s="2"/>
      <c r="B20" s="2"/>
      <c r="C20" s="10" t="s">
        <v>12</v>
      </c>
      <c r="D20" s="10" t="s">
        <v>13</v>
      </c>
      <c r="E20" s="10" t="s">
        <v>14</v>
      </c>
      <c r="F20" s="10" t="s">
        <v>15</v>
      </c>
      <c r="G20" s="9"/>
      <c r="K20" s="15"/>
    </row>
    <row r="21" spans="1:11" x14ac:dyDescent="0.25">
      <c r="A21" s="2"/>
      <c r="B21" s="11" t="s">
        <v>16</v>
      </c>
      <c r="C21" s="17">
        <f ca="1">TODAY()-1</f>
        <v>43780</v>
      </c>
      <c r="D21" s="5" t="str">
        <f ca="1">IF(WEEKDAY(C21,2)=1,"Lunes",IF(WEEKDAY(C21,2)=2,"Martes",IF(WEEKDAY(C21,2)=3,"Miercoles",IF(WEEKDAY(C21,2)=4,"Jueves",IF(WEEKDAY(C21,2)=5,"Viernes",IF(WEEKDAY(C21,2)=6,"Sabado",IF(WEEKDAY(C21,2)=7,"Domingo")))))))</f>
        <v>Lunes</v>
      </c>
      <c r="E21" s="3">
        <f ca="1">DAY(C21)</f>
        <v>11</v>
      </c>
      <c r="F21" s="3" t="str">
        <f ca="1">CONCATENATE(MID(D21,2,1),MID(D21,5,1),MID(D21,6,1))</f>
        <v>us</v>
      </c>
      <c r="G21" s="2"/>
    </row>
    <row r="22" spans="1:11" x14ac:dyDescent="0.25">
      <c r="A22" s="2"/>
      <c r="B22" s="11" t="s">
        <v>17</v>
      </c>
      <c r="C22" s="17">
        <f ca="1">TODAY()</f>
        <v>43781</v>
      </c>
      <c r="D22" s="5" t="str">
        <f t="shared" ref="D22:D26" ca="1" si="4">IF(WEEKDAY(C22,2)=1,"Lunes",IF(WEEKDAY(C22,2)=2,"Martes",IF(WEEKDAY(C22,2)=3,"Miercoles",IF(WEEKDAY(C22,2)=4,"Jueves",IF(WEEKDAY(C22,2)=5,"Viernes",IF(WEEKDAY(C22,2)=6,"Sabado",IF(WEEKDAY(C22,2)=7,"Domingo")))))))</f>
        <v>Martes</v>
      </c>
      <c r="E22" s="3">
        <f t="shared" ref="E22:E26" ca="1" si="5">DAY(C22)</f>
        <v>12</v>
      </c>
      <c r="F22" s="3" t="str">
        <f t="shared" ref="F22:F26" ca="1" si="6">CONCATENATE(MID(D22,2,1),MID(D22,5,1),MID(D22,6,1))</f>
        <v>aes</v>
      </c>
      <c r="G22" s="2"/>
    </row>
    <row r="23" spans="1:11" x14ac:dyDescent="0.25">
      <c r="A23" s="2"/>
      <c r="B23" s="11" t="s">
        <v>18</v>
      </c>
      <c r="C23" s="17">
        <f ca="1">TODAY()+1</f>
        <v>43782</v>
      </c>
      <c r="D23" s="5" t="str">
        <f t="shared" ca="1" si="4"/>
        <v>Miercoles</v>
      </c>
      <c r="E23" s="3">
        <f t="shared" ca="1" si="5"/>
        <v>13</v>
      </c>
      <c r="F23" s="3" t="str">
        <f t="shared" ca="1" si="6"/>
        <v>ico</v>
      </c>
      <c r="G23" s="2"/>
    </row>
    <row r="24" spans="1:11" x14ac:dyDescent="0.25">
      <c r="A24" s="2"/>
      <c r="B24" s="11" t="s">
        <v>19</v>
      </c>
      <c r="C24" s="17">
        <f ca="1">TODAY()+30</f>
        <v>43811</v>
      </c>
      <c r="D24" s="5" t="str">
        <f t="shared" ca="1" si="4"/>
        <v>Jueves</v>
      </c>
      <c r="E24" s="3">
        <f t="shared" ca="1" si="5"/>
        <v>12</v>
      </c>
      <c r="F24" s="3" t="str">
        <f t="shared" ca="1" si="6"/>
        <v>ues</v>
      </c>
      <c r="G24" s="2"/>
    </row>
    <row r="25" spans="1:11" x14ac:dyDescent="0.25">
      <c r="A25" s="2"/>
      <c r="B25" s="11" t="s">
        <v>20</v>
      </c>
      <c r="C25" s="17">
        <f ca="1">TODAY()+30</f>
        <v>43811</v>
      </c>
      <c r="D25" s="5" t="str">
        <f t="shared" ca="1" si="4"/>
        <v>Jueves</v>
      </c>
      <c r="E25" s="3">
        <f t="shared" ca="1" si="5"/>
        <v>12</v>
      </c>
      <c r="F25" s="3" t="str">
        <f t="shared" ca="1" si="6"/>
        <v>ues</v>
      </c>
      <c r="G25" s="2"/>
    </row>
    <row r="26" spans="1:11" x14ac:dyDescent="0.25">
      <c r="A26" s="2"/>
      <c r="B26" s="11" t="s">
        <v>21</v>
      </c>
      <c r="C26" s="17">
        <f ca="1">TODAY()+365</f>
        <v>44146</v>
      </c>
      <c r="D26" s="5" t="str">
        <f t="shared" ca="1" si="4"/>
        <v>Miercoles</v>
      </c>
      <c r="E26" s="3">
        <f t="shared" ca="1" si="5"/>
        <v>11</v>
      </c>
      <c r="F26" s="3" t="str">
        <f t="shared" ca="1" si="6"/>
        <v>ico</v>
      </c>
      <c r="G26" s="2"/>
    </row>
  </sheetData>
  <sortState ref="A13:D18">
    <sortCondition ref="A13:A18"/>
    <sortCondition descending="1" ref="D13:D18"/>
    <sortCondition descending="1" ref="C13:C18"/>
    <sortCondition descending="1" ref="B13:B18"/>
  </sortState>
  <mergeCells count="1">
    <mergeCell ref="B11:E11"/>
  </mergeCells>
  <conditionalFormatting sqref="E2:F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AndresRamos</dc:creator>
  <cp:lastModifiedBy>AndresRamos</cp:lastModifiedBy>
  <dcterms:created xsi:type="dcterms:W3CDTF">2019-11-12T08:18:00Z</dcterms:created>
  <dcterms:modified xsi:type="dcterms:W3CDTF">2019-11-12T13:04:28Z</dcterms:modified>
</cp:coreProperties>
</file>