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0" i="1"/>
  <c r="E8" i="1"/>
  <c r="E7" i="1"/>
  <c r="E5" i="1"/>
  <c r="E3" i="1"/>
  <c r="E6" i="1"/>
  <c r="E4" i="1"/>
  <c r="E2" i="1"/>
  <c r="I2" i="1"/>
  <c r="D9" i="1"/>
  <c r="D10" i="1"/>
  <c r="D11" i="1"/>
  <c r="D12" i="1"/>
  <c r="D3" i="1"/>
  <c r="D4" i="1"/>
  <c r="D5" i="1"/>
  <c r="D6" i="1"/>
  <c r="D7" i="1"/>
  <c r="D8" i="1"/>
  <c r="D2" i="1"/>
  <c r="C9" i="1"/>
  <c r="C10" i="1"/>
  <c r="C11" i="1"/>
  <c r="C12" i="1"/>
  <c r="B12" i="1"/>
  <c r="B11" i="1"/>
  <c r="B10" i="1"/>
  <c r="C8" i="1"/>
  <c r="C7" i="1"/>
  <c r="C5" i="1"/>
  <c r="B9" i="1"/>
  <c r="C3" i="1"/>
  <c r="C6" i="1"/>
  <c r="C4" i="1"/>
  <c r="C2" i="1"/>
  <c r="I5" i="1"/>
  <c r="G7" i="1"/>
  <c r="H2" i="1"/>
</calcChain>
</file>

<file path=xl/sharedStrings.xml><?xml version="1.0" encoding="utf-8"?>
<sst xmlns="http://schemas.openxmlformats.org/spreadsheetml/2006/main" count="26" uniqueCount="26">
  <si>
    <t>Inmueble</t>
  </si>
  <si>
    <t>m2</t>
  </si>
  <si>
    <t>Precio de compra</t>
  </si>
  <si>
    <t>Precio de compra I.V.A incluido</t>
  </si>
  <si>
    <t>Fecha de finalización</t>
  </si>
  <si>
    <t>Piso 1</t>
  </si>
  <si>
    <t>Ático</t>
  </si>
  <si>
    <t>Piso 2</t>
  </si>
  <si>
    <t>Ático 1</t>
  </si>
  <si>
    <t>Ático 2</t>
  </si>
  <si>
    <t>Piso 3</t>
  </si>
  <si>
    <t>Bajo 1</t>
  </si>
  <si>
    <t>Bajo 2</t>
  </si>
  <si>
    <t>Promedio</t>
  </si>
  <si>
    <t>Máximo</t>
  </si>
  <si>
    <t>Mínimo</t>
  </si>
  <si>
    <t>Total</t>
  </si>
  <si>
    <t>Precio m2</t>
  </si>
  <si>
    <t>Descuento</t>
  </si>
  <si>
    <t>Más de 85 metros</t>
  </si>
  <si>
    <t>Hasta 85 metros</t>
  </si>
  <si>
    <t>Bajo</t>
  </si>
  <si>
    <t>Piso</t>
  </si>
  <si>
    <t>IVA</t>
  </si>
  <si>
    <t>Número de inmuebles de 90 o más metros</t>
  </si>
  <si>
    <t>Suma del precio de los inmuebles con más de 90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</si>
</sst>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0\ &quot;€&quot;"/>
    <numFmt numFmtId="176" formatCode="\(dd//mm//yyyy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9" fontId="0" fillId="0" borderId="1" xfId="0" applyNumberFormat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8" fontId="0" fillId="3" borderId="1" xfId="0" applyNumberFormat="1" applyFill="1" applyBorder="1"/>
    <xf numFmtId="2" fontId="0" fillId="3" borderId="1" xfId="0" applyNumberFormat="1" applyFill="1" applyBorder="1"/>
    <xf numFmtId="9" fontId="0" fillId="0" borderId="1" xfId="1" applyFont="1" applyBorder="1"/>
    <xf numFmtId="176" fontId="0" fillId="3" borderId="1" xfId="0" applyNumberFormat="1" applyFill="1" applyBorder="1"/>
    <xf numFmtId="168" fontId="0" fillId="4" borderId="1" xfId="0" applyNumberFormat="1" applyFill="1" applyBorder="1"/>
  </cellXfs>
  <cellStyles count="2">
    <cellStyle name="Normal" xfId="0" builtinId="0"/>
    <cellStyle name="Porcentaje" xfId="1" builtinId="5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A21" sqref="A21"/>
    </sheetView>
  </sheetViews>
  <sheetFormatPr baseColWidth="10" defaultRowHeight="15" x14ac:dyDescent="0.25"/>
  <cols>
    <col min="1" max="1" width="11.5703125" customWidth="1"/>
    <col min="2" max="2" width="15.7109375" customWidth="1"/>
    <col min="3" max="3" width="16.42578125" bestFit="1" customWidth="1"/>
    <col min="4" max="4" width="19.42578125" customWidth="1"/>
    <col min="5" max="5" width="19.5703125" bestFit="1" customWidth="1"/>
    <col min="7" max="8" width="11.85546875" bestFit="1" customWidth="1"/>
  </cols>
  <sheetData>
    <row r="1" spans="1:9" ht="35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9" x14ac:dyDescent="0.25">
      <c r="A2" s="4" t="s">
        <v>5</v>
      </c>
      <c r="B2" s="4">
        <v>80</v>
      </c>
      <c r="C2" s="11">
        <f>B2*B17*(1-E16)</f>
        <v>136000</v>
      </c>
      <c r="D2" s="11">
        <f>(C2*$B$19)+C2</f>
        <v>157760</v>
      </c>
      <c r="E2" s="14">
        <f ca="1">TODAY()+120</f>
        <v>43886</v>
      </c>
      <c r="H2">
        <f>IF($B2&lt;85,$E$16,$E$15)</f>
        <v>0.15</v>
      </c>
      <c r="I2">
        <f>IF(MID((A$2:A$8),1,4)=A$17,(B2*B17)-IF($B2&lt;85,$E$16,$E$15))</f>
        <v>159999.85</v>
      </c>
    </row>
    <row r="3" spans="1:9" x14ac:dyDescent="0.25">
      <c r="A3" s="4" t="s">
        <v>8</v>
      </c>
      <c r="B3" s="4">
        <v>85</v>
      </c>
      <c r="C3" s="11">
        <f>B3*B15*(1-E16)</f>
        <v>158950</v>
      </c>
      <c r="D3" s="11">
        <f t="shared" ref="D3:D8" si="0">(C3*$B$19)+C3</f>
        <v>184382</v>
      </c>
      <c r="E3" s="14">
        <f ca="1">TODAY()+210</f>
        <v>43976</v>
      </c>
    </row>
    <row r="4" spans="1:9" x14ac:dyDescent="0.25">
      <c r="A4" s="4" t="s">
        <v>7</v>
      </c>
      <c r="B4" s="4">
        <v>90</v>
      </c>
      <c r="C4" s="11">
        <f>B4*B17*(1-E15)</f>
        <v>144000</v>
      </c>
      <c r="D4" s="11">
        <f t="shared" si="0"/>
        <v>167040</v>
      </c>
      <c r="E4" s="14">
        <f ca="1">TODAY()+120</f>
        <v>43886</v>
      </c>
    </row>
    <row r="5" spans="1:9" x14ac:dyDescent="0.25">
      <c r="A5" s="4" t="s">
        <v>9</v>
      </c>
      <c r="B5" s="4">
        <v>90</v>
      </c>
      <c r="C5" s="11">
        <f>B5*B15*(1-E15)</f>
        <v>158400</v>
      </c>
      <c r="D5" s="11">
        <f t="shared" si="0"/>
        <v>183744</v>
      </c>
      <c r="E5" s="14">
        <f ca="1">TODAY()+210</f>
        <v>43976</v>
      </c>
      <c r="I5" t="b">
        <f>IF(MID((A$2:A$8),1,4)=A$17,(B2*B$17)-IF($B2&lt;85,$E$16,$E$15))</f>
        <v>0</v>
      </c>
    </row>
    <row r="6" spans="1:9" x14ac:dyDescent="0.25">
      <c r="A6" s="4" t="s">
        <v>10</v>
      </c>
      <c r="B6" s="4">
        <v>95</v>
      </c>
      <c r="C6" s="11">
        <f>B6*B17*(1-E15)</f>
        <v>152000</v>
      </c>
      <c r="D6" s="11">
        <f t="shared" si="0"/>
        <v>176320</v>
      </c>
      <c r="E6" s="14">
        <f ca="1">TODAY()+120</f>
        <v>43886</v>
      </c>
    </row>
    <row r="7" spans="1:9" x14ac:dyDescent="0.25">
      <c r="A7" s="4" t="s">
        <v>11</v>
      </c>
      <c r="B7" s="4">
        <v>120</v>
      </c>
      <c r="C7" s="11">
        <f>B7*B16*(1-E15)</f>
        <v>172800</v>
      </c>
      <c r="D7" s="11">
        <f t="shared" si="0"/>
        <v>200448</v>
      </c>
      <c r="E7" s="14">
        <f ca="1">TODAY()+485</f>
        <v>44251</v>
      </c>
      <c r="G7">
        <f>B2*B17*(1-E16)</f>
        <v>136000</v>
      </c>
    </row>
    <row r="8" spans="1:9" x14ac:dyDescent="0.25">
      <c r="A8" s="4" t="s">
        <v>12</v>
      </c>
      <c r="B8" s="4">
        <v>150</v>
      </c>
      <c r="C8" s="11">
        <f>B8*B16*(1-E15)</f>
        <v>216000</v>
      </c>
      <c r="D8" s="11">
        <f t="shared" si="0"/>
        <v>250560</v>
      </c>
      <c r="E8" s="14">
        <f ca="1">TODAY()+485</f>
        <v>44251</v>
      </c>
    </row>
    <row r="9" spans="1:9" x14ac:dyDescent="0.25">
      <c r="A9" s="4" t="s">
        <v>16</v>
      </c>
      <c r="B9" s="3">
        <f>SUM(B2:B8)</f>
        <v>710</v>
      </c>
      <c r="C9" s="11">
        <f>SUM(C2:C8)</f>
        <v>1138150</v>
      </c>
      <c r="D9" s="11">
        <f>SUM(D2:D8)</f>
        <v>1320254</v>
      </c>
      <c r="E9" s="5"/>
    </row>
    <row r="10" spans="1:9" x14ac:dyDescent="0.25">
      <c r="A10" s="4" t="s">
        <v>13</v>
      </c>
      <c r="B10" s="12">
        <f>AVERAGE(B2:B8)</f>
        <v>101.42857142857143</v>
      </c>
      <c r="C10" s="11">
        <f>AVERAGE(C2:C8)</f>
        <v>162592.85714285713</v>
      </c>
      <c r="D10" s="11">
        <f>AVERAGE(D2:D8)</f>
        <v>188607.71428571429</v>
      </c>
      <c r="E10" s="5"/>
    </row>
    <row r="11" spans="1:9" x14ac:dyDescent="0.25">
      <c r="A11" s="4" t="s">
        <v>14</v>
      </c>
      <c r="B11" s="3">
        <f>MAX(B2:B8)</f>
        <v>150</v>
      </c>
      <c r="C11" s="11">
        <f>MAX(C2:C8)</f>
        <v>216000</v>
      </c>
      <c r="D11" s="11">
        <f>MAX(D2:D8)</f>
        <v>250560</v>
      </c>
      <c r="E11" s="5"/>
    </row>
    <row r="12" spans="1:9" x14ac:dyDescent="0.25">
      <c r="A12" s="4" t="s">
        <v>15</v>
      </c>
      <c r="B12" s="3">
        <f>MIN(B2:B8)</f>
        <v>80</v>
      </c>
      <c r="C12" s="11">
        <f>MIN(C2:C8)</f>
        <v>136000</v>
      </c>
      <c r="D12" s="11">
        <f>MIN(D2:D8)</f>
        <v>157760</v>
      </c>
      <c r="E12" s="5"/>
    </row>
    <row r="13" spans="1:9" x14ac:dyDescent="0.25">
      <c r="A13" s="4"/>
      <c r="B13" s="4"/>
      <c r="C13" s="4"/>
      <c r="D13" s="4"/>
      <c r="E13" s="4"/>
    </row>
    <row r="14" spans="1:9" x14ac:dyDescent="0.25">
      <c r="A14" s="6" t="s">
        <v>17</v>
      </c>
      <c r="B14" s="6"/>
      <c r="C14" s="4"/>
      <c r="D14" s="6" t="s">
        <v>18</v>
      </c>
      <c r="E14" s="6"/>
    </row>
    <row r="15" spans="1:9" x14ac:dyDescent="0.25">
      <c r="A15" s="4" t="s">
        <v>6</v>
      </c>
      <c r="B15" s="4">
        <v>2200</v>
      </c>
      <c r="C15" s="4"/>
      <c r="D15" s="4" t="s">
        <v>19</v>
      </c>
      <c r="E15" s="7">
        <v>0.2</v>
      </c>
    </row>
    <row r="16" spans="1:9" x14ac:dyDescent="0.25">
      <c r="A16" s="4" t="s">
        <v>21</v>
      </c>
      <c r="B16" s="4">
        <v>1800</v>
      </c>
      <c r="C16" s="4"/>
      <c r="D16" s="4" t="s">
        <v>20</v>
      </c>
      <c r="E16" s="7">
        <v>0.15</v>
      </c>
    </row>
    <row r="17" spans="1:5" x14ac:dyDescent="0.25">
      <c r="A17" s="4" t="s">
        <v>22</v>
      </c>
      <c r="B17" s="4">
        <v>2000</v>
      </c>
      <c r="C17" s="4"/>
      <c r="D17" s="4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8" t="s">
        <v>23</v>
      </c>
      <c r="B19" s="13">
        <v>0.16</v>
      </c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9"/>
      <c r="B21" s="4"/>
      <c r="C21" s="4"/>
      <c r="D21" s="4"/>
      <c r="E21" s="4"/>
    </row>
    <row r="22" spans="1:5" x14ac:dyDescent="0.25">
      <c r="A22" s="9"/>
      <c r="B22" s="4"/>
      <c r="C22" s="4"/>
      <c r="D22" s="4"/>
      <c r="E22" s="4"/>
    </row>
    <row r="23" spans="1:5" x14ac:dyDescent="0.25">
      <c r="A23" s="9"/>
      <c r="B23" s="4"/>
      <c r="C23" s="4"/>
      <c r="D23" s="4"/>
      <c r="E23" s="4"/>
    </row>
    <row r="24" spans="1:5" x14ac:dyDescent="0.25">
      <c r="A24" s="9"/>
      <c r="B24" s="4"/>
      <c r="C24" s="4"/>
      <c r="D24" s="4"/>
      <c r="E24" s="4"/>
    </row>
    <row r="25" spans="1:5" x14ac:dyDescent="0.25">
      <c r="A25" s="9"/>
      <c r="B25" s="4"/>
      <c r="C25" s="4"/>
      <c r="D25" s="4"/>
      <c r="E25" s="4"/>
    </row>
    <row r="26" spans="1:5" x14ac:dyDescent="0.25">
      <c r="A26" s="9"/>
      <c r="B26" s="4"/>
      <c r="C26" s="4"/>
      <c r="D26" s="4"/>
      <c r="E26" s="4"/>
    </row>
    <row r="27" spans="1:5" x14ac:dyDescent="0.25">
      <c r="A27" s="9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10" t="s">
        <v>24</v>
      </c>
      <c r="B29" s="10"/>
      <c r="C29" s="10"/>
      <c r="D29" s="4"/>
      <c r="E29" s="4"/>
    </row>
    <row r="30" spans="1:5" x14ac:dyDescent="0.25">
      <c r="A30" s="4">
        <f>COUNTIF(B2:B8,"&gt;90")</f>
        <v>3</v>
      </c>
      <c r="B30" s="4"/>
      <c r="C30" s="4"/>
      <c r="D30" s="4"/>
      <c r="E30" s="4"/>
    </row>
    <row r="31" spans="1:5" x14ac:dyDescent="0.25">
      <c r="A31" s="4"/>
      <c r="B31" s="4"/>
      <c r="C31" s="4"/>
      <c r="D31" s="4"/>
      <c r="E31" s="4"/>
    </row>
    <row r="32" spans="1:5" x14ac:dyDescent="0.25">
      <c r="A32" s="10" t="s">
        <v>25</v>
      </c>
      <c r="B32" s="10"/>
      <c r="C32" s="10"/>
      <c r="D32" s="10"/>
      <c r="E32" s="4"/>
    </row>
    <row r="33" spans="1:5" x14ac:dyDescent="0.25">
      <c r="A33" s="15">
        <f>SUMIFS(C2:C8,B2:B8,"&gt;90")</f>
        <v>540800</v>
      </c>
      <c r="B33" s="4"/>
      <c r="C33" s="4"/>
      <c r="D33" s="4"/>
      <c r="E33" s="4"/>
    </row>
  </sheetData>
  <mergeCells count="4">
    <mergeCell ref="A14:B14"/>
    <mergeCell ref="D14:E14"/>
    <mergeCell ref="A29:C29"/>
    <mergeCell ref="A32:D32"/>
  </mergeCells>
  <conditionalFormatting sqref="A2:A8">
    <cfRule type="expression" dxfId="1" priority="1">
      <formula>C2&gt;150000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AndresRamos</dc:creator>
  <cp:lastModifiedBy>AndresRamos</cp:lastModifiedBy>
  <dcterms:created xsi:type="dcterms:W3CDTF">2019-10-28T08:17:31Z</dcterms:created>
  <dcterms:modified xsi:type="dcterms:W3CDTF">2019-10-28T10:15:02Z</dcterms:modified>
</cp:coreProperties>
</file>