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esRamos\Documents\poo\m1\u1\ejercicios\20191105\"/>
    </mc:Choice>
  </mc:AlternateContent>
  <bookViews>
    <workbookView xWindow="0" yWindow="0" windowWidth="28800" windowHeight="12330" tabRatio="725" activeTab="2"/>
  </bookViews>
  <sheets>
    <sheet name="105" sheetId="4" r:id="rId1"/>
    <sheet name="Tabla Multiplicar" sheetId="7" r:id="rId2"/>
    <sheet name="106" sheetId="5" r:id="rId3"/>
    <sheet name="Gráfico1" sheetId="10" r:id="rId4"/>
    <sheet name="109" sheetId="8" r:id="rId5"/>
    <sheet name="110" sheetId="9" r:id="rId6"/>
  </sheets>
  <externalReferences>
    <externalReference r:id="rId7"/>
  </externalReferences>
  <definedNames>
    <definedName name="Abril">#REF!</definedName>
    <definedName name="anscount" hidden="1">2</definedName>
    <definedName name="Apellido">'[1]27'!$C$15:$C$22</definedName>
    <definedName name="base_datos">'[1]76'!$A$58:$E$74</definedName>
    <definedName name="BudgetTab">#REF!</definedName>
    <definedName name="Code">'[1]35'!$A$1:$A$12</definedName>
    <definedName name="Código">#REF!</definedName>
    <definedName name="Colegios">#REF!</definedName>
    <definedName name="Comida">#REF!</definedName>
    <definedName name="cuota">'[1]32'!$A$11:$D$28</definedName>
    <definedName name="Domicilio">'[1]27'!$D$15:$D$22</definedName>
    <definedName name="Enero">#REF!</definedName>
    <definedName name="Febrero">#REF!</definedName>
    <definedName name="Gasolina">#REF!</definedName>
    <definedName name="Luz">#REF!</definedName>
    <definedName name="Marzo">#REF!</definedName>
    <definedName name="Nombre">'[1]27'!$B$15:$B$22</definedName>
    <definedName name="Ocio">#REF!</definedName>
    <definedName name="Saldo_pdte.">'[1]27'!$F$15:$F$22</definedName>
    <definedName name="sencount" hidden="1">1</definedName>
    <definedName name="Teléfono">#REF!</definedName>
  </definedNames>
  <calcPr calcId="162913"/>
</workbook>
</file>

<file path=xl/calcChain.xml><?xml version="1.0" encoding="utf-8"?>
<calcChain xmlns="http://schemas.openxmlformats.org/spreadsheetml/2006/main">
  <c r="G21" i="9" l="1" a="1"/>
  <c r="G21" i="9" s="1"/>
  <c r="F19" i="9" a="1"/>
  <c r="F19" i="9"/>
  <c r="F18" i="9" a="1"/>
  <c r="F18" i="9" s="1"/>
  <c r="E28" i="5" a="1"/>
  <c r="E28" i="5" s="1"/>
  <c r="G8" i="4" a="1"/>
  <c r="G9" i="4" s="1"/>
  <c r="G8" i="4"/>
  <c r="G11" i="4"/>
  <c r="G12" i="4"/>
  <c r="G15" i="4"/>
  <c r="G16" i="4"/>
  <c r="F8" i="4" a="1"/>
  <c r="F8" i="4" s="1"/>
  <c r="E8" i="4" a="1"/>
  <c r="E9" i="4" s="1"/>
  <c r="E8" i="4"/>
  <c r="E11" i="4"/>
  <c r="E12" i="4"/>
  <c r="E15" i="4"/>
  <c r="E16" i="4"/>
  <c r="F20" i="9" a="1"/>
  <c r="F20" i="9" s="1"/>
  <c r="D24" i="8" a="1"/>
  <c r="D24" i="8"/>
  <c r="D23" i="8" a="1"/>
  <c r="D23" i="8"/>
  <c r="D22" i="8" a="1"/>
  <c r="D22" i="8"/>
  <c r="F21" i="9"/>
  <c r="F17" i="9" a="1"/>
  <c r="F17" i="9"/>
  <c r="D28" i="5"/>
  <c r="D27" i="5" a="1"/>
  <c r="D27" i="5" s="1"/>
  <c r="C8" i="7" a="1"/>
  <c r="C8" i="7" s="1"/>
  <c r="F8" i="7"/>
  <c r="J8" i="7"/>
  <c r="D9" i="7"/>
  <c r="H9" i="7"/>
  <c r="L9" i="7"/>
  <c r="F10" i="7"/>
  <c r="J10" i="7"/>
  <c r="D11" i="7"/>
  <c r="H11" i="7"/>
  <c r="L11" i="7"/>
  <c r="F12" i="7"/>
  <c r="J12" i="7"/>
  <c r="D13" i="7"/>
  <c r="H13" i="7"/>
  <c r="L13" i="7"/>
  <c r="F14" i="7"/>
  <c r="J14" i="7"/>
  <c r="D15" i="7"/>
  <c r="H15" i="7"/>
  <c r="L15" i="7"/>
  <c r="F16" i="7"/>
  <c r="J16" i="7"/>
  <c r="D17" i="7"/>
  <c r="H17" i="7"/>
  <c r="L17" i="7"/>
  <c r="D15" i="5"/>
  <c r="D16" i="5"/>
  <c r="D17" i="5"/>
  <c r="D18" i="5"/>
  <c r="D19" i="5"/>
  <c r="D20" i="5"/>
  <c r="D21" i="5"/>
  <c r="D22" i="5"/>
  <c r="D23" i="5"/>
  <c r="D14" i="5"/>
  <c r="D26" i="5"/>
  <c r="D25" i="5" a="1"/>
  <c r="D25" i="5" s="1"/>
  <c r="G14" i="4" l="1"/>
  <c r="G10" i="4"/>
  <c r="G17" i="4"/>
  <c r="G13" i="4"/>
  <c r="F10" i="4"/>
  <c r="F17" i="4"/>
  <c r="F13" i="4"/>
  <c r="F9" i="4"/>
  <c r="F15" i="4"/>
  <c r="F11" i="4"/>
  <c r="F14" i="4"/>
  <c r="F16" i="4"/>
  <c r="F12" i="4"/>
  <c r="E14" i="4"/>
  <c r="E10" i="4"/>
  <c r="E17" i="4"/>
  <c r="E13" i="4"/>
  <c r="K17" i="7"/>
  <c r="G17" i="7"/>
  <c r="C17" i="7"/>
  <c r="I16" i="7"/>
  <c r="E16" i="7"/>
  <c r="K15" i="7"/>
  <c r="G15" i="7"/>
  <c r="C15" i="7"/>
  <c r="I14" i="7"/>
  <c r="E14" i="7"/>
  <c r="K13" i="7"/>
  <c r="G13" i="7"/>
  <c r="C13" i="7"/>
  <c r="I12" i="7"/>
  <c r="E12" i="7"/>
  <c r="K11" i="7"/>
  <c r="G11" i="7"/>
  <c r="C11" i="7"/>
  <c r="I10" i="7"/>
  <c r="E10" i="7"/>
  <c r="K9" i="7"/>
  <c r="G9" i="7"/>
  <c r="C9" i="7"/>
  <c r="I8" i="7"/>
  <c r="E8" i="7"/>
  <c r="J17" i="7"/>
  <c r="F17" i="7"/>
  <c r="L16" i="7"/>
  <c r="H16" i="7"/>
  <c r="D16" i="7"/>
  <c r="J15" i="7"/>
  <c r="F15" i="7"/>
  <c r="L14" i="7"/>
  <c r="H14" i="7"/>
  <c r="D14" i="7"/>
  <c r="J13" i="7"/>
  <c r="F13" i="7"/>
  <c r="L12" i="7"/>
  <c r="H12" i="7"/>
  <c r="D12" i="7"/>
  <c r="J11" i="7"/>
  <c r="F11" i="7"/>
  <c r="L10" i="7"/>
  <c r="H10" i="7"/>
  <c r="D10" i="7"/>
  <c r="J9" i="7"/>
  <c r="F9" i="7"/>
  <c r="L8" i="7"/>
  <c r="H8" i="7"/>
  <c r="D8" i="7"/>
  <c r="I17" i="7"/>
  <c r="E17" i="7"/>
  <c r="K16" i="7"/>
  <c r="G16" i="7"/>
  <c r="C16" i="7"/>
  <c r="I15" i="7"/>
  <c r="E15" i="7"/>
  <c r="K14" i="7"/>
  <c r="G14" i="7"/>
  <c r="C14" i="7"/>
  <c r="I13" i="7"/>
  <c r="E13" i="7"/>
  <c r="K12" i="7"/>
  <c r="G12" i="7"/>
  <c r="C12" i="7"/>
  <c r="I11" i="7"/>
  <c r="E11" i="7"/>
  <c r="K10" i="7"/>
  <c r="G10" i="7"/>
  <c r="C10" i="7"/>
  <c r="I9" i="7"/>
  <c r="E9" i="7"/>
  <c r="K8" i="7"/>
  <c r="G8" i="7"/>
</calcChain>
</file>

<file path=xl/sharedStrings.xml><?xml version="1.0" encoding="utf-8"?>
<sst xmlns="http://schemas.openxmlformats.org/spreadsheetml/2006/main" count="79" uniqueCount="60">
  <si>
    <t>EJERCICIO 105</t>
  </si>
  <si>
    <t>EJERCICIO 106</t>
  </si>
  <si>
    <t>EJERCICIO 108</t>
  </si>
  <si>
    <t>EJERCICIO 109</t>
  </si>
  <si>
    <t>EJERCICIO 110</t>
  </si>
  <si>
    <t>Cuántos pagan más de 600 euros</t>
  </si>
  <si>
    <t>Precio medio incluyendo los descuentos aplicados</t>
  </si>
  <si>
    <t>Importe total sin aplicar el descuento individual</t>
  </si>
  <si>
    <t>Importe total descontando el porcentaje anotado</t>
  </si>
  <si>
    <t>Qué cantidad se pide de la referencia:</t>
  </si>
  <si>
    <t>Filtro pantalla</t>
  </si>
  <si>
    <t>Soporte organizador</t>
  </si>
  <si>
    <t>Tinta impresora</t>
  </si>
  <si>
    <t>Fundas diskette</t>
  </si>
  <si>
    <t>Fundas CD</t>
  </si>
  <si>
    <t>Papel fotográfico</t>
  </si>
  <si>
    <t>Talonario gastos</t>
  </si>
  <si>
    <t>Referecia</t>
  </si>
  <si>
    <t>Importe</t>
  </si>
  <si>
    <t>Precio 2002</t>
  </si>
  <si>
    <t>Variaciones entre los dos años</t>
  </si>
  <si>
    <t>Veces que mantiene el precio</t>
  </si>
  <si>
    <t>FÓRMULAS MATRICIALES</t>
  </si>
  <si>
    <t>FUNCIONES MATRICIALES MATEMATICAS</t>
  </si>
  <si>
    <t>FORMULAS MATRICIALES</t>
  </si>
  <si>
    <t>Precio medio</t>
  </si>
  <si>
    <t>Precio 2001</t>
  </si>
  <si>
    <t>Cantidad</t>
  </si>
  <si>
    <t>Precio</t>
  </si>
  <si>
    <t>Cliente 1</t>
  </si>
  <si>
    <t>Cliente 2</t>
  </si>
  <si>
    <t>Cliente 3</t>
  </si>
  <si>
    <t>Cliente 4</t>
  </si>
  <si>
    <t>Cliente 5</t>
  </si>
  <si>
    <t>Cliente 6</t>
  </si>
  <si>
    <t>Cliente 7</t>
  </si>
  <si>
    <t>Cliente 8</t>
  </si>
  <si>
    <t>Cliente 9</t>
  </si>
  <si>
    <t>Cliente 10</t>
  </si>
  <si>
    <t>Cuanto pide el cliente:</t>
  </si>
  <si>
    <t>Ventas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</si>
  <si>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</si>
  <si>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</si>
  <si>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</si>
  <si>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</si>
  <si>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</si>
  <si>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</si>
  <si>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</si>
  <si>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</si>
  <si>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</si>
  <si>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</si>
  <si>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</si>
  <si>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</si>
  <si>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Aumentos entre los dos años</t>
  </si>
  <si>
    <t>Meses</t>
  </si>
  <si>
    <t>Descuento</t>
  </si>
  <si>
    <t>Descripción</t>
  </si>
  <si>
    <t>Importe neto</t>
  </si>
  <si>
    <t>Total € cobrados:</t>
  </si>
  <si>
    <t>Cuantos pagan más de 10.000 €: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</si>
</sst>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&quot;$&quot;#,##0.00_);[Red]\(&quot;$&quot;#,##0.00\)"/>
    <numFmt numFmtId="165" formatCode="&quot;$&quot;#,##0;[Red]\-&quot;$&quot;#,##0"/>
    <numFmt numFmtId="166" formatCode="0.0"/>
    <numFmt numFmtId="167" formatCode="_-* #,##0.00\ [$€-1]_-;\-* #,##0.00\ [$€-1]_-;_-* &quot;-&quot;??\ [$€-1]_-"/>
    <numFmt numFmtId="168" formatCode="_-* #,##0\ [$€-1]_-;\-* #,##0\ [$€-1]_-;_-* &quot;-&quot;??\ [$€-1]_-"/>
    <numFmt numFmtId="169" formatCode="#,##0\ &quot;€&quot;"/>
    <numFmt numFmtId="170" formatCode="_-* #,##0.00\ [$€-1]_-;\-* #,##0.00\ [$€-1]_-;_-* &quot;-&quot;??\ [$€-1]_-;_-@_-"/>
    <numFmt numFmtId="174" formatCode="#,##0.00\ &quot;€&quot;"/>
  </numFmts>
  <fonts count="1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</font>
    <font>
      <b/>
      <sz val="9"/>
      <color indexed="18"/>
      <name val="Arial"/>
      <family val="2"/>
    </font>
    <font>
      <sz val="10"/>
      <name val="MS Sans Serif"/>
    </font>
    <font>
      <sz val="8"/>
      <name val="Helv"/>
    </font>
    <font>
      <b/>
      <sz val="10"/>
      <color indexed="9"/>
      <name val="Arial"/>
      <family val="2"/>
    </font>
    <font>
      <sz val="10"/>
      <color indexed="43"/>
      <name val="Arial"/>
      <family val="2"/>
    </font>
    <font>
      <b/>
      <sz val="10"/>
      <color indexed="47"/>
      <name val="Arial"/>
      <family val="2"/>
    </font>
    <font>
      <sz val="10"/>
      <color indexed="41"/>
      <name val="Arial"/>
      <family val="2"/>
    </font>
    <font>
      <b/>
      <sz val="10"/>
      <color indexed="18"/>
      <name val="Arial"/>
      <family val="2"/>
    </font>
    <font>
      <i/>
      <sz val="10"/>
      <color indexed="4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3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54"/>
      </left>
      <right style="thin">
        <color indexed="54"/>
      </right>
      <top style="medium">
        <color indexed="54"/>
      </top>
      <bottom style="thin">
        <color indexed="54"/>
      </bottom>
      <diagonal/>
    </border>
    <border>
      <left style="thin">
        <color indexed="54"/>
      </left>
      <right style="thin">
        <color indexed="54"/>
      </right>
      <top style="medium">
        <color indexed="54"/>
      </top>
      <bottom style="thin">
        <color indexed="54"/>
      </bottom>
      <diagonal/>
    </border>
    <border>
      <left style="thin">
        <color indexed="54"/>
      </left>
      <right style="medium">
        <color indexed="54"/>
      </right>
      <top style="medium">
        <color indexed="54"/>
      </top>
      <bottom style="thin">
        <color indexed="54"/>
      </bottom>
      <diagonal/>
    </border>
    <border>
      <left style="medium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4"/>
      </left>
      <right style="medium">
        <color indexed="54"/>
      </right>
      <top style="thin">
        <color indexed="54"/>
      </top>
      <bottom style="thin">
        <color indexed="54"/>
      </bottom>
      <diagonal/>
    </border>
    <border>
      <left style="medium">
        <color indexed="54"/>
      </left>
      <right style="thin">
        <color indexed="54"/>
      </right>
      <top style="thin">
        <color indexed="54"/>
      </top>
      <bottom style="medium">
        <color indexed="54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medium">
        <color indexed="54"/>
      </bottom>
      <diagonal/>
    </border>
    <border>
      <left style="thin">
        <color indexed="54"/>
      </left>
      <right style="medium">
        <color indexed="54"/>
      </right>
      <top style="thin">
        <color indexed="54"/>
      </top>
      <bottom style="medium">
        <color indexed="54"/>
      </bottom>
      <diagonal/>
    </border>
    <border>
      <left style="medium">
        <color indexed="60"/>
      </left>
      <right style="thin">
        <color indexed="60"/>
      </right>
      <top style="medium">
        <color indexed="60"/>
      </top>
      <bottom style="thin">
        <color indexed="60"/>
      </bottom>
      <diagonal/>
    </border>
    <border>
      <left style="thin">
        <color indexed="60"/>
      </left>
      <right style="medium">
        <color indexed="60"/>
      </right>
      <top style="medium">
        <color indexed="60"/>
      </top>
      <bottom style="thin">
        <color indexed="60"/>
      </bottom>
      <diagonal/>
    </border>
    <border>
      <left style="medium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 style="medium">
        <color indexed="60"/>
      </right>
      <top style="thin">
        <color indexed="60"/>
      </top>
      <bottom style="thin">
        <color indexed="60"/>
      </bottom>
      <diagonal/>
    </border>
    <border>
      <left style="medium">
        <color indexed="60"/>
      </left>
      <right style="thin">
        <color indexed="60"/>
      </right>
      <top style="thin">
        <color indexed="60"/>
      </top>
      <bottom style="medium">
        <color indexed="60"/>
      </bottom>
      <diagonal/>
    </border>
    <border>
      <left style="thin">
        <color indexed="60"/>
      </left>
      <right style="medium">
        <color indexed="60"/>
      </right>
      <top style="thin">
        <color indexed="60"/>
      </top>
      <bottom style="medium">
        <color indexed="6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ck">
        <color indexed="24"/>
      </left>
      <right style="thick">
        <color indexed="24"/>
      </right>
      <top style="thick">
        <color indexed="24"/>
      </top>
      <bottom style="thin">
        <color indexed="24"/>
      </bottom>
      <diagonal/>
    </border>
    <border>
      <left style="thick">
        <color indexed="24"/>
      </left>
      <right style="thick">
        <color indexed="24"/>
      </right>
      <top style="thin">
        <color indexed="24"/>
      </top>
      <bottom style="thin">
        <color indexed="24"/>
      </bottom>
      <diagonal/>
    </border>
    <border>
      <left style="thick">
        <color indexed="24"/>
      </left>
      <right style="thick">
        <color indexed="24"/>
      </right>
      <top style="thin">
        <color indexed="24"/>
      </top>
      <bottom style="thick">
        <color indexed="24"/>
      </bottom>
      <diagonal/>
    </border>
    <border>
      <left style="thick">
        <color indexed="24"/>
      </left>
      <right style="thick">
        <color indexed="24"/>
      </right>
      <top style="thick">
        <color indexed="24"/>
      </top>
      <bottom style="thick">
        <color indexed="24"/>
      </bottom>
      <diagonal/>
    </border>
    <border>
      <left style="thick">
        <color indexed="24"/>
      </left>
      <right style="thin">
        <color indexed="24"/>
      </right>
      <top style="thick">
        <color indexed="24"/>
      </top>
      <bottom style="thin">
        <color indexed="24"/>
      </bottom>
      <diagonal/>
    </border>
    <border>
      <left style="thin">
        <color indexed="24"/>
      </left>
      <right style="thin">
        <color indexed="24"/>
      </right>
      <top style="thick">
        <color indexed="24"/>
      </top>
      <bottom style="thin">
        <color indexed="24"/>
      </bottom>
      <diagonal/>
    </border>
    <border>
      <left style="thin">
        <color indexed="24"/>
      </left>
      <right style="thick">
        <color indexed="24"/>
      </right>
      <top style="thick">
        <color indexed="24"/>
      </top>
      <bottom style="thin">
        <color indexed="24"/>
      </bottom>
      <diagonal/>
    </border>
    <border>
      <left style="thick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24"/>
      </left>
      <right style="thick">
        <color indexed="24"/>
      </right>
      <top style="thin">
        <color indexed="24"/>
      </top>
      <bottom style="thin">
        <color indexed="24"/>
      </bottom>
      <diagonal/>
    </border>
    <border>
      <left style="thick">
        <color indexed="24"/>
      </left>
      <right style="thin">
        <color indexed="24"/>
      </right>
      <top style="thin">
        <color indexed="24"/>
      </top>
      <bottom style="thick">
        <color indexed="2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ck">
        <color indexed="24"/>
      </bottom>
      <diagonal/>
    </border>
    <border>
      <left style="thin">
        <color indexed="24"/>
      </left>
      <right style="thick">
        <color indexed="24"/>
      </right>
      <top style="thin">
        <color indexed="24"/>
      </top>
      <bottom style="thick">
        <color indexed="24"/>
      </bottom>
      <diagonal/>
    </border>
    <border>
      <left style="thin">
        <color indexed="60"/>
      </left>
      <right style="thin">
        <color indexed="60"/>
      </right>
      <top style="medium">
        <color indexed="60"/>
      </top>
      <bottom style="thin">
        <color indexed="6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medium">
        <color indexed="60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8">
    <xf numFmtId="0" fontId="0" fillId="0" borderId="0"/>
    <xf numFmtId="38" fontId="1" fillId="0" borderId="0" applyFont="0" applyFill="0" applyBorder="0" applyAlignment="0" applyProtection="0"/>
    <xf numFmtId="4" fontId="7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6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71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4" fillId="0" borderId="0" xfId="6" applyAlignment="1" applyProtection="1"/>
    <xf numFmtId="0" fontId="0" fillId="2" borderId="0" xfId="0" applyFill="1"/>
    <xf numFmtId="0" fontId="0" fillId="0" borderId="0" xfId="0" applyFill="1" applyBorder="1"/>
    <xf numFmtId="0" fontId="0" fillId="0" borderId="4" xfId="0" applyBorder="1"/>
    <xf numFmtId="0" fontId="9" fillId="3" borderId="5" xfId="0" applyFont="1" applyFill="1" applyBorder="1"/>
    <xf numFmtId="0" fontId="9" fillId="3" borderId="6" xfId="0" applyFont="1" applyFill="1" applyBorder="1"/>
    <xf numFmtId="0" fontId="9" fillId="3" borderId="7" xfId="0" applyFont="1" applyFill="1" applyBorder="1"/>
    <xf numFmtId="0" fontId="9" fillId="3" borderId="8" xfId="0" applyFont="1" applyFill="1" applyBorder="1"/>
    <xf numFmtId="0" fontId="0" fillId="0" borderId="9" xfId="0" applyBorder="1"/>
    <xf numFmtId="0" fontId="0" fillId="0" borderId="10" xfId="0" applyBorder="1"/>
    <xf numFmtId="0" fontId="9" fillId="3" borderId="11" xfId="0" applyFont="1" applyFill="1" applyBorder="1"/>
    <xf numFmtId="0" fontId="0" fillId="0" borderId="12" xfId="0" applyBorder="1"/>
    <xf numFmtId="0" fontId="0" fillId="0" borderId="13" xfId="0" applyBorder="1"/>
    <xf numFmtId="0" fontId="10" fillId="4" borderId="14" xfId="0" applyFont="1" applyFill="1" applyBorder="1" applyAlignment="1">
      <alignment horizontal="center"/>
    </xf>
    <xf numFmtId="0" fontId="10" fillId="4" borderId="15" xfId="0" applyFont="1" applyFill="1" applyBorder="1" applyAlignment="1">
      <alignment horizontal="centerContinuous" vertical="center"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8" fillId="5" borderId="20" xfId="0" applyFont="1" applyFill="1" applyBorder="1"/>
    <xf numFmtId="0" fontId="8" fillId="5" borderId="21" xfId="0" applyFont="1" applyFill="1" applyBorder="1"/>
    <xf numFmtId="0" fontId="2" fillId="0" borderId="0" xfId="0" applyFont="1" applyAlignment="1">
      <alignment horizontal="left"/>
    </xf>
    <xf numFmtId="0" fontId="8" fillId="5" borderId="22" xfId="0" applyFont="1" applyFill="1" applyBorder="1"/>
    <xf numFmtId="166" fontId="3" fillId="0" borderId="0" xfId="0" applyNumberFormat="1" applyFont="1" applyBorder="1"/>
    <xf numFmtId="0" fontId="0" fillId="0" borderId="9" xfId="0" applyFill="1" applyBorder="1"/>
    <xf numFmtId="0" fontId="12" fillId="7" borderId="23" xfId="0" applyFont="1" applyFill="1" applyBorder="1"/>
    <xf numFmtId="0" fontId="12" fillId="7" borderId="24" xfId="0" applyFont="1" applyFill="1" applyBorder="1"/>
    <xf numFmtId="0" fontId="12" fillId="7" borderId="25" xfId="0" applyFont="1" applyFill="1" applyBorder="1"/>
    <xf numFmtId="0" fontId="12" fillId="7" borderId="26" xfId="0" applyFont="1" applyFill="1" applyBorder="1"/>
    <xf numFmtId="0" fontId="12" fillId="7" borderId="27" xfId="0" applyFont="1" applyFill="1" applyBorder="1"/>
    <xf numFmtId="0" fontId="12" fillId="7" borderId="28" xfId="0" applyFont="1" applyFill="1" applyBorder="1"/>
    <xf numFmtId="0" fontId="12" fillId="7" borderId="29" xfId="0" applyFont="1" applyFill="1" applyBorder="1"/>
    <xf numFmtId="0" fontId="0" fillId="0" borderId="30" xfId="0" applyBorder="1" applyAlignment="1">
      <alignment horizontal="center"/>
    </xf>
    <xf numFmtId="0" fontId="0" fillId="0" borderId="31" xfId="0" applyBorder="1"/>
    <xf numFmtId="9" fontId="0" fillId="0" borderId="32" xfId="0" applyNumberFormat="1" applyBorder="1"/>
    <xf numFmtId="9" fontId="0" fillId="0" borderId="32" xfId="7" applyFont="1" applyBorder="1"/>
    <xf numFmtId="0" fontId="0" fillId="0" borderId="33" xfId="0" applyBorder="1" applyAlignment="1">
      <alignment horizontal="center"/>
    </xf>
    <xf numFmtId="0" fontId="0" fillId="0" borderId="34" xfId="0" applyBorder="1"/>
    <xf numFmtId="9" fontId="0" fillId="0" borderId="35" xfId="7" applyFont="1" applyBorder="1"/>
    <xf numFmtId="0" fontId="10" fillId="4" borderId="36" xfId="0" applyFont="1" applyFill="1" applyBorder="1" applyAlignment="1">
      <alignment horizontal="centerContinuous" vertical="center" wrapText="1"/>
    </xf>
    <xf numFmtId="0" fontId="0" fillId="0" borderId="37" xfId="0" applyBorder="1"/>
    <xf numFmtId="0" fontId="0" fillId="0" borderId="38" xfId="0" applyBorder="1"/>
    <xf numFmtId="0" fontId="4" fillId="0" borderId="0" xfId="6" applyAlignment="1" applyProtection="1">
      <alignment horizontal="right"/>
    </xf>
    <xf numFmtId="167" fontId="0" fillId="0" borderId="1" xfId="5" applyFont="1" applyBorder="1"/>
    <xf numFmtId="0" fontId="2" fillId="0" borderId="0" xfId="0" applyFont="1" applyAlignment="1">
      <alignment horizontal="left" indent="5"/>
    </xf>
    <xf numFmtId="167" fontId="0" fillId="0" borderId="4" xfId="5" applyFont="1" applyBorder="1"/>
    <xf numFmtId="0" fontId="8" fillId="5" borderId="1" xfId="0" applyFont="1" applyFill="1" applyBorder="1"/>
    <xf numFmtId="0" fontId="8" fillId="5" borderId="1" xfId="0" applyFont="1" applyFill="1" applyBorder="1" applyAlignment="1">
      <alignment horizontal="center"/>
    </xf>
    <xf numFmtId="0" fontId="9" fillId="0" borderId="0" xfId="0" applyFont="1"/>
    <xf numFmtId="0" fontId="13" fillId="6" borderId="0" xfId="0" applyFont="1" applyFill="1"/>
    <xf numFmtId="0" fontId="0" fillId="0" borderId="39" xfId="0" applyBorder="1" applyAlignment="1">
      <alignment horizontal="center"/>
    </xf>
    <xf numFmtId="168" fontId="0" fillId="0" borderId="40" xfId="5" applyNumberFormat="1" applyFont="1" applyBorder="1" applyAlignment="1">
      <alignment horizontal="left" indent="2"/>
    </xf>
    <xf numFmtId="168" fontId="0" fillId="0" borderId="41" xfId="5" applyNumberFormat="1" applyFont="1" applyBorder="1" applyAlignment="1">
      <alignment horizontal="left" indent="2"/>
    </xf>
    <xf numFmtId="169" fontId="13" fillId="6" borderId="0" xfId="0" applyNumberFormat="1" applyFont="1" applyFill="1"/>
    <xf numFmtId="0" fontId="11" fillId="9" borderId="0" xfId="0" applyFont="1" applyFill="1" applyAlignment="1">
      <alignment horizontal="left"/>
    </xf>
    <xf numFmtId="0" fontId="10" fillId="4" borderId="0" xfId="0" applyFont="1" applyFill="1" applyBorder="1" applyAlignment="1">
      <alignment horizontal="center"/>
    </xf>
    <xf numFmtId="0" fontId="12" fillId="8" borderId="0" xfId="0" applyFont="1" applyFill="1" applyAlignment="1">
      <alignment horizontal="left"/>
    </xf>
    <xf numFmtId="170" fontId="0" fillId="0" borderId="1" xfId="0" applyNumberFormat="1" applyBorder="1"/>
    <xf numFmtId="170" fontId="0" fillId="0" borderId="1" xfId="0" applyNumberFormat="1" applyFill="1" applyBorder="1"/>
    <xf numFmtId="168" fontId="0" fillId="0" borderId="0" xfId="0" applyNumberFormat="1"/>
    <xf numFmtId="0" fontId="12" fillId="7" borderId="24" xfId="7" applyNumberFormat="1" applyFont="1" applyFill="1" applyBorder="1"/>
    <xf numFmtId="174" fontId="13" fillId="6" borderId="0" xfId="0" applyNumberFormat="1" applyFont="1" applyFill="1"/>
    <xf numFmtId="2" fontId="12" fillId="7" borderId="24" xfId="0" applyNumberFormat="1" applyFont="1" applyFill="1" applyBorder="1"/>
  </cellXfs>
  <cellStyles count="8">
    <cellStyle name="Comma [0]" xfId="1"/>
    <cellStyle name="Comma_SOLVER1" xfId="2"/>
    <cellStyle name="Currency [0]" xfId="3"/>
    <cellStyle name="Currency_Solver Example" xfId="4"/>
    <cellStyle name="Euro" xfId="5"/>
    <cellStyle name="Hipervínculo" xfId="6" builtinId="8"/>
    <cellStyle name="Normal" xfId="0" builtinId="0"/>
    <cellStyle name="Porcentaje" xfId="7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calcChain" Target="calcChain.xml"/><Relationship Id="rId5" Type="http://schemas.openxmlformats.org/officeDocument/2006/relationships/worksheet" Target="worksheets/sheet4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1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'106'!$B$13</c:f>
              <c:strCache>
                <c:ptCount val="1"/>
                <c:pt idx="0">
                  <c:v>Cantidad</c:v>
                </c:pt>
              </c:strCache>
            </c:strRef>
          </c:tx>
          <c:spPr>
            <a:ln>
              <a:solidFill>
                <a:schemeClr val="bg1"/>
              </a:solidFill>
            </a:ln>
            <a:effectLst>
              <a:glow rad="101600">
                <a:schemeClr val="accent4">
                  <a:satMod val="175000"/>
                  <a:alpha val="40000"/>
                </a:schemeClr>
              </a:glow>
            </a:effectLst>
          </c:spPr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solidFill>
                  <a:schemeClr val="bg1"/>
                </a:solidFill>
              </a:ln>
              <a:effectLst>
                <a:glow rad="101600">
                  <a:schemeClr val="accent4">
                    <a:satMod val="175000"/>
                    <a:alpha val="40000"/>
                  </a:schemeClr>
                </a:glo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solidFill>
                  <a:schemeClr val="bg1"/>
                </a:solidFill>
              </a:ln>
              <a:effectLst>
                <a:glow rad="101600">
                  <a:schemeClr val="accent4">
                    <a:satMod val="175000"/>
                    <a:alpha val="40000"/>
                  </a:schemeClr>
                </a:glo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solidFill>
                  <a:schemeClr val="bg1"/>
                </a:solidFill>
              </a:ln>
              <a:effectLst>
                <a:glow rad="101600">
                  <a:schemeClr val="accent4">
                    <a:satMod val="175000"/>
                    <a:alpha val="40000"/>
                  </a:schemeClr>
                </a:glo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solidFill>
                  <a:schemeClr val="bg1"/>
                </a:solidFill>
              </a:ln>
              <a:effectLst>
                <a:glow rad="101600">
                  <a:schemeClr val="accent4">
                    <a:satMod val="175000"/>
                    <a:alpha val="40000"/>
                  </a:schemeClr>
                </a:glo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hade val="51000"/>
                      <a:satMod val="130000"/>
                    </a:schemeClr>
                  </a:gs>
                  <a:gs pos="80000">
                    <a:schemeClr val="accent5">
                      <a:shade val="93000"/>
                      <a:satMod val="130000"/>
                    </a:schemeClr>
                  </a:gs>
                  <a:gs pos="100000">
                    <a:schemeClr val="accent5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solidFill>
                  <a:schemeClr val="bg1"/>
                </a:solidFill>
              </a:ln>
              <a:effectLst>
                <a:glow rad="101600">
                  <a:schemeClr val="accent4">
                    <a:satMod val="175000"/>
                    <a:alpha val="40000"/>
                  </a:schemeClr>
                </a:glo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hade val="51000"/>
                      <a:satMod val="130000"/>
                    </a:schemeClr>
                  </a:gs>
                  <a:gs pos="80000">
                    <a:schemeClr val="accent6">
                      <a:shade val="93000"/>
                      <a:satMod val="130000"/>
                    </a:schemeClr>
                  </a:gs>
                  <a:gs pos="100000">
                    <a:schemeClr val="accent6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solidFill>
                  <a:schemeClr val="bg1"/>
                </a:solidFill>
              </a:ln>
              <a:effectLst>
                <a:glow rad="101600">
                  <a:schemeClr val="accent4">
                    <a:satMod val="175000"/>
                    <a:alpha val="40000"/>
                  </a:schemeClr>
                </a:glo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1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1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solidFill>
                  <a:schemeClr val="bg1"/>
                </a:solidFill>
              </a:ln>
              <a:effectLst>
                <a:glow rad="101600">
                  <a:schemeClr val="accent4">
                    <a:satMod val="175000"/>
                    <a:alpha val="40000"/>
                  </a:schemeClr>
                </a:glo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2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2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solidFill>
                  <a:schemeClr val="bg1"/>
                </a:solidFill>
              </a:ln>
              <a:effectLst>
                <a:glow rad="101600">
                  <a:schemeClr val="accent4">
                    <a:satMod val="175000"/>
                    <a:alpha val="40000"/>
                  </a:schemeClr>
                </a:glo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3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3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solidFill>
                  <a:schemeClr val="bg1"/>
                </a:solidFill>
              </a:ln>
              <a:effectLst>
                <a:glow rad="101600">
                  <a:schemeClr val="accent4">
                    <a:satMod val="175000"/>
                    <a:alpha val="40000"/>
                  </a:schemeClr>
                </a:glo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4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4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solidFill>
                  <a:schemeClr val="bg1"/>
                </a:solidFill>
              </a:ln>
              <a:effectLst>
                <a:glow rad="101600">
                  <a:schemeClr val="accent4">
                    <a:satMod val="175000"/>
                    <a:alpha val="40000"/>
                  </a:schemeClr>
                </a:glo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'106'!$A$14:$A$23</c:f>
              <c:strCache>
                <c:ptCount val="10"/>
                <c:pt idx="0">
                  <c:v>Cliente 1</c:v>
                </c:pt>
                <c:pt idx="1">
                  <c:v>Cliente 2</c:v>
                </c:pt>
                <c:pt idx="2">
                  <c:v>Cliente 3</c:v>
                </c:pt>
                <c:pt idx="3">
                  <c:v>Cliente 4</c:v>
                </c:pt>
                <c:pt idx="4">
                  <c:v>Cliente 5</c:v>
                </c:pt>
                <c:pt idx="5">
                  <c:v>Cliente 6</c:v>
                </c:pt>
                <c:pt idx="6">
                  <c:v>Cliente 7</c:v>
                </c:pt>
                <c:pt idx="7">
                  <c:v>Cliente 8</c:v>
                </c:pt>
                <c:pt idx="8">
                  <c:v>Cliente 9</c:v>
                </c:pt>
                <c:pt idx="9">
                  <c:v>Cliente 10</c:v>
                </c:pt>
              </c:strCache>
            </c:strRef>
          </c:cat>
          <c:val>
            <c:numRef>
              <c:f>'106'!$B$14:$B$23</c:f>
              <c:numCache>
                <c:formatCode>General</c:formatCode>
                <c:ptCount val="10"/>
                <c:pt idx="0">
                  <c:v>115</c:v>
                </c:pt>
                <c:pt idx="1">
                  <c:v>120</c:v>
                </c:pt>
                <c:pt idx="2">
                  <c:v>345</c:v>
                </c:pt>
                <c:pt idx="3">
                  <c:v>214</c:v>
                </c:pt>
                <c:pt idx="4">
                  <c:v>200</c:v>
                </c:pt>
                <c:pt idx="5">
                  <c:v>100</c:v>
                </c:pt>
                <c:pt idx="6">
                  <c:v>57</c:v>
                </c:pt>
                <c:pt idx="7">
                  <c:v>135</c:v>
                </c:pt>
                <c:pt idx="8">
                  <c:v>450</c:v>
                </c:pt>
                <c:pt idx="9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34-4458-AED4-BD188D530E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accent4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'109'!$C$8</c:f>
              <c:strCache>
                <c:ptCount val="1"/>
                <c:pt idx="0">
                  <c:v>Precio 2001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'109'!$B$9:$B$20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'109'!$C$9:$C$20</c:f>
              <c:numCache>
                <c:formatCode>General</c:formatCode>
                <c:ptCount val="12"/>
                <c:pt idx="0">
                  <c:v>79</c:v>
                </c:pt>
                <c:pt idx="1">
                  <c:v>80</c:v>
                </c:pt>
                <c:pt idx="2">
                  <c:v>85</c:v>
                </c:pt>
                <c:pt idx="3">
                  <c:v>82</c:v>
                </c:pt>
                <c:pt idx="4">
                  <c:v>76</c:v>
                </c:pt>
                <c:pt idx="5">
                  <c:v>83</c:v>
                </c:pt>
                <c:pt idx="6">
                  <c:v>83</c:v>
                </c:pt>
                <c:pt idx="7">
                  <c:v>83</c:v>
                </c:pt>
                <c:pt idx="8">
                  <c:v>87</c:v>
                </c:pt>
                <c:pt idx="9">
                  <c:v>90</c:v>
                </c:pt>
                <c:pt idx="10">
                  <c:v>96</c:v>
                </c:pt>
                <c:pt idx="11">
                  <c:v>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16-4814-BDA5-D794EFAE8EA8}"/>
            </c:ext>
          </c:extLst>
        </c:ser>
        <c:ser>
          <c:idx val="1"/>
          <c:order val="1"/>
          <c:tx>
            <c:strRef>
              <c:f>'109'!$D$8</c:f>
              <c:strCache>
                <c:ptCount val="1"/>
                <c:pt idx="0">
                  <c:v>Precio 2002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'109'!$B$9:$B$20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'109'!$D$9:$D$20</c:f>
              <c:numCache>
                <c:formatCode>General</c:formatCode>
                <c:ptCount val="12"/>
                <c:pt idx="0">
                  <c:v>81</c:v>
                </c:pt>
                <c:pt idx="1">
                  <c:v>79</c:v>
                </c:pt>
                <c:pt idx="2">
                  <c:v>85</c:v>
                </c:pt>
                <c:pt idx="3">
                  <c:v>85</c:v>
                </c:pt>
                <c:pt idx="4">
                  <c:v>76</c:v>
                </c:pt>
                <c:pt idx="5">
                  <c:v>80</c:v>
                </c:pt>
                <c:pt idx="6">
                  <c:v>83</c:v>
                </c:pt>
                <c:pt idx="7">
                  <c:v>83</c:v>
                </c:pt>
                <c:pt idx="8">
                  <c:v>89</c:v>
                </c:pt>
                <c:pt idx="9">
                  <c:v>91</c:v>
                </c:pt>
                <c:pt idx="10">
                  <c:v>95</c:v>
                </c:pt>
                <c:pt idx="11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16-4814-BDA5-D794EFAE8E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53658128"/>
        <c:axId val="553656880"/>
      </c:barChart>
      <c:catAx>
        <c:axId val="553658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4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53656880"/>
        <c:crosses val="autoZero"/>
        <c:auto val="1"/>
        <c:lblAlgn val="ctr"/>
        <c:lblOffset val="100"/>
        <c:noMultiLvlLbl val="0"/>
      </c:catAx>
      <c:valAx>
        <c:axId val="553656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4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53658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accent4"/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accent4"/>
          </a:solidFill>
          <a:latin typeface="+mn-lt"/>
          <a:ea typeface="+mn-ea"/>
          <a:cs typeface="+mn-cs"/>
        </a:defRPr>
      </a:pPr>
      <a:endParaRPr lang="es-E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3" workbookViewId="0" zoomToFit="1"/>
  </sheetViews>
  <pageMargins left="0.7" right="0.7" top="0.75" bottom="0.75" header="0.3" footer="0.3"/>
  <drawing r:id="rId1"/>
</chartsheet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1</xdr:row>
      <xdr:rowOff>95250</xdr:rowOff>
    </xdr:from>
    <xdr:to>
      <xdr:col>7</xdr:col>
      <xdr:colOff>28575</xdr:colOff>
      <xdr:row>5</xdr:row>
      <xdr:rowOff>123825</xdr:rowOff>
    </xdr:to>
    <xdr:sp macro="" textlink="">
      <xdr:nvSpPr>
        <xdr:cNvPr id="276481" name="Texto 3"/>
        <xdr:cNvSpPr txBox="1">
          <a:spLocks noChangeArrowheads="1"/>
        </xdr:cNvSpPr>
      </xdr:nvSpPr>
      <xdr:spPr bwMode="auto">
        <a:xfrm>
          <a:off x="114300" y="257175"/>
          <a:ext cx="5429250" cy="676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lnSpc>
              <a:spcPts val="700"/>
            </a:lnSpc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Calcular el importe utilizando funciones matriciales y a continuación restarle el 5% de descuento.</a:t>
          </a:r>
        </a:p>
        <a:p>
          <a:pPr algn="l" rtl="0">
            <a:lnSpc>
              <a:spcPts val="900"/>
            </a:lnSpc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Las operaciones tienen que efectuarse una sóla vez sin que sea necesario arrastrar la operación.</a:t>
          </a:r>
        </a:p>
        <a:p>
          <a:pPr algn="l" rtl="0">
            <a:lnSpc>
              <a:spcPts val="1000"/>
            </a:lnSpc>
            <a:defRPr sz="1000"/>
          </a:pPr>
          <a:endParaRPr lang="es-E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900"/>
            </a:lnSpc>
            <a:defRPr sz="1000"/>
          </a:pPr>
          <a:endParaRPr lang="es-ES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2</xdr:row>
      <xdr:rowOff>85725</xdr:rowOff>
    </xdr:from>
    <xdr:ext cx="5135508" cy="318036"/>
    <xdr:sp macro="" textlink="">
      <xdr:nvSpPr>
        <xdr:cNvPr id="277505" name="Text Box 1"/>
        <xdr:cNvSpPr txBox="1">
          <a:spLocks noChangeArrowheads="1"/>
        </xdr:cNvSpPr>
      </xdr:nvSpPr>
      <xdr:spPr bwMode="auto">
        <a:xfrm>
          <a:off x="285750" y="409575"/>
          <a:ext cx="5135508" cy="31803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Construir la tabla de multiplicar copiando </a:t>
          </a: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una sóla fórmula MATRICIAL </a:t>
          </a: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en todo el rango.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Comparar el resultado con el ejercicio 34.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2</xdr:row>
      <xdr:rowOff>38100</xdr:rowOff>
    </xdr:from>
    <xdr:to>
      <xdr:col>6</xdr:col>
      <xdr:colOff>704850</xdr:colOff>
      <xdr:row>10</xdr:row>
      <xdr:rowOff>133350</xdr:rowOff>
    </xdr:to>
    <xdr:sp macro="" textlink="">
      <xdr:nvSpPr>
        <xdr:cNvPr id="160769" name="Text Box 1"/>
        <xdr:cNvSpPr txBox="1">
          <a:spLocks noChangeArrowheads="1"/>
        </xdr:cNvSpPr>
      </xdr:nvSpPr>
      <xdr:spPr bwMode="auto">
        <a:xfrm>
          <a:off x="28575" y="361950"/>
          <a:ext cx="5667375" cy="1390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Usando fórmulas matriciales exclusivamente y sin cálculos intermedios, responder a las siguientes preguntas utilizando la información de la tabla que se adjunta: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1) Cual es el total de euros cobrados: suma de (cantidad * precio)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2) Cual es el precio medio: suma de (cantidad * precio ) / suma de cantidades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3) Cuantos clientes pagan más de 10000 euros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4) Construir un modelo que sea capaz de devolver la cantidad que pide un determinado cliente introduciendo el nombre del cliente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Ejemplo: Dato: Cliente 8. Resultado de la fórmula: 135</a:t>
          </a:r>
        </a:p>
      </xdr:txBody>
    </xdr:sp>
    <xdr:clientData/>
  </xdr:twoCellAnchor>
  <xdr:twoCellAnchor>
    <xdr:from>
      <xdr:col>8</xdr:col>
      <xdr:colOff>180974</xdr:colOff>
      <xdr:row>14</xdr:row>
      <xdr:rowOff>133350</xdr:rowOff>
    </xdr:from>
    <xdr:to>
      <xdr:col>15</xdr:col>
      <xdr:colOff>485775</xdr:colOff>
      <xdr:row>38</xdr:row>
      <xdr:rowOff>104775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171" cy="6078963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1</xdr:row>
      <xdr:rowOff>152400</xdr:rowOff>
    </xdr:from>
    <xdr:to>
      <xdr:col>6</xdr:col>
      <xdr:colOff>628650</xdr:colOff>
      <xdr:row>5</xdr:row>
      <xdr:rowOff>142875</xdr:rowOff>
    </xdr:to>
    <xdr:sp macro="" textlink="">
      <xdr:nvSpPr>
        <xdr:cNvPr id="278529" name="Text Box 1"/>
        <xdr:cNvSpPr txBox="1">
          <a:spLocks noChangeArrowheads="1"/>
        </xdr:cNvSpPr>
      </xdr:nvSpPr>
      <xdr:spPr bwMode="auto">
        <a:xfrm>
          <a:off x="219075" y="314325"/>
          <a:ext cx="5438775" cy="6381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S" sz="1000" b="1" i="1" strike="noStrike">
              <a:solidFill>
                <a:srgbClr val="000000"/>
              </a:solidFill>
              <a:latin typeface="Arial"/>
              <a:cs typeface="Arial"/>
            </a:rPr>
            <a:t>UTILIZANDO FUNCIONES MATRICIALES</a:t>
          </a: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: Calcular el número de veces que se mantiene, aumenta y disminuye el precio en el año 2002 respecto el año 2001.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Por ejemplo: En enero del 2002 se aumenta el precio respecto el año 2001.</a:t>
          </a: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314325</xdr:colOff>
      <xdr:row>1</xdr:row>
      <xdr:rowOff>123825</xdr:rowOff>
    </xdr:from>
    <xdr:to>
      <xdr:col>7</xdr:col>
      <xdr:colOff>190500</xdr:colOff>
      <xdr:row>5</xdr:row>
      <xdr:rowOff>19050</xdr:rowOff>
    </xdr:to>
    <xdr:sp macro="" textlink="">
      <xdr:nvSpPr>
        <xdr:cNvPr id="286721" name="Text Box 1"/>
        <xdr:cNvSpPr txBox="1">
          <a:spLocks noChangeArrowheads="1"/>
        </xdr:cNvSpPr>
      </xdr:nvSpPr>
      <xdr:spPr bwMode="auto">
        <a:xfrm>
          <a:off x="314325" y="285750"/>
          <a:ext cx="4867275" cy="542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La siguiente tabla muestra el detalle de una factura en donde cada uno de los productos adquiridos tiene un descuento particular. </a:t>
          </a:r>
          <a:r>
            <a:rPr lang="es-ES" sz="1000" b="1" i="1" strike="noStrike">
              <a:solidFill>
                <a:srgbClr val="000000"/>
              </a:solidFill>
              <a:latin typeface="Arial"/>
              <a:cs typeface="Arial"/>
            </a:rPr>
            <a:t>UTILIZANDO FUNCIONES MATRICIALES</a:t>
          </a: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: Contestar a las preguntas que se realizan a continuación de la tabla.</a:t>
          </a: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s%20documentos\Clases\Inform&#225;tica%20IQS\EjExcel99-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e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Barna"/>
      <sheetName val="Madrid"/>
      <sheetName val="Bilbao"/>
      <sheetName val="Total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15">
          <cell r="B15" t="str">
            <v>Angel</v>
          </cell>
          <cell r="C15" t="str">
            <v>Martín</v>
          </cell>
          <cell r="D15" t="str">
            <v>Lepanto 12</v>
          </cell>
          <cell r="F15">
            <v>505000</v>
          </cell>
        </row>
        <row r="16">
          <cell r="B16" t="str">
            <v>Jesús</v>
          </cell>
          <cell r="C16" t="str">
            <v>López</v>
          </cell>
          <cell r="D16" t="str">
            <v>Plaza  26</v>
          </cell>
          <cell r="F16">
            <v>50000</v>
          </cell>
        </row>
        <row r="17">
          <cell r="B17" t="str">
            <v>Marta</v>
          </cell>
          <cell r="C17" t="str">
            <v>Anderson</v>
          </cell>
          <cell r="D17" t="str">
            <v>Ramblas  55</v>
          </cell>
          <cell r="F17">
            <v>240000</v>
          </cell>
        </row>
        <row r="18">
          <cell r="B18" t="str">
            <v>Mercedes</v>
          </cell>
          <cell r="C18" t="str">
            <v>Antón</v>
          </cell>
          <cell r="D18" t="str">
            <v>Pº Colón  79</v>
          </cell>
          <cell r="F18">
            <v>75000</v>
          </cell>
        </row>
        <row r="19">
          <cell r="B19" t="str">
            <v>José</v>
          </cell>
          <cell r="C19" t="str">
            <v>Esteve</v>
          </cell>
          <cell r="D19" t="str">
            <v>París  2</v>
          </cell>
          <cell r="F19">
            <v>1125000</v>
          </cell>
        </row>
        <row r="20">
          <cell r="B20" t="str">
            <v>Fernando</v>
          </cell>
          <cell r="C20" t="str">
            <v>Moreno</v>
          </cell>
          <cell r="D20" t="str">
            <v>Ciudad  38</v>
          </cell>
          <cell r="F20">
            <v>985000</v>
          </cell>
        </row>
        <row r="21">
          <cell r="B21" t="str">
            <v>Isabel</v>
          </cell>
          <cell r="C21" t="str">
            <v>Gracia</v>
          </cell>
          <cell r="D21" t="str">
            <v>Frontera 123</v>
          </cell>
          <cell r="F21">
            <v>200000</v>
          </cell>
        </row>
        <row r="22">
          <cell r="B22" t="str">
            <v>Carlos</v>
          </cell>
          <cell r="C22" t="str">
            <v>Fernández</v>
          </cell>
          <cell r="D22" t="str">
            <v>Castilla  90</v>
          </cell>
          <cell r="F22">
            <v>750000</v>
          </cell>
        </row>
      </sheetData>
      <sheetData sheetId="28"/>
      <sheetData sheetId="29"/>
      <sheetData sheetId="30"/>
      <sheetData sheetId="31"/>
      <sheetData sheetId="32">
        <row r="11">
          <cell r="A11">
            <v>0</v>
          </cell>
          <cell r="B11">
            <v>0</v>
          </cell>
          <cell r="C11">
            <v>430000</v>
          </cell>
          <cell r="D11">
            <v>0</v>
          </cell>
        </row>
        <row r="12">
          <cell r="A12">
            <v>430000</v>
          </cell>
          <cell r="B12">
            <v>0</v>
          </cell>
          <cell r="C12">
            <v>642000</v>
          </cell>
          <cell r="D12">
            <v>20</v>
          </cell>
        </row>
        <row r="13">
          <cell r="A13">
            <v>1072000</v>
          </cell>
          <cell r="B13">
            <v>128400</v>
          </cell>
          <cell r="C13">
            <v>610000</v>
          </cell>
          <cell r="D13">
            <v>22</v>
          </cell>
        </row>
        <row r="14">
          <cell r="A14">
            <v>1682000</v>
          </cell>
          <cell r="B14">
            <v>262600</v>
          </cell>
          <cell r="C14">
            <v>610000</v>
          </cell>
          <cell r="D14">
            <v>24.5</v>
          </cell>
        </row>
        <row r="15">
          <cell r="A15">
            <v>2292000</v>
          </cell>
          <cell r="B15">
            <v>412050</v>
          </cell>
          <cell r="C15">
            <v>610000</v>
          </cell>
          <cell r="D15">
            <v>27</v>
          </cell>
        </row>
        <row r="16">
          <cell r="A16">
            <v>2902000</v>
          </cell>
          <cell r="B16">
            <v>576750</v>
          </cell>
          <cell r="C16">
            <v>610000</v>
          </cell>
          <cell r="D16">
            <v>30</v>
          </cell>
        </row>
        <row r="17">
          <cell r="A17">
            <v>3512000</v>
          </cell>
          <cell r="B17">
            <v>759750</v>
          </cell>
          <cell r="C17">
            <v>610000</v>
          </cell>
          <cell r="D17">
            <v>32</v>
          </cell>
        </row>
        <row r="18">
          <cell r="A18">
            <v>4122000</v>
          </cell>
          <cell r="B18">
            <v>954950</v>
          </cell>
          <cell r="C18">
            <v>610000</v>
          </cell>
          <cell r="D18">
            <v>34</v>
          </cell>
        </row>
        <row r="19">
          <cell r="A19">
            <v>4732000</v>
          </cell>
          <cell r="B19">
            <v>1162350</v>
          </cell>
          <cell r="C19">
            <v>610000</v>
          </cell>
          <cell r="D19">
            <v>36</v>
          </cell>
        </row>
        <row r="20">
          <cell r="A20">
            <v>5342000</v>
          </cell>
          <cell r="B20">
            <v>1381950</v>
          </cell>
          <cell r="C20">
            <v>610000</v>
          </cell>
          <cell r="D20">
            <v>38</v>
          </cell>
        </row>
        <row r="21">
          <cell r="A21">
            <v>5952000</v>
          </cell>
          <cell r="B21">
            <v>1613750</v>
          </cell>
          <cell r="C21">
            <v>610000</v>
          </cell>
          <cell r="D21">
            <v>40</v>
          </cell>
        </row>
        <row r="22">
          <cell r="A22">
            <v>6562000</v>
          </cell>
          <cell r="B22">
            <v>1857750</v>
          </cell>
          <cell r="C22">
            <v>610000</v>
          </cell>
          <cell r="D22">
            <v>42.5</v>
          </cell>
        </row>
        <row r="23">
          <cell r="A23">
            <v>7172000</v>
          </cell>
          <cell r="B23">
            <v>2117000</v>
          </cell>
          <cell r="C23">
            <v>610000</v>
          </cell>
          <cell r="D23">
            <v>45</v>
          </cell>
        </row>
        <row r="24">
          <cell r="A24">
            <v>7782000</v>
          </cell>
          <cell r="B24">
            <v>2391500</v>
          </cell>
          <cell r="C24">
            <v>610000</v>
          </cell>
          <cell r="D24">
            <v>47</v>
          </cell>
        </row>
        <row r="25">
          <cell r="A25">
            <v>8392000</v>
          </cell>
          <cell r="B25">
            <v>2678200</v>
          </cell>
          <cell r="C25">
            <v>610000</v>
          </cell>
          <cell r="D25">
            <v>49</v>
          </cell>
        </row>
        <row r="26">
          <cell r="A26">
            <v>9002000</v>
          </cell>
          <cell r="B26">
            <v>2977100</v>
          </cell>
          <cell r="C26">
            <v>610000</v>
          </cell>
          <cell r="D26">
            <v>51</v>
          </cell>
        </row>
        <row r="27">
          <cell r="A27">
            <v>9612000</v>
          </cell>
          <cell r="B27">
            <v>3288200</v>
          </cell>
          <cell r="C27">
            <v>610000</v>
          </cell>
          <cell r="D27">
            <v>53.5</v>
          </cell>
        </row>
        <row r="28">
          <cell r="A28">
            <v>10222000</v>
          </cell>
          <cell r="B28">
            <v>3614550</v>
          </cell>
          <cell r="C28" t="str">
            <v>en adelante</v>
          </cell>
          <cell r="D28">
            <v>56</v>
          </cell>
        </row>
      </sheetData>
      <sheetData sheetId="33"/>
      <sheetData sheetId="34"/>
      <sheetData sheetId="35">
        <row r="1">
          <cell r="A1" t="str">
            <v>EJERCICIO 35</v>
          </cell>
        </row>
      </sheetData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>
        <row r="58">
          <cell r="A58" t="str">
            <v>Parador</v>
          </cell>
          <cell r="B58" t="str">
            <v>Categoría</v>
          </cell>
          <cell r="C58" t="str">
            <v>Provincia</v>
          </cell>
          <cell r="D58" t="str">
            <v>Precio</v>
          </cell>
          <cell r="E58" t="str">
            <v>Promoción</v>
          </cell>
        </row>
        <row r="59">
          <cell r="A59" t="str">
            <v>Antequera</v>
          </cell>
          <cell r="B59">
            <v>3</v>
          </cell>
          <cell r="C59" t="str">
            <v>Málaga</v>
          </cell>
          <cell r="D59">
            <v>7200</v>
          </cell>
          <cell r="E59" t="str">
            <v>Sí</v>
          </cell>
        </row>
        <row r="60">
          <cell r="A60" t="str">
            <v>Arcos</v>
          </cell>
          <cell r="B60">
            <v>3</v>
          </cell>
          <cell r="C60" t="str">
            <v>Cádiz</v>
          </cell>
          <cell r="D60">
            <v>9350</v>
          </cell>
          <cell r="E60" t="str">
            <v>Sí</v>
          </cell>
        </row>
        <row r="61">
          <cell r="A61" t="str">
            <v>Ayamonte</v>
          </cell>
          <cell r="B61">
            <v>4</v>
          </cell>
          <cell r="C61" t="str">
            <v>Huelva</v>
          </cell>
          <cell r="D61">
            <v>8000</v>
          </cell>
          <cell r="E61" t="str">
            <v>No</v>
          </cell>
        </row>
        <row r="62">
          <cell r="A62" t="str">
            <v>Cádiz</v>
          </cell>
          <cell r="B62">
            <v>4</v>
          </cell>
          <cell r="C62" t="str">
            <v>Cádiz</v>
          </cell>
          <cell r="D62">
            <v>8000</v>
          </cell>
          <cell r="E62" t="str">
            <v>Sí</v>
          </cell>
        </row>
        <row r="63">
          <cell r="A63" t="str">
            <v>Carmona</v>
          </cell>
          <cell r="B63">
            <v>4</v>
          </cell>
          <cell r="C63" t="str">
            <v>Sevilla</v>
          </cell>
          <cell r="D63">
            <v>9850</v>
          </cell>
          <cell r="E63" t="str">
            <v>No</v>
          </cell>
        </row>
        <row r="64">
          <cell r="A64" t="str">
            <v>Cazorla</v>
          </cell>
          <cell r="B64">
            <v>3</v>
          </cell>
          <cell r="C64" t="str">
            <v>Jaén</v>
          </cell>
          <cell r="D64">
            <v>8000</v>
          </cell>
          <cell r="E64" t="str">
            <v>Sí</v>
          </cell>
        </row>
        <row r="65">
          <cell r="A65" t="str">
            <v>Córdoba</v>
          </cell>
          <cell r="B65">
            <v>4</v>
          </cell>
          <cell r="C65" t="str">
            <v>Córdoba</v>
          </cell>
          <cell r="D65">
            <v>8000</v>
          </cell>
          <cell r="E65" t="str">
            <v>Sí</v>
          </cell>
        </row>
        <row r="66">
          <cell r="A66" t="str">
            <v>Gibralfaro</v>
          </cell>
          <cell r="B66">
            <v>4</v>
          </cell>
          <cell r="C66" t="str">
            <v>Málaga</v>
          </cell>
          <cell r="D66">
            <v>10150</v>
          </cell>
          <cell r="E66" t="str">
            <v>No</v>
          </cell>
        </row>
        <row r="67">
          <cell r="A67" t="str">
            <v>Granada</v>
          </cell>
          <cell r="B67">
            <v>4</v>
          </cell>
          <cell r="C67" t="str">
            <v>Granada</v>
          </cell>
          <cell r="D67">
            <v>17650</v>
          </cell>
          <cell r="E67" t="str">
            <v>No</v>
          </cell>
        </row>
        <row r="68">
          <cell r="A68" t="str">
            <v>Jaén</v>
          </cell>
          <cell r="B68">
            <v>4</v>
          </cell>
          <cell r="C68" t="str">
            <v>Jaén</v>
          </cell>
          <cell r="D68">
            <v>9350</v>
          </cell>
          <cell r="E68" t="str">
            <v>Sí</v>
          </cell>
        </row>
        <row r="69">
          <cell r="A69" t="str">
            <v>Málaga</v>
          </cell>
          <cell r="B69">
            <v>4</v>
          </cell>
          <cell r="C69" t="str">
            <v>Málaga</v>
          </cell>
          <cell r="D69">
            <v>9350</v>
          </cell>
          <cell r="E69" t="str">
            <v>No</v>
          </cell>
        </row>
        <row r="70">
          <cell r="A70" t="str">
            <v>Mazagón</v>
          </cell>
          <cell r="B70">
            <v>4</v>
          </cell>
          <cell r="C70" t="str">
            <v>Huelva</v>
          </cell>
          <cell r="D70">
            <v>10150</v>
          </cell>
          <cell r="E70" t="str">
            <v>No</v>
          </cell>
        </row>
        <row r="71">
          <cell r="A71" t="str">
            <v>Mojácar</v>
          </cell>
          <cell r="B71">
            <v>4</v>
          </cell>
          <cell r="C71" t="str">
            <v>Almería</v>
          </cell>
          <cell r="D71">
            <v>8000</v>
          </cell>
          <cell r="E71" t="str">
            <v>No</v>
          </cell>
        </row>
        <row r="72">
          <cell r="A72" t="str">
            <v>Nerja</v>
          </cell>
          <cell r="B72">
            <v>4</v>
          </cell>
          <cell r="C72" t="str">
            <v>Málaga</v>
          </cell>
          <cell r="D72">
            <v>10150</v>
          </cell>
          <cell r="E72" t="str">
            <v>No</v>
          </cell>
        </row>
        <row r="73">
          <cell r="A73" t="str">
            <v>Ronda</v>
          </cell>
          <cell r="B73">
            <v>4</v>
          </cell>
          <cell r="C73" t="str">
            <v>Málaga</v>
          </cell>
          <cell r="D73">
            <v>8000</v>
          </cell>
          <cell r="E73" t="str">
            <v>Sí</v>
          </cell>
        </row>
        <row r="74">
          <cell r="A74" t="str">
            <v>Ubeda</v>
          </cell>
          <cell r="B74">
            <v>4</v>
          </cell>
          <cell r="C74" t="str">
            <v>Jaén</v>
          </cell>
          <cell r="D74">
            <v>8800</v>
          </cell>
          <cell r="E74" t="str">
            <v>Sí</v>
          </cell>
        </row>
      </sheetData>
      <sheetData sheetId="8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5"/>
  <dimension ref="A1:G18"/>
  <sheetViews>
    <sheetView workbookViewId="0">
      <selection activeCell="G22" sqref="G22"/>
    </sheetView>
  </sheetViews>
  <sheetFormatPr baseColWidth="10" defaultRowHeight="12.75" x14ac:dyDescent="0.2"/>
  <cols>
    <col min="1" max="1" width="8.85546875" customWidth="1"/>
    <col min="2" max="2" width="10.140625" customWidth="1"/>
    <col min="5" max="5" width="16.7109375" bestFit="1" customWidth="1"/>
    <col min="7" max="7" width="12.7109375" style="10" customWidth="1"/>
    <col min="8" max="16384" width="11.42578125" style="10"/>
  </cols>
  <sheetData>
    <row r="1" spans="1:7" x14ac:dyDescent="0.2">
      <c r="A1" s="1" t="s">
        <v>0</v>
      </c>
      <c r="B1" s="1"/>
      <c r="C1" s="29" t="s">
        <v>23</v>
      </c>
      <c r="F1" s="10"/>
      <c r="G1" s="50"/>
    </row>
    <row r="7" spans="1:7" x14ac:dyDescent="0.2">
      <c r="B7" s="54" t="s">
        <v>40</v>
      </c>
      <c r="C7" s="55" t="s">
        <v>27</v>
      </c>
      <c r="D7" s="55" t="s">
        <v>28</v>
      </c>
      <c r="E7" s="55" t="s">
        <v>18</v>
      </c>
      <c r="F7" s="55" t="s">
        <v>55</v>
      </c>
      <c r="G7" s="55" t="s">
        <v>57</v>
      </c>
    </row>
    <row r="8" spans="1:7" x14ac:dyDescent="0.2">
      <c r="B8" s="3" t="s">
        <v>29</v>
      </c>
      <c r="C8" s="3">
        <v>115</v>
      </c>
      <c r="D8" s="51">
        <v>44</v>
      </c>
      <c r="E8" s="65">
        <f t="array" ref="E8:E17">C8:C17*D8:D17</f>
        <v>5060</v>
      </c>
      <c r="F8" s="65">
        <f t="array" ref="F8:F17">E8:E17*5%</f>
        <v>253</v>
      </c>
      <c r="G8" s="66">
        <f t="array" ref="G8:G17">E8:E17-F8:F17</f>
        <v>4807</v>
      </c>
    </row>
    <row r="9" spans="1:7" x14ac:dyDescent="0.2">
      <c r="B9" s="3" t="s">
        <v>30</v>
      </c>
      <c r="C9" s="3">
        <v>120</v>
      </c>
      <c r="D9" s="51">
        <v>45</v>
      </c>
      <c r="E9" s="65">
        <v>5400</v>
      </c>
      <c r="F9" s="65">
        <v>270</v>
      </c>
      <c r="G9" s="66">
        <v>5130</v>
      </c>
    </row>
    <row r="10" spans="1:7" x14ac:dyDescent="0.2">
      <c r="B10" s="3" t="s">
        <v>31</v>
      </c>
      <c r="C10" s="3">
        <v>345</v>
      </c>
      <c r="D10" s="51">
        <v>35</v>
      </c>
      <c r="E10" s="65">
        <v>12075</v>
      </c>
      <c r="F10" s="65">
        <v>603.75</v>
      </c>
      <c r="G10" s="66">
        <v>11471.25</v>
      </c>
    </row>
    <row r="11" spans="1:7" x14ac:dyDescent="0.2">
      <c r="B11" s="3" t="s">
        <v>32</v>
      </c>
      <c r="C11" s="3">
        <v>214</v>
      </c>
      <c r="D11" s="51">
        <v>40</v>
      </c>
      <c r="E11" s="65">
        <v>8560</v>
      </c>
      <c r="F11" s="65">
        <v>428</v>
      </c>
      <c r="G11" s="66">
        <v>8132</v>
      </c>
    </row>
    <row r="12" spans="1:7" x14ac:dyDescent="0.2">
      <c r="B12" s="3" t="s">
        <v>33</v>
      </c>
      <c r="C12" s="3">
        <v>200</v>
      </c>
      <c r="D12" s="51">
        <v>41</v>
      </c>
      <c r="E12" s="65">
        <v>8200</v>
      </c>
      <c r="F12" s="65">
        <v>410</v>
      </c>
      <c r="G12" s="66">
        <v>7790</v>
      </c>
    </row>
    <row r="13" spans="1:7" x14ac:dyDescent="0.2">
      <c r="B13" s="3" t="s">
        <v>34</v>
      </c>
      <c r="C13" s="3">
        <v>100</v>
      </c>
      <c r="D13" s="51">
        <v>50</v>
      </c>
      <c r="E13" s="65">
        <v>5000</v>
      </c>
      <c r="F13" s="65">
        <v>250</v>
      </c>
      <c r="G13" s="66">
        <v>4750</v>
      </c>
    </row>
    <row r="14" spans="1:7" x14ac:dyDescent="0.2">
      <c r="B14" s="3" t="s">
        <v>35</v>
      </c>
      <c r="C14" s="3">
        <v>57</v>
      </c>
      <c r="D14" s="51">
        <v>55</v>
      </c>
      <c r="E14" s="65">
        <v>3135</v>
      </c>
      <c r="F14" s="65">
        <v>156.75</v>
      </c>
      <c r="G14" s="66">
        <v>2978.25</v>
      </c>
    </row>
    <row r="15" spans="1:7" x14ac:dyDescent="0.2">
      <c r="B15" s="3" t="s">
        <v>36</v>
      </c>
      <c r="C15" s="3">
        <v>135</v>
      </c>
      <c r="D15" s="51">
        <v>44</v>
      </c>
      <c r="E15" s="65">
        <v>5940</v>
      </c>
      <c r="F15" s="65">
        <v>297</v>
      </c>
      <c r="G15" s="66">
        <v>5643</v>
      </c>
    </row>
    <row r="16" spans="1:7" x14ac:dyDescent="0.2">
      <c r="B16" s="3" t="s">
        <v>37</v>
      </c>
      <c r="C16" s="3">
        <v>450</v>
      </c>
      <c r="D16" s="51">
        <v>30</v>
      </c>
      <c r="E16" s="65">
        <v>13500</v>
      </c>
      <c r="F16" s="65">
        <v>675</v>
      </c>
      <c r="G16" s="66">
        <v>12825</v>
      </c>
    </row>
    <row r="17" spans="2:7" ht="13.5" thickBot="1" x14ac:dyDescent="0.25">
      <c r="B17" s="11" t="s">
        <v>38</v>
      </c>
      <c r="C17" s="11">
        <v>120</v>
      </c>
      <c r="D17" s="53">
        <v>45</v>
      </c>
      <c r="E17" s="65">
        <v>5400</v>
      </c>
      <c r="F17" s="65">
        <v>270</v>
      </c>
      <c r="G17" s="66">
        <v>5130</v>
      </c>
    </row>
    <row r="18" spans="2:7" x14ac:dyDescent="0.2">
      <c r="B18" s="31"/>
      <c r="C18" s="31"/>
      <c r="D18" s="31"/>
      <c r="E18" s="2"/>
    </row>
  </sheetData>
  <phoneticPr fontId="0" type="noConversion"/>
  <pageMargins left="0.23622047244094491" right="0.75" top="0.23622047244094491" bottom="1" header="0" footer="0"/>
  <pageSetup paperSize="9" orientation="portrait" horizontalDpi="200" verticalDpi="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8"/>
  <dimension ref="A1:N17"/>
  <sheetViews>
    <sheetView workbookViewId="0">
      <selection activeCell="L17" sqref="C8:L17"/>
    </sheetView>
  </sheetViews>
  <sheetFormatPr baseColWidth="10" defaultRowHeight="12.75" x14ac:dyDescent="0.2"/>
  <cols>
    <col min="2" max="2" width="3.5703125" customWidth="1"/>
    <col min="3" max="4" width="3.7109375" customWidth="1"/>
    <col min="5" max="5" width="3.42578125" customWidth="1"/>
    <col min="6" max="6" width="4.140625" customWidth="1"/>
    <col min="7" max="7" width="5.28515625" customWidth="1"/>
    <col min="8" max="9" width="3.7109375" customWidth="1"/>
    <col min="10" max="10" width="4.140625" customWidth="1"/>
    <col min="11" max="11" width="4" customWidth="1"/>
    <col min="12" max="12" width="5.140625" customWidth="1"/>
  </cols>
  <sheetData>
    <row r="1" spans="1:14" x14ac:dyDescent="0.2">
      <c r="A1" s="1" t="s">
        <v>2</v>
      </c>
      <c r="C1" s="52" t="s">
        <v>22</v>
      </c>
      <c r="N1" s="8"/>
    </row>
    <row r="6" spans="1:14" ht="13.5" thickBot="1" x14ac:dyDescent="0.25"/>
    <row r="7" spans="1:14" x14ac:dyDescent="0.2">
      <c r="B7" s="12">
        <v>0</v>
      </c>
      <c r="C7" s="13">
        <v>1</v>
      </c>
      <c r="D7" s="13">
        <v>2</v>
      </c>
      <c r="E7" s="13">
        <v>3</v>
      </c>
      <c r="F7" s="13">
        <v>4</v>
      </c>
      <c r="G7" s="13">
        <v>5</v>
      </c>
      <c r="H7" s="13">
        <v>6</v>
      </c>
      <c r="I7" s="13">
        <v>7</v>
      </c>
      <c r="J7" s="13">
        <v>8</v>
      </c>
      <c r="K7" s="13">
        <v>9</v>
      </c>
      <c r="L7" s="14">
        <v>10</v>
      </c>
    </row>
    <row r="8" spans="1:14" x14ac:dyDescent="0.2">
      <c r="B8" s="15">
        <v>1</v>
      </c>
      <c r="C8" s="32">
        <f t="array" ref="C8:L17">B8:B17*C7:L7</f>
        <v>1</v>
      </c>
      <c r="D8" s="16">
        <v>2</v>
      </c>
      <c r="E8" s="16">
        <v>3</v>
      </c>
      <c r="F8" s="16">
        <v>4</v>
      </c>
      <c r="G8" s="16">
        <v>5</v>
      </c>
      <c r="H8" s="16">
        <v>6</v>
      </c>
      <c r="I8" s="16">
        <v>7</v>
      </c>
      <c r="J8" s="16">
        <v>8</v>
      </c>
      <c r="K8" s="16">
        <v>9</v>
      </c>
      <c r="L8" s="17">
        <v>10</v>
      </c>
    </row>
    <row r="9" spans="1:14" x14ac:dyDescent="0.2">
      <c r="B9" s="15">
        <v>2</v>
      </c>
      <c r="C9" s="16">
        <v>2</v>
      </c>
      <c r="D9" s="16">
        <v>4</v>
      </c>
      <c r="E9" s="16">
        <v>6</v>
      </c>
      <c r="F9" s="16">
        <v>8</v>
      </c>
      <c r="G9" s="16">
        <v>10</v>
      </c>
      <c r="H9" s="16">
        <v>12</v>
      </c>
      <c r="I9" s="16">
        <v>14</v>
      </c>
      <c r="J9" s="16">
        <v>16</v>
      </c>
      <c r="K9" s="16">
        <v>18</v>
      </c>
      <c r="L9" s="17">
        <v>20</v>
      </c>
    </row>
    <row r="10" spans="1:14" x14ac:dyDescent="0.2">
      <c r="B10" s="15">
        <v>3</v>
      </c>
      <c r="C10" s="16">
        <v>3</v>
      </c>
      <c r="D10" s="16">
        <v>6</v>
      </c>
      <c r="E10" s="16">
        <v>9</v>
      </c>
      <c r="F10" s="16">
        <v>12</v>
      </c>
      <c r="G10" s="16">
        <v>15</v>
      </c>
      <c r="H10" s="16">
        <v>18</v>
      </c>
      <c r="I10" s="16">
        <v>21</v>
      </c>
      <c r="J10" s="16">
        <v>24</v>
      </c>
      <c r="K10" s="16">
        <v>27</v>
      </c>
      <c r="L10" s="17">
        <v>30</v>
      </c>
    </row>
    <row r="11" spans="1:14" x14ac:dyDescent="0.2">
      <c r="B11" s="15">
        <v>4</v>
      </c>
      <c r="C11" s="16">
        <v>4</v>
      </c>
      <c r="D11" s="16">
        <v>8</v>
      </c>
      <c r="E11" s="16">
        <v>12</v>
      </c>
      <c r="F11" s="16">
        <v>16</v>
      </c>
      <c r="G11" s="16">
        <v>20</v>
      </c>
      <c r="H11" s="16">
        <v>24</v>
      </c>
      <c r="I11" s="16">
        <v>28</v>
      </c>
      <c r="J11" s="16">
        <v>32</v>
      </c>
      <c r="K11" s="16">
        <v>36</v>
      </c>
      <c r="L11" s="17">
        <v>40</v>
      </c>
    </row>
    <row r="12" spans="1:14" x14ac:dyDescent="0.2">
      <c r="B12" s="15">
        <v>5</v>
      </c>
      <c r="C12" s="16">
        <v>5</v>
      </c>
      <c r="D12" s="16">
        <v>10</v>
      </c>
      <c r="E12" s="16">
        <v>15</v>
      </c>
      <c r="F12" s="16">
        <v>20</v>
      </c>
      <c r="G12" s="16">
        <v>25</v>
      </c>
      <c r="H12" s="16">
        <v>30</v>
      </c>
      <c r="I12" s="16">
        <v>35</v>
      </c>
      <c r="J12" s="16">
        <v>40</v>
      </c>
      <c r="K12" s="16">
        <v>45</v>
      </c>
      <c r="L12" s="17">
        <v>50</v>
      </c>
    </row>
    <row r="13" spans="1:14" x14ac:dyDescent="0.2">
      <c r="B13" s="15">
        <v>6</v>
      </c>
      <c r="C13" s="16">
        <v>6</v>
      </c>
      <c r="D13" s="16">
        <v>12</v>
      </c>
      <c r="E13" s="16">
        <v>18</v>
      </c>
      <c r="F13" s="16">
        <v>24</v>
      </c>
      <c r="G13" s="16">
        <v>30</v>
      </c>
      <c r="H13" s="16">
        <v>36</v>
      </c>
      <c r="I13" s="16">
        <v>42</v>
      </c>
      <c r="J13" s="16">
        <v>48</v>
      </c>
      <c r="K13" s="16">
        <v>54</v>
      </c>
      <c r="L13" s="17">
        <v>60</v>
      </c>
    </row>
    <row r="14" spans="1:14" x14ac:dyDescent="0.2">
      <c r="B14" s="15">
        <v>7</v>
      </c>
      <c r="C14" s="16">
        <v>7</v>
      </c>
      <c r="D14" s="16">
        <v>14</v>
      </c>
      <c r="E14" s="16">
        <v>21</v>
      </c>
      <c r="F14" s="16">
        <v>28</v>
      </c>
      <c r="G14" s="16">
        <v>35</v>
      </c>
      <c r="H14" s="16">
        <v>42</v>
      </c>
      <c r="I14" s="16">
        <v>49</v>
      </c>
      <c r="J14" s="16">
        <v>56</v>
      </c>
      <c r="K14" s="16">
        <v>63</v>
      </c>
      <c r="L14" s="17">
        <v>70</v>
      </c>
    </row>
    <row r="15" spans="1:14" x14ac:dyDescent="0.2">
      <c r="B15" s="15">
        <v>8</v>
      </c>
      <c r="C15" s="16">
        <v>8</v>
      </c>
      <c r="D15" s="16">
        <v>16</v>
      </c>
      <c r="E15" s="16">
        <v>24</v>
      </c>
      <c r="F15" s="16">
        <v>32</v>
      </c>
      <c r="G15" s="16">
        <v>40</v>
      </c>
      <c r="H15" s="16">
        <v>48</v>
      </c>
      <c r="I15" s="16">
        <v>56</v>
      </c>
      <c r="J15" s="16">
        <v>64</v>
      </c>
      <c r="K15" s="16">
        <v>72</v>
      </c>
      <c r="L15" s="17">
        <v>80</v>
      </c>
    </row>
    <row r="16" spans="1:14" x14ac:dyDescent="0.2">
      <c r="B16" s="15">
        <v>9</v>
      </c>
      <c r="C16" s="16">
        <v>9</v>
      </c>
      <c r="D16" s="16">
        <v>18</v>
      </c>
      <c r="E16" s="16">
        <v>27</v>
      </c>
      <c r="F16" s="16">
        <v>36</v>
      </c>
      <c r="G16" s="16">
        <v>45</v>
      </c>
      <c r="H16" s="16">
        <v>54</v>
      </c>
      <c r="I16" s="16">
        <v>63</v>
      </c>
      <c r="J16" s="16">
        <v>72</v>
      </c>
      <c r="K16" s="16">
        <v>81</v>
      </c>
      <c r="L16" s="17">
        <v>90</v>
      </c>
    </row>
    <row r="17" spans="2:12" ht="13.5" thickBot="1" x14ac:dyDescent="0.25">
      <c r="B17" s="18">
        <v>10</v>
      </c>
      <c r="C17" s="19">
        <v>10</v>
      </c>
      <c r="D17" s="19">
        <v>20</v>
      </c>
      <c r="E17" s="19">
        <v>30</v>
      </c>
      <c r="F17" s="19">
        <v>40</v>
      </c>
      <c r="G17" s="19">
        <v>50</v>
      </c>
      <c r="H17" s="19">
        <v>60</v>
      </c>
      <c r="I17" s="19">
        <v>70</v>
      </c>
      <c r="J17" s="19">
        <v>80</v>
      </c>
      <c r="K17" s="19">
        <v>90</v>
      </c>
      <c r="L17" s="20">
        <v>100</v>
      </c>
    </row>
  </sheetData>
  <phoneticPr fontId="0" type="noConversion"/>
  <pageMargins left="0.23622047244094491" right="0.75" top="0.23622047244094491" bottom="1" header="0" footer="0"/>
  <pageSetup paperSize="9" orientation="portrait" horizontalDpi="200" verticalDpi="2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0"/>
  <dimension ref="A1:G28"/>
  <sheetViews>
    <sheetView tabSelected="1" workbookViewId="0">
      <selection activeCell="S15" sqref="S15"/>
    </sheetView>
  </sheetViews>
  <sheetFormatPr baseColWidth="10" defaultRowHeight="12.75" x14ac:dyDescent="0.2"/>
  <cols>
    <col min="3" max="3" width="12.85546875" bestFit="1" customWidth="1"/>
    <col min="4" max="4" width="16.28515625" customWidth="1"/>
    <col min="5" max="5" width="12.28515625" bestFit="1" customWidth="1"/>
    <col min="8" max="16384" width="11.42578125" style="10"/>
  </cols>
  <sheetData>
    <row r="1" spans="1:7" x14ac:dyDescent="0.2">
      <c r="A1" s="1" t="s">
        <v>1</v>
      </c>
      <c r="C1" s="1" t="s">
        <v>24</v>
      </c>
      <c r="G1" s="8"/>
    </row>
    <row r="12" spans="1:7" ht="13.5" thickBot="1" x14ac:dyDescent="0.25"/>
    <row r="13" spans="1:7" x14ac:dyDescent="0.2">
      <c r="A13" s="27" t="s">
        <v>40</v>
      </c>
      <c r="B13" s="28" t="s">
        <v>27</v>
      </c>
      <c r="C13" s="30" t="s">
        <v>28</v>
      </c>
    </row>
    <row r="14" spans="1:7" x14ac:dyDescent="0.2">
      <c r="A14" s="6" t="s">
        <v>29</v>
      </c>
      <c r="B14" s="5">
        <v>115</v>
      </c>
      <c r="C14" s="59">
        <v>44</v>
      </c>
      <c r="D14" s="67">
        <f>B14*C14</f>
        <v>5060</v>
      </c>
    </row>
    <row r="15" spans="1:7" x14ac:dyDescent="0.2">
      <c r="A15" s="6" t="s">
        <v>30</v>
      </c>
      <c r="B15" s="5">
        <v>120</v>
      </c>
      <c r="C15" s="59">
        <v>45</v>
      </c>
      <c r="D15" s="67">
        <f t="shared" ref="D15:D23" si="0">B15*C15</f>
        <v>5400</v>
      </c>
    </row>
    <row r="16" spans="1:7" x14ac:dyDescent="0.2">
      <c r="A16" s="6" t="s">
        <v>31</v>
      </c>
      <c r="B16" s="5">
        <v>345</v>
      </c>
      <c r="C16" s="59">
        <v>35</v>
      </c>
      <c r="D16" s="67">
        <f t="shared" si="0"/>
        <v>12075</v>
      </c>
    </row>
    <row r="17" spans="1:5" x14ac:dyDescent="0.2">
      <c r="A17" s="6" t="s">
        <v>32</v>
      </c>
      <c r="B17" s="5">
        <v>214</v>
      </c>
      <c r="C17" s="59">
        <v>40</v>
      </c>
      <c r="D17" s="67">
        <f t="shared" si="0"/>
        <v>8560</v>
      </c>
      <c r="E17" s="56"/>
    </row>
    <row r="18" spans="1:5" x14ac:dyDescent="0.2">
      <c r="A18" s="6" t="s">
        <v>33</v>
      </c>
      <c r="B18" s="5">
        <v>200</v>
      </c>
      <c r="C18" s="59">
        <v>41</v>
      </c>
      <c r="D18" s="67">
        <f t="shared" si="0"/>
        <v>8200</v>
      </c>
    </row>
    <row r="19" spans="1:5" x14ac:dyDescent="0.2">
      <c r="A19" s="6" t="s">
        <v>34</v>
      </c>
      <c r="B19" s="5">
        <v>100</v>
      </c>
      <c r="C19" s="59">
        <v>50</v>
      </c>
      <c r="D19" s="67">
        <f t="shared" si="0"/>
        <v>5000</v>
      </c>
    </row>
    <row r="20" spans="1:5" x14ac:dyDescent="0.2">
      <c r="A20" s="6" t="s">
        <v>35</v>
      </c>
      <c r="B20" s="5">
        <v>57</v>
      </c>
      <c r="C20" s="59">
        <v>55</v>
      </c>
      <c r="D20" s="67">
        <f t="shared" si="0"/>
        <v>3135</v>
      </c>
    </row>
    <row r="21" spans="1:5" x14ac:dyDescent="0.2">
      <c r="A21" s="6" t="s">
        <v>36</v>
      </c>
      <c r="B21" s="5">
        <v>135</v>
      </c>
      <c r="C21" s="59">
        <v>44</v>
      </c>
      <c r="D21" s="67">
        <f t="shared" si="0"/>
        <v>5940</v>
      </c>
    </row>
    <row r="22" spans="1:5" x14ac:dyDescent="0.2">
      <c r="A22" s="6" t="s">
        <v>37</v>
      </c>
      <c r="B22" s="5">
        <v>450</v>
      </c>
      <c r="C22" s="59">
        <v>30</v>
      </c>
      <c r="D22" s="67">
        <f t="shared" si="0"/>
        <v>13500</v>
      </c>
    </row>
    <row r="23" spans="1:5" ht="13.5" thickBot="1" x14ac:dyDescent="0.25">
      <c r="A23" s="7" t="s">
        <v>38</v>
      </c>
      <c r="B23" s="58">
        <v>120</v>
      </c>
      <c r="C23" s="60">
        <v>45</v>
      </c>
      <c r="D23" s="67">
        <f t="shared" si="0"/>
        <v>5400</v>
      </c>
    </row>
    <row r="25" spans="1:5" x14ac:dyDescent="0.2">
      <c r="A25" s="62" t="s">
        <v>58</v>
      </c>
      <c r="B25" s="62"/>
      <c r="C25" s="62"/>
      <c r="D25" s="61">
        <f t="array" ref="D25">SUM(B14:B23*C14:C23)</f>
        <v>72270</v>
      </c>
    </row>
    <row r="26" spans="1:5" x14ac:dyDescent="0.2">
      <c r="A26" s="62" t="s">
        <v>25</v>
      </c>
      <c r="B26" s="62"/>
      <c r="C26" s="62"/>
      <c r="D26" s="69">
        <f>D25/SUM(B14:B23)</f>
        <v>38.938577586206897</v>
      </c>
    </row>
    <row r="27" spans="1:5" x14ac:dyDescent="0.2">
      <c r="A27" s="62" t="s">
        <v>59</v>
      </c>
      <c r="B27" s="62"/>
      <c r="C27" s="62"/>
      <c r="D27" s="57">
        <f t="array" ref="D27">SUM(IF((B14:B23*C14:C23)&gt;10000,1,0))</f>
        <v>2</v>
      </c>
    </row>
    <row r="28" spans="1:5" x14ac:dyDescent="0.2">
      <c r="A28" s="62" t="s">
        <v>39</v>
      </c>
      <c r="B28" s="62"/>
      <c r="C28" s="9" t="s">
        <v>36</v>
      </c>
      <c r="D28" s="57">
        <f>VLOOKUP(C28,A14:C23,2)</f>
        <v>135</v>
      </c>
      <c r="E28">
        <f t="array" ref="E28">SUM(IF(C$28=A14:A23,B14:B23,0))</f>
        <v>135</v>
      </c>
    </row>
  </sheetData>
  <mergeCells count="4">
    <mergeCell ref="A25:C25"/>
    <mergeCell ref="A26:C26"/>
    <mergeCell ref="A27:C27"/>
    <mergeCell ref="A28:B28"/>
  </mergeCells>
  <phoneticPr fontId="5" type="noConversion"/>
  <dataValidations count="1">
    <dataValidation type="list" allowBlank="1" showInputMessage="1" showErrorMessage="1" sqref="C28">
      <formula1>$A$14:$A$23</formula1>
    </dataValidation>
  </dataValidations>
  <pageMargins left="0.23622047244094491" right="0.75" top="0.23622047244094491" bottom="1" header="0" footer="0"/>
  <pageSetup paperSize="9" orientation="portrait" horizontalDpi="200" verticalDpi="2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6"/>
  <dimension ref="A1:F24"/>
  <sheetViews>
    <sheetView workbookViewId="0">
      <selection activeCell="R30" sqref="R30"/>
    </sheetView>
  </sheetViews>
  <sheetFormatPr baseColWidth="10" defaultRowHeight="12.75" x14ac:dyDescent="0.2"/>
  <cols>
    <col min="1" max="1" width="12.140625" customWidth="1"/>
    <col min="2" max="2" width="10" customWidth="1"/>
    <col min="3" max="3" width="16.42578125" customWidth="1"/>
    <col min="4" max="4" width="15.7109375" customWidth="1"/>
    <col min="5" max="5" width="13" customWidth="1"/>
    <col min="6" max="6" width="8.140625" customWidth="1"/>
    <col min="7" max="16384" width="11.42578125" style="10"/>
  </cols>
  <sheetData>
    <row r="1" spans="1:6" x14ac:dyDescent="0.2">
      <c r="A1" s="1" t="s">
        <v>3</v>
      </c>
      <c r="C1" s="1" t="s">
        <v>22</v>
      </c>
      <c r="F1" s="8"/>
    </row>
    <row r="7" spans="1:6" ht="13.5" thickBot="1" x14ac:dyDescent="0.25"/>
    <row r="8" spans="1:6" ht="24.75" customHeight="1" x14ac:dyDescent="0.2">
      <c r="B8" s="21" t="s">
        <v>54</v>
      </c>
      <c r="C8" s="47" t="s">
        <v>26</v>
      </c>
      <c r="D8" s="22" t="s">
        <v>19</v>
      </c>
    </row>
    <row r="9" spans="1:6" x14ac:dyDescent="0.2">
      <c r="B9" s="23" t="s">
        <v>41</v>
      </c>
      <c r="C9" s="48">
        <v>79</v>
      </c>
      <c r="D9" s="24">
        <v>81</v>
      </c>
    </row>
    <row r="10" spans="1:6" x14ac:dyDescent="0.2">
      <c r="B10" s="23" t="s">
        <v>42</v>
      </c>
      <c r="C10" s="48">
        <v>80</v>
      </c>
      <c r="D10" s="24">
        <v>79</v>
      </c>
    </row>
    <row r="11" spans="1:6" x14ac:dyDescent="0.2">
      <c r="B11" s="23" t="s">
        <v>43</v>
      </c>
      <c r="C11" s="48">
        <v>85</v>
      </c>
      <c r="D11" s="24">
        <v>85</v>
      </c>
    </row>
    <row r="12" spans="1:6" x14ac:dyDescent="0.2">
      <c r="B12" s="23" t="s">
        <v>44</v>
      </c>
      <c r="C12" s="48">
        <v>82</v>
      </c>
      <c r="D12" s="24">
        <v>85</v>
      </c>
    </row>
    <row r="13" spans="1:6" x14ac:dyDescent="0.2">
      <c r="B13" s="23" t="s">
        <v>45</v>
      </c>
      <c r="C13" s="48">
        <v>76</v>
      </c>
      <c r="D13" s="24">
        <v>76</v>
      </c>
    </row>
    <row r="14" spans="1:6" x14ac:dyDescent="0.2">
      <c r="B14" s="23" t="s">
        <v>46</v>
      </c>
      <c r="C14" s="48">
        <v>83</v>
      </c>
      <c r="D14" s="24">
        <v>80</v>
      </c>
    </row>
    <row r="15" spans="1:6" x14ac:dyDescent="0.2">
      <c r="B15" s="23" t="s">
        <v>47</v>
      </c>
      <c r="C15" s="48">
        <v>83</v>
      </c>
      <c r="D15" s="24">
        <v>83</v>
      </c>
    </row>
    <row r="16" spans="1:6" x14ac:dyDescent="0.2">
      <c r="B16" s="23" t="s">
        <v>48</v>
      </c>
      <c r="C16" s="48">
        <v>83</v>
      </c>
      <c r="D16" s="24">
        <v>83</v>
      </c>
    </row>
    <row r="17" spans="1:4" x14ac:dyDescent="0.2">
      <c r="B17" s="23" t="s">
        <v>49</v>
      </c>
      <c r="C17" s="48">
        <v>87</v>
      </c>
      <c r="D17" s="24">
        <v>89</v>
      </c>
    </row>
    <row r="18" spans="1:4" x14ac:dyDescent="0.2">
      <c r="B18" s="23" t="s">
        <v>50</v>
      </c>
      <c r="C18" s="48">
        <v>90</v>
      </c>
      <c r="D18" s="24">
        <v>91</v>
      </c>
    </row>
    <row r="19" spans="1:4" x14ac:dyDescent="0.2">
      <c r="B19" s="23" t="s">
        <v>51</v>
      </c>
      <c r="C19" s="48">
        <v>96</v>
      </c>
      <c r="D19" s="24">
        <v>95</v>
      </c>
    </row>
    <row r="20" spans="1:4" ht="13.5" thickBot="1" x14ac:dyDescent="0.25">
      <c r="B20" s="25" t="s">
        <v>52</v>
      </c>
      <c r="C20" s="49">
        <v>87</v>
      </c>
      <c r="D20" s="26">
        <v>90</v>
      </c>
    </row>
    <row r="21" spans="1:4" x14ac:dyDescent="0.2">
      <c r="B21" s="4"/>
      <c r="C21" s="4"/>
      <c r="D21" s="4"/>
    </row>
    <row r="22" spans="1:4" x14ac:dyDescent="0.2">
      <c r="A22" s="63" t="s">
        <v>21</v>
      </c>
      <c r="B22" s="63"/>
      <c r="C22" s="63"/>
      <c r="D22" s="4">
        <f t="array" ref="D22">SUM(IF(C9:C20=D9:D20,1,0))</f>
        <v>4</v>
      </c>
    </row>
    <row r="23" spans="1:4" x14ac:dyDescent="0.2">
      <c r="A23" s="63" t="s">
        <v>20</v>
      </c>
      <c r="B23" s="63"/>
      <c r="C23" s="63"/>
      <c r="D23" s="4">
        <f t="array" ref="D23">SUM(IF(C9:C20&lt;&gt;D9:D20,1,0))</f>
        <v>8</v>
      </c>
    </row>
    <row r="24" spans="1:4" x14ac:dyDescent="0.2">
      <c r="A24" s="63" t="s">
        <v>53</v>
      </c>
      <c r="B24" s="63"/>
      <c r="C24" s="63"/>
      <c r="D24" s="4">
        <f t="array" ref="D24">SUM(IF(C9:C20&lt;D9:D20,1,0))</f>
        <v>5</v>
      </c>
    </row>
  </sheetData>
  <mergeCells count="3">
    <mergeCell ref="A22:C22"/>
    <mergeCell ref="A23:C23"/>
    <mergeCell ref="A24:C24"/>
  </mergeCells>
  <phoneticPr fontId="0" type="noConversion"/>
  <pageMargins left="0.23622047244094491" right="0.75" top="0.23622047244094491" bottom="1" header="0" footer="0"/>
  <pageSetup paperSize="9" orientation="portrait" horizontalDpi="200" verticalDpi="2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5"/>
  <dimension ref="A1:M22"/>
  <sheetViews>
    <sheetView workbookViewId="0">
      <selection activeCell="F8" sqref="F8:F14"/>
    </sheetView>
  </sheetViews>
  <sheetFormatPr baseColWidth="10" defaultRowHeight="12.75" x14ac:dyDescent="0.2"/>
  <cols>
    <col min="1" max="1" width="5.42578125" customWidth="1"/>
    <col min="2" max="2" width="10.28515625" customWidth="1"/>
    <col min="3" max="3" width="19" customWidth="1"/>
    <col min="4" max="4" width="9.140625" bestFit="1" customWidth="1"/>
    <col min="5" max="5" width="8" customWidth="1"/>
    <col min="6" max="6" width="11.5703125" bestFit="1" customWidth="1"/>
  </cols>
  <sheetData>
    <row r="1" spans="1:13" x14ac:dyDescent="0.2">
      <c r="A1" s="1" t="s">
        <v>4</v>
      </c>
      <c r="C1" s="1" t="s">
        <v>22</v>
      </c>
      <c r="H1" s="8"/>
      <c r="M1" s="8"/>
    </row>
    <row r="6" spans="1:13" ht="13.5" thickBot="1" x14ac:dyDescent="0.25"/>
    <row r="7" spans="1:13" ht="13.5" thickTop="1" x14ac:dyDescent="0.2">
      <c r="B7" s="37" t="s">
        <v>17</v>
      </c>
      <c r="C7" s="38" t="s">
        <v>56</v>
      </c>
      <c r="D7" s="38" t="s">
        <v>27</v>
      </c>
      <c r="E7" s="38" t="s">
        <v>28</v>
      </c>
      <c r="F7" s="39" t="s">
        <v>55</v>
      </c>
    </row>
    <row r="8" spans="1:13" x14ac:dyDescent="0.2">
      <c r="B8" s="40">
        <v>125442</v>
      </c>
      <c r="C8" s="41" t="s">
        <v>10</v>
      </c>
      <c r="D8" s="41">
        <v>4</v>
      </c>
      <c r="E8" s="41">
        <v>64</v>
      </c>
      <c r="F8" s="42">
        <v>0.1</v>
      </c>
    </row>
    <row r="9" spans="1:13" x14ac:dyDescent="0.2">
      <c r="B9" s="40">
        <v>155121</v>
      </c>
      <c r="C9" s="41" t="s">
        <v>15</v>
      </c>
      <c r="D9" s="41">
        <v>2</v>
      </c>
      <c r="E9" s="41">
        <v>154</v>
      </c>
      <c r="F9" s="43">
        <v>0.05</v>
      </c>
    </row>
    <row r="10" spans="1:13" x14ac:dyDescent="0.2">
      <c r="B10" s="40">
        <v>124221</v>
      </c>
      <c r="C10" s="41" t="s">
        <v>11</v>
      </c>
      <c r="D10" s="41">
        <v>1</v>
      </c>
      <c r="E10" s="41">
        <v>54</v>
      </c>
      <c r="F10" s="43">
        <v>0.08</v>
      </c>
    </row>
    <row r="11" spans="1:13" x14ac:dyDescent="0.2">
      <c r="B11" s="40">
        <v>155122</v>
      </c>
      <c r="C11" s="41" t="s">
        <v>12</v>
      </c>
      <c r="D11" s="41">
        <v>10</v>
      </c>
      <c r="E11" s="41">
        <v>28</v>
      </c>
      <c r="F11" s="43">
        <v>0.1</v>
      </c>
    </row>
    <row r="12" spans="1:13" x14ac:dyDescent="0.2">
      <c r="B12" s="40">
        <v>147112</v>
      </c>
      <c r="C12" s="41" t="s">
        <v>13</v>
      </c>
      <c r="D12" s="41">
        <v>8</v>
      </c>
      <c r="E12" s="41">
        <v>2.7</v>
      </c>
      <c r="F12" s="43">
        <v>0.15</v>
      </c>
    </row>
    <row r="13" spans="1:13" x14ac:dyDescent="0.2">
      <c r="B13" s="40">
        <v>154689</v>
      </c>
      <c r="C13" s="41" t="s">
        <v>14</v>
      </c>
      <c r="D13" s="41">
        <v>8</v>
      </c>
      <c r="E13" s="41">
        <v>3</v>
      </c>
      <c r="F13" s="43">
        <v>0.08</v>
      </c>
    </row>
    <row r="14" spans="1:13" ht="13.5" thickBot="1" x14ac:dyDescent="0.25">
      <c r="B14" s="44">
        <v>125437</v>
      </c>
      <c r="C14" s="45" t="s">
        <v>16</v>
      </c>
      <c r="D14" s="45">
        <v>5</v>
      </c>
      <c r="E14" s="45">
        <v>3.4</v>
      </c>
      <c r="F14" s="46">
        <v>0.1</v>
      </c>
    </row>
    <row r="15" spans="1:13" ht="13.5" thickTop="1" x14ac:dyDescent="0.2"/>
    <row r="16" spans="1:13" ht="13.5" thickBot="1" x14ac:dyDescent="0.25"/>
    <row r="17" spans="2:7" ht="13.5" thickTop="1" x14ac:dyDescent="0.2">
      <c r="B17" s="64" t="s">
        <v>7</v>
      </c>
      <c r="C17" s="64"/>
      <c r="D17" s="64"/>
      <c r="E17" s="64"/>
      <c r="F17" s="33">
        <f t="array" ref="F17">SUM(D8:D14*E8:E14)</f>
        <v>960.6</v>
      </c>
    </row>
    <row r="18" spans="2:7" x14ac:dyDescent="0.2">
      <c r="B18" s="64" t="s">
        <v>8</v>
      </c>
      <c r="C18" s="64"/>
      <c r="D18" s="64"/>
      <c r="E18" s="64"/>
      <c r="F18" s="68">
        <f t="array" ref="F18">SUM(D8:D14*E8:E14*(1-F8:F14))</f>
        <v>880.42</v>
      </c>
    </row>
    <row r="19" spans="2:7" x14ac:dyDescent="0.2">
      <c r="B19" s="64" t="s">
        <v>6</v>
      </c>
      <c r="C19" s="64"/>
      <c r="D19" s="64"/>
      <c r="E19" s="64"/>
      <c r="F19" s="70">
        <f t="array" ref="F19">SUM(D8:D14*E8:E14*(1-F8:F14))/SUM(D8:D14)</f>
        <v>23.168947368421051</v>
      </c>
    </row>
    <row r="20" spans="2:7" ht="13.5" thickBot="1" x14ac:dyDescent="0.25">
      <c r="B20" s="64" t="s">
        <v>5</v>
      </c>
      <c r="C20" s="64"/>
      <c r="D20" s="64"/>
      <c r="E20" s="64"/>
      <c r="F20" s="34">
        <f t="array" ref="F20">SUM(IF(D8:D14*E8:E14&gt;600,1,0))</f>
        <v>0</v>
      </c>
    </row>
    <row r="21" spans="2:7" ht="14.25" thickTop="1" thickBot="1" x14ac:dyDescent="0.25">
      <c r="B21" s="64" t="s">
        <v>9</v>
      </c>
      <c r="C21" s="64"/>
      <c r="D21" s="64"/>
      <c r="E21" s="36">
        <v>125442</v>
      </c>
      <c r="F21" s="35">
        <f>VLOOKUP(E21,B8:F14,3)</f>
        <v>4</v>
      </c>
      <c r="G21">
        <f t="array" ref="G21">SUM(IF(E21=B8:B14,D8:D14,0))</f>
        <v>4</v>
      </c>
    </row>
    <row r="22" spans="2:7" ht="13.5" thickTop="1" x14ac:dyDescent="0.2"/>
  </sheetData>
  <mergeCells count="5">
    <mergeCell ref="B21:D21"/>
    <mergeCell ref="B17:E17"/>
    <mergeCell ref="B18:E18"/>
    <mergeCell ref="B19:E19"/>
    <mergeCell ref="B20:E20"/>
  </mergeCells>
  <phoneticPr fontId="5" type="noConversion"/>
  <dataValidations disablePrompts="1" count="1">
    <dataValidation type="list" allowBlank="1" showInputMessage="1" showErrorMessage="1" sqref="E21">
      <formula1>$B$8:$B$14</formula1>
    </dataValidation>
  </dataValidations>
  <pageMargins left="0.23622047244094491" right="0.75" top="0.23622047244094491" bottom="1" header="0" footer="0"/>
  <pageSetup paperSize="9" orientation="portrait" horizontalDpi="200" verticalDpi="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Gráficos</vt:lpstr>
      </vt:variant>
      <vt:variant>
        <vt:i4>1</vt:i4>
      </vt:variant>
    </vt:vector>
  </HeadingPairs>
  <TitlesOfParts>
    <vt:vector size="6" baseType="lpstr">
      <vt:lpstr>105</vt:lpstr>
      <vt:lpstr>Tabla Multiplicar</vt:lpstr>
      <vt:lpstr>106</vt:lpstr>
      <vt:lpstr>109</vt:lpstr>
      <vt:lpstr>110</vt:lpstr>
      <vt:lpstr>Gráfico1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Lourdes Valls</dc:creator>
  <cp:lastModifiedBy>AndresRamos</cp:lastModifiedBy>
  <cp:lastPrinted>2002-10-15T13:01:13Z</cp:lastPrinted>
  <dcterms:created xsi:type="dcterms:W3CDTF">2000-09-27T05:04:52Z</dcterms:created>
  <dcterms:modified xsi:type="dcterms:W3CDTF">2019-11-05T10:06:39Z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60ea3f53-3f78-4eb8-8fcc-bb6f6b70f001</vt:lpwstr>
  </property>
</Properties>
</file>