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nio/Desktop/"/>
    </mc:Choice>
  </mc:AlternateContent>
  <xr:revisionPtr revIDLastSave="0" documentId="13_ncr:1_{2B1FF24F-18F0-B64C-8ACD-9B654FEAD3CA}" xr6:coauthVersionLast="47" xr6:coauthVersionMax="47" xr10:uidLastSave="{00000000-0000-0000-0000-000000000000}"/>
  <bookViews>
    <workbookView xWindow="0" yWindow="500" windowWidth="28800" windowHeight="17500" xr2:uid="{03208267-8D0B-8940-B328-A362212B75E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0" i="1" l="1"/>
  <c r="K29" i="1"/>
  <c r="Q13" i="1" s="1"/>
  <c r="K28" i="1"/>
  <c r="K27" i="1"/>
  <c r="K22" i="1"/>
  <c r="K21" i="1"/>
  <c r="K20" i="1"/>
  <c r="K19" i="1"/>
  <c r="S7" i="1"/>
  <c r="S6" i="1"/>
  <c r="S5" i="1"/>
  <c r="S4" i="1"/>
  <c r="R7" i="1"/>
  <c r="R6" i="1"/>
  <c r="R5" i="1"/>
  <c r="Q7" i="1"/>
  <c r="Q6" i="1"/>
  <c r="Q5" i="1"/>
  <c r="R4" i="1"/>
  <c r="Q4" i="1"/>
  <c r="K14" i="1"/>
  <c r="K13" i="1"/>
  <c r="K12" i="1"/>
  <c r="K11" i="1"/>
  <c r="Q11" i="1" s="1"/>
  <c r="Q15" i="1" s="1"/>
  <c r="K5" i="1"/>
  <c r="K6" i="1"/>
  <c r="K7" i="1"/>
  <c r="K4" i="1"/>
  <c r="F44" i="1"/>
  <c r="F43" i="1"/>
  <c r="F42" i="1"/>
  <c r="F41" i="1"/>
  <c r="C42" i="1"/>
  <c r="C41" i="1"/>
  <c r="Q14" i="1" l="1"/>
  <c r="K23" i="1"/>
  <c r="Q12" i="1"/>
  <c r="K31" i="1"/>
  <c r="K15" i="1"/>
  <c r="T7" i="1"/>
  <c r="T6" i="1"/>
  <c r="T5" i="1"/>
  <c r="T4" i="1"/>
  <c r="K8" i="1"/>
  <c r="T8" i="1" l="1"/>
</calcChain>
</file>

<file path=xl/sharedStrings.xml><?xml version="1.0" encoding="utf-8"?>
<sst xmlns="http://schemas.openxmlformats.org/spreadsheetml/2006/main" count="170" uniqueCount="56">
  <si>
    <t>Participant</t>
  </si>
  <si>
    <t>Caroline</t>
  </si>
  <si>
    <t>Scott</t>
  </si>
  <si>
    <t>Sophia</t>
  </si>
  <si>
    <t>Ingvi</t>
  </si>
  <si>
    <t>Philippe</t>
  </si>
  <si>
    <t>Valeska</t>
  </si>
  <si>
    <t>Henrik</t>
  </si>
  <si>
    <t>Rikke</t>
  </si>
  <si>
    <t>Mikkel</t>
  </si>
  <si>
    <t>Yauheni</t>
  </si>
  <si>
    <t>Jonathan</t>
  </si>
  <si>
    <t>Jonas</t>
  </si>
  <si>
    <t>Marina</t>
  </si>
  <si>
    <t>Manuel</t>
  </si>
  <si>
    <t>Pierangelo</t>
  </si>
  <si>
    <t>Sam</t>
  </si>
  <si>
    <t>Abbie</t>
  </si>
  <si>
    <t>Franz</t>
  </si>
  <si>
    <t>Frieder</t>
  </si>
  <si>
    <t>Xenofon</t>
  </si>
  <si>
    <t>Hermes</t>
  </si>
  <si>
    <t>Finn</t>
  </si>
  <si>
    <t>Cheol-ho</t>
  </si>
  <si>
    <t>Torsten</t>
  </si>
  <si>
    <t>Helia</t>
  </si>
  <si>
    <t>Mónica</t>
  </si>
  <si>
    <t>Birgitte</t>
  </si>
  <si>
    <t>Lisbeth</t>
  </si>
  <si>
    <t>Antonio</t>
  </si>
  <si>
    <t>Lily</t>
  </si>
  <si>
    <t>Mickey</t>
  </si>
  <si>
    <t>Georgios</t>
  </si>
  <si>
    <t>Mie</t>
  </si>
  <si>
    <t>Samuel</t>
  </si>
  <si>
    <t>Role</t>
  </si>
  <si>
    <t>Dep</t>
  </si>
  <si>
    <t>HEA</t>
  </si>
  <si>
    <t>ACT</t>
  </si>
  <si>
    <t>-</t>
  </si>
  <si>
    <t>PHD</t>
  </si>
  <si>
    <t>REA</t>
  </si>
  <si>
    <t>FAC</t>
  </si>
  <si>
    <t>POS</t>
  </si>
  <si>
    <t>Anna</t>
  </si>
  <si>
    <t>Brandon</t>
  </si>
  <si>
    <t>PosDoc</t>
  </si>
  <si>
    <t>Fac</t>
  </si>
  <si>
    <t>TABLE 1</t>
  </si>
  <si>
    <t>Total</t>
  </si>
  <si>
    <t>RA</t>
  </si>
  <si>
    <t>TABLE 2</t>
  </si>
  <si>
    <t>TOTAL</t>
  </si>
  <si>
    <t>TABLE 3</t>
  </si>
  <si>
    <t>TABLE 4</t>
  </si>
  <si>
    <t>Niels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</si>
</sst>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67F67-49AA-4B4D-89EB-031106B37038}">
  <dimension ref="B1:T44"/>
  <sheetViews>
    <sheetView tabSelected="1" workbookViewId="0">
      <selection activeCell="N17" sqref="N17"/>
    </sheetView>
  </sheetViews>
  <sheetFormatPr baseColWidth="10" defaultRowHeight="16" x14ac:dyDescent="0.2"/>
  <sheetData>
    <row r="1" spans="2:20" x14ac:dyDescent="0.2">
      <c r="B1" t="s">
        <v>0</v>
      </c>
      <c r="C1" t="s">
        <v>36</v>
      </c>
      <c r="D1" t="s">
        <v>35</v>
      </c>
    </row>
    <row r="2" spans="2:20" ht="17" thickBot="1" x14ac:dyDescent="0.25">
      <c r="B2" t="s">
        <v>1</v>
      </c>
      <c r="C2" t="s">
        <v>37</v>
      </c>
      <c r="D2" t="s">
        <v>42</v>
      </c>
    </row>
    <row r="3" spans="2:20" x14ac:dyDescent="0.2">
      <c r="B3" t="s">
        <v>2</v>
      </c>
      <c r="C3" t="s">
        <v>37</v>
      </c>
      <c r="D3" t="s">
        <v>40</v>
      </c>
      <c r="G3" s="2" t="s">
        <v>48</v>
      </c>
      <c r="H3" s="3"/>
      <c r="I3" s="3" t="s">
        <v>37</v>
      </c>
      <c r="J3" s="3" t="s">
        <v>38</v>
      </c>
      <c r="K3" s="4"/>
      <c r="O3" t="s">
        <v>52</v>
      </c>
      <c r="P3" s="1"/>
      <c r="Q3" s="1" t="s">
        <v>37</v>
      </c>
      <c r="R3" s="1" t="s">
        <v>38</v>
      </c>
      <c r="S3" s="1" t="s">
        <v>39</v>
      </c>
      <c r="T3" s="1" t="s">
        <v>52</v>
      </c>
    </row>
    <row r="4" spans="2:20" x14ac:dyDescent="0.2">
      <c r="B4" t="s">
        <v>3</v>
      </c>
      <c r="C4" t="s">
        <v>38</v>
      </c>
      <c r="D4" t="s">
        <v>40</v>
      </c>
      <c r="G4" s="5"/>
      <c r="H4" s="6" t="s">
        <v>42</v>
      </c>
      <c r="I4" s="6">
        <v>1</v>
      </c>
      <c r="J4" s="6">
        <v>2</v>
      </c>
      <c r="K4" s="7">
        <f>SUM(I4:J4)</f>
        <v>3</v>
      </c>
      <c r="P4" s="1" t="s">
        <v>42</v>
      </c>
      <c r="Q4" s="1">
        <f>COUNTIFS($C$2:$C$39,"HEA",$D$2:$D$39,"FAC")</f>
        <v>4</v>
      </c>
      <c r="R4" s="1">
        <f>COUNTIFS($C$2:$C$39,"ACT",$D$2:$D$39,"FAC")</f>
        <v>5</v>
      </c>
      <c r="S4" s="1">
        <f>COUNTIFS($C$2:$C$39,"-",$D$2:$D$39,"FAC")</f>
        <v>0</v>
      </c>
      <c r="T4" s="1">
        <f>SUM(Q4:S4)</f>
        <v>9</v>
      </c>
    </row>
    <row r="5" spans="2:20" x14ac:dyDescent="0.2">
      <c r="B5" t="s">
        <v>4</v>
      </c>
      <c r="C5" t="s">
        <v>37</v>
      </c>
      <c r="D5" t="s">
        <v>40</v>
      </c>
      <c r="G5" s="5"/>
      <c r="H5" s="6" t="s">
        <v>43</v>
      </c>
      <c r="I5" s="6">
        <v>1</v>
      </c>
      <c r="J5" s="6">
        <v>1</v>
      </c>
      <c r="K5" s="7">
        <f t="shared" ref="K5:K7" si="0">SUM(I5:J5)</f>
        <v>2</v>
      </c>
      <c r="P5" s="1" t="s">
        <v>43</v>
      </c>
      <c r="Q5" s="1">
        <f>COUNTIFS($C$2:$C$39,"HEA",$D$2:$D$39,"POS")</f>
        <v>3</v>
      </c>
      <c r="R5" s="1">
        <f>COUNTIFS($C$2:$C$39,"ACT",$D$2:$D$39,"POS")</f>
        <v>2</v>
      </c>
      <c r="S5" s="1">
        <f>COUNTIFS($C$2:$C$39,"-",$D$2:$D$39,"POS")</f>
        <v>0</v>
      </c>
      <c r="T5" s="1">
        <f t="shared" ref="T5:T7" si="1">SUM(Q5:S5)</f>
        <v>5</v>
      </c>
    </row>
    <row r="6" spans="2:20" x14ac:dyDescent="0.2">
      <c r="B6" t="s">
        <v>5</v>
      </c>
      <c r="C6" t="s">
        <v>37</v>
      </c>
      <c r="D6" t="s">
        <v>40</v>
      </c>
      <c r="G6" s="5"/>
      <c r="H6" s="6" t="s">
        <v>40</v>
      </c>
      <c r="I6" s="6">
        <v>3</v>
      </c>
      <c r="J6" s="6">
        <v>2</v>
      </c>
      <c r="K6" s="7">
        <f t="shared" si="0"/>
        <v>5</v>
      </c>
      <c r="P6" s="1" t="s">
        <v>40</v>
      </c>
      <c r="Q6" s="1">
        <f>COUNTIFS($C$2:$C$39,"HEA",$D$2:$D$39,"PHD")</f>
        <v>10</v>
      </c>
      <c r="R6" s="1">
        <f>COUNTIFS($C$2:$C$39,"ACT",$D$2:$D$39,"PHD")</f>
        <v>9</v>
      </c>
      <c r="S6" s="1">
        <f>COUNTIFS($C$2:$C$39,"-",$D$2:$D$39,"PHD")</f>
        <v>1</v>
      </c>
      <c r="T6" s="1">
        <f t="shared" si="1"/>
        <v>20</v>
      </c>
    </row>
    <row r="7" spans="2:20" ht="17" thickBot="1" x14ac:dyDescent="0.25">
      <c r="B7" t="s">
        <v>6</v>
      </c>
      <c r="C7" t="s">
        <v>37</v>
      </c>
      <c r="D7" t="s">
        <v>40</v>
      </c>
      <c r="G7" s="8"/>
      <c r="H7" s="9" t="s">
        <v>50</v>
      </c>
      <c r="I7" s="9"/>
      <c r="J7" s="9"/>
      <c r="K7" s="10">
        <f t="shared" si="0"/>
        <v>0</v>
      </c>
      <c r="P7" s="1" t="s">
        <v>50</v>
      </c>
      <c r="Q7" s="1">
        <f>COUNTIFS($C$2:$C$39,"HEA",$D$2:$D$39,"REA")</f>
        <v>2</v>
      </c>
      <c r="R7" s="1">
        <f>COUNTIFS($C$2:$C$39,"ACT",$D$2:$D$39,"REA")</f>
        <v>1</v>
      </c>
      <c r="S7" s="1">
        <f>COUNTIFS($C$2:$C$39,"-",$D$2:$D$39,"REA")</f>
        <v>0</v>
      </c>
      <c r="T7" s="1">
        <f t="shared" si="1"/>
        <v>3</v>
      </c>
    </row>
    <row r="8" spans="2:20" x14ac:dyDescent="0.2">
      <c r="B8" t="s">
        <v>7</v>
      </c>
      <c r="C8" t="s">
        <v>38</v>
      </c>
      <c r="D8" t="s">
        <v>42</v>
      </c>
      <c r="J8" t="s">
        <v>49</v>
      </c>
      <c r="K8">
        <f>SUM(K4:K7)</f>
        <v>10</v>
      </c>
      <c r="P8" s="1"/>
      <c r="Q8" s="1"/>
      <c r="R8" s="1" t="s">
        <v>49</v>
      </c>
      <c r="S8" s="1"/>
      <c r="T8" s="1">
        <f>SUM(T4:T7)</f>
        <v>37</v>
      </c>
    </row>
    <row r="9" spans="2:20" ht="17" thickBot="1" x14ac:dyDescent="0.25">
      <c r="B9" t="s">
        <v>8</v>
      </c>
      <c r="C9" t="s">
        <v>37</v>
      </c>
      <c r="D9" t="s">
        <v>41</v>
      </c>
    </row>
    <row r="10" spans="2:20" x14ac:dyDescent="0.2">
      <c r="B10" t="s">
        <v>9</v>
      </c>
      <c r="C10" t="s">
        <v>37</v>
      </c>
      <c r="D10" t="s">
        <v>40</v>
      </c>
      <c r="G10" s="2" t="s">
        <v>51</v>
      </c>
      <c r="H10" s="3"/>
      <c r="I10" s="3" t="s">
        <v>37</v>
      </c>
      <c r="J10" s="3" t="s">
        <v>38</v>
      </c>
      <c r="K10" s="4"/>
    </row>
    <row r="11" spans="2:20" x14ac:dyDescent="0.2">
      <c r="B11" t="s">
        <v>10</v>
      </c>
      <c r="C11" t="s">
        <v>38</v>
      </c>
      <c r="D11" t="s">
        <v>40</v>
      </c>
      <c r="G11" s="5"/>
      <c r="H11" s="6" t="s">
        <v>42</v>
      </c>
      <c r="I11" s="6">
        <v>1</v>
      </c>
      <c r="J11" s="6">
        <v>1</v>
      </c>
      <c r="K11" s="7">
        <f>SUM(I11:J11)</f>
        <v>2</v>
      </c>
      <c r="O11" t="s">
        <v>52</v>
      </c>
      <c r="P11" s="1" t="s">
        <v>42</v>
      </c>
      <c r="Q11">
        <f>K4+K11+K19+K27</f>
        <v>9</v>
      </c>
    </row>
    <row r="12" spans="2:20" x14ac:dyDescent="0.2">
      <c r="B12" t="s">
        <v>11</v>
      </c>
      <c r="C12" t="s">
        <v>37</v>
      </c>
      <c r="D12" t="s">
        <v>40</v>
      </c>
      <c r="G12" s="5"/>
      <c r="H12" s="6" t="s">
        <v>43</v>
      </c>
      <c r="I12" s="6">
        <v>1</v>
      </c>
      <c r="J12" s="6">
        <v>0</v>
      </c>
      <c r="K12" s="7">
        <f t="shared" ref="K12:K14" si="2">SUM(I12:J12)</f>
        <v>1</v>
      </c>
      <c r="P12" s="1" t="s">
        <v>43</v>
      </c>
      <c r="Q12">
        <f t="shared" ref="Q12:Q14" si="3">K5+K12+K20+K28</f>
        <v>5</v>
      </c>
    </row>
    <row r="13" spans="2:20" x14ac:dyDescent="0.2">
      <c r="B13" t="s">
        <v>12</v>
      </c>
      <c r="C13" t="s">
        <v>38</v>
      </c>
      <c r="D13" t="s">
        <v>42</v>
      </c>
      <c r="G13" s="5"/>
      <c r="H13" s="6" t="s">
        <v>40</v>
      </c>
      <c r="I13" s="6">
        <v>2</v>
      </c>
      <c r="J13" s="6">
        <v>3</v>
      </c>
      <c r="K13" s="7">
        <f t="shared" si="2"/>
        <v>5</v>
      </c>
      <c r="P13" s="1" t="s">
        <v>40</v>
      </c>
      <c r="Q13">
        <f t="shared" si="3"/>
        <v>20</v>
      </c>
    </row>
    <row r="14" spans="2:20" ht="17" thickBot="1" x14ac:dyDescent="0.25">
      <c r="B14" t="s">
        <v>39</v>
      </c>
      <c r="C14" t="s">
        <v>39</v>
      </c>
      <c r="D14" t="s">
        <v>39</v>
      </c>
      <c r="G14" s="8"/>
      <c r="H14" s="9" t="s">
        <v>50</v>
      </c>
      <c r="I14" s="9"/>
      <c r="J14" s="9">
        <v>1</v>
      </c>
      <c r="K14" s="10">
        <f t="shared" si="2"/>
        <v>1</v>
      </c>
      <c r="P14" s="1" t="s">
        <v>50</v>
      </c>
      <c r="Q14">
        <f t="shared" si="3"/>
        <v>3</v>
      </c>
    </row>
    <row r="15" spans="2:20" x14ac:dyDescent="0.2">
      <c r="B15" t="s">
        <v>13</v>
      </c>
      <c r="C15" t="s">
        <v>37</v>
      </c>
      <c r="D15" t="s">
        <v>43</v>
      </c>
      <c r="J15" t="s">
        <v>49</v>
      </c>
      <c r="K15">
        <f>SUM(K11:K14)</f>
        <v>9</v>
      </c>
      <c r="Q15">
        <f>SUM(Q11:Q14)</f>
        <v>37</v>
      </c>
    </row>
    <row r="16" spans="2:20" x14ac:dyDescent="0.2">
      <c r="B16" t="s">
        <v>14</v>
      </c>
      <c r="C16" t="s">
        <v>38</v>
      </c>
      <c r="D16" t="s">
        <v>41</v>
      </c>
    </row>
    <row r="17" spans="2:11" ht="17" thickBot="1" x14ac:dyDescent="0.25">
      <c r="B17" t="s">
        <v>15</v>
      </c>
      <c r="C17" t="s">
        <v>38</v>
      </c>
      <c r="D17" t="s">
        <v>40</v>
      </c>
    </row>
    <row r="18" spans="2:11" x14ac:dyDescent="0.2">
      <c r="B18" t="s">
        <v>16</v>
      </c>
      <c r="C18" t="s">
        <v>37</v>
      </c>
      <c r="D18" t="s">
        <v>42</v>
      </c>
      <c r="G18" s="2" t="s">
        <v>53</v>
      </c>
      <c r="H18" s="3"/>
      <c r="I18" s="3" t="s">
        <v>37</v>
      </c>
      <c r="J18" s="3" t="s">
        <v>38</v>
      </c>
      <c r="K18" s="4"/>
    </row>
    <row r="19" spans="2:11" x14ac:dyDescent="0.2">
      <c r="B19" t="s">
        <v>17</v>
      </c>
      <c r="C19" t="s">
        <v>37</v>
      </c>
      <c r="D19" t="s">
        <v>42</v>
      </c>
      <c r="G19" s="5"/>
      <c r="H19" s="6" t="s">
        <v>42</v>
      </c>
      <c r="I19" s="6">
        <v>1</v>
      </c>
      <c r="J19" s="6">
        <v>1</v>
      </c>
      <c r="K19" s="7">
        <f>SUM(I19:J19)</f>
        <v>2</v>
      </c>
    </row>
    <row r="20" spans="2:11" x14ac:dyDescent="0.2">
      <c r="B20" t="s">
        <v>18</v>
      </c>
      <c r="C20" t="s">
        <v>38</v>
      </c>
      <c r="D20" t="s">
        <v>43</v>
      </c>
      <c r="G20" s="5"/>
      <c r="H20" s="6" t="s">
        <v>43</v>
      </c>
      <c r="I20" s="6">
        <v>0</v>
      </c>
      <c r="J20" s="6">
        <v>1</v>
      </c>
      <c r="K20" s="7">
        <f t="shared" ref="K20:K22" si="4">SUM(I20:J20)</f>
        <v>1</v>
      </c>
    </row>
    <row r="21" spans="2:11" x14ac:dyDescent="0.2">
      <c r="B21" t="s">
        <v>19</v>
      </c>
      <c r="C21" t="s">
        <v>38</v>
      </c>
      <c r="D21" t="s">
        <v>42</v>
      </c>
      <c r="G21" s="5"/>
      <c r="H21" s="6" t="s">
        <v>40</v>
      </c>
      <c r="I21" s="6">
        <v>3</v>
      </c>
      <c r="J21" s="6">
        <v>2</v>
      </c>
      <c r="K21" s="7">
        <f t="shared" si="4"/>
        <v>5</v>
      </c>
    </row>
    <row r="22" spans="2:11" ht="17" thickBot="1" x14ac:dyDescent="0.25">
      <c r="B22" t="s">
        <v>20</v>
      </c>
      <c r="C22" t="s">
        <v>38</v>
      </c>
      <c r="D22" t="s">
        <v>40</v>
      </c>
      <c r="G22" s="8"/>
      <c r="H22" s="9" t="s">
        <v>50</v>
      </c>
      <c r="I22" s="9">
        <v>1</v>
      </c>
      <c r="J22" s="9"/>
      <c r="K22" s="10">
        <f t="shared" si="4"/>
        <v>1</v>
      </c>
    </row>
    <row r="23" spans="2:11" x14ac:dyDescent="0.2">
      <c r="B23" t="s">
        <v>21</v>
      </c>
      <c r="C23" t="s">
        <v>38</v>
      </c>
      <c r="D23" t="s">
        <v>40</v>
      </c>
      <c r="J23" t="s">
        <v>49</v>
      </c>
      <c r="K23">
        <f>SUM(K19:K22)</f>
        <v>9</v>
      </c>
    </row>
    <row r="24" spans="2:11" x14ac:dyDescent="0.2">
      <c r="B24" t="s">
        <v>22</v>
      </c>
      <c r="C24" t="s">
        <v>38</v>
      </c>
      <c r="D24" t="s">
        <v>42</v>
      </c>
    </row>
    <row r="25" spans="2:11" ht="17" thickBot="1" x14ac:dyDescent="0.25">
      <c r="B25" t="s">
        <v>23</v>
      </c>
      <c r="C25" t="s">
        <v>38</v>
      </c>
      <c r="D25" t="s">
        <v>42</v>
      </c>
    </row>
    <row r="26" spans="2:11" x14ac:dyDescent="0.2">
      <c r="B26" t="s">
        <v>24</v>
      </c>
      <c r="C26" t="s">
        <v>37</v>
      </c>
      <c r="D26" t="s">
        <v>42</v>
      </c>
      <c r="G26" s="2" t="s">
        <v>54</v>
      </c>
      <c r="H26" s="3"/>
      <c r="I26" s="3" t="s">
        <v>37</v>
      </c>
      <c r="J26" s="3" t="s">
        <v>38</v>
      </c>
      <c r="K26" s="4"/>
    </row>
    <row r="27" spans="2:11" x14ac:dyDescent="0.2">
      <c r="B27" t="s">
        <v>25</v>
      </c>
      <c r="C27" t="s">
        <v>37</v>
      </c>
      <c r="D27" t="s">
        <v>43</v>
      </c>
      <c r="G27" s="5"/>
      <c r="H27" s="6" t="s">
        <v>42</v>
      </c>
      <c r="I27" s="6">
        <v>1</v>
      </c>
      <c r="J27" s="6">
        <v>1</v>
      </c>
      <c r="K27" s="7">
        <f>SUM(I27:J27)</f>
        <v>2</v>
      </c>
    </row>
    <row r="28" spans="2:11" x14ac:dyDescent="0.2">
      <c r="B28" t="s">
        <v>26</v>
      </c>
      <c r="C28" t="s">
        <v>38</v>
      </c>
      <c r="D28" t="s">
        <v>40</v>
      </c>
      <c r="G28" s="5"/>
      <c r="H28" s="6" t="s">
        <v>43</v>
      </c>
      <c r="I28" s="6">
        <v>1</v>
      </c>
      <c r="J28" s="6">
        <v>0</v>
      </c>
      <c r="K28" s="7">
        <f t="shared" ref="K28:K30" si="5">SUM(I28:J28)</f>
        <v>1</v>
      </c>
    </row>
    <row r="29" spans="2:11" x14ac:dyDescent="0.2">
      <c r="B29" t="s">
        <v>27</v>
      </c>
      <c r="C29" t="s">
        <v>38</v>
      </c>
      <c r="D29" t="s">
        <v>40</v>
      </c>
      <c r="G29" s="5"/>
      <c r="H29" s="6" t="s">
        <v>40</v>
      </c>
      <c r="I29" s="6">
        <v>2</v>
      </c>
      <c r="J29" s="6">
        <v>3</v>
      </c>
      <c r="K29" s="7">
        <f t="shared" si="5"/>
        <v>5</v>
      </c>
    </row>
    <row r="30" spans="2:11" ht="17" thickBot="1" x14ac:dyDescent="0.25">
      <c r="B30" t="s">
        <v>28</v>
      </c>
      <c r="C30" t="s">
        <v>37</v>
      </c>
      <c r="D30" t="s">
        <v>40</v>
      </c>
      <c r="G30" s="8"/>
      <c r="H30" s="9" t="s">
        <v>50</v>
      </c>
      <c r="I30" s="9">
        <v>1</v>
      </c>
      <c r="J30" s="9"/>
      <c r="K30" s="10">
        <f t="shared" si="5"/>
        <v>1</v>
      </c>
    </row>
    <row r="31" spans="2:11" x14ac:dyDescent="0.2">
      <c r="B31" t="s">
        <v>44</v>
      </c>
      <c r="C31" t="s">
        <v>39</v>
      </c>
      <c r="D31" t="s">
        <v>40</v>
      </c>
      <c r="J31" t="s">
        <v>49</v>
      </c>
      <c r="K31">
        <f>SUM(K27:K30)</f>
        <v>9</v>
      </c>
    </row>
    <row r="32" spans="2:11" x14ac:dyDescent="0.2">
      <c r="B32" t="s">
        <v>29</v>
      </c>
      <c r="C32" t="s">
        <v>38</v>
      </c>
      <c r="D32" t="s">
        <v>40</v>
      </c>
    </row>
    <row r="33" spans="2:6" x14ac:dyDescent="0.2">
      <c r="B33" t="s">
        <v>55</v>
      </c>
      <c r="C33" t="s">
        <v>37</v>
      </c>
      <c r="D33" t="s">
        <v>40</v>
      </c>
    </row>
    <row r="34" spans="2:6" x14ac:dyDescent="0.2">
      <c r="B34" t="s">
        <v>30</v>
      </c>
      <c r="C34" t="s">
        <v>37</v>
      </c>
      <c r="D34" t="s">
        <v>40</v>
      </c>
    </row>
    <row r="35" spans="2:6" x14ac:dyDescent="0.2">
      <c r="B35" t="s">
        <v>31</v>
      </c>
      <c r="C35" t="s">
        <v>37</v>
      </c>
      <c r="D35" t="s">
        <v>40</v>
      </c>
    </row>
    <row r="36" spans="2:6" x14ac:dyDescent="0.2">
      <c r="B36" t="s">
        <v>32</v>
      </c>
      <c r="C36" t="s">
        <v>38</v>
      </c>
      <c r="D36" t="s">
        <v>40</v>
      </c>
    </row>
    <row r="37" spans="2:6" x14ac:dyDescent="0.2">
      <c r="B37" t="s">
        <v>33</v>
      </c>
      <c r="C37" t="s">
        <v>37</v>
      </c>
      <c r="D37" t="s">
        <v>43</v>
      </c>
    </row>
    <row r="38" spans="2:6" x14ac:dyDescent="0.2">
      <c r="B38" t="s">
        <v>45</v>
      </c>
      <c r="C38" t="s">
        <v>37</v>
      </c>
      <c r="D38" t="s">
        <v>41</v>
      </c>
    </row>
    <row r="39" spans="2:6" x14ac:dyDescent="0.2">
      <c r="B39" t="s">
        <v>34</v>
      </c>
      <c r="C39" t="s">
        <v>38</v>
      </c>
      <c r="D39" t="s">
        <v>43</v>
      </c>
    </row>
    <row r="41" spans="2:6" x14ac:dyDescent="0.2">
      <c r="B41" t="s">
        <v>37</v>
      </c>
      <c r="C41">
        <f>COUNTIF(C2:C39,"HEA")</f>
        <v>19</v>
      </c>
      <c r="E41" t="s">
        <v>40</v>
      </c>
      <c r="F41">
        <f>COUNTIF(D2:D39,"PHD")</f>
        <v>20</v>
      </c>
    </row>
    <row r="42" spans="2:6" x14ac:dyDescent="0.2">
      <c r="B42" t="s">
        <v>38</v>
      </c>
      <c r="C42">
        <f>COUNTIF(C2:C39,"ACT")</f>
        <v>17</v>
      </c>
      <c r="E42" t="s">
        <v>46</v>
      </c>
      <c r="F42">
        <f>COUNTIF(D2:D39,"POS")</f>
        <v>5</v>
      </c>
    </row>
    <row r="43" spans="2:6" x14ac:dyDescent="0.2">
      <c r="E43" t="s">
        <v>47</v>
      </c>
      <c r="F43">
        <f>COUNTIF(D2:D39,"FAC")</f>
        <v>9</v>
      </c>
    </row>
    <row r="44" spans="2:6" x14ac:dyDescent="0.2">
      <c r="E44" t="s">
        <v>50</v>
      </c>
      <c r="F44">
        <f>COUNTIF(D2:D39,"REA")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2022-12-11T18:57:49Z</dcterms:created>
  <dcterms:modified xsi:type="dcterms:W3CDTF">2022-12-11T21:08:24Z</dcterms:modified>
</cp:coreProperties>
</file>