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9612E8F-9200-4CC2-A431-C731D56471FA}"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2" sheetId="4" r:id="rId2"/>
  </sheets>
  <definedNames>
    <definedName name="A">'Model 2'!$B$3</definedName>
    <definedName name="n">'Model 2'!$B$4</definedName>
    <definedName name="rr">'Model 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4" l="1"/>
  <c r="C14" i="4"/>
  <c r="C11" i="4"/>
  <c r="C10" i="4"/>
  <c r="D15" i="4"/>
  <c r="D11" i="4"/>
  <c r="D14" i="4"/>
  <c r="D10" i="4"/>
  <c r="B15" i="4"/>
  <c r="B14" i="4"/>
  <c r="B11" i="4"/>
  <c r="B10" i="4"/>
  <c r="G21" i="4"/>
  <c r="H21" i="4"/>
  <c r="G22" i="4"/>
  <c r="H22" i="4"/>
  <c r="G23" i="4"/>
  <c r="H23" i="4"/>
  <c r="G24" i="4"/>
  <c r="H24" i="4"/>
  <c r="G25" i="4"/>
  <c r="H25" i="4"/>
  <c r="G26" i="4"/>
  <c r="H26" i="4"/>
  <c r="G27" i="4"/>
  <c r="H27" i="4"/>
  <c r="G28" i="4"/>
  <c r="H28" i="4"/>
  <c r="G29" i="4"/>
  <c r="H29" i="4"/>
  <c r="H20" i="4"/>
  <c r="G20" i="4"/>
  <c r="C22" i="4"/>
  <c r="D22" i="4"/>
  <c r="C23" i="4"/>
  <c r="D23" i="4"/>
  <c r="C24" i="4"/>
  <c r="D24" i="4"/>
  <c r="C25" i="4"/>
  <c r="D25" i="4"/>
  <c r="C26" i="4"/>
  <c r="D26" i="4"/>
  <c r="C27" i="4"/>
  <c r="D27" i="4"/>
  <c r="C28" i="4"/>
  <c r="D28" i="4"/>
  <c r="C29" i="4"/>
  <c r="D29" i="4"/>
  <c r="C30" i="4"/>
  <c r="D30" i="4"/>
  <c r="D21" i="4"/>
  <c r="C21" i="4"/>
  <c r="A32" i="4"/>
  <c r="A33" i="4" s="1"/>
  <c r="A34" i="4" s="1"/>
  <c r="A35" i="4" s="1"/>
  <c r="A36" i="4" s="1"/>
  <c r="A37" i="4" s="1"/>
  <c r="A38" i="4" s="1"/>
  <c r="A39" i="4" s="1"/>
  <c r="A40" i="4" s="1"/>
  <c r="A22" i="4"/>
  <c r="A23" i="4" s="1"/>
  <c r="A24" i="4" s="1"/>
  <c r="A25" i="4" s="1"/>
  <c r="A26" i="4" s="1"/>
  <c r="A27" i="4" s="1"/>
  <c r="A28" i="4" s="1"/>
  <c r="A29" i="4" s="1"/>
  <c r="A30" i="4" s="1"/>
  <c r="A31" i="4" s="1"/>
  <c r="A21" i="4"/>
</calcChain>
</file>

<file path=xl/sharedStrings.xml><?xml version="1.0" encoding="utf-8"?>
<sst xmlns="http://schemas.openxmlformats.org/spreadsheetml/2006/main" count="25" uniqueCount="20">
  <si>
    <t>The Problem</t>
  </si>
  <si>
    <t>You are planning to save $1,000 annually for the next 10 years and invest the money in a mutual fund earning 8% per year interest income on in. Calculate the present value of this annuity and how much money you will have 10 years from now if you make the first investment today and make a lot of 10 contributions. Also show how the present value and future value will differ if you make the firstment a year from now. Make the annual saving amount, number of contributions, and the interest rates input variables. Build the model to do the calculations in three different ways: using year-by-year cash flows and no Excel funtion for discounting or compounding, using formulas we derived earlier, and using Excel's built-in annuity functions.</t>
  </si>
  <si>
    <t>Present and Future Values for Constant Annuities</t>
  </si>
  <si>
    <t>Annual Saving (A)</t>
  </si>
  <si>
    <t>Number of years (n &lt;=20)</t>
  </si>
  <si>
    <t>interest rate (rr, % per year)</t>
  </si>
  <si>
    <t>Computations using</t>
  </si>
  <si>
    <t>Table</t>
  </si>
  <si>
    <t>Formulas</t>
  </si>
  <si>
    <t>Functions</t>
  </si>
  <si>
    <t>Annuity in arrears</t>
  </si>
  <si>
    <t>Present value</t>
  </si>
  <si>
    <t>Future value</t>
  </si>
  <si>
    <t>Annuity in advance</t>
  </si>
  <si>
    <t>Table for annuity in arrears</t>
  </si>
  <si>
    <t>Cash flow</t>
  </si>
  <si>
    <t>PV</t>
  </si>
  <si>
    <t>FV</t>
  </si>
  <si>
    <t>Time</t>
  </si>
  <si>
    <t>Table for annuity in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</si>
</sst>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9"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2" borderId="1" xfId="0" applyFill="1" applyBorder="1"/>
    <xf numFmtId="10" fontId="0" fillId="2" borderId="1" xfId="0" applyNumberFormat="1" applyFill="1" applyBorder="1"/>
    <xf numFmtId="169" fontId="0" fillId="2" borderId="1" xfId="0" applyNumberFormat="1" applyFill="1" applyBorder="1"/>
    <xf numFmtId="169" fontId="0" fillId="0" borderId="0" xfId="0" applyNumberFormat="1"/>
    <xf numFmtId="6" fontId="0" fillId="0" borderId="0" xfId="0" applyNumberFormat="1"/>
    <xf numFmtId="0" fontId="0" fillId="0" borderId="0" xfId="0" applyAlignment="1">
      <alignment horizontal="righ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166.2" x14ac:dyDescent="0.3">
      <c r="A3" s="2" t="s">
        <v>1</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H40"/>
  <sheetViews>
    <sheetView tabSelected="1" workbookViewId="0">
      <selection activeCell="C15" sqref="C15"/>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4" x14ac:dyDescent="0.3">
      <c r="A1" s="1" t="s">
        <v>2</v>
      </c>
    </row>
    <row r="3" spans="1:4" x14ac:dyDescent="0.3">
      <c r="A3" t="s">
        <v>3</v>
      </c>
      <c r="B3" s="6">
        <v>1000</v>
      </c>
    </row>
    <row r="4" spans="1:4" x14ac:dyDescent="0.3">
      <c r="A4" t="s">
        <v>4</v>
      </c>
      <c r="B4" s="4">
        <v>10</v>
      </c>
    </row>
    <row r="5" spans="1:4" x14ac:dyDescent="0.3">
      <c r="A5" t="s">
        <v>5</v>
      </c>
      <c r="B5" s="5">
        <v>0.08</v>
      </c>
    </row>
    <row r="7" spans="1:4" x14ac:dyDescent="0.3">
      <c r="B7" s="10" t="s">
        <v>6</v>
      </c>
      <c r="C7" s="10"/>
      <c r="D7" s="10"/>
    </row>
    <row r="8" spans="1:4" x14ac:dyDescent="0.3">
      <c r="B8" s="9" t="s">
        <v>7</v>
      </c>
      <c r="C8" s="9" t="s">
        <v>8</v>
      </c>
      <c r="D8" s="9" t="s">
        <v>9</v>
      </c>
    </row>
    <row r="9" spans="1:4" x14ac:dyDescent="0.3">
      <c r="A9" s="1" t="s">
        <v>10</v>
      </c>
    </row>
    <row r="10" spans="1:4" x14ac:dyDescent="0.3">
      <c r="A10" t="s">
        <v>11</v>
      </c>
      <c r="B10" s="7">
        <f>SUM(C21:C40)</f>
        <v>6710.081398941441</v>
      </c>
      <c r="C10" s="7">
        <f>A*((1-(1/(1+rr)^n))/rr)</f>
        <v>6710.0813989414473</v>
      </c>
      <c r="D10" s="8">
        <f>PV(B5,B4,-B3,0,0)</f>
        <v>6710.0813989414464</v>
      </c>
    </row>
    <row r="11" spans="1:4" x14ac:dyDescent="0.3">
      <c r="A11" t="s">
        <v>12</v>
      </c>
      <c r="B11" s="7">
        <f>SUM(D21:D40)</f>
        <v>14486.562465909836</v>
      </c>
      <c r="C11" s="7">
        <f>A*((1+rr)^n-1)/rr</f>
        <v>14486.562465909847</v>
      </c>
      <c r="D11" s="8">
        <f>FV(B5,B4,-B3,0,0)</f>
        <v>14486.562465909847</v>
      </c>
    </row>
    <row r="13" spans="1:4" x14ac:dyDescent="0.3">
      <c r="A13" s="1" t="s">
        <v>13</v>
      </c>
    </row>
    <row r="14" spans="1:4" x14ac:dyDescent="0.3">
      <c r="A14" t="s">
        <v>11</v>
      </c>
      <c r="B14" s="7">
        <f>SUM(G20:G39)</f>
        <v>7246.8879108567571</v>
      </c>
      <c r="C14" s="7">
        <f>A*(1+1/rr)*(1-(1+rr)^(-n))</f>
        <v>7246.8879108567635</v>
      </c>
      <c r="D14" s="8">
        <f>PV(B5,B4,-B3,0,1)</f>
        <v>7246.8879108567635</v>
      </c>
    </row>
    <row r="15" spans="1:4" x14ac:dyDescent="0.3">
      <c r="A15" t="s">
        <v>12</v>
      </c>
      <c r="B15" s="7">
        <f>SUM(H20:H39)</f>
        <v>15645.487463182624</v>
      </c>
      <c r="C15" s="7">
        <f>A*(1+1/rr)*((1+rr)^(n)-1)</f>
        <v>15645.487463182635</v>
      </c>
      <c r="D15" s="8">
        <f>FV(B5,B4,-B3,0,1)</f>
        <v>15645.487463182637</v>
      </c>
    </row>
    <row r="18" spans="1:8" x14ac:dyDescent="0.3">
      <c r="B18" t="s">
        <v>14</v>
      </c>
      <c r="F18" t="s">
        <v>19</v>
      </c>
    </row>
    <row r="19" spans="1:8" x14ac:dyDescent="0.3">
      <c r="A19" t="s">
        <v>18</v>
      </c>
      <c r="B19" t="s">
        <v>15</v>
      </c>
      <c r="C19" t="s">
        <v>16</v>
      </c>
      <c r="D19" t="s">
        <v>17</v>
      </c>
      <c r="F19" t="s">
        <v>15</v>
      </c>
      <c r="G19" t="s">
        <v>16</v>
      </c>
      <c r="H19" t="s">
        <v>17</v>
      </c>
    </row>
    <row r="20" spans="1:8" x14ac:dyDescent="0.3">
      <c r="A20">
        <v>0</v>
      </c>
      <c r="F20" s="7">
        <v>1000</v>
      </c>
      <c r="G20" s="7">
        <f>F20/POWER((1+$B$5),$A20)</f>
        <v>1000</v>
      </c>
      <c r="H20" s="7">
        <f>F20*POWER((1+$B$5),$B$4-$A20)</f>
        <v>2158.9249972727876</v>
      </c>
    </row>
    <row r="21" spans="1:8" x14ac:dyDescent="0.3">
      <c r="A21">
        <f>A20+1</f>
        <v>1</v>
      </c>
      <c r="B21" s="7">
        <v>1000</v>
      </c>
      <c r="C21" s="7">
        <f>B21/POWER((1+$B$5),$A21)</f>
        <v>925.92592592592587</v>
      </c>
      <c r="D21" s="7">
        <f>B21*POWER((1+$B$5),$B$4-$A21)</f>
        <v>1999.004627104433</v>
      </c>
      <c r="F21" s="7">
        <v>1000</v>
      </c>
      <c r="G21" s="7">
        <f t="shared" ref="G21:G29" si="0">F21/POWER((1+$B$5),$A21)</f>
        <v>925.92592592592587</v>
      </c>
      <c r="H21" s="7">
        <f t="shared" ref="H21:H29" si="1">F21*POWER((1+$B$5),$B$4-$A21)</f>
        <v>1999.004627104433</v>
      </c>
    </row>
    <row r="22" spans="1:8" x14ac:dyDescent="0.3">
      <c r="A22">
        <f t="shared" ref="A22:A40" si="2">A21+1</f>
        <v>2</v>
      </c>
      <c r="B22" s="7">
        <v>1000</v>
      </c>
      <c r="C22" s="7">
        <f t="shared" ref="C22:C30" si="3">B22/POWER((1+$B$5),$A22)</f>
        <v>857.33882030178324</v>
      </c>
      <c r="D22" s="7">
        <f t="shared" ref="D22:D30" si="4">B22*POWER((1+$B$5),$B$4-$A22)</f>
        <v>1850.9302102818824</v>
      </c>
      <c r="F22" s="7">
        <v>1000</v>
      </c>
      <c r="G22" s="7">
        <f t="shared" si="0"/>
        <v>857.33882030178324</v>
      </c>
      <c r="H22" s="7">
        <f t="shared" si="1"/>
        <v>1850.9302102818824</v>
      </c>
    </row>
    <row r="23" spans="1:8" x14ac:dyDescent="0.3">
      <c r="A23">
        <f t="shared" si="2"/>
        <v>3</v>
      </c>
      <c r="B23" s="7">
        <v>1000</v>
      </c>
      <c r="C23" s="7">
        <f t="shared" si="3"/>
        <v>793.83224102016959</v>
      </c>
      <c r="D23" s="7">
        <f t="shared" si="4"/>
        <v>1713.8242687795207</v>
      </c>
      <c r="F23" s="7">
        <v>1000</v>
      </c>
      <c r="G23" s="7">
        <f t="shared" si="0"/>
        <v>793.83224102016959</v>
      </c>
      <c r="H23" s="7">
        <f t="shared" si="1"/>
        <v>1713.8242687795207</v>
      </c>
    </row>
    <row r="24" spans="1:8" x14ac:dyDescent="0.3">
      <c r="A24">
        <f t="shared" si="2"/>
        <v>4</v>
      </c>
      <c r="B24" s="7">
        <v>1000</v>
      </c>
      <c r="C24" s="7">
        <f t="shared" si="3"/>
        <v>735.02985279645327</v>
      </c>
      <c r="D24" s="7">
        <f t="shared" si="4"/>
        <v>1586.8743229440006</v>
      </c>
      <c r="F24" s="7">
        <v>1000</v>
      </c>
      <c r="G24" s="7">
        <f t="shared" si="0"/>
        <v>735.02985279645327</v>
      </c>
      <c r="H24" s="7">
        <f t="shared" si="1"/>
        <v>1586.8743229440006</v>
      </c>
    </row>
    <row r="25" spans="1:8" x14ac:dyDescent="0.3">
      <c r="A25">
        <f t="shared" si="2"/>
        <v>5</v>
      </c>
      <c r="B25" s="7">
        <v>1000</v>
      </c>
      <c r="C25" s="7">
        <f t="shared" si="3"/>
        <v>680.58319703375298</v>
      </c>
      <c r="D25" s="7">
        <f t="shared" si="4"/>
        <v>1469.3280768000004</v>
      </c>
      <c r="F25" s="7">
        <v>1000</v>
      </c>
      <c r="G25" s="7">
        <f t="shared" si="0"/>
        <v>680.58319703375298</v>
      </c>
      <c r="H25" s="7">
        <f t="shared" si="1"/>
        <v>1469.3280768000004</v>
      </c>
    </row>
    <row r="26" spans="1:8" x14ac:dyDescent="0.3">
      <c r="A26">
        <f t="shared" si="2"/>
        <v>6</v>
      </c>
      <c r="B26" s="7">
        <v>1000</v>
      </c>
      <c r="C26" s="7">
        <f t="shared" si="3"/>
        <v>630.16962688310457</v>
      </c>
      <c r="D26" s="7">
        <f t="shared" si="4"/>
        <v>1360.4889600000004</v>
      </c>
      <c r="F26" s="7">
        <v>1000</v>
      </c>
      <c r="G26" s="7">
        <f t="shared" si="0"/>
        <v>630.16962688310457</v>
      </c>
      <c r="H26" s="7">
        <f t="shared" si="1"/>
        <v>1360.4889600000004</v>
      </c>
    </row>
    <row r="27" spans="1:8" x14ac:dyDescent="0.3">
      <c r="A27">
        <f t="shared" si="2"/>
        <v>7</v>
      </c>
      <c r="B27" s="7">
        <v>1000</v>
      </c>
      <c r="C27" s="7">
        <f t="shared" si="3"/>
        <v>583.4903952621338</v>
      </c>
      <c r="D27" s="7">
        <f t="shared" si="4"/>
        <v>1259.7120000000002</v>
      </c>
      <c r="F27" s="7">
        <v>1000</v>
      </c>
      <c r="G27" s="7">
        <f t="shared" si="0"/>
        <v>583.4903952621338</v>
      </c>
      <c r="H27" s="7">
        <f t="shared" si="1"/>
        <v>1259.7120000000002</v>
      </c>
    </row>
    <row r="28" spans="1:8" x14ac:dyDescent="0.3">
      <c r="A28">
        <f t="shared" si="2"/>
        <v>8</v>
      </c>
      <c r="B28" s="7">
        <v>1000</v>
      </c>
      <c r="C28" s="7">
        <f t="shared" si="3"/>
        <v>540.26888450197578</v>
      </c>
      <c r="D28" s="7">
        <f t="shared" si="4"/>
        <v>1166.4000000000001</v>
      </c>
      <c r="F28" s="7">
        <v>1000</v>
      </c>
      <c r="G28" s="7">
        <f t="shared" si="0"/>
        <v>540.26888450197578</v>
      </c>
      <c r="H28" s="7">
        <f t="shared" si="1"/>
        <v>1166.4000000000001</v>
      </c>
    </row>
    <row r="29" spans="1:8" x14ac:dyDescent="0.3">
      <c r="A29">
        <f t="shared" si="2"/>
        <v>9</v>
      </c>
      <c r="B29" s="7">
        <v>1000</v>
      </c>
      <c r="C29" s="7">
        <f t="shared" si="3"/>
        <v>500.24896713145898</v>
      </c>
      <c r="D29" s="7">
        <f t="shared" si="4"/>
        <v>1080</v>
      </c>
      <c r="F29" s="7">
        <v>1000</v>
      </c>
      <c r="G29" s="7">
        <f t="shared" si="0"/>
        <v>500.24896713145898</v>
      </c>
      <c r="H29" s="7">
        <f t="shared" si="1"/>
        <v>1080</v>
      </c>
    </row>
    <row r="30" spans="1:8" x14ac:dyDescent="0.3">
      <c r="A30">
        <f t="shared" si="2"/>
        <v>10</v>
      </c>
      <c r="B30" s="7">
        <v>1000</v>
      </c>
      <c r="C30" s="7">
        <f t="shared" si="3"/>
        <v>463.19348808468425</v>
      </c>
      <c r="D30" s="7">
        <f t="shared" si="4"/>
        <v>1000</v>
      </c>
    </row>
    <row r="31" spans="1:8" x14ac:dyDescent="0.3">
      <c r="A31">
        <f t="shared" si="2"/>
        <v>11</v>
      </c>
    </row>
    <row r="32" spans="1:8" x14ac:dyDescent="0.3">
      <c r="A32">
        <f t="shared" si="2"/>
        <v>12</v>
      </c>
    </row>
    <row r="33" spans="1:1" x14ac:dyDescent="0.3">
      <c r="A33">
        <f t="shared" si="2"/>
        <v>13</v>
      </c>
    </row>
    <row r="34" spans="1:1" x14ac:dyDescent="0.3">
      <c r="A34">
        <f t="shared" si="2"/>
        <v>14</v>
      </c>
    </row>
    <row r="35" spans="1:1" x14ac:dyDescent="0.3">
      <c r="A35">
        <f t="shared" si="2"/>
        <v>15</v>
      </c>
    </row>
    <row r="36" spans="1:1" x14ac:dyDescent="0.3">
      <c r="A36">
        <f t="shared" si="2"/>
        <v>16</v>
      </c>
    </row>
    <row r="37" spans="1:1" x14ac:dyDescent="0.3">
      <c r="A37">
        <f t="shared" si="2"/>
        <v>17</v>
      </c>
    </row>
    <row r="38" spans="1:1" x14ac:dyDescent="0.3">
      <c r="A38">
        <f t="shared" si="2"/>
        <v>18</v>
      </c>
    </row>
    <row r="39" spans="1:1" x14ac:dyDescent="0.3">
      <c r="A39">
        <f t="shared" si="2"/>
        <v>19</v>
      </c>
    </row>
    <row r="40" spans="1:1" x14ac:dyDescent="0.3">
      <c r="A40">
        <f t="shared" si="2"/>
        <v>20</v>
      </c>
    </row>
  </sheetData>
  <mergeCells count="1">
    <mergeCell ref="B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The Problem</vt:lpstr>
      <vt:lpstr>Model 2</vt:lpstr>
      <vt:lpstr>A</vt:lpstr>
      <vt:lpstr>n</vt: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2019-07-14T13:30:09Z</dcterms:modified>
</cp:coreProperties>
</file>