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6D0281D-7CC2-4AB6-9EEF-43E5E9254B5F}"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3" sheetId="4" r:id="rId2"/>
  </sheets>
  <definedNames>
    <definedName name="A">'Model 3'!$B$3</definedName>
    <definedName name="g">'Model 3'!$B$6</definedName>
    <definedName name="k">'Model 3'!$B$8</definedName>
    <definedName name="n">'Model 3'!$B$4</definedName>
    <definedName name="rr">'Model 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 i="4" l="1"/>
  <c r="D17" i="4"/>
  <c r="D14" i="4"/>
  <c r="D13" i="4"/>
  <c r="C18" i="4"/>
  <c r="C14" i="4"/>
  <c r="C17" i="4"/>
  <c r="C13" i="4"/>
  <c r="F25" i="4"/>
  <c r="F26" i="4" s="1"/>
  <c r="F27" i="4" s="1"/>
  <c r="F28" i="4" s="1"/>
  <c r="F29" i="4" s="1"/>
  <c r="F30" i="4" s="1"/>
  <c r="F31" i="4" s="1"/>
  <c r="F32" i="4" s="1"/>
  <c r="F24" i="4"/>
  <c r="F23" i="4"/>
  <c r="H23" i="4" s="1"/>
  <c r="B24" i="4"/>
  <c r="B25" i="4" s="1"/>
  <c r="B26" i="4" s="1"/>
  <c r="B27" i="4" s="1"/>
  <c r="B28" i="4" s="1"/>
  <c r="B29" i="4" s="1"/>
  <c r="B30" i="4" s="1"/>
  <c r="B31" i="4" s="1"/>
  <c r="B32" i="4" s="1"/>
  <c r="B33" i="4" s="1"/>
  <c r="B8" i="4"/>
  <c r="A24" i="4"/>
  <c r="G24" i="4" s="1"/>
  <c r="G23" i="4" l="1"/>
  <c r="C24" i="4"/>
  <c r="H24" i="4"/>
  <c r="D24" i="4"/>
  <c r="A25" i="4"/>
  <c r="A26" i="4" l="1"/>
  <c r="C25" i="4"/>
  <c r="D25" i="4"/>
  <c r="G25" i="4"/>
  <c r="H25" i="4"/>
  <c r="A27" i="4" l="1"/>
  <c r="G26" i="4"/>
  <c r="H26" i="4"/>
  <c r="C26" i="4"/>
  <c r="D26" i="4"/>
  <c r="A28" i="4" l="1"/>
  <c r="C27" i="4"/>
  <c r="D27" i="4"/>
  <c r="G27" i="4"/>
  <c r="H27" i="4"/>
  <c r="A29" i="4" l="1"/>
  <c r="G28" i="4"/>
  <c r="H28" i="4"/>
  <c r="C28" i="4"/>
  <c r="D28" i="4"/>
  <c r="A30" i="4" l="1"/>
  <c r="C29" i="4"/>
  <c r="G29" i="4"/>
  <c r="H29" i="4"/>
  <c r="D29" i="4"/>
  <c r="A31" i="4" l="1"/>
  <c r="G30" i="4"/>
  <c r="H30" i="4"/>
  <c r="C30" i="4"/>
  <c r="D30" i="4"/>
  <c r="A32" i="4" l="1"/>
  <c r="C31" i="4"/>
  <c r="D31" i="4"/>
  <c r="G31" i="4"/>
  <c r="H31" i="4"/>
  <c r="A33" i="4" l="1"/>
  <c r="G32" i="4"/>
  <c r="B17" i="4" s="1"/>
  <c r="D32" i="4"/>
  <c r="H32" i="4"/>
  <c r="B18" i="4" s="1"/>
  <c r="C32" i="4"/>
  <c r="A34" i="4" l="1"/>
  <c r="A35" i="4" s="1"/>
  <c r="A36" i="4" s="1"/>
  <c r="A37" i="4" s="1"/>
  <c r="A38" i="4" s="1"/>
  <c r="A39" i="4" s="1"/>
  <c r="A40" i="4" s="1"/>
  <c r="A41" i="4" s="1"/>
  <c r="A42" i="4" s="1"/>
  <c r="A43" i="4" s="1"/>
  <c r="C33" i="4"/>
  <c r="B13" i="4" s="1"/>
  <c r="D33" i="4"/>
  <c r="B14" i="4" s="1"/>
</calcChain>
</file>

<file path=xl/sharedStrings.xml><?xml version="1.0" encoding="utf-8"?>
<sst xmlns="http://schemas.openxmlformats.org/spreadsheetml/2006/main" count="28" uniqueCount="23">
  <si>
    <t>The Problem</t>
  </si>
  <si>
    <t>Annual Saving (A)</t>
  </si>
  <si>
    <t>Number of years (n &lt;=20)</t>
  </si>
  <si>
    <t>interest rate (rr, % per year)</t>
  </si>
  <si>
    <t>Computations using</t>
  </si>
  <si>
    <t>Table</t>
  </si>
  <si>
    <t>Formulas</t>
  </si>
  <si>
    <t>Functions</t>
  </si>
  <si>
    <t>Annuity in arrears</t>
  </si>
  <si>
    <t>Present value</t>
  </si>
  <si>
    <t>Future value</t>
  </si>
  <si>
    <t>Annuity in advance</t>
  </si>
  <si>
    <t>Table for annuity in arrears</t>
  </si>
  <si>
    <t>Cash flow</t>
  </si>
  <si>
    <t>PV</t>
  </si>
  <si>
    <t>FV</t>
  </si>
  <si>
    <t>Time</t>
  </si>
  <si>
    <t>Table for annuity in advance</t>
  </si>
  <si>
    <t>You are planning to save for your retirement in annual installments and you think that every year you will be able to save 4% more than the previous year because your income will grow as well. You will invest the money in a mutual fund earning 8% per year interest income. You plan to start by investing $1,000 now and the future contributions will grow as mentioned. How much money will you accumulate at the end of 20 years? How would the money you accumulate change if, a year from now, you make your first contribution of $1,000 plus the annual contribution growth rate (4%)? In both cases, you will make a taotal of 10 contributions and you want to calculate the future value of your savings 10 years from today. Make all the important variables of the problem input variables. Use the model to determine how much the initial contributions will have to be in the two cases if you want to accumulate $100,000 in 20 years.</t>
  </si>
  <si>
    <t>Present and Future Values for Growing Annuities</t>
  </si>
  <si>
    <t>Growth rate (g, % per year)</t>
  </si>
  <si>
    <t>Adjusted interest rate (k, % per year)</t>
  </si>
  <si>
    <t>Use A not A(1+g), also use k for the discount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</si>
</sst>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3" x14ac:knownFonts="1">
    <font>
      <sz val="11"/>
      <color theme="1"/>
      <name val="Calibri"/>
      <family val="2"/>
      <scheme val="minor"/>
    </font>
    <font>
      <b/>
      <sz val="11"/>
      <color theme="1"/>
      <name val="Calibri"/>
      <family val="2"/>
      <scheme val="minor"/>
    </font>
    <font>
      <sz val="11"/>
      <color rgb="FF333333"/>
      <name val="Georgia"/>
      <family val="1"/>
    </font>
  </fonts>
  <fills count="4">
    <fill>
      <patternFill patternType="none"/>
    </fill>
    <fill>
      <patternFill patternType="gray125"/>
    </fill>
    <fill>
      <patternFill patternType="solid">
        <fgColor theme="6" tint="0.59999389629810485"/>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2" borderId="1" xfId="0" applyFill="1" applyBorder="1"/>
    <xf numFmtId="10" fontId="0" fillId="2" borderId="1" xfId="0" applyNumberFormat="1" applyFill="1" applyBorder="1"/>
    <xf numFmtId="164" fontId="0" fillId="2" borderId="1" xfId="0" applyNumberFormat="1" applyFill="1" applyBorder="1"/>
    <xf numFmtId="10" fontId="0" fillId="0" borderId="0" xfId="0" applyNumberFormat="1"/>
    <xf numFmtId="164" fontId="0" fillId="0" borderId="0" xfId="0" applyNumberFormat="1"/>
    <xf numFmtId="6" fontId="0" fillId="0" borderId="0" xfId="0" applyNumberFormat="1"/>
    <xf numFmtId="0" fontId="0" fillId="0" borderId="0" xfId="0" applyAlignment="1">
      <alignment horizontal="right"/>
    </xf>
    <xf numFmtId="6" fontId="0" fillId="3" borderId="0" xfId="0" applyNumberForma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C3" sqref="C3"/>
    </sheetView>
  </sheetViews>
  <sheetFormatPr defaultRowHeight="14.4" x14ac:dyDescent="0.3"/>
  <cols>
    <col min="1" max="1" width="61.6640625" customWidth="1"/>
  </cols>
  <sheetData>
    <row r="1" spans="1:6" x14ac:dyDescent="0.3">
      <c r="A1" s="1" t="s">
        <v>0</v>
      </c>
    </row>
    <row r="3" spans="1:6" ht="207.6" x14ac:dyDescent="0.3">
      <c r="A3" s="2" t="s">
        <v>18</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H43"/>
  <sheetViews>
    <sheetView tabSelected="1" workbookViewId="0">
      <selection activeCell="F16" sqref="F16"/>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5" x14ac:dyDescent="0.3">
      <c r="A1" s="1" t="s">
        <v>19</v>
      </c>
    </row>
    <row r="3" spans="1:5" x14ac:dyDescent="0.3">
      <c r="A3" t="s">
        <v>1</v>
      </c>
      <c r="B3" s="6">
        <v>1000</v>
      </c>
    </row>
    <row r="4" spans="1:5" x14ac:dyDescent="0.3">
      <c r="A4" t="s">
        <v>2</v>
      </c>
      <c r="B4" s="4">
        <v>10</v>
      </c>
    </row>
    <row r="5" spans="1:5" x14ac:dyDescent="0.3">
      <c r="A5" t="s">
        <v>3</v>
      </c>
      <c r="B5" s="5">
        <v>0.08</v>
      </c>
    </row>
    <row r="6" spans="1:5" x14ac:dyDescent="0.3">
      <c r="A6" t="s">
        <v>20</v>
      </c>
      <c r="B6" s="5">
        <v>0.04</v>
      </c>
    </row>
    <row r="8" spans="1:5" x14ac:dyDescent="0.3">
      <c r="A8" t="s">
        <v>21</v>
      </c>
      <c r="B8" s="7">
        <f>(1+rr)/(1+g)-1</f>
        <v>3.8461538461538547E-2</v>
      </c>
    </row>
    <row r="10" spans="1:5" x14ac:dyDescent="0.3">
      <c r="B10" s="12" t="s">
        <v>4</v>
      </c>
      <c r="C10" s="12"/>
      <c r="D10" s="12"/>
    </row>
    <row r="11" spans="1:5" x14ac:dyDescent="0.3">
      <c r="B11" s="10" t="s">
        <v>5</v>
      </c>
      <c r="C11" s="10" t="s">
        <v>6</v>
      </c>
      <c r="D11" s="10" t="s">
        <v>7</v>
      </c>
    </row>
    <row r="12" spans="1:5" x14ac:dyDescent="0.3">
      <c r="A12" s="1" t="s">
        <v>8</v>
      </c>
    </row>
    <row r="13" spans="1:5" x14ac:dyDescent="0.3">
      <c r="A13" t="s">
        <v>9</v>
      </c>
      <c r="B13" s="8">
        <f>SUM(C24:C43)</f>
        <v>8173.3726477325727</v>
      </c>
      <c r="C13" s="8">
        <f>A*((1-(1/(1+k)^n))/k)</f>
        <v>8173.3726477325754</v>
      </c>
      <c r="D13" s="9">
        <f>PV(k,n,-A,0,0)</f>
        <v>8173.3726477325745</v>
      </c>
      <c r="E13" t="s">
        <v>22</v>
      </c>
    </row>
    <row r="14" spans="1:5" x14ac:dyDescent="0.3">
      <c r="A14" t="s">
        <v>10</v>
      </c>
      <c r="B14" s="8">
        <f>SUM(D24:D43)</f>
        <v>17645.69852121552</v>
      </c>
      <c r="C14" s="8">
        <f>A*((1-(1/(1+k)^n))/k)*(1+rr)^n</f>
        <v>17645.698521215527</v>
      </c>
      <c r="D14" s="11">
        <f>FV(k,n,-A,0,0)*(1+g)^n</f>
        <v>17645.698521215545</v>
      </c>
    </row>
    <row r="16" spans="1:5" x14ac:dyDescent="0.3">
      <c r="A16" s="1" t="s">
        <v>11</v>
      </c>
    </row>
    <row r="17" spans="1:8" x14ac:dyDescent="0.3">
      <c r="A17" t="s">
        <v>9</v>
      </c>
      <c r="B17" s="8">
        <f>SUM(G23:G42)</f>
        <v>8487.7331341838253</v>
      </c>
      <c r="C17" s="8">
        <f>A*(1+1/k)*(1-(1+k)^(-n))</f>
        <v>8487.733134183829</v>
      </c>
      <c r="D17" s="9">
        <f>PV(k,n,-A,0,1)</f>
        <v>8487.733134183829</v>
      </c>
    </row>
    <row r="18" spans="1:8" x14ac:dyDescent="0.3">
      <c r="A18" t="s">
        <v>10</v>
      </c>
      <c r="B18" s="8">
        <f>SUM(H23:H42)</f>
        <v>18324.379233569965</v>
      </c>
      <c r="C18" s="8">
        <f>A*(1+1/k)*(1-(1+k)^(-n))*(1+rr)^n</f>
        <v>18324.379233569973</v>
      </c>
      <c r="D18" s="11">
        <f>FV(k,n,-A,0,1)*(1+g)^n</f>
        <v>18324.379233569991</v>
      </c>
    </row>
    <row r="21" spans="1:8" x14ac:dyDescent="0.3">
      <c r="B21" t="s">
        <v>12</v>
      </c>
      <c r="F21" t="s">
        <v>17</v>
      </c>
    </row>
    <row r="22" spans="1:8" x14ac:dyDescent="0.3">
      <c r="A22" t="s">
        <v>16</v>
      </c>
      <c r="B22" t="s">
        <v>13</v>
      </c>
      <c r="C22" t="s">
        <v>14</v>
      </c>
      <c r="D22" t="s">
        <v>15</v>
      </c>
      <c r="F22" t="s">
        <v>13</v>
      </c>
      <c r="G22" t="s">
        <v>14</v>
      </c>
      <c r="H22" t="s">
        <v>15</v>
      </c>
    </row>
    <row r="23" spans="1:8" x14ac:dyDescent="0.3">
      <c r="A23">
        <v>0</v>
      </c>
      <c r="B23" s="8"/>
      <c r="F23" s="8">
        <f>A</f>
        <v>1000</v>
      </c>
      <c r="G23" s="8">
        <f>F23/POWER((1+$B$5),$A23)</f>
        <v>1000</v>
      </c>
      <c r="H23" s="8">
        <f>F23*POWER((1+$B$5),$B$4-$A23)</f>
        <v>2158.9249972727876</v>
      </c>
    </row>
    <row r="24" spans="1:8" x14ac:dyDescent="0.3">
      <c r="A24">
        <f>A23+1</f>
        <v>1</v>
      </c>
      <c r="B24" s="8">
        <f>A*(1+g)</f>
        <v>1040</v>
      </c>
      <c r="C24" s="8">
        <f>B24/POWER((1+$B$5),$A24)</f>
        <v>962.96296296296293</v>
      </c>
      <c r="D24" s="8">
        <f>B24*POWER((1+$B$5),$B$4-$A24)</f>
        <v>2078.9648121886103</v>
      </c>
      <c r="F24" s="8">
        <f t="shared" ref="F24:F32" si="0">F23*(1+g)</f>
        <v>1040</v>
      </c>
      <c r="G24" s="8">
        <f t="shared" ref="G24:G32" si="1">F24/POWER((1+$B$5),$A24)</f>
        <v>962.96296296296293</v>
      </c>
      <c r="H24" s="8">
        <f t="shared" ref="H24:H32" si="2">F24*POWER((1+$B$5),$B$4-$A24)</f>
        <v>2078.9648121886103</v>
      </c>
    </row>
    <row r="25" spans="1:8" x14ac:dyDescent="0.3">
      <c r="A25">
        <f t="shared" ref="A25:A43" si="3">A24+1</f>
        <v>2</v>
      </c>
      <c r="B25" s="8">
        <f t="shared" ref="B25:B33" si="4">B24*(1+g)</f>
        <v>1081.6000000000001</v>
      </c>
      <c r="C25" s="8">
        <f t="shared" ref="C25:C33" si="5">B25/POWER((1+$B$5),$A25)</f>
        <v>927.2976680384088</v>
      </c>
      <c r="D25" s="8">
        <f t="shared" ref="D25:D33" si="6">B25*POWER((1+$B$5),$B$4-$A25)</f>
        <v>2001.9661154408841</v>
      </c>
      <c r="F25" s="8">
        <f t="shared" si="0"/>
        <v>1081.6000000000001</v>
      </c>
      <c r="G25" s="8">
        <f t="shared" si="1"/>
        <v>927.2976680384088</v>
      </c>
      <c r="H25" s="8">
        <f t="shared" si="2"/>
        <v>2001.9661154408841</v>
      </c>
    </row>
    <row r="26" spans="1:8" x14ac:dyDescent="0.3">
      <c r="A26">
        <f t="shared" si="3"/>
        <v>3</v>
      </c>
      <c r="B26" s="8">
        <f t="shared" si="4"/>
        <v>1124.8640000000003</v>
      </c>
      <c r="C26" s="8">
        <f t="shared" si="5"/>
        <v>892.95330996291227</v>
      </c>
      <c r="D26" s="8">
        <f t="shared" si="6"/>
        <v>1927.8192222764071</v>
      </c>
      <c r="F26" s="8">
        <f t="shared" si="0"/>
        <v>1124.8640000000003</v>
      </c>
      <c r="G26" s="8">
        <f t="shared" si="1"/>
        <v>892.95330996291227</v>
      </c>
      <c r="H26" s="8">
        <f t="shared" si="2"/>
        <v>1927.8192222764071</v>
      </c>
    </row>
    <row r="27" spans="1:8" x14ac:dyDescent="0.3">
      <c r="A27">
        <f t="shared" si="3"/>
        <v>4</v>
      </c>
      <c r="B27" s="8">
        <f t="shared" si="4"/>
        <v>1169.8585600000004</v>
      </c>
      <c r="C27" s="8">
        <f t="shared" si="5"/>
        <v>859.88096514947108</v>
      </c>
      <c r="D27" s="8">
        <f t="shared" si="6"/>
        <v>1856.418510340244</v>
      </c>
      <c r="F27" s="8">
        <f t="shared" si="0"/>
        <v>1169.8585600000004</v>
      </c>
      <c r="G27" s="8">
        <f t="shared" si="1"/>
        <v>859.88096514947108</v>
      </c>
      <c r="H27" s="8">
        <f t="shared" si="2"/>
        <v>1856.418510340244</v>
      </c>
    </row>
    <row r="28" spans="1:8" x14ac:dyDescent="0.3">
      <c r="A28">
        <f t="shared" si="3"/>
        <v>5</v>
      </c>
      <c r="B28" s="8">
        <f t="shared" si="4"/>
        <v>1216.6529024000004</v>
      </c>
      <c r="C28" s="8">
        <f t="shared" si="5"/>
        <v>828.03352199578694</v>
      </c>
      <c r="D28" s="8">
        <f t="shared" si="6"/>
        <v>1787.6622692165311</v>
      </c>
      <c r="F28" s="8">
        <f t="shared" si="0"/>
        <v>1216.6529024000004</v>
      </c>
      <c r="G28" s="8">
        <f t="shared" si="1"/>
        <v>828.03352199578694</v>
      </c>
      <c r="H28" s="8">
        <f t="shared" si="2"/>
        <v>1787.6622692165311</v>
      </c>
    </row>
    <row r="29" spans="1:8" x14ac:dyDescent="0.3">
      <c r="A29">
        <f t="shared" si="3"/>
        <v>6</v>
      </c>
      <c r="B29" s="8">
        <f t="shared" si="4"/>
        <v>1265.3190184960004</v>
      </c>
      <c r="C29" s="8">
        <f t="shared" si="5"/>
        <v>797.36561377372061</v>
      </c>
      <c r="D29" s="8">
        <f t="shared" si="6"/>
        <v>1721.4525555418447</v>
      </c>
      <c r="F29" s="8">
        <f t="shared" si="0"/>
        <v>1265.3190184960004</v>
      </c>
      <c r="G29" s="8">
        <f t="shared" si="1"/>
        <v>797.36561377372061</v>
      </c>
      <c r="H29" s="8">
        <f t="shared" si="2"/>
        <v>1721.4525555418447</v>
      </c>
    </row>
    <row r="30" spans="1:8" x14ac:dyDescent="0.3">
      <c r="A30">
        <f t="shared" si="3"/>
        <v>7</v>
      </c>
      <c r="B30" s="8">
        <f t="shared" si="4"/>
        <v>1315.9317792358404</v>
      </c>
      <c r="C30" s="8">
        <f t="shared" si="5"/>
        <v>767.83355400432356</v>
      </c>
      <c r="D30" s="8">
        <f t="shared" si="6"/>
        <v>1657.6950534847392</v>
      </c>
      <c r="F30" s="8">
        <f t="shared" si="0"/>
        <v>1315.9317792358404</v>
      </c>
      <c r="G30" s="8">
        <f t="shared" si="1"/>
        <v>767.83355400432356</v>
      </c>
      <c r="H30" s="8">
        <f t="shared" si="2"/>
        <v>1657.6950534847392</v>
      </c>
    </row>
    <row r="31" spans="1:8" x14ac:dyDescent="0.3">
      <c r="A31">
        <f t="shared" si="3"/>
        <v>8</v>
      </c>
      <c r="B31" s="8">
        <f t="shared" si="4"/>
        <v>1368.5690504052741</v>
      </c>
      <c r="C31" s="8">
        <f t="shared" si="5"/>
        <v>739.39527422638571</v>
      </c>
      <c r="D31" s="8">
        <f t="shared" si="6"/>
        <v>1596.2989403927118</v>
      </c>
      <c r="F31" s="8">
        <f t="shared" si="0"/>
        <v>1368.5690504052741</v>
      </c>
      <c r="G31" s="8">
        <f t="shared" si="1"/>
        <v>739.39527422638571</v>
      </c>
      <c r="H31" s="8">
        <f t="shared" si="2"/>
        <v>1596.2989403927118</v>
      </c>
    </row>
    <row r="32" spans="1:8" x14ac:dyDescent="0.3">
      <c r="A32">
        <f t="shared" si="3"/>
        <v>9</v>
      </c>
      <c r="B32" s="8">
        <f t="shared" si="4"/>
        <v>1423.311812421485</v>
      </c>
      <c r="C32" s="8">
        <f t="shared" si="5"/>
        <v>712.01026406985284</v>
      </c>
      <c r="D32" s="8">
        <f t="shared" si="6"/>
        <v>1537.1767574152038</v>
      </c>
      <c r="F32" s="8">
        <f t="shared" si="0"/>
        <v>1423.311812421485</v>
      </c>
      <c r="G32" s="8">
        <f t="shared" si="1"/>
        <v>712.01026406985284</v>
      </c>
      <c r="H32" s="8">
        <f t="shared" si="2"/>
        <v>1537.1767574152038</v>
      </c>
    </row>
    <row r="33" spans="1:4" x14ac:dyDescent="0.3">
      <c r="A33">
        <f t="shared" si="3"/>
        <v>10</v>
      </c>
      <c r="B33" s="8">
        <f t="shared" si="4"/>
        <v>1480.2442849183444</v>
      </c>
      <c r="C33" s="8">
        <f t="shared" si="5"/>
        <v>685.63951354874712</v>
      </c>
      <c r="D33" s="8">
        <f t="shared" si="6"/>
        <v>1480.2442849183444</v>
      </c>
    </row>
    <row r="34" spans="1:4" x14ac:dyDescent="0.3">
      <c r="A34">
        <f t="shared" si="3"/>
        <v>11</v>
      </c>
    </row>
    <row r="35" spans="1:4" x14ac:dyDescent="0.3">
      <c r="A35">
        <f t="shared" si="3"/>
        <v>12</v>
      </c>
    </row>
    <row r="36" spans="1:4" x14ac:dyDescent="0.3">
      <c r="A36">
        <f t="shared" si="3"/>
        <v>13</v>
      </c>
    </row>
    <row r="37" spans="1:4" x14ac:dyDescent="0.3">
      <c r="A37">
        <f t="shared" si="3"/>
        <v>14</v>
      </c>
    </row>
    <row r="38" spans="1:4" x14ac:dyDescent="0.3">
      <c r="A38">
        <f t="shared" si="3"/>
        <v>15</v>
      </c>
    </row>
    <row r="39" spans="1:4" x14ac:dyDescent="0.3">
      <c r="A39">
        <f t="shared" si="3"/>
        <v>16</v>
      </c>
    </row>
    <row r="40" spans="1:4" x14ac:dyDescent="0.3">
      <c r="A40">
        <f t="shared" si="3"/>
        <v>17</v>
      </c>
    </row>
    <row r="41" spans="1:4" x14ac:dyDescent="0.3">
      <c r="A41">
        <f t="shared" si="3"/>
        <v>18</v>
      </c>
    </row>
    <row r="42" spans="1:4" x14ac:dyDescent="0.3">
      <c r="A42">
        <f t="shared" si="3"/>
        <v>19</v>
      </c>
    </row>
    <row r="43" spans="1:4" x14ac:dyDescent="0.3">
      <c r="A43">
        <f t="shared" si="3"/>
        <v>20</v>
      </c>
    </row>
  </sheetData>
  <mergeCells count="1">
    <mergeCell ref="B10: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The Problem</vt:lpstr>
      <vt:lpstr>Model 3</vt:lpstr>
      <vt:lpstr>A</vt:lpstr>
      <vt:lpstr>g</vt:lpstr>
      <vt:lpstr>k</vt:lpstr>
      <vt:lpstr>n</vt: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2019-07-15T12:56:01Z</dcterms:modified>
</cp:coreProperties>
</file>