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B5527301-DF1F-47AF-94EC-32E56D4A9FE1}" xr6:coauthVersionLast="36" xr6:coauthVersionMax="36" xr10:uidLastSave="{00000000-0000-0000-0000-000000000000}"/>
  <bookViews>
    <workbookView xWindow="0" yWindow="0" windowWidth="22260" windowHeight="12648" activeTab="1" xr2:uid="{00000000-000D-0000-FFFF-FFFF00000000}"/>
  </bookViews>
  <sheets>
    <sheet name="The Problem" sheetId="2" r:id="rId1"/>
    <sheet name="Model 4" sheetId="4" r:id="rId2"/>
  </sheets>
  <definedNames>
    <definedName name="APmt">'Model 4'!$B$7</definedName>
    <definedName name="n">'Model 4'!$B$5</definedName>
    <definedName name="P">'Model 4'!$B$6</definedName>
    <definedName name="rr">'Model 4'!$B$4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4" i="4" l="1"/>
  <c r="E23" i="4"/>
  <c r="E22" i="4"/>
  <c r="E21" i="4"/>
  <c r="E20" i="4"/>
  <c r="E19" i="4"/>
  <c r="E18" i="4"/>
  <c r="E17" i="4"/>
  <c r="E16" i="4"/>
  <c r="E15" i="4"/>
  <c r="E14" i="4"/>
  <c r="E13" i="4"/>
  <c r="E12" i="4"/>
  <c r="F11" i="4"/>
  <c r="E11" i="4"/>
  <c r="G11" i="4" s="1"/>
  <c r="H11" i="4" s="1"/>
  <c r="D12" i="4" s="1"/>
  <c r="D11" i="4"/>
  <c r="D10" i="4"/>
  <c r="F10" i="4" s="1"/>
  <c r="G10" i="4" s="1"/>
  <c r="H10" i="4" s="1"/>
  <c r="E10" i="4"/>
  <c r="B7" i="4"/>
  <c r="C40" i="4"/>
  <c r="C37" i="4"/>
  <c r="C38" i="4" s="1"/>
  <c r="C39" i="4" s="1"/>
  <c r="C30" i="4"/>
  <c r="C31" i="4" s="1"/>
  <c r="C32" i="4" s="1"/>
  <c r="C33" i="4" s="1"/>
  <c r="C34" i="4" s="1"/>
  <c r="C35" i="4" s="1"/>
  <c r="C36" i="4" s="1"/>
  <c r="C12" i="4"/>
  <c r="C13" i="4" s="1"/>
  <c r="C14" i="4" s="1"/>
  <c r="C15" i="4" s="1"/>
  <c r="C16" i="4" s="1"/>
  <c r="C17" i="4" s="1"/>
  <c r="C18" i="4" s="1"/>
  <c r="C19" i="4" s="1"/>
  <c r="C20" i="4" s="1"/>
  <c r="C21" i="4" s="1"/>
  <c r="C22" i="4" s="1"/>
  <c r="C23" i="4" s="1"/>
  <c r="C24" i="4" s="1"/>
  <c r="C25" i="4" s="1"/>
  <c r="C26" i="4" s="1"/>
  <c r="C27" i="4" s="1"/>
  <c r="C28" i="4" s="1"/>
  <c r="C29" i="4" s="1"/>
  <c r="C11" i="4"/>
  <c r="F12" i="4" l="1"/>
  <c r="G12" i="4"/>
  <c r="H12" i="4" s="1"/>
  <c r="D13" i="4" s="1"/>
  <c r="F13" i="4" l="1"/>
  <c r="G13" i="4" s="1"/>
  <c r="H13" i="4"/>
  <c r="D14" i="4" s="1"/>
  <c r="F14" i="4" l="1"/>
  <c r="G14" i="4" s="1"/>
  <c r="H14" i="4"/>
  <c r="D15" i="4" s="1"/>
  <c r="F15" i="4" l="1"/>
  <c r="G15" i="4" s="1"/>
  <c r="H15" i="4" s="1"/>
  <c r="D16" i="4" s="1"/>
  <c r="F16" i="4" l="1"/>
  <c r="G16" i="4" s="1"/>
  <c r="H16" i="4" s="1"/>
  <c r="D17" i="4" s="1"/>
  <c r="F17" i="4" l="1"/>
  <c r="G17" i="4" s="1"/>
  <c r="H17" i="4" s="1"/>
  <c r="D18" i="4" s="1"/>
  <c r="F18" i="4" l="1"/>
  <c r="G18" i="4" s="1"/>
  <c r="H18" i="4" s="1"/>
  <c r="D19" i="4" s="1"/>
  <c r="F19" i="4" l="1"/>
  <c r="G19" i="4" s="1"/>
  <c r="H19" i="4" s="1"/>
  <c r="D20" i="4" s="1"/>
  <c r="F20" i="4" l="1"/>
  <c r="G20" i="4" s="1"/>
  <c r="H20" i="4" s="1"/>
  <c r="D21" i="4" s="1"/>
  <c r="F21" i="4" l="1"/>
  <c r="G21" i="4" s="1"/>
  <c r="H21" i="4" s="1"/>
  <c r="D22" i="4" s="1"/>
  <c r="F22" i="4" l="1"/>
  <c r="G22" i="4" s="1"/>
  <c r="H22" i="4"/>
  <c r="D23" i="4" s="1"/>
  <c r="H23" i="4" l="1"/>
  <c r="D24" i="4" s="1"/>
  <c r="F23" i="4"/>
  <c r="G23" i="4" s="1"/>
  <c r="F24" i="4" l="1"/>
  <c r="G24" i="4" s="1"/>
  <c r="H24" i="4" s="1"/>
</calcChain>
</file>

<file path=xl/sharedStrings.xml><?xml version="1.0" encoding="utf-8"?>
<sst xmlns="http://schemas.openxmlformats.org/spreadsheetml/2006/main" count="19" uniqueCount="18">
  <si>
    <t>The Problem</t>
  </si>
  <si>
    <t>Produce an amortization table for a fixed rate loan. The loan is to be repaid in equal annual installments over its life and the first payment is to be made at the end of the first year.</t>
  </si>
  <si>
    <t>Input Data</t>
  </si>
  <si>
    <t>Loan life (n, years)</t>
  </si>
  <si>
    <t>Interest rate (rr, % per year)</t>
  </si>
  <si>
    <t>Initial loan balance (P, $)</t>
  </si>
  <si>
    <t>Year</t>
  </si>
  <si>
    <t>Year-beg</t>
  </si>
  <si>
    <t>Annual</t>
  </si>
  <si>
    <t>Interest</t>
  </si>
  <si>
    <t>Principal</t>
  </si>
  <si>
    <t>Year-end</t>
  </si>
  <si>
    <t>Balance</t>
  </si>
  <si>
    <t>Payment</t>
  </si>
  <si>
    <t>Component</t>
  </si>
  <si>
    <t>Repaid</t>
  </si>
  <si>
    <t>Loan Amortization Table Using PMT Function</t>
  </si>
  <si>
    <t>Required annual payment (APmt,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</si>
</sst>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quot;$&quot;#,##0"/>
  </numFmts>
  <fonts count="3" x14ac:knownFonts="1">
    <font>
      <sz val="11"/>
      <color theme="1"/>
      <name val="Calibri"/>
      <family val="2"/>
      <scheme val="minor"/>
    </font>
    <font>
      <b/>
      <sz val="11"/>
      <color theme="1"/>
      <name val="Calibri"/>
      <family val="2"/>
      <scheme val="minor"/>
    </font>
    <font>
      <sz val="11"/>
      <color rgb="FF333333"/>
      <name val="Georgia"/>
      <family val="1"/>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164" fontId="0" fillId="0" borderId="0" xfId="0" applyNumberFormat="1"/>
    <xf numFmtId="6" fontId="0" fillId="0" borderId="0" xfId="0" applyNumberFormat="1"/>
    <xf numFmtId="0" fontId="0" fillId="0" borderId="0" xfId="0" applyFont="1"/>
    <xf numFmtId="9" fontId="0" fillId="2" borderId="1" xfId="0" applyNumberFormat="1" applyFill="1" applyBorder="1"/>
    <xf numFmtId="0" fontId="0" fillId="2" borderId="1" xfId="0" applyFill="1" applyBorder="1"/>
    <xf numFmtId="164" fontId="0" fillId="2"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153E2-084C-4CF2-983A-93F7A1102A3E}">
  <dimension ref="A1:F4"/>
  <sheetViews>
    <sheetView workbookViewId="0">
      <selection activeCell="A4" sqref="A4"/>
    </sheetView>
  </sheetViews>
  <sheetFormatPr defaultRowHeight="14.4" x14ac:dyDescent="0.3"/>
  <cols>
    <col min="1" max="1" width="61.6640625" customWidth="1"/>
  </cols>
  <sheetData>
    <row r="1" spans="1:6" x14ac:dyDescent="0.3">
      <c r="A1" s="1" t="s">
        <v>0</v>
      </c>
    </row>
    <row r="3" spans="1:6" ht="42" x14ac:dyDescent="0.3">
      <c r="A3" s="2" t="s">
        <v>1</v>
      </c>
      <c r="B3" s="3"/>
      <c r="C3" s="3"/>
      <c r="D3" s="3"/>
      <c r="E3" s="3"/>
      <c r="F3" s="3"/>
    </row>
    <row r="4" spans="1:6" x14ac:dyDescent="0.3">
      <c r="A4" s="3"/>
      <c r="B4" s="3"/>
      <c r="C4" s="3"/>
      <c r="D4" s="3"/>
      <c r="E4" s="3"/>
      <c r="F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ED3-93EC-4C98-A5FE-565A52A28647}">
  <dimension ref="A1:H40"/>
  <sheetViews>
    <sheetView tabSelected="1" workbookViewId="0">
      <selection activeCell="D12" sqref="D12"/>
    </sheetView>
  </sheetViews>
  <sheetFormatPr defaultRowHeight="14.4" x14ac:dyDescent="0.3"/>
  <cols>
    <col min="1" max="1" width="35.44140625" bestFit="1" customWidth="1"/>
    <col min="2" max="2" width="13.109375" bestFit="1" customWidth="1"/>
    <col min="3" max="4" width="10.5546875" customWidth="1"/>
    <col min="6" max="6" width="13.109375" customWidth="1"/>
  </cols>
  <sheetData>
    <row r="1" spans="1:8" x14ac:dyDescent="0.3">
      <c r="A1" s="1" t="s">
        <v>16</v>
      </c>
    </row>
    <row r="2" spans="1:8" x14ac:dyDescent="0.3">
      <c r="A2" s="1"/>
    </row>
    <row r="3" spans="1:8" x14ac:dyDescent="0.3">
      <c r="A3" s="1" t="s">
        <v>2</v>
      </c>
    </row>
    <row r="4" spans="1:8" x14ac:dyDescent="0.3">
      <c r="A4" t="s">
        <v>4</v>
      </c>
      <c r="B4" s="7">
        <v>0.1</v>
      </c>
    </row>
    <row r="5" spans="1:8" x14ac:dyDescent="0.3">
      <c r="A5" s="6" t="s">
        <v>3</v>
      </c>
      <c r="B5" s="8">
        <v>15</v>
      </c>
    </row>
    <row r="6" spans="1:8" x14ac:dyDescent="0.3">
      <c r="A6" s="6" t="s">
        <v>5</v>
      </c>
      <c r="B6" s="9">
        <v>100000</v>
      </c>
    </row>
    <row r="7" spans="1:8" x14ac:dyDescent="0.3">
      <c r="A7" s="6" t="s">
        <v>17</v>
      </c>
      <c r="B7" s="5">
        <f>PMT(rr,n,-P)</f>
        <v>13147.377688737222</v>
      </c>
    </row>
    <row r="8" spans="1:8" x14ac:dyDescent="0.3">
      <c r="C8" s="1" t="s">
        <v>6</v>
      </c>
      <c r="D8" s="1" t="s">
        <v>7</v>
      </c>
      <c r="E8" s="1" t="s">
        <v>8</v>
      </c>
      <c r="F8" s="1" t="s">
        <v>9</v>
      </c>
      <c r="G8" s="1" t="s">
        <v>10</v>
      </c>
      <c r="H8" s="1" t="s">
        <v>11</v>
      </c>
    </row>
    <row r="9" spans="1:8" x14ac:dyDescent="0.3">
      <c r="C9" s="1"/>
      <c r="D9" s="1" t="s">
        <v>12</v>
      </c>
      <c r="E9" s="1" t="s">
        <v>13</v>
      </c>
      <c r="F9" s="1" t="s">
        <v>14</v>
      </c>
      <c r="G9" s="1" t="s">
        <v>15</v>
      </c>
      <c r="H9" s="1" t="s">
        <v>12</v>
      </c>
    </row>
    <row r="10" spans="1:8" x14ac:dyDescent="0.3">
      <c r="C10">
        <v>1</v>
      </c>
      <c r="D10" s="4">
        <f>P</f>
        <v>100000</v>
      </c>
      <c r="E10" s="5">
        <f>APmt</f>
        <v>13147.377688737222</v>
      </c>
      <c r="F10" s="4">
        <f>D10*rr</f>
        <v>10000</v>
      </c>
      <c r="G10" s="5">
        <f>E10-F10</f>
        <v>3147.3776887372223</v>
      </c>
      <c r="H10" s="4">
        <f>D10-G10</f>
        <v>96852.622311262778</v>
      </c>
    </row>
    <row r="11" spans="1:8" x14ac:dyDescent="0.3">
      <c r="C11">
        <f>C10+1</f>
        <v>2</v>
      </c>
      <c r="D11" s="4">
        <f>H10</f>
        <v>96852.622311262778</v>
      </c>
      <c r="E11" s="5">
        <f>APmt</f>
        <v>13147.377688737222</v>
      </c>
      <c r="F11" s="4">
        <f>D11*rr</f>
        <v>9685.2622311262785</v>
      </c>
      <c r="G11" s="5">
        <f>E11-F11</f>
        <v>3462.1154576109438</v>
      </c>
      <c r="H11" s="4">
        <f>D11-G11</f>
        <v>93390.506853651837</v>
      </c>
    </row>
    <row r="12" spans="1:8" x14ac:dyDescent="0.3">
      <c r="C12">
        <f t="shared" ref="C12:C40" si="0">C11+1</f>
        <v>3</v>
      </c>
      <c r="D12" s="4">
        <f t="shared" ref="D12:D24" si="1">H11</f>
        <v>93390.506853651837</v>
      </c>
      <c r="E12" s="5">
        <f>APmt</f>
        <v>13147.377688737222</v>
      </c>
      <c r="F12" s="4">
        <f>D12*rr</f>
        <v>9339.0506853651841</v>
      </c>
      <c r="G12" s="5">
        <f t="shared" ref="G12:G24" si="2">E12-F12</f>
        <v>3808.3270033720382</v>
      </c>
      <c r="H12" s="4">
        <f t="shared" ref="H12:H24" si="3">D12-G12</f>
        <v>89582.179850279805</v>
      </c>
    </row>
    <row r="13" spans="1:8" x14ac:dyDescent="0.3">
      <c r="C13">
        <f t="shared" si="0"/>
        <v>4</v>
      </c>
      <c r="D13" s="4">
        <f t="shared" si="1"/>
        <v>89582.179850279805</v>
      </c>
      <c r="E13" s="5">
        <f>APmt</f>
        <v>13147.377688737222</v>
      </c>
      <c r="F13" s="4">
        <f>D13*rr</f>
        <v>8958.2179850279808</v>
      </c>
      <c r="G13" s="5">
        <f t="shared" si="2"/>
        <v>4189.1597037092415</v>
      </c>
      <c r="H13" s="4">
        <f t="shared" si="3"/>
        <v>85393.020146570561</v>
      </c>
    </row>
    <row r="14" spans="1:8" x14ac:dyDescent="0.3">
      <c r="C14">
        <f t="shared" si="0"/>
        <v>5</v>
      </c>
      <c r="D14" s="4">
        <f t="shared" si="1"/>
        <v>85393.020146570561</v>
      </c>
      <c r="E14" s="5">
        <f>APmt</f>
        <v>13147.377688737222</v>
      </c>
      <c r="F14" s="4">
        <f>D14*rr</f>
        <v>8539.3020146570561</v>
      </c>
      <c r="G14" s="5">
        <f t="shared" si="2"/>
        <v>4608.0756740801662</v>
      </c>
      <c r="H14" s="4">
        <f t="shared" si="3"/>
        <v>80784.944472490402</v>
      </c>
    </row>
    <row r="15" spans="1:8" x14ac:dyDescent="0.3">
      <c r="C15">
        <f t="shared" si="0"/>
        <v>6</v>
      </c>
      <c r="D15" s="4">
        <f t="shared" si="1"/>
        <v>80784.944472490402</v>
      </c>
      <c r="E15" s="5">
        <f>APmt</f>
        <v>13147.377688737222</v>
      </c>
      <c r="F15" s="4">
        <f>D15*rr</f>
        <v>8078.4944472490406</v>
      </c>
      <c r="G15" s="5">
        <f t="shared" si="2"/>
        <v>5068.8832414881817</v>
      </c>
      <c r="H15" s="4">
        <f t="shared" si="3"/>
        <v>75716.061231002226</v>
      </c>
    </row>
    <row r="16" spans="1:8" x14ac:dyDescent="0.3">
      <c r="C16">
        <f t="shared" si="0"/>
        <v>7</v>
      </c>
      <c r="D16" s="4">
        <f t="shared" si="1"/>
        <v>75716.061231002226</v>
      </c>
      <c r="E16" s="5">
        <f>APmt</f>
        <v>13147.377688737222</v>
      </c>
      <c r="F16" s="4">
        <f>D16*rr</f>
        <v>7571.6061231002232</v>
      </c>
      <c r="G16" s="5">
        <f t="shared" si="2"/>
        <v>5575.7715656369992</v>
      </c>
      <c r="H16" s="4">
        <f t="shared" si="3"/>
        <v>70140.289665365228</v>
      </c>
    </row>
    <row r="17" spans="3:8" x14ac:dyDescent="0.3">
      <c r="C17">
        <f t="shared" si="0"/>
        <v>8</v>
      </c>
      <c r="D17" s="4">
        <f t="shared" si="1"/>
        <v>70140.289665365228</v>
      </c>
      <c r="E17" s="5">
        <f>APmt</f>
        <v>13147.377688737222</v>
      </c>
      <c r="F17" s="4">
        <f>D17*rr</f>
        <v>7014.0289665365235</v>
      </c>
      <c r="G17" s="5">
        <f t="shared" si="2"/>
        <v>6133.3487222006988</v>
      </c>
      <c r="H17" s="4">
        <f t="shared" si="3"/>
        <v>64006.940943164533</v>
      </c>
    </row>
    <row r="18" spans="3:8" x14ac:dyDescent="0.3">
      <c r="C18">
        <f t="shared" si="0"/>
        <v>9</v>
      </c>
      <c r="D18" s="4">
        <f t="shared" si="1"/>
        <v>64006.940943164533</v>
      </c>
      <c r="E18" s="5">
        <f>APmt</f>
        <v>13147.377688737222</v>
      </c>
      <c r="F18" s="4">
        <f>D18*rr</f>
        <v>6400.6940943164536</v>
      </c>
      <c r="G18" s="5">
        <f t="shared" si="2"/>
        <v>6746.6835944207687</v>
      </c>
      <c r="H18" s="4">
        <f t="shared" si="3"/>
        <v>57260.257348743762</v>
      </c>
    </row>
    <row r="19" spans="3:8" x14ac:dyDescent="0.3">
      <c r="C19">
        <f t="shared" si="0"/>
        <v>10</v>
      </c>
      <c r="D19" s="4">
        <f t="shared" si="1"/>
        <v>57260.257348743762</v>
      </c>
      <c r="E19" s="5">
        <f>APmt</f>
        <v>13147.377688737222</v>
      </c>
      <c r="F19" s="4">
        <f>D19*rr</f>
        <v>5726.0257348743762</v>
      </c>
      <c r="G19" s="5">
        <f t="shared" si="2"/>
        <v>7421.3519538628461</v>
      </c>
      <c r="H19" s="4">
        <f t="shared" si="3"/>
        <v>49838.905394880916</v>
      </c>
    </row>
    <row r="20" spans="3:8" x14ac:dyDescent="0.3">
      <c r="C20">
        <f t="shared" si="0"/>
        <v>11</v>
      </c>
      <c r="D20" s="4">
        <f t="shared" si="1"/>
        <v>49838.905394880916</v>
      </c>
      <c r="E20" s="5">
        <f>APmt</f>
        <v>13147.377688737222</v>
      </c>
      <c r="F20" s="4">
        <f>D20*rr</f>
        <v>4983.8905394880921</v>
      </c>
      <c r="G20" s="5">
        <f t="shared" si="2"/>
        <v>8163.4871492491302</v>
      </c>
      <c r="H20" s="4">
        <f t="shared" si="3"/>
        <v>41675.418245631787</v>
      </c>
    </row>
    <row r="21" spans="3:8" x14ac:dyDescent="0.3">
      <c r="C21">
        <f t="shared" si="0"/>
        <v>12</v>
      </c>
      <c r="D21" s="4">
        <f t="shared" si="1"/>
        <v>41675.418245631787</v>
      </c>
      <c r="E21" s="5">
        <f>APmt</f>
        <v>13147.377688737222</v>
      </c>
      <c r="F21" s="4">
        <f>D21*rr</f>
        <v>4167.541824563179</v>
      </c>
      <c r="G21" s="5">
        <f t="shared" si="2"/>
        <v>8979.8358641740433</v>
      </c>
      <c r="H21" s="4">
        <f t="shared" si="3"/>
        <v>32695.582381457745</v>
      </c>
    </row>
    <row r="22" spans="3:8" x14ac:dyDescent="0.3">
      <c r="C22">
        <f t="shared" si="0"/>
        <v>13</v>
      </c>
      <c r="D22" s="4">
        <f t="shared" si="1"/>
        <v>32695.582381457745</v>
      </c>
      <c r="E22" s="5">
        <f>APmt</f>
        <v>13147.377688737222</v>
      </c>
      <c r="F22" s="4">
        <f>D22*rr</f>
        <v>3269.5582381457748</v>
      </c>
      <c r="G22" s="5">
        <f t="shared" si="2"/>
        <v>9877.8194505914471</v>
      </c>
      <c r="H22" s="4">
        <f t="shared" si="3"/>
        <v>22817.762930866298</v>
      </c>
    </row>
    <row r="23" spans="3:8" x14ac:dyDescent="0.3">
      <c r="C23">
        <f t="shared" si="0"/>
        <v>14</v>
      </c>
      <c r="D23" s="4">
        <f t="shared" si="1"/>
        <v>22817.762930866298</v>
      </c>
      <c r="E23" s="5">
        <f>APmt</f>
        <v>13147.377688737222</v>
      </c>
      <c r="F23" s="4">
        <f>D23*rr</f>
        <v>2281.7762930866297</v>
      </c>
      <c r="G23" s="5">
        <f t="shared" si="2"/>
        <v>10865.601395650592</v>
      </c>
      <c r="H23" s="4">
        <f t="shared" si="3"/>
        <v>11952.161535215706</v>
      </c>
    </row>
    <row r="24" spans="3:8" x14ac:dyDescent="0.3">
      <c r="C24">
        <f t="shared" si="0"/>
        <v>15</v>
      </c>
      <c r="D24" s="4">
        <f t="shared" si="1"/>
        <v>11952.161535215706</v>
      </c>
      <c r="E24" s="5">
        <f>APmt</f>
        <v>13147.377688737222</v>
      </c>
      <c r="F24" s="4">
        <f>D24*rr</f>
        <v>1195.2161535215707</v>
      </c>
      <c r="G24" s="5">
        <f t="shared" si="2"/>
        <v>11952.161535215651</v>
      </c>
      <c r="H24" s="4">
        <f t="shared" si="3"/>
        <v>5.4569682106375694E-11</v>
      </c>
    </row>
    <row r="25" spans="3:8" x14ac:dyDescent="0.3">
      <c r="C25">
        <f t="shared" si="0"/>
        <v>16</v>
      </c>
    </row>
    <row r="26" spans="3:8" x14ac:dyDescent="0.3">
      <c r="C26">
        <f t="shared" si="0"/>
        <v>17</v>
      </c>
    </row>
    <row r="27" spans="3:8" x14ac:dyDescent="0.3">
      <c r="C27">
        <f t="shared" si="0"/>
        <v>18</v>
      </c>
    </row>
    <row r="28" spans="3:8" x14ac:dyDescent="0.3">
      <c r="C28">
        <f t="shared" si="0"/>
        <v>19</v>
      </c>
    </row>
    <row r="29" spans="3:8" x14ac:dyDescent="0.3">
      <c r="C29">
        <f t="shared" si="0"/>
        <v>20</v>
      </c>
    </row>
    <row r="30" spans="3:8" x14ac:dyDescent="0.3">
      <c r="C30">
        <f t="shared" si="0"/>
        <v>21</v>
      </c>
    </row>
    <row r="31" spans="3:8" x14ac:dyDescent="0.3">
      <c r="C31">
        <f t="shared" si="0"/>
        <v>22</v>
      </c>
    </row>
    <row r="32" spans="3:8" x14ac:dyDescent="0.3">
      <c r="C32">
        <f t="shared" si="0"/>
        <v>23</v>
      </c>
    </row>
    <row r="33" spans="3:3" x14ac:dyDescent="0.3">
      <c r="C33">
        <f t="shared" si="0"/>
        <v>24</v>
      </c>
    </row>
    <row r="34" spans="3:3" x14ac:dyDescent="0.3">
      <c r="C34">
        <f t="shared" si="0"/>
        <v>25</v>
      </c>
    </row>
    <row r="35" spans="3:3" x14ac:dyDescent="0.3">
      <c r="C35">
        <f t="shared" si="0"/>
        <v>26</v>
      </c>
    </row>
    <row r="36" spans="3:3" x14ac:dyDescent="0.3">
      <c r="C36">
        <f t="shared" si="0"/>
        <v>27</v>
      </c>
    </row>
    <row r="37" spans="3:3" x14ac:dyDescent="0.3">
      <c r="C37">
        <f t="shared" si="0"/>
        <v>28</v>
      </c>
    </row>
    <row r="38" spans="3:3" x14ac:dyDescent="0.3">
      <c r="C38">
        <f t="shared" si="0"/>
        <v>29</v>
      </c>
    </row>
    <row r="39" spans="3:3" x14ac:dyDescent="0.3">
      <c r="C39">
        <f t="shared" si="0"/>
        <v>30</v>
      </c>
    </row>
    <row r="40" spans="3:3" x14ac:dyDescent="0.3">
      <c r="C40">
        <f t="shared" si="0"/>
        <v>31</v>
      </c>
    </row>
  </sheetData>
  <dataValidations disablePrompts="1" count="3">
    <dataValidation type="decimal" operator="lessThan" allowBlank="1" showInputMessage="1" showErrorMessage="1" sqref="B4" xr:uid="{C71BCAB7-F377-4FAA-A329-FD2929644D66}">
      <formula1>0.2</formula1>
    </dataValidation>
    <dataValidation type="whole" operator="lessThan" allowBlank="1" showInputMessage="1" showErrorMessage="1" sqref="B5" xr:uid="{B216849D-B3DA-4C19-8C86-44C4538C44DC}">
      <formula1>31</formula1>
    </dataValidation>
    <dataValidation type="whole" operator="greaterThanOrEqual" allowBlank="1" showInputMessage="1" showErrorMessage="1" sqref="B6" xr:uid="{20521B75-9D34-4B29-BD68-3897923D6B4C}">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The Problem</vt:lpstr>
      <vt:lpstr>Model 4</vt:lpstr>
      <vt:lpstr>APmt</vt:lpstr>
      <vt:lpstr>n</vt:lpstr>
      <vt:lpstr>P</vt:lpstr>
      <vt:lpstr>rr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2019-07-15T12:41:20Z</dcterms:modified>
</cp:coreProperties>
</file>