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E28E4CDE-1ECA-4E47-8B1E-68D2A4882678}" xr6:coauthVersionLast="36" xr6:coauthVersionMax="36" xr10:uidLastSave="{00000000-0000-0000-0000-000000000000}"/>
  <bookViews>
    <workbookView xWindow="0" yWindow="0" windowWidth="22260" windowHeight="12648" activeTab="1" xr2:uid="{00000000-000D-0000-FFFF-FFFF00000000}"/>
  </bookViews>
  <sheets>
    <sheet name="The Problem" sheetId="2" r:id="rId1"/>
    <sheet name="Model 6" sheetId="4" r:id="rId2"/>
  </sheets>
  <definedNames>
    <definedName name="_ln1">'Model 6'!$B$7</definedName>
    <definedName name="_ln2">'Model 6'!$B$8</definedName>
    <definedName name="_ln3">'Model 6'!$B$9</definedName>
    <definedName name="_rr1">'Model 6'!$C$7</definedName>
    <definedName name="_rr2">'Model 6'!$C$8</definedName>
    <definedName name="_rr3">'Model 6'!$C$9</definedName>
    <definedName name="APmt">'Model 6'!$B$12</definedName>
    <definedName name="P">'Model 6'!$B$4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2" i="4" l="1"/>
  <c r="C31" i="4"/>
  <c r="C30" i="4"/>
  <c r="C29" i="4"/>
  <c r="C28" i="4"/>
  <c r="C27" i="4"/>
  <c r="C26" i="4"/>
  <c r="C25" i="4"/>
  <c r="C24" i="4"/>
  <c r="C23" i="4"/>
  <c r="C22" i="4"/>
  <c r="C21" i="4"/>
  <c r="C20" i="4"/>
  <c r="C19" i="4"/>
  <c r="D18" i="4"/>
  <c r="G32" i="4"/>
  <c r="G31" i="4"/>
  <c r="G30" i="4"/>
  <c r="G29" i="4"/>
  <c r="G28" i="4"/>
  <c r="G27" i="4"/>
  <c r="G26" i="4"/>
  <c r="G25" i="4"/>
  <c r="G24" i="4"/>
  <c r="G23" i="4"/>
  <c r="G22" i="4"/>
  <c r="G21" i="4"/>
  <c r="G20" i="4"/>
  <c r="G19" i="4"/>
  <c r="G18" i="4"/>
  <c r="B11" i="4"/>
  <c r="H19" i="4"/>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C18" i="4" l="1"/>
  <c r="B18" i="4"/>
  <c r="A19" i="4"/>
  <c r="A20" i="4" l="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E18" i="4"/>
  <c r="F18" i="4" s="1"/>
  <c r="B19" i="4" s="1"/>
  <c r="D19" i="4" l="1"/>
  <c r="E19" i="4" s="1"/>
  <c r="F19" i="4" s="1"/>
  <c r="B20" i="4" s="1"/>
  <c r="D20" i="4" l="1"/>
  <c r="E20" i="4" s="1"/>
  <c r="F20" i="4" s="1"/>
  <c r="B21" i="4" s="1"/>
  <c r="D21" i="4" l="1"/>
  <c r="E21" i="4" s="1"/>
  <c r="F21" i="4" s="1"/>
  <c r="B22" i="4" s="1"/>
  <c r="D22" i="4" l="1"/>
  <c r="E22" i="4" s="1"/>
  <c r="F22" i="4" s="1"/>
  <c r="B23" i="4" s="1"/>
  <c r="D23" i="4" l="1"/>
  <c r="E23" i="4" s="1"/>
  <c r="F23" i="4" s="1"/>
  <c r="B24" i="4" s="1"/>
  <c r="D24" i="4" l="1"/>
  <c r="E24" i="4" s="1"/>
  <c r="F24" i="4" s="1"/>
  <c r="B25" i="4" s="1"/>
  <c r="D25" i="4" l="1"/>
  <c r="E25" i="4" s="1"/>
  <c r="F25" i="4" s="1"/>
  <c r="B26" i="4" s="1"/>
  <c r="D26" i="4" l="1"/>
  <c r="E26" i="4" s="1"/>
  <c r="F26" i="4" s="1"/>
  <c r="B27" i="4" s="1"/>
  <c r="D27" i="4" l="1"/>
  <c r="E27" i="4" s="1"/>
  <c r="F27" i="4" s="1"/>
  <c r="B28" i="4" s="1"/>
  <c r="D28" i="4" l="1"/>
  <c r="E28" i="4" s="1"/>
  <c r="F28" i="4" s="1"/>
  <c r="B29" i="4" s="1"/>
  <c r="D29" i="4" l="1"/>
  <c r="E29" i="4" s="1"/>
  <c r="F29" i="4" s="1"/>
  <c r="B30" i="4" s="1"/>
  <c r="D30" i="4" l="1"/>
  <c r="E30" i="4" s="1"/>
  <c r="F30" i="4" s="1"/>
  <c r="B31" i="4" s="1"/>
  <c r="D31" i="4" l="1"/>
  <c r="E31" i="4" s="1"/>
  <c r="F31" i="4" s="1"/>
  <c r="B32" i="4" s="1"/>
  <c r="D32" i="4" l="1"/>
  <c r="E32" i="4" s="1"/>
  <c r="F32" i="4" s="1"/>
</calcChain>
</file>

<file path=xl/sharedStrings.xml><?xml version="1.0" encoding="utf-8"?>
<sst xmlns="http://schemas.openxmlformats.org/spreadsheetml/2006/main" count="27" uniqueCount="24">
  <si>
    <t>The Problem</t>
  </si>
  <si>
    <t>Input Data</t>
  </si>
  <si>
    <t>Year</t>
  </si>
  <si>
    <t>Year-beg</t>
  </si>
  <si>
    <t>Annual</t>
  </si>
  <si>
    <t>Interest</t>
  </si>
  <si>
    <t>Principal</t>
  </si>
  <si>
    <t>Year-end</t>
  </si>
  <si>
    <t>Balance</t>
  </si>
  <si>
    <t>Payment</t>
  </si>
  <si>
    <t>Component</t>
  </si>
  <si>
    <t>Repaid</t>
  </si>
  <si>
    <t>Required annual payment (APmt, $)</t>
  </si>
  <si>
    <t>Create a model to produce an amortization table for a variable rate loan for which the interest rate can change in two steps over its life, that is, the loan life is broken down into three interest rate periods with different interest rates specified for the three periods. The loan is to be repaid in equal annual installments over the life of the loan and the first payment is to be made at the end of the first year. The user will provide the lengths of the three interest rate periods (in years) and the interest rates for each of them. The model will have to calculate the appropriate equal annual payment.</t>
  </si>
  <si>
    <t>Loan Amortization Table for Changing Interest Rate</t>
  </si>
  <si>
    <t>Length (yrs)</t>
  </si>
  <si>
    <t>Int Rate</t>
  </si>
  <si>
    <t>Period 1</t>
  </si>
  <si>
    <t>Period 2</t>
  </si>
  <si>
    <t>Period 3</t>
  </si>
  <si>
    <t>Loan life (yrs)</t>
  </si>
  <si>
    <t>Interest loan balance (P, $)</t>
  </si>
  <si>
    <t>Rate</t>
  </si>
  <si>
    <t>Using Goal Seek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</si>
</sst>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quot;$&quot;#,##0"/>
    <numFmt numFmtId="167" formatCode="#,##0_ ;[Red]\-#,##0\ "/>
  </numFmts>
  <fonts count="3" x14ac:knownFonts="1">
    <font>
      <sz val="11"/>
      <color theme="1"/>
      <name val="Calibri"/>
      <family val="2"/>
      <scheme val="minor"/>
    </font>
    <font>
      <b/>
      <sz val="11"/>
      <color theme="1"/>
      <name val="Calibri"/>
      <family val="2"/>
      <scheme val="minor"/>
    </font>
    <font>
      <sz val="11"/>
      <color rgb="FF333333"/>
      <name val="Georgia"/>
      <family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10" fontId="0" fillId="0" borderId="0" xfId="0" applyNumberFormat="1"/>
    <xf numFmtId="164" fontId="0" fillId="0" borderId="0" xfId="0" applyNumberFormat="1"/>
    <xf numFmtId="6" fontId="0" fillId="0" borderId="0" xfId="0" applyNumberFormat="1"/>
    <xf numFmtId="0" fontId="0" fillId="0" borderId="0" xfId="0" applyFont="1"/>
    <xf numFmtId="164" fontId="0" fillId="2" borderId="1" xfId="0" applyNumberFormat="1" applyFill="1" applyBorder="1"/>
    <xf numFmtId="1" fontId="0" fillId="2" borderId="1" xfId="0" applyNumberFormat="1" applyFill="1" applyBorder="1"/>
    <xf numFmtId="10" fontId="0" fillId="2" borderId="1" xfId="0" applyNumberFormat="1" applyFill="1" applyBorder="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3E2-084C-4CF2-983A-93F7A1102A3E}">
  <dimension ref="A1:F4"/>
  <sheetViews>
    <sheetView workbookViewId="0">
      <selection activeCell="A3" sqref="A3"/>
    </sheetView>
  </sheetViews>
  <sheetFormatPr defaultRowHeight="14.4" x14ac:dyDescent="0.3"/>
  <cols>
    <col min="1" max="1" width="61.6640625" customWidth="1"/>
  </cols>
  <sheetData>
    <row r="1" spans="1:6" x14ac:dyDescent="0.3">
      <c r="A1" s="1" t="s">
        <v>0</v>
      </c>
    </row>
    <row r="3" spans="1:6" ht="124.8" x14ac:dyDescent="0.3">
      <c r="A3" s="2" t="s">
        <v>13</v>
      </c>
      <c r="B3" s="3"/>
      <c r="C3" s="3"/>
      <c r="D3" s="3"/>
      <c r="E3" s="3"/>
      <c r="F3" s="3"/>
    </row>
    <row r="4" spans="1:6" x14ac:dyDescent="0.3">
      <c r="A4" s="3"/>
      <c r="B4" s="3"/>
      <c r="C4" s="3"/>
      <c r="D4" s="3"/>
      <c r="E4" s="3"/>
      <c r="F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ED3-93EC-4C98-A5FE-565A52A28647}">
  <dimension ref="A1:J48"/>
  <sheetViews>
    <sheetView tabSelected="1" topLeftCell="A16" workbookViewId="0">
      <selection activeCell="J33" sqref="J33"/>
    </sheetView>
  </sheetViews>
  <sheetFormatPr defaultRowHeight="14.4" x14ac:dyDescent="0.3"/>
  <cols>
    <col min="1" max="1" width="35.44140625" bestFit="1" customWidth="1"/>
    <col min="2" max="2" width="13.109375" bestFit="1" customWidth="1"/>
    <col min="3" max="4" width="10.5546875" customWidth="1"/>
    <col min="6" max="6" width="13.109375" customWidth="1"/>
  </cols>
  <sheetData>
    <row r="1" spans="1:8" x14ac:dyDescent="0.3">
      <c r="A1" s="1" t="s">
        <v>14</v>
      </c>
    </row>
    <row r="2" spans="1:8" x14ac:dyDescent="0.3">
      <c r="A2" s="1"/>
    </row>
    <row r="3" spans="1:8" x14ac:dyDescent="0.3">
      <c r="A3" s="1" t="s">
        <v>1</v>
      </c>
    </row>
    <row r="4" spans="1:8" x14ac:dyDescent="0.3">
      <c r="A4" t="s">
        <v>21</v>
      </c>
      <c r="B4" s="8">
        <v>100000</v>
      </c>
    </row>
    <row r="6" spans="1:8" x14ac:dyDescent="0.3">
      <c r="B6" t="s">
        <v>15</v>
      </c>
      <c r="C6" t="s">
        <v>16</v>
      </c>
    </row>
    <row r="7" spans="1:8" x14ac:dyDescent="0.3">
      <c r="A7" t="s">
        <v>17</v>
      </c>
      <c r="B7" s="9">
        <v>5</v>
      </c>
      <c r="C7" s="10">
        <v>0.06</v>
      </c>
    </row>
    <row r="8" spans="1:8" x14ac:dyDescent="0.3">
      <c r="A8" t="s">
        <v>18</v>
      </c>
      <c r="B8" s="9">
        <v>3</v>
      </c>
      <c r="C8" s="10">
        <v>0.08</v>
      </c>
    </row>
    <row r="9" spans="1:8" x14ac:dyDescent="0.3">
      <c r="A9" t="s">
        <v>19</v>
      </c>
      <c r="B9" s="9">
        <v>7</v>
      </c>
      <c r="C9" s="10">
        <v>0.09</v>
      </c>
    </row>
    <row r="11" spans="1:8" x14ac:dyDescent="0.3">
      <c r="A11" s="7" t="s">
        <v>20</v>
      </c>
      <c r="B11" s="11">
        <f>SUM(B7:B10)</f>
        <v>15</v>
      </c>
    </row>
    <row r="12" spans="1:8" x14ac:dyDescent="0.3">
      <c r="A12" s="7" t="s">
        <v>12</v>
      </c>
      <c r="B12" s="6">
        <v>10960.518140287297</v>
      </c>
    </row>
    <row r="13" spans="1:8" x14ac:dyDescent="0.3">
      <c r="A13" s="7"/>
      <c r="B13" s="6"/>
    </row>
    <row r="14" spans="1:8" x14ac:dyDescent="0.3">
      <c r="A14" s="7"/>
      <c r="B14" s="6"/>
    </row>
    <row r="15" spans="1:8" x14ac:dyDescent="0.3">
      <c r="A15" s="1" t="s">
        <v>2</v>
      </c>
      <c r="B15" s="1" t="s">
        <v>3</v>
      </c>
      <c r="C15" s="1" t="s">
        <v>4</v>
      </c>
      <c r="D15" s="1" t="s">
        <v>5</v>
      </c>
      <c r="E15" s="1" t="s">
        <v>6</v>
      </c>
      <c r="F15" s="1" t="s">
        <v>7</v>
      </c>
      <c r="G15" s="1" t="s">
        <v>5</v>
      </c>
      <c r="H15" s="1" t="s">
        <v>2</v>
      </c>
    </row>
    <row r="16" spans="1:8" x14ac:dyDescent="0.3">
      <c r="A16" s="1"/>
      <c r="B16" s="1" t="s">
        <v>8</v>
      </c>
      <c r="C16" s="1" t="s">
        <v>9</v>
      </c>
      <c r="D16" s="1" t="s">
        <v>10</v>
      </c>
      <c r="E16" s="1" t="s">
        <v>11</v>
      </c>
      <c r="F16" s="1" t="s">
        <v>8</v>
      </c>
      <c r="G16" s="1" t="s">
        <v>22</v>
      </c>
    </row>
    <row r="17" spans="1:10" x14ac:dyDescent="0.3">
      <c r="A17" s="1"/>
      <c r="B17" s="1"/>
      <c r="C17" s="1"/>
      <c r="D17" s="1"/>
      <c r="E17" s="1"/>
      <c r="F17" s="1"/>
      <c r="G17" s="1"/>
    </row>
    <row r="18" spans="1:10" x14ac:dyDescent="0.3">
      <c r="A18">
        <v>1</v>
      </c>
      <c r="B18" s="5">
        <f>P</f>
        <v>100000</v>
      </c>
      <c r="C18" s="6">
        <f>APmt</f>
        <v>10960.518140287297</v>
      </c>
      <c r="D18" s="5">
        <f>B18*G18</f>
        <v>6000</v>
      </c>
      <c r="E18" s="6">
        <f>C18-D18</f>
        <v>4960.5181402872968</v>
      </c>
      <c r="F18" s="5">
        <f>B18-E18</f>
        <v>95039.481859712701</v>
      </c>
      <c r="G18" s="4">
        <f>IF(H18&lt;=_ln1,_rr1,IF(H18&lt;=_ln1+_ln2,_rr2,IF(H18&lt;=_ln1+_ln2+_ln3,_rr3,0)))</f>
        <v>0.06</v>
      </c>
      <c r="H18">
        <v>1</v>
      </c>
    </row>
    <row r="19" spans="1:10" x14ac:dyDescent="0.3">
      <c r="A19">
        <f>A18+1</f>
        <v>2</v>
      </c>
      <c r="B19" s="5">
        <f>IF(F18&gt;1,F18,"")</f>
        <v>95039.481859712701</v>
      </c>
      <c r="C19" s="6">
        <f>APmt</f>
        <v>10960.518140287297</v>
      </c>
      <c r="D19" s="5">
        <f t="shared" ref="D19:D32" si="0">B19*G19</f>
        <v>5702.3689115827619</v>
      </c>
      <c r="E19" s="6">
        <f t="shared" ref="E19:E32" si="1">C19-D19</f>
        <v>5258.1492287045348</v>
      </c>
      <c r="F19" s="5">
        <f t="shared" ref="F19:F32" si="2">B19-E19</f>
        <v>89781.332631008161</v>
      </c>
      <c r="G19" s="4">
        <f>IF(H19&lt;=_ln1,_rr1,IF(H19&lt;=_ln1+_ln2,_rr2,IF(H19&lt;=_ln1+_ln2+_ln3,_rr3,0)))</f>
        <v>0.06</v>
      </c>
      <c r="H19">
        <f>H18+1</f>
        <v>2</v>
      </c>
    </row>
    <row r="20" spans="1:10" x14ac:dyDescent="0.3">
      <c r="A20">
        <f t="shared" ref="A20:A48" si="3">A19+1</f>
        <v>3</v>
      </c>
      <c r="B20" s="5">
        <f t="shared" ref="B20:B32" si="4">IF(F19&gt;1,F19,"")</f>
        <v>89781.332631008161</v>
      </c>
      <c r="C20" s="6">
        <f>APmt</f>
        <v>10960.518140287297</v>
      </c>
      <c r="D20" s="5">
        <f t="shared" si="0"/>
        <v>5386.8799578604894</v>
      </c>
      <c r="E20" s="6">
        <f t="shared" si="1"/>
        <v>5573.6381824268074</v>
      </c>
      <c r="F20" s="5">
        <f t="shared" si="2"/>
        <v>84207.694448581358</v>
      </c>
      <c r="G20" s="4">
        <f>IF(H20&lt;=_ln1,_rr1,IF(H20&lt;=_ln1+_ln2,_rr2,IF(H20&lt;=_ln1+_ln2+_ln3,_rr3,0)))</f>
        <v>0.06</v>
      </c>
      <c r="H20">
        <f t="shared" ref="H20:H48" si="5">H19+1</f>
        <v>3</v>
      </c>
    </row>
    <row r="21" spans="1:10" x14ac:dyDescent="0.3">
      <c r="A21">
        <f t="shared" si="3"/>
        <v>4</v>
      </c>
      <c r="B21" s="5">
        <f t="shared" si="4"/>
        <v>84207.694448581358</v>
      </c>
      <c r="C21" s="6">
        <f>APmt</f>
        <v>10960.518140287297</v>
      </c>
      <c r="D21" s="5">
        <f t="shared" si="0"/>
        <v>5052.4616669148809</v>
      </c>
      <c r="E21" s="6">
        <f t="shared" si="1"/>
        <v>5908.0564733724159</v>
      </c>
      <c r="F21" s="5">
        <f t="shared" si="2"/>
        <v>78299.637975208941</v>
      </c>
      <c r="G21" s="4">
        <f>IF(H21&lt;=_ln1,_rr1,IF(H21&lt;=_ln1+_ln2,_rr2,IF(H21&lt;=_ln1+_ln2+_ln3,_rr3,0)))</f>
        <v>0.06</v>
      </c>
      <c r="H21">
        <f t="shared" si="5"/>
        <v>4</v>
      </c>
    </row>
    <row r="22" spans="1:10" x14ac:dyDescent="0.3">
      <c r="A22">
        <f t="shared" si="3"/>
        <v>5</v>
      </c>
      <c r="B22" s="5">
        <f t="shared" si="4"/>
        <v>78299.637975208941</v>
      </c>
      <c r="C22" s="6">
        <f>APmt</f>
        <v>10960.518140287297</v>
      </c>
      <c r="D22" s="5">
        <f t="shared" si="0"/>
        <v>4697.9782785125362</v>
      </c>
      <c r="E22" s="6">
        <f t="shared" si="1"/>
        <v>6262.5398617747605</v>
      </c>
      <c r="F22" s="5">
        <f t="shared" si="2"/>
        <v>72037.098113434186</v>
      </c>
      <c r="G22" s="4">
        <f>IF(H22&lt;=_ln1,_rr1,IF(H22&lt;=_ln1+_ln2,_rr2,IF(H22&lt;=_ln1+_ln2+_ln3,_rr3,0)))</f>
        <v>0.06</v>
      </c>
      <c r="H22">
        <f t="shared" si="5"/>
        <v>5</v>
      </c>
    </row>
    <row r="23" spans="1:10" x14ac:dyDescent="0.3">
      <c r="A23">
        <f t="shared" si="3"/>
        <v>6</v>
      </c>
      <c r="B23" s="5">
        <f t="shared" si="4"/>
        <v>72037.098113434186</v>
      </c>
      <c r="C23" s="6">
        <f>APmt</f>
        <v>10960.518140287297</v>
      </c>
      <c r="D23" s="5">
        <f t="shared" si="0"/>
        <v>5762.9678490747347</v>
      </c>
      <c r="E23" s="6">
        <f t="shared" si="1"/>
        <v>5197.5502912125621</v>
      </c>
      <c r="F23" s="5">
        <f t="shared" si="2"/>
        <v>66839.547822221619</v>
      </c>
      <c r="G23" s="4">
        <f>IF(H23&lt;=_ln1,_rr1,IF(H23&lt;=_ln1+_ln2,_rr2,IF(H23&lt;=_ln1+_ln2+_ln3,_rr3,0)))</f>
        <v>0.08</v>
      </c>
      <c r="H23">
        <f t="shared" si="5"/>
        <v>6</v>
      </c>
    </row>
    <row r="24" spans="1:10" x14ac:dyDescent="0.3">
      <c r="A24">
        <f t="shared" si="3"/>
        <v>7</v>
      </c>
      <c r="B24" s="5">
        <f t="shared" si="4"/>
        <v>66839.547822221619</v>
      </c>
      <c r="C24" s="6">
        <f>APmt</f>
        <v>10960.518140287297</v>
      </c>
      <c r="D24" s="5">
        <f t="shared" si="0"/>
        <v>5347.1638257777295</v>
      </c>
      <c r="E24" s="6">
        <f t="shared" si="1"/>
        <v>5613.3543145095673</v>
      </c>
      <c r="F24" s="5">
        <f t="shared" si="2"/>
        <v>61226.193507712051</v>
      </c>
      <c r="G24" s="4">
        <f>IF(H24&lt;=_ln1,_rr1,IF(H24&lt;=_ln1+_ln2,_rr2,IF(H24&lt;=_ln1+_ln2+_ln3,_rr3,0)))</f>
        <v>0.08</v>
      </c>
      <c r="H24">
        <f t="shared" si="5"/>
        <v>7</v>
      </c>
    </row>
    <row r="25" spans="1:10" x14ac:dyDescent="0.3">
      <c r="A25">
        <f t="shared" si="3"/>
        <v>8</v>
      </c>
      <c r="B25" s="5">
        <f t="shared" si="4"/>
        <v>61226.193507712051</v>
      </c>
      <c r="C25" s="6">
        <f>APmt</f>
        <v>10960.518140287297</v>
      </c>
      <c r="D25" s="5">
        <f t="shared" si="0"/>
        <v>4898.0954806169639</v>
      </c>
      <c r="E25" s="6">
        <f t="shared" si="1"/>
        <v>6062.4226596703329</v>
      </c>
      <c r="F25" s="5">
        <f t="shared" si="2"/>
        <v>55163.77084804172</v>
      </c>
      <c r="G25" s="4">
        <f>IF(H25&lt;=_ln1,_rr1,IF(H25&lt;=_ln1+_ln2,_rr2,IF(H25&lt;=_ln1+_ln2+_ln3,_rr3,0)))</f>
        <v>0.08</v>
      </c>
      <c r="H25">
        <f t="shared" si="5"/>
        <v>8</v>
      </c>
    </row>
    <row r="26" spans="1:10" x14ac:dyDescent="0.3">
      <c r="A26">
        <f t="shared" si="3"/>
        <v>9</v>
      </c>
      <c r="B26" s="5">
        <f t="shared" si="4"/>
        <v>55163.77084804172</v>
      </c>
      <c r="C26" s="6">
        <f>APmt</f>
        <v>10960.518140287297</v>
      </c>
      <c r="D26" s="5">
        <f t="shared" si="0"/>
        <v>4964.7393763237551</v>
      </c>
      <c r="E26" s="6">
        <f t="shared" si="1"/>
        <v>5995.7787639635417</v>
      </c>
      <c r="F26" s="5">
        <f t="shared" si="2"/>
        <v>49167.992084078178</v>
      </c>
      <c r="G26" s="4">
        <f>IF(H26&lt;=_ln1,_rr1,IF(H26&lt;=_ln1+_ln2,_rr2,IF(H26&lt;=_ln1+_ln2+_ln3,_rr3,0)))</f>
        <v>0.09</v>
      </c>
      <c r="H26">
        <f t="shared" si="5"/>
        <v>9</v>
      </c>
    </row>
    <row r="27" spans="1:10" x14ac:dyDescent="0.3">
      <c r="A27">
        <f t="shared" si="3"/>
        <v>10</v>
      </c>
      <c r="B27" s="5">
        <f t="shared" si="4"/>
        <v>49167.992084078178</v>
      </c>
      <c r="C27" s="6">
        <f>APmt</f>
        <v>10960.518140287297</v>
      </c>
      <c r="D27" s="5">
        <f t="shared" si="0"/>
        <v>4425.1192875670358</v>
      </c>
      <c r="E27" s="6">
        <f t="shared" si="1"/>
        <v>6535.3988527202609</v>
      </c>
      <c r="F27" s="5">
        <f t="shared" si="2"/>
        <v>42632.593231357918</v>
      </c>
      <c r="G27" s="4">
        <f>IF(H27&lt;=_ln1,_rr1,IF(H27&lt;=_ln1+_ln2,_rr2,IF(H27&lt;=_ln1+_ln2+_ln3,_rr3,0)))</f>
        <v>0.09</v>
      </c>
      <c r="H27">
        <f t="shared" si="5"/>
        <v>10</v>
      </c>
    </row>
    <row r="28" spans="1:10" x14ac:dyDescent="0.3">
      <c r="A28">
        <f t="shared" si="3"/>
        <v>11</v>
      </c>
      <c r="B28" s="5">
        <f t="shared" si="4"/>
        <v>42632.593231357918</v>
      </c>
      <c r="C28" s="6">
        <f>APmt</f>
        <v>10960.518140287297</v>
      </c>
      <c r="D28" s="5">
        <f t="shared" si="0"/>
        <v>3836.9333908222125</v>
      </c>
      <c r="E28" s="6">
        <f t="shared" si="1"/>
        <v>7123.5847494650843</v>
      </c>
      <c r="F28" s="5">
        <f t="shared" si="2"/>
        <v>35509.00848189283</v>
      </c>
      <c r="G28" s="4">
        <f>IF(H28&lt;=_ln1,_rr1,IF(H28&lt;=_ln1+_ln2,_rr2,IF(H28&lt;=_ln1+_ln2+_ln3,_rr3,0)))</f>
        <v>0.09</v>
      </c>
      <c r="H28">
        <f t="shared" si="5"/>
        <v>11</v>
      </c>
    </row>
    <row r="29" spans="1:10" x14ac:dyDescent="0.3">
      <c r="A29">
        <f t="shared" si="3"/>
        <v>12</v>
      </c>
      <c r="B29" s="5">
        <f t="shared" si="4"/>
        <v>35509.00848189283</v>
      </c>
      <c r="C29" s="6">
        <f>APmt</f>
        <v>10960.518140287297</v>
      </c>
      <c r="D29" s="5">
        <f t="shared" si="0"/>
        <v>3195.8107633703544</v>
      </c>
      <c r="E29" s="6">
        <f t="shared" si="1"/>
        <v>7764.7073769169419</v>
      </c>
      <c r="F29" s="5">
        <f t="shared" si="2"/>
        <v>27744.301104975886</v>
      </c>
      <c r="G29" s="4">
        <f>IF(H29&lt;=_ln1,_rr1,IF(H29&lt;=_ln1+_ln2,_rr2,IF(H29&lt;=_ln1+_ln2+_ln3,_rr3,0)))</f>
        <v>0.09</v>
      </c>
      <c r="H29">
        <f t="shared" si="5"/>
        <v>12</v>
      </c>
    </row>
    <row r="30" spans="1:10" x14ac:dyDescent="0.3">
      <c r="A30">
        <f t="shared" si="3"/>
        <v>13</v>
      </c>
      <c r="B30" s="5">
        <f t="shared" si="4"/>
        <v>27744.301104975886</v>
      </c>
      <c r="C30" s="6">
        <f>APmt</f>
        <v>10960.518140287297</v>
      </c>
      <c r="D30" s="5">
        <f t="shared" si="0"/>
        <v>2496.9870994478297</v>
      </c>
      <c r="E30" s="6">
        <f t="shared" si="1"/>
        <v>8463.5310408394671</v>
      </c>
      <c r="F30" s="5">
        <f t="shared" si="2"/>
        <v>19280.770064136421</v>
      </c>
      <c r="G30" s="4">
        <f>IF(H30&lt;=_ln1,_rr1,IF(H30&lt;=_ln1+_ln2,_rr2,IF(H30&lt;=_ln1+_ln2+_ln3,_rr3,0)))</f>
        <v>0.09</v>
      </c>
      <c r="H30">
        <f t="shared" si="5"/>
        <v>13</v>
      </c>
    </row>
    <row r="31" spans="1:10" x14ac:dyDescent="0.3">
      <c r="A31">
        <f t="shared" si="3"/>
        <v>14</v>
      </c>
      <c r="B31" s="5">
        <f t="shared" si="4"/>
        <v>19280.770064136421</v>
      </c>
      <c r="C31" s="6">
        <f>APmt</f>
        <v>10960.518140287297</v>
      </c>
      <c r="D31" s="5">
        <f t="shared" si="0"/>
        <v>1735.2693057722779</v>
      </c>
      <c r="E31" s="6">
        <f t="shared" si="1"/>
        <v>9225.2488345150196</v>
      </c>
      <c r="F31" s="5">
        <f t="shared" si="2"/>
        <v>10055.521229621401</v>
      </c>
      <c r="G31" s="4">
        <f>IF(H31&lt;=_ln1,_rr1,IF(H31&lt;=_ln1+_ln2,_rr2,IF(H31&lt;=_ln1+_ln2+_ln3,_rr3,0)))</f>
        <v>0.09</v>
      </c>
      <c r="H31">
        <f t="shared" si="5"/>
        <v>14</v>
      </c>
    </row>
    <row r="32" spans="1:10" x14ac:dyDescent="0.3">
      <c r="A32">
        <f t="shared" si="3"/>
        <v>15</v>
      </c>
      <c r="B32" s="5">
        <f t="shared" si="4"/>
        <v>10055.521229621401</v>
      </c>
      <c r="C32" s="6">
        <f>APmt</f>
        <v>10960.518140287297</v>
      </c>
      <c r="D32" s="5">
        <f t="shared" si="0"/>
        <v>904.99691066592607</v>
      </c>
      <c r="E32" s="6">
        <f t="shared" si="1"/>
        <v>10055.52122962137</v>
      </c>
      <c r="F32" s="5">
        <f t="shared" si="2"/>
        <v>3.092281986027956E-11</v>
      </c>
      <c r="G32" s="4">
        <f>IF(H32&lt;=_ln1,_rr1,IF(H32&lt;=_ln1+_ln2,_rr2,IF(H32&lt;=_ln1+_ln2+_ln3,_rr3,0)))</f>
        <v>0.09</v>
      </c>
      <c r="H32">
        <f t="shared" si="5"/>
        <v>15</v>
      </c>
      <c r="J32" t="s">
        <v>23</v>
      </c>
    </row>
    <row r="33" spans="1:8" x14ac:dyDescent="0.3">
      <c r="A33">
        <f t="shared" si="3"/>
        <v>16</v>
      </c>
      <c r="B33" s="5"/>
      <c r="C33" s="6"/>
      <c r="D33" s="5"/>
      <c r="E33" s="6"/>
      <c r="F33" s="5"/>
      <c r="H33">
        <f t="shared" si="5"/>
        <v>16</v>
      </c>
    </row>
    <row r="34" spans="1:8" x14ac:dyDescent="0.3">
      <c r="A34">
        <f t="shared" si="3"/>
        <v>17</v>
      </c>
      <c r="B34" s="5"/>
      <c r="C34" s="6"/>
      <c r="D34" s="5"/>
      <c r="E34" s="6"/>
      <c r="F34" s="5"/>
      <c r="H34">
        <f t="shared" si="5"/>
        <v>17</v>
      </c>
    </row>
    <row r="35" spans="1:8" x14ac:dyDescent="0.3">
      <c r="A35">
        <f t="shared" si="3"/>
        <v>18</v>
      </c>
      <c r="B35" s="5"/>
      <c r="C35" s="6"/>
      <c r="D35" s="5"/>
      <c r="E35" s="6"/>
      <c r="F35" s="5"/>
      <c r="H35">
        <f t="shared" si="5"/>
        <v>18</v>
      </c>
    </row>
    <row r="36" spans="1:8" x14ac:dyDescent="0.3">
      <c r="A36">
        <f t="shared" si="3"/>
        <v>19</v>
      </c>
      <c r="B36" s="5"/>
      <c r="C36" s="6"/>
      <c r="D36" s="5"/>
      <c r="E36" s="6"/>
      <c r="F36" s="5"/>
      <c r="H36">
        <f t="shared" si="5"/>
        <v>19</v>
      </c>
    </row>
    <row r="37" spans="1:8" x14ac:dyDescent="0.3">
      <c r="A37">
        <f t="shared" si="3"/>
        <v>20</v>
      </c>
      <c r="B37" s="5"/>
      <c r="C37" s="6"/>
      <c r="D37" s="5"/>
      <c r="E37" s="6"/>
      <c r="F37" s="5"/>
      <c r="H37">
        <f t="shared" si="5"/>
        <v>20</v>
      </c>
    </row>
    <row r="38" spans="1:8" x14ac:dyDescent="0.3">
      <c r="A38">
        <f t="shared" si="3"/>
        <v>21</v>
      </c>
      <c r="B38" s="5"/>
      <c r="C38" s="6"/>
      <c r="D38" s="5"/>
      <c r="E38" s="6"/>
      <c r="F38" s="5"/>
      <c r="H38">
        <f t="shared" si="5"/>
        <v>21</v>
      </c>
    </row>
    <row r="39" spans="1:8" x14ac:dyDescent="0.3">
      <c r="A39">
        <f t="shared" si="3"/>
        <v>22</v>
      </c>
      <c r="B39" s="5"/>
      <c r="C39" s="6"/>
      <c r="D39" s="5"/>
      <c r="E39" s="6"/>
      <c r="F39" s="5"/>
      <c r="H39">
        <f t="shared" si="5"/>
        <v>22</v>
      </c>
    </row>
    <row r="40" spans="1:8" x14ac:dyDescent="0.3">
      <c r="A40">
        <f t="shared" si="3"/>
        <v>23</v>
      </c>
      <c r="B40" s="5"/>
      <c r="C40" s="6"/>
      <c r="D40" s="5"/>
      <c r="E40" s="6"/>
      <c r="F40" s="5"/>
      <c r="H40">
        <f t="shared" si="5"/>
        <v>23</v>
      </c>
    </row>
    <row r="41" spans="1:8" x14ac:dyDescent="0.3">
      <c r="A41">
        <f t="shared" si="3"/>
        <v>24</v>
      </c>
      <c r="B41" s="5"/>
      <c r="C41" s="6"/>
      <c r="D41" s="5"/>
      <c r="E41" s="6"/>
      <c r="F41" s="5"/>
      <c r="H41">
        <f t="shared" si="5"/>
        <v>24</v>
      </c>
    </row>
    <row r="42" spans="1:8" x14ac:dyDescent="0.3">
      <c r="A42">
        <f t="shared" si="3"/>
        <v>25</v>
      </c>
      <c r="B42" s="5"/>
      <c r="C42" s="6"/>
      <c r="D42" s="5"/>
      <c r="E42" s="6"/>
      <c r="F42" s="5"/>
      <c r="H42">
        <f t="shared" si="5"/>
        <v>25</v>
      </c>
    </row>
    <row r="43" spans="1:8" x14ac:dyDescent="0.3">
      <c r="A43">
        <f t="shared" si="3"/>
        <v>26</v>
      </c>
      <c r="B43" s="5"/>
      <c r="C43" s="6"/>
      <c r="D43" s="5"/>
      <c r="E43" s="6"/>
      <c r="F43" s="5"/>
      <c r="H43">
        <f t="shared" si="5"/>
        <v>26</v>
      </c>
    </row>
    <row r="44" spans="1:8" x14ac:dyDescent="0.3">
      <c r="A44">
        <f t="shared" si="3"/>
        <v>27</v>
      </c>
      <c r="B44" s="5"/>
      <c r="C44" s="6"/>
      <c r="D44" s="5"/>
      <c r="E44" s="6"/>
      <c r="F44" s="5"/>
      <c r="H44">
        <f t="shared" si="5"/>
        <v>27</v>
      </c>
    </row>
    <row r="45" spans="1:8" x14ac:dyDescent="0.3">
      <c r="A45">
        <f t="shared" si="3"/>
        <v>28</v>
      </c>
      <c r="B45" s="5"/>
      <c r="C45" s="6"/>
      <c r="D45" s="5"/>
      <c r="E45" s="6"/>
      <c r="F45" s="5"/>
      <c r="H45">
        <f t="shared" si="5"/>
        <v>28</v>
      </c>
    </row>
    <row r="46" spans="1:8" x14ac:dyDescent="0.3">
      <c r="A46">
        <f t="shared" si="3"/>
        <v>29</v>
      </c>
      <c r="B46" s="5"/>
      <c r="C46" s="6"/>
      <c r="D46" s="5"/>
      <c r="E46" s="6"/>
      <c r="F46" s="5"/>
      <c r="H46">
        <f t="shared" si="5"/>
        <v>29</v>
      </c>
    </row>
    <row r="47" spans="1:8" x14ac:dyDescent="0.3">
      <c r="A47">
        <f t="shared" si="3"/>
        <v>30</v>
      </c>
      <c r="B47" s="5"/>
      <c r="C47" s="6"/>
      <c r="D47" s="5"/>
      <c r="E47" s="6"/>
      <c r="F47" s="5"/>
      <c r="H47">
        <f t="shared" si="5"/>
        <v>30</v>
      </c>
    </row>
    <row r="48" spans="1:8" x14ac:dyDescent="0.3">
      <c r="A48">
        <f t="shared" si="3"/>
        <v>31</v>
      </c>
      <c r="H48">
        <f t="shared" si="5"/>
        <v>31</v>
      </c>
    </row>
  </sheetData>
  <dataValidations count="3">
    <dataValidation type="decimal" operator="lessThan" allowBlank="1" showInputMessage="1" showErrorMessage="1" sqref="C7:C9" xr:uid="{C71BCAB7-F377-4FAA-A329-FD2929644D66}">
      <formula1>0.2</formula1>
    </dataValidation>
    <dataValidation type="whole" operator="lessThan" allowBlank="1" showInputMessage="1" showErrorMessage="1" sqref="B7:B9" xr:uid="{EA0DCD29-DFF8-4A70-897C-4DDD614FC8F1}">
      <formula1>31</formula1>
    </dataValidation>
    <dataValidation operator="lessThan" allowBlank="1" showInputMessage="1" showErrorMessage="1" sqref="B4" xr:uid="{AD67F386-07CE-478F-9423-1D9A96D61ECB}"/>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The Problem</vt:lpstr>
      <vt:lpstr>Model 6</vt:lpstr>
      <vt:lpstr>_ln1</vt:lpstr>
      <vt:lpstr>_ln2</vt:lpstr>
      <vt:lpstr>_ln3</vt:lpstr>
      <vt:lpstr>_rr1</vt:lpstr>
      <vt:lpstr>_rr2</vt:lpstr>
      <vt:lpstr>_rr3</vt:lpstr>
      <vt:lpstr>APmt</vt:lpstr>
      <vt:lpst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2019-07-15T15:04:54Z</dcterms:modified>
</cp:coreProperties>
</file>