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553A85-191F-4050-BC2D-BF65FE4CDE01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The Problem" sheetId="2" r:id="rId1"/>
    <sheet name="Model 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" i="4" l="1"/>
  <c r="B11" i="4" s="1"/>
  <c r="B17" i="4" s="1"/>
  <c r="B9" i="4"/>
  <c r="E17" i="4"/>
  <c r="F17" i="4" s="1"/>
  <c r="G17" i="4" s="1"/>
  <c r="H17" i="4" s="1"/>
  <c r="D17" i="4"/>
  <c r="B25" i="4"/>
  <c r="B20" i="4"/>
  <c r="B21" i="4" s="1"/>
  <c r="B22" i="4" s="1"/>
  <c r="B23" i="4" s="1"/>
  <c r="B24" i="4" s="1"/>
  <c r="B19" i="4"/>
</calcChain>
</file>

<file path=xl/sharedStrings.xml><?xml version="1.0" encoding="utf-8"?>
<sst xmlns="http://schemas.openxmlformats.org/spreadsheetml/2006/main" count="14" uniqueCount="13">
  <si>
    <t>The Problem</t>
  </si>
  <si>
    <t>Develop a model to calculate how much you will have to save monthly in real dollars if you want a certain amount of real dollar income forever after retirement. Make the following the input variables of the model: number of years until retirement, expected real returns on investments until and after retirement, and the annual real income you desire. Create a data table to show how the annual savings requirement change with the years-until-retirement variable and the assumed real rate of return during the savings years.</t>
  </si>
  <si>
    <t>Retirement Planning in Real Dollars</t>
  </si>
  <si>
    <t>Uses different rates during saving and withdrawal years</t>
  </si>
  <si>
    <t>Real annual portfolio return during saving years</t>
  </si>
  <si>
    <t>Real annual portfolio return during retirement</t>
  </si>
  <si>
    <t>Years till retirement</t>
  </si>
  <si>
    <t>Real annual withdrawal target</t>
  </si>
  <si>
    <t>Nest egg needed</t>
  </si>
  <si>
    <t>Monthly portfolio return during saving years</t>
  </si>
  <si>
    <t>Required real monthly saving</t>
  </si>
  <si>
    <t>Required monthly saving for $50,000 annual withdrawal (in today's dollars)</t>
  </si>
  <si>
    <t>Real annual portofolio return during saving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</si>
</sst>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10" fontId="0" fillId="2" borderId="1" xfId="0" applyNumberFormat="1" applyFill="1" applyBorder="1"/>
    <xf numFmtId="0" fontId="1" fillId="0" borderId="0" xfId="0" applyFont="1" applyAlignment="1">
      <alignment horizontal="center"/>
    </xf>
    <xf numFmtId="0" fontId="0" fillId="2" borderId="1" xfId="0" applyNumberFormat="1" applyFill="1" applyBorder="1"/>
    <xf numFmtId="0" fontId="0" fillId="0" borderId="0" xfId="0" applyFont="1"/>
    <xf numFmtId="164" fontId="0" fillId="2" borderId="1" xfId="0" applyNumberFormat="1" applyFill="1" applyBorder="1"/>
    <xf numFmtId="0" fontId="1" fillId="0" borderId="0" xfId="0" applyFont="1" applyAlignment="1">
      <alignment horizontal="right"/>
    </xf>
    <xf numFmtId="9" fontId="0" fillId="0" borderId="0" xfId="0" applyNumberFormat="1"/>
    <xf numFmtId="10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53E2-084C-4CF2-983A-93F7A1102A3E}">
  <dimension ref="A1:F4"/>
  <sheetViews>
    <sheetView workbookViewId="0">
      <selection activeCell="A4" sqref="A4"/>
    </sheetView>
  </sheetViews>
  <sheetFormatPr defaultRowHeight="14.4" x14ac:dyDescent="0.3"/>
  <cols>
    <col min="1" max="1" width="61.6640625" customWidth="1"/>
  </cols>
  <sheetData>
    <row r="1" spans="1:6" x14ac:dyDescent="0.3">
      <c r="A1" s="1" t="s">
        <v>0</v>
      </c>
    </row>
    <row r="3" spans="1:6" ht="124.8" x14ac:dyDescent="0.3">
      <c r="A3" s="2" t="s">
        <v>1</v>
      </c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5ED3-93EC-4C98-A5FE-565A52A28647}">
  <dimension ref="A1:I25"/>
  <sheetViews>
    <sheetView tabSelected="1" workbookViewId="0">
      <selection activeCell="I16" sqref="I16"/>
    </sheetView>
  </sheetViews>
  <sheetFormatPr defaultRowHeight="14.4" x14ac:dyDescent="0.3"/>
  <cols>
    <col min="1" max="1" width="46.6640625" bestFit="1" customWidth="1"/>
    <col min="2" max="2" width="13.21875" bestFit="1" customWidth="1"/>
    <col min="3" max="3" width="9" bestFit="1" customWidth="1"/>
    <col min="4" max="4" width="12.109375" bestFit="1" customWidth="1"/>
    <col min="5" max="5" width="11.33203125" bestFit="1" customWidth="1"/>
    <col min="6" max="6" width="10.88671875" bestFit="1" customWidth="1"/>
    <col min="7" max="7" width="11" bestFit="1" customWidth="1"/>
  </cols>
  <sheetData>
    <row r="1" spans="1:7" x14ac:dyDescent="0.3">
      <c r="A1" s="1" t="s">
        <v>2</v>
      </c>
    </row>
    <row r="2" spans="1:7" x14ac:dyDescent="0.3">
      <c r="A2" s="10" t="s">
        <v>3</v>
      </c>
    </row>
    <row r="4" spans="1:7" x14ac:dyDescent="0.3">
      <c r="A4" t="s">
        <v>4</v>
      </c>
      <c r="B4" s="7">
        <v>0.05</v>
      </c>
    </row>
    <row r="5" spans="1:7" x14ac:dyDescent="0.3">
      <c r="A5" t="s">
        <v>5</v>
      </c>
      <c r="B5" s="7">
        <v>0.04</v>
      </c>
    </row>
    <row r="6" spans="1:7" x14ac:dyDescent="0.3">
      <c r="A6" t="s">
        <v>6</v>
      </c>
      <c r="B6" s="9">
        <v>20</v>
      </c>
    </row>
    <row r="7" spans="1:7" x14ac:dyDescent="0.3">
      <c r="A7" t="s">
        <v>7</v>
      </c>
      <c r="B7" s="11">
        <v>50000</v>
      </c>
    </row>
    <row r="9" spans="1:7" x14ac:dyDescent="0.3">
      <c r="A9" t="s">
        <v>8</v>
      </c>
      <c r="B9" s="4">
        <f>B7/B5</f>
        <v>1250000</v>
      </c>
    </row>
    <row r="10" spans="1:7" x14ac:dyDescent="0.3">
      <c r="A10" t="s">
        <v>9</v>
      </c>
      <c r="B10" s="14">
        <f>(1+B4)^(1/12)-1</f>
        <v>4.0741237836483535E-3</v>
      </c>
    </row>
    <row r="11" spans="1:7" x14ac:dyDescent="0.3">
      <c r="A11" t="s">
        <v>10</v>
      </c>
      <c r="B11" s="5">
        <f>PMT(B10,B6*12,0,-B9)</f>
        <v>3080.3010938163038</v>
      </c>
    </row>
    <row r="13" spans="1:7" x14ac:dyDescent="0.3">
      <c r="D13" s="8"/>
    </row>
    <row r="14" spans="1:7" x14ac:dyDescent="0.3">
      <c r="C14" s="6"/>
      <c r="D14" s="6"/>
      <c r="E14" s="8" t="s">
        <v>11</v>
      </c>
      <c r="F14" s="6"/>
      <c r="G14" s="6"/>
    </row>
    <row r="15" spans="1:7" x14ac:dyDescent="0.3">
      <c r="B15" s="6"/>
      <c r="C15" s="6"/>
      <c r="D15" s="6"/>
      <c r="E15" s="6"/>
      <c r="F15" s="6"/>
      <c r="G15" s="6"/>
    </row>
    <row r="16" spans="1:7" x14ac:dyDescent="0.3">
      <c r="A16" s="6"/>
      <c r="E16" s="8" t="s">
        <v>12</v>
      </c>
    </row>
    <row r="17" spans="1:9" x14ac:dyDescent="0.3">
      <c r="B17" s="5">
        <f>B11</f>
        <v>3080.3010938163038</v>
      </c>
      <c r="C17" s="13">
        <v>0.02</v>
      </c>
      <c r="D17" s="13">
        <f>C17+1%</f>
        <v>0.03</v>
      </c>
      <c r="E17" s="13">
        <f t="shared" ref="E17:I17" si="0">D17+1%</f>
        <v>0.04</v>
      </c>
      <c r="F17" s="13">
        <f t="shared" si="0"/>
        <v>0.05</v>
      </c>
      <c r="G17" s="13">
        <f t="shared" si="0"/>
        <v>6.0000000000000005E-2</v>
      </c>
      <c r="H17" s="13">
        <f t="shared" si="0"/>
        <v>7.0000000000000007E-2</v>
      </c>
      <c r="I17" s="13"/>
    </row>
    <row r="18" spans="1:9" x14ac:dyDescent="0.3">
      <c r="B18">
        <v>5</v>
      </c>
      <c r="C18" s="15">
        <f t="dataTable" ref="C18:H25" dt2D="1" dtr="1" r1="B4" r2="B6"/>
        <v>19835.325669356625</v>
      </c>
      <c r="D18" s="16">
        <v>19355.549413351648</v>
      </c>
      <c r="E18" s="16">
        <v>18888.160197334029</v>
      </c>
      <c r="F18" s="16">
        <v>18432.843232383155</v>
      </c>
      <c r="G18" s="16">
        <v>17989.290608513686</v>
      </c>
      <c r="H18" s="16">
        <v>17557.201212292781</v>
      </c>
    </row>
    <row r="19" spans="1:9" x14ac:dyDescent="0.3">
      <c r="B19">
        <f>B18+5</f>
        <v>10</v>
      </c>
      <c r="C19" s="17">
        <v>9427.0741119779996</v>
      </c>
      <c r="D19" s="18">
        <v>8963.9150692930616</v>
      </c>
      <c r="E19" s="18">
        <v>8521.0274359524356</v>
      </c>
      <c r="F19" s="18">
        <v>8097.7869943903834</v>
      </c>
      <c r="G19" s="18">
        <v>7693.5650609802306</v>
      </c>
      <c r="H19" s="18">
        <v>7307.7307713900382</v>
      </c>
    </row>
    <row r="20" spans="1:9" x14ac:dyDescent="0.3">
      <c r="B20">
        <f t="shared" ref="B20:B24" si="1">B19+5</f>
        <v>15</v>
      </c>
      <c r="C20" s="17">
        <v>5968.966796450416</v>
      </c>
      <c r="D20" s="18">
        <v>5525.1205064278829</v>
      </c>
      <c r="E20" s="18">
        <v>5109.1927203512687</v>
      </c>
      <c r="F20" s="18">
        <v>4720.1054034372874</v>
      </c>
      <c r="G20" s="18">
        <v>4356.7380412371203</v>
      </c>
      <c r="H20" s="18">
        <v>4017.9391731557175</v>
      </c>
    </row>
    <row r="21" spans="1:9" x14ac:dyDescent="0.3">
      <c r="A21" s="12" t="s">
        <v>6</v>
      </c>
      <c r="B21">
        <f t="shared" si="1"/>
        <v>20</v>
      </c>
      <c r="C21" s="17">
        <v>4248.3541315080201</v>
      </c>
      <c r="D21" s="18">
        <v>3824.3322792092531</v>
      </c>
      <c r="E21" s="18">
        <v>3435.5597502094206</v>
      </c>
      <c r="F21" s="18">
        <v>3080.3010938163038</v>
      </c>
      <c r="G21" s="18">
        <v>2756.7126183598566</v>
      </c>
      <c r="H21" s="18">
        <v>2462.8776531526546</v>
      </c>
    </row>
    <row r="22" spans="1:9" x14ac:dyDescent="0.3">
      <c r="B22">
        <f t="shared" si="1"/>
        <v>25</v>
      </c>
      <c r="C22" s="17">
        <v>3222.6932704949363</v>
      </c>
      <c r="D22" s="18">
        <v>2818.5220526017179</v>
      </c>
      <c r="E22" s="18">
        <v>2456.5286819592025</v>
      </c>
      <c r="F22" s="18">
        <v>2134.0726152166526</v>
      </c>
      <c r="G22" s="18">
        <v>1848.3223445521307</v>
      </c>
      <c r="H22" s="18">
        <v>1596.3386252806838</v>
      </c>
    </row>
    <row r="23" spans="1:9" x14ac:dyDescent="0.3">
      <c r="B23">
        <f t="shared" si="1"/>
        <v>30</v>
      </c>
      <c r="C23" s="17">
        <v>2544.4594220980762</v>
      </c>
      <c r="D23" s="18">
        <v>2159.9651624061971</v>
      </c>
      <c r="E23" s="18">
        <v>1824.0970267004996</v>
      </c>
      <c r="F23" s="18">
        <v>1533.0352409648133</v>
      </c>
      <c r="G23" s="18">
        <v>1282.6920057156931</v>
      </c>
      <c r="H23" s="18">
        <v>1068.8761532421495</v>
      </c>
    </row>
    <row r="24" spans="1:9" x14ac:dyDescent="0.3">
      <c r="B24">
        <f t="shared" si="1"/>
        <v>35</v>
      </c>
      <c r="C24" s="17">
        <v>2064.7046685336504</v>
      </c>
      <c r="D24" s="18">
        <v>1699.5981188924229</v>
      </c>
      <c r="E24" s="18">
        <v>1389.0193866472662</v>
      </c>
      <c r="F24" s="18">
        <v>1127.6876438698878</v>
      </c>
      <c r="G24" s="18">
        <v>910.01484062017698</v>
      </c>
      <c r="H24" s="18">
        <v>730.39034968013675</v>
      </c>
    </row>
    <row r="25" spans="1:9" x14ac:dyDescent="0.3">
      <c r="B25">
        <f>B24+5</f>
        <v>40</v>
      </c>
      <c r="C25" s="17">
        <v>1708.9477188378055</v>
      </c>
      <c r="D25" s="18">
        <v>1362.8584041714744</v>
      </c>
      <c r="E25" s="18">
        <v>1076.598926528299</v>
      </c>
      <c r="F25" s="18">
        <v>843.15633228541003</v>
      </c>
      <c r="G25" s="18">
        <v>655.24693382642454</v>
      </c>
      <c r="H25" s="18">
        <v>505.75713316243298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Problem</vt:lpstr>
      <vt:lpstr>Model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2019-07-17T13:36:20Z</dcterms:modified>
</cp:coreProperties>
</file>