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ogon\Downloads\"/>
    </mc:Choice>
  </mc:AlternateContent>
  <xr:revisionPtr revIDLastSave="0" documentId="13_ncr:1_{2D547DAD-1AA9-4E58-9C0B-A4321B64AD18}" xr6:coauthVersionLast="47" xr6:coauthVersionMax="47" xr10:uidLastSave="{00000000-0000-0000-0000-000000000000}"/>
  <bookViews>
    <workbookView xWindow="-120" yWindow="-120" windowWidth="20730" windowHeight="11160" tabRatio="972" activeTab="2" xr2:uid="{00000000-000D-0000-FFFF-FFFF00000000}"/>
  </bookViews>
  <sheets>
    <sheet name="TASK 1" sheetId="1" r:id="rId1"/>
    <sheet name="TASK 2" sheetId="3" r:id="rId2"/>
    <sheet name="TASK 3" sheetId="8" r:id="rId3"/>
    <sheet name="TASK 4" sheetId="6" r:id="rId4"/>
    <sheet name="TASK 5" sheetId="4" r:id="rId5"/>
  </sheets>
  <definedNames>
    <definedName name="_xlnm._FilterDatabase" localSheetId="1" hidden="1">'TASK 2'!$P$6:$T$29</definedName>
    <definedName name="ExternalData_1" localSheetId="0" hidden="1">'TASK 1'!$J$7:$J$32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6" l="1"/>
  <c r="R5" i="6"/>
  <c r="R6" i="6"/>
  <c r="R7" i="6"/>
  <c r="R8" i="6"/>
  <c r="R9" i="6"/>
  <c r="R10" i="6"/>
  <c r="R11" i="6"/>
  <c r="R12" i="6"/>
  <c r="R13" i="6"/>
  <c r="R3" i="6"/>
  <c r="V3" i="6"/>
  <c r="F9" i="8"/>
  <c r="F8" i="8"/>
  <c r="F7" i="8"/>
  <c r="F6" i="8"/>
  <c r="F5" i="8"/>
  <c r="F4" i="8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8" i="1"/>
  <c r="V29" i="1"/>
  <c r="V30" i="1"/>
  <c r="V31" i="1"/>
  <c r="V32" i="1"/>
  <c r="V20" i="1"/>
  <c r="V21" i="1"/>
  <c r="V22" i="1"/>
  <c r="V23" i="1"/>
  <c r="V24" i="1"/>
  <c r="V25" i="1"/>
  <c r="V26" i="1"/>
  <c r="V27" i="1"/>
  <c r="V28" i="1"/>
  <c r="V9" i="1"/>
  <c r="V10" i="1"/>
  <c r="V11" i="1"/>
  <c r="V12" i="1"/>
  <c r="V13" i="1"/>
  <c r="V14" i="1"/>
  <c r="V15" i="1"/>
  <c r="V16" i="1"/>
  <c r="V17" i="1"/>
  <c r="V18" i="1"/>
  <c r="V19" i="1"/>
  <c r="V8" i="1"/>
  <c r="U14" i="1"/>
  <c r="U10" i="1"/>
  <c r="U8" i="1"/>
  <c r="S28" i="3"/>
  <c r="S29" i="3"/>
  <c r="P9" i="1"/>
  <c r="P8" i="1"/>
  <c r="O10" i="1"/>
  <c r="K8" i="1"/>
  <c r="L9" i="1"/>
  <c r="O9" i="1" s="1"/>
  <c r="L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2D99FE-0A19-443D-8B54-AFFC3D1C67A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<sst xmlns="http://schemas.openxmlformats.org/spreadsheetml/2006/main" count="270" uniqueCount="193">
  <si>
    <t xml:space="preserve">S.No </t>
  </si>
  <si>
    <t>Name</t>
  </si>
  <si>
    <t>Date Of Birth</t>
  </si>
  <si>
    <t>Aaadhar Card No</t>
  </si>
  <si>
    <t>Ramesh</t>
  </si>
  <si>
    <t>Kannan</t>
  </si>
  <si>
    <t>Sree</t>
  </si>
  <si>
    <t>Ramu</t>
  </si>
  <si>
    <t>Jagan</t>
  </si>
  <si>
    <t>Rahul</t>
  </si>
  <si>
    <t>Arul</t>
  </si>
  <si>
    <t>Vignesh</t>
  </si>
  <si>
    <t>Siva</t>
  </si>
  <si>
    <t>Praveen</t>
  </si>
  <si>
    <t>Raghavan</t>
  </si>
  <si>
    <t xml:space="preserve">Shalini </t>
  </si>
  <si>
    <t>Date In Text</t>
  </si>
  <si>
    <t>Month in Numbers</t>
  </si>
  <si>
    <t>Ashok</t>
  </si>
  <si>
    <t>Sanjay</t>
  </si>
  <si>
    <t>Ranjith</t>
  </si>
  <si>
    <t>Jeevan</t>
  </si>
  <si>
    <t>Sanjeev</t>
  </si>
  <si>
    <t>David</t>
  </si>
  <si>
    <t>Arun</t>
  </si>
  <si>
    <t>Diwakar</t>
  </si>
  <si>
    <t>Ajay</t>
  </si>
  <si>
    <t>Nanthu</t>
  </si>
  <si>
    <t>Anush</t>
  </si>
  <si>
    <t>Aakash</t>
  </si>
  <si>
    <t>Ssivaram</t>
  </si>
  <si>
    <t>Submission Of Date</t>
  </si>
  <si>
    <t>Submission Of Time</t>
  </si>
  <si>
    <t xml:space="preserve">Roll No </t>
  </si>
  <si>
    <t>Student Name</t>
  </si>
  <si>
    <t>Tamil</t>
  </si>
  <si>
    <t>English</t>
  </si>
  <si>
    <t>Maths</t>
  </si>
  <si>
    <t>Science</t>
  </si>
  <si>
    <t xml:space="preserve">Social </t>
  </si>
  <si>
    <t>Total</t>
  </si>
  <si>
    <t>Average</t>
  </si>
  <si>
    <t>Result</t>
  </si>
  <si>
    <t xml:space="preserve">Rank </t>
  </si>
  <si>
    <t>Grade</t>
  </si>
  <si>
    <t>Progress</t>
  </si>
  <si>
    <t>Subjects</t>
  </si>
  <si>
    <t>Jagadish</t>
  </si>
  <si>
    <t>Ram Kumar</t>
  </si>
  <si>
    <t>Vatsa</t>
  </si>
  <si>
    <t>Pass</t>
  </si>
  <si>
    <t>Fail</t>
  </si>
  <si>
    <t>No Grade</t>
  </si>
  <si>
    <t>A</t>
  </si>
  <si>
    <t>C</t>
  </si>
  <si>
    <t>A+</t>
  </si>
  <si>
    <t>Below 35</t>
  </si>
  <si>
    <t>Between 35 to 80</t>
  </si>
  <si>
    <t>Above 80</t>
  </si>
  <si>
    <t>Emp id</t>
  </si>
  <si>
    <t>Emp Name</t>
  </si>
  <si>
    <t>Emp Salary</t>
  </si>
  <si>
    <t>You are required to create a 20 employee details the details are given below:</t>
  </si>
  <si>
    <t>Std Name</t>
  </si>
  <si>
    <t>Course</t>
  </si>
  <si>
    <t>Vimal</t>
  </si>
  <si>
    <t>Sai</t>
  </si>
  <si>
    <t>Nitish</t>
  </si>
  <si>
    <t>Ayub</t>
  </si>
  <si>
    <t>Vinoth</t>
  </si>
  <si>
    <t>Kabilan</t>
  </si>
  <si>
    <t>Darwin</t>
  </si>
  <si>
    <t>SQL</t>
  </si>
  <si>
    <t>Python</t>
  </si>
  <si>
    <t>Data Analyst</t>
  </si>
  <si>
    <t>Data Scientist</t>
  </si>
  <si>
    <t>Excel</t>
  </si>
  <si>
    <t>Employee Name</t>
  </si>
  <si>
    <t>Year</t>
  </si>
  <si>
    <t>Profit</t>
  </si>
  <si>
    <t>SUM</t>
  </si>
  <si>
    <t>AVERAGE</t>
  </si>
  <si>
    <t>MIN</t>
  </si>
  <si>
    <t>MAX</t>
  </si>
  <si>
    <t>COUNT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</si>
  <si>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</si>
  <si>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</si>
  <si>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</si>
  <si>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</si>
  <si>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</si>
  <si>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</si>
  <si>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</si>
  <si>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</si>
  <si>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</si>
  <si>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</si>
  <si>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</si>
  <si>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</si>
  <si>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</si>
  <si>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</si>
  <si>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</si>
  <si>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</si>
  <si>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</si>
  <si>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COUNT A</t>
  </si>
  <si>
    <t>ID</t>
  </si>
  <si>
    <t>Batch Year</t>
  </si>
  <si>
    <t>Instructor</t>
  </si>
  <si>
    <t>Contact No</t>
  </si>
  <si>
    <t>Email</t>
  </si>
  <si>
    <t>John</t>
  </si>
  <si>
    <t>aakash@email.com</t>
  </si>
  <si>
    <t>Sarah</t>
  </si>
  <si>
    <t>vimal@email.com</t>
  </si>
  <si>
    <t>Mike</t>
  </si>
  <si>
    <t>sree@email.com</t>
  </si>
  <si>
    <t>Alex</t>
  </si>
  <si>
    <t>sai@email.com</t>
  </si>
  <si>
    <t>Lisa</t>
  </si>
  <si>
    <t>nitish@email.com</t>
  </si>
  <si>
    <t>Tom</t>
  </si>
  <si>
    <t>ayub@email.com</t>
  </si>
  <si>
    <t>Emma</t>
  </si>
  <si>
    <t>kabilan@email.com</t>
  </si>
  <si>
    <t>darwin@email.com</t>
  </si>
  <si>
    <t>Exercise - 1 Number, Date &amp; Time, Text Formatting</t>
  </si>
  <si>
    <t>Review the task 1 document and execute the operations specified in this sheet for Exercise 1</t>
  </si>
  <si>
    <t>Emp Job role</t>
  </si>
  <si>
    <t>Exercise - 2 Min and Max</t>
  </si>
  <si>
    <t>Review the task 1 document and execute the operations specified in this sheet for Exercise 2</t>
  </si>
  <si>
    <t>Exercise -3 Functions</t>
  </si>
  <si>
    <t>Review the task 1 document and execute the operations specified in this sheet for Exercise 3</t>
  </si>
  <si>
    <t>Exercise - 4 Inserting and Deleting</t>
  </si>
  <si>
    <t>Review the task 1 document and execute the operations specified in this sheet for Exercise 4</t>
  </si>
  <si>
    <t>Exercise - 5 Conditional Formatting</t>
  </si>
  <si>
    <t>Review the task 1 document and execute the operations specified in this sheet for Exercise 5</t>
  </si>
  <si>
    <t>9654253217853</t>
  </si>
  <si>
    <t>Indian format</t>
  </si>
  <si>
    <t>Day</t>
  </si>
  <si>
    <t>Last Two Digit of Year</t>
  </si>
  <si>
    <t>Month</t>
  </si>
  <si>
    <t>Count</t>
  </si>
  <si>
    <t>Emp_ID</t>
  </si>
  <si>
    <t>Emp_Name</t>
  </si>
  <si>
    <t>LIAM</t>
  </si>
  <si>
    <t>FIONA</t>
  </si>
  <si>
    <t>IVOR</t>
  </si>
  <si>
    <t>GARY</t>
  </si>
  <si>
    <t>MIKE</t>
  </si>
  <si>
    <t>LOUISE</t>
  </si>
  <si>
    <t>STEVEN</t>
  </si>
  <si>
    <t>HARRY</t>
  </si>
  <si>
    <t>CARLIE</t>
  </si>
  <si>
    <t>SHAUNA</t>
  </si>
  <si>
    <t>MILLER</t>
  </si>
  <si>
    <t>WATSON</t>
  </si>
  <si>
    <t>SMITH</t>
  </si>
  <si>
    <t>MONROE</t>
  </si>
  <si>
    <t>BAILEY</t>
  </si>
  <si>
    <t>ADAMS</t>
  </si>
  <si>
    <t>WALLIAMS</t>
  </si>
  <si>
    <t>HOLEMS</t>
  </si>
  <si>
    <t>DAVID</t>
  </si>
  <si>
    <t>Emp Job Role</t>
  </si>
  <si>
    <t>Software engineer</t>
  </si>
  <si>
    <t>Manager</t>
  </si>
  <si>
    <t>Dentist</t>
  </si>
  <si>
    <t>Lawyer</t>
  </si>
  <si>
    <t>HR</t>
  </si>
  <si>
    <t>Banking</t>
  </si>
  <si>
    <t>Civil engineer</t>
  </si>
  <si>
    <t>Data analyst</t>
  </si>
  <si>
    <t xml:space="preserve">Developer </t>
  </si>
  <si>
    <t>Nurse</t>
  </si>
  <si>
    <t>Research Analyst</t>
  </si>
  <si>
    <t>Min</t>
  </si>
  <si>
    <t>Max</t>
  </si>
  <si>
    <t>Ramesh Kumar</t>
  </si>
  <si>
    <t>Sree Lakshmi</t>
  </si>
  <si>
    <t>Arul Raj</t>
  </si>
  <si>
    <t>Last Name</t>
  </si>
  <si>
    <t>Kumar</t>
  </si>
  <si>
    <t>Lakshmi</t>
  </si>
  <si>
    <t>Raj</t>
  </si>
  <si>
    <t>Shalini</t>
  </si>
  <si>
    <t>Reverse</t>
  </si>
  <si>
    <t>Length</t>
  </si>
  <si>
    <t>Salary greater than 60000</t>
  </si>
  <si>
    <t>Text Year</t>
  </si>
  <si>
    <t>Java</t>
  </si>
  <si>
    <t>Data Engineering</t>
  </si>
  <si>
    <t>Discount</t>
  </si>
  <si>
    <t>Total Price</t>
  </si>
  <si>
    <t>count course sql</t>
  </si>
  <si>
    <t>Not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</si>
</sst>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000"/>
    <numFmt numFmtId="165" formatCode="_ * #,##0_ ;_ * \-#,##0_ ;_ * &quot;-&quot;??_ ;_ @_ "/>
    <numFmt numFmtId="166" formatCode="dddd"/>
    <numFmt numFmtId="167" formatCode="dd/mmm/yyyy"/>
    <numFmt numFmtId="168" formatCode="mm"/>
    <numFmt numFmtId="169" formatCode="yy"/>
    <numFmt numFmtId="170" formatCode="mmmm"/>
    <numFmt numFmtId="171" formatCode="00"/>
  </numFmts>
  <fonts count="1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9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43" fontId="13" fillId="0" borderId="0" applyFont="0" applyFill="0" applyBorder="0" applyAlignment="0" applyProtection="0"/>
    <xf numFmtId="0" fontId="13" fillId="13" borderId="0" applyNumberFormat="0" applyBorder="0" applyAlignment="0" applyProtection="0"/>
    <xf numFmtId="0" fontId="15" fillId="14" borderId="0" applyNumberFormat="0" applyBorder="0" applyAlignment="0" applyProtection="0"/>
    <xf numFmtId="0" fontId="13" fillId="15" borderId="0" applyNumberFormat="0" applyBorder="0" applyAlignment="0" applyProtection="0"/>
  </cellStyleXfs>
  <cellXfs count="8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3" borderId="1" xfId="0" applyFill="1" applyBorder="1" applyAlignment="1">
      <alignment horizontal="center"/>
    </xf>
    <xf numFmtId="15" fontId="3" fillId="0" borderId="0" xfId="0" applyNumberFormat="1" applyFont="1" applyAlignment="1">
      <alignment horizontal="center"/>
    </xf>
    <xf numFmtId="0" fontId="0" fillId="4" borderId="1" xfId="0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2" borderId="0" xfId="0" applyFill="1"/>
    <xf numFmtId="0" fontId="10" fillId="0" borderId="0" xfId="0" applyFont="1"/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0" fillId="11" borderId="0" xfId="0" applyFont="1" applyFill="1"/>
    <xf numFmtId="0" fontId="0" fillId="9" borderId="1" xfId="0" applyFill="1" applyBorder="1"/>
    <xf numFmtId="0" fontId="1" fillId="12" borderId="1" xfId="0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11" fillId="0" borderId="0" xfId="0" applyFont="1"/>
    <xf numFmtId="0" fontId="1" fillId="8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17" fontId="3" fillId="7" borderId="1" xfId="0" applyNumberFormat="1" applyFont="1" applyFill="1" applyBorder="1" applyAlignment="1">
      <alignment horizontal="center"/>
    </xf>
    <xf numFmtId="37" fontId="0" fillId="7" borderId="4" xfId="1" applyNumberFormat="1" applyFont="1" applyFill="1" applyBorder="1" applyAlignment="1">
      <alignment horizontal="center"/>
    </xf>
    <xf numFmtId="37" fontId="0" fillId="7" borderId="6" xfId="1" applyNumberFormat="1" applyFont="1" applyFill="1" applyBorder="1" applyAlignment="1">
      <alignment horizontal="center"/>
    </xf>
    <xf numFmtId="1" fontId="0" fillId="7" borderId="4" xfId="1" applyNumberFormat="1" applyFont="1" applyFill="1" applyBorder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0" fontId="4" fillId="0" borderId="1" xfId="0" applyFont="1" applyBorder="1"/>
    <xf numFmtId="0" fontId="11" fillId="0" borderId="1" xfId="0" applyFont="1" applyBorder="1"/>
    <xf numFmtId="166" fontId="0" fillId="7" borderId="1" xfId="0" applyNumberFormat="1" applyFill="1" applyBorder="1" applyAlignment="1">
      <alignment horizontal="center"/>
    </xf>
    <xf numFmtId="166" fontId="3" fillId="7" borderId="1" xfId="0" applyNumberFormat="1" applyFont="1" applyFill="1" applyBorder="1" applyAlignment="1">
      <alignment horizontal="center"/>
    </xf>
    <xf numFmtId="0" fontId="1" fillId="13" borderId="1" xfId="2" applyFont="1" applyBorder="1"/>
    <xf numFmtId="167" fontId="0" fillId="7" borderId="1" xfId="0" applyNumberFormat="1" applyFill="1" applyBorder="1" applyAlignment="1">
      <alignment horizontal="center"/>
    </xf>
    <xf numFmtId="167" fontId="3" fillId="7" borderId="1" xfId="0" applyNumberFormat="1" applyFont="1" applyFill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168" fontId="3" fillId="7" borderId="1" xfId="0" applyNumberFormat="1" applyFont="1" applyFill="1" applyBorder="1" applyAlignment="1">
      <alignment horizontal="center"/>
    </xf>
    <xf numFmtId="0" fontId="5" fillId="0" borderId="1" xfId="0" applyFont="1" applyBorder="1"/>
    <xf numFmtId="169" fontId="0" fillId="7" borderId="1" xfId="0" applyNumberFormat="1" applyFill="1" applyBorder="1" applyAlignment="1">
      <alignment horizontal="center"/>
    </xf>
    <xf numFmtId="169" fontId="3" fillId="7" borderId="1" xfId="0" applyNumberFormat="1" applyFont="1" applyFill="1" applyBorder="1" applyAlignment="1">
      <alignment horizontal="center"/>
    </xf>
    <xf numFmtId="170" fontId="0" fillId="7" borderId="1" xfId="0" applyNumberFormat="1" applyFill="1" applyBorder="1" applyAlignment="1">
      <alignment horizontal="center"/>
    </xf>
    <xf numFmtId="170" fontId="3" fillId="7" borderId="1" xfId="0" applyNumberFormat="1" applyFont="1" applyFill="1" applyBorder="1" applyAlignment="1">
      <alignment horizontal="center"/>
    </xf>
    <xf numFmtId="0" fontId="15" fillId="14" borderId="9" xfId="3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0" fontId="16" fillId="0" borderId="1" xfId="0" applyFont="1" applyBorder="1"/>
    <xf numFmtId="0" fontId="16" fillId="0" borderId="10" xfId="0" applyFont="1" applyBorder="1"/>
    <xf numFmtId="0" fontId="16" fillId="0" borderId="7" xfId="0" applyFont="1" applyBorder="1"/>
    <xf numFmtId="3" fontId="0" fillId="0" borderId="1" xfId="0" applyNumberFormat="1" applyBorder="1"/>
    <xf numFmtId="0" fontId="16" fillId="0" borderId="11" xfId="0" applyFont="1" applyBorder="1"/>
    <xf numFmtId="0" fontId="9" fillId="0" borderId="8" xfId="0" applyFont="1" applyBorder="1"/>
    <xf numFmtId="0" fontId="9" fillId="0" borderId="1" xfId="0" applyFont="1" applyBorder="1"/>
    <xf numFmtId="171" fontId="0" fillId="0" borderId="1" xfId="0" applyNumberFormat="1" applyBorder="1"/>
    <xf numFmtId="0" fontId="15" fillId="14" borderId="12" xfId="3" applyBorder="1"/>
    <xf numFmtId="3" fontId="0" fillId="0" borderId="11" xfId="0" applyNumberFormat="1" applyBorder="1"/>
    <xf numFmtId="3" fontId="0" fillId="0" borderId="10" xfId="0" applyNumberFormat="1" applyBorder="1"/>
    <xf numFmtId="0" fontId="15" fillId="14" borderId="1" xfId="3" applyBorder="1"/>
    <xf numFmtId="0" fontId="0" fillId="9" borderId="3" xfId="0" applyFill="1" applyBorder="1"/>
    <xf numFmtId="0" fontId="12" fillId="0" borderId="1" xfId="0" applyFont="1" applyBorder="1"/>
    <xf numFmtId="49" fontId="0" fillId="10" borderId="1" xfId="0" applyNumberFormat="1" applyFill="1" applyBorder="1" applyAlignment="1">
      <alignment horizontal="center"/>
    </xf>
    <xf numFmtId="0" fontId="13" fillId="15" borderId="1" xfId="4" applyBorder="1" applyAlignment="1">
      <alignment horizontal="center"/>
    </xf>
    <xf numFmtId="0" fontId="12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5" xfId="0" applyBorder="1" applyAlignment="1">
      <alignment vertical="center" wrapText="1"/>
    </xf>
  </cellXfs>
  <cellStyles count="5">
    <cellStyle name="20% - Accent5" xfId="2" builtinId="46"/>
    <cellStyle name="20% - Accent6" xfId="4" builtinId="50"/>
    <cellStyle name="Accent1" xfId="3" builtinId="29"/>
    <cellStyle name="Comma" xfId="1" builtinId="3"/>
    <cellStyle name="Normal" xfId="0" builtinId="0"/>
  </cellStyles>
  <dxfs count="88">
    <dxf>
      <font>
        <b/>
        <i val="0"/>
        <u/>
      </font>
    </dxf>
    <dxf>
      <fill>
        <patternFill>
          <bgColor theme="2" tint="-0.24994659260841701"/>
        </patternFill>
      </fill>
    </dxf>
    <dxf>
      <font>
        <strike/>
      </font>
    </dxf>
    <dxf>
      <fill>
        <patternFill>
          <bgColor theme="2" tint="-0.24994659260841701"/>
        </patternFill>
      </fill>
    </dxf>
    <dxf>
      <font>
        <b/>
        <i val="0"/>
        <u/>
      </font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3"/>
        </patternFill>
      </fill>
    </dxf>
    <dxf>
      <fill>
        <patternFill>
          <bgColor theme="9" tint="-0.24994659260841701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3"/>
        </patternFill>
      </fill>
    </dxf>
    <dxf>
      <fill>
        <patternFill>
          <bgColor theme="9" tint="-0.24994659260841701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3"/>
        </patternFill>
      </fill>
    </dxf>
    <dxf>
      <fill>
        <patternFill>
          <bgColor theme="9" tint="-0.24994659260841701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3"/>
        </patternFill>
      </fill>
    </dxf>
    <dxf>
      <fill>
        <patternFill>
          <bgColor theme="9" tint="-0.24994659260841701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3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numFmt numFmtId="5" formatCode="#,##0;\-#,##0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</border>
    </dxf>
    <dxf>
      <numFmt numFmtId="5" formatCode="#,##0;\-#,##0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3FE30B-9DF9-4E90-A6D8-475F76C997A4}" autoFormatId="16" applyNumberFormats="0" applyBorderFormats="0" applyFontFormats="0" applyPatternFormats="0" applyAlignmentFormats="0" applyWidthHeightFormats="0">
  <queryTableRefresh nextId="2">
    <queryTableFields count="1">
      <queryTableField id="1" name="Aaadhar Card No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57683-B10B-4704-950A-7D3AE0C25D10}" name="Table1" displayName="Table1" ref="I7:I32" totalsRowShown="0" headerRowDxfId="87" dataDxfId="85" headerRowBorderDxfId="86" tableBorderDxfId="84" totalsRowBorderDxfId="83">
  <autoFilter ref="I7:I32" xr:uid="{C9657683-B10B-4704-950A-7D3AE0C25D10}"/>
  <tableColumns count="1">
    <tableColumn id="1" xr3:uid="{CB3B0C4A-3F82-4754-89AD-520703488814}" name="Aaadhar Card No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5840BF-BF78-4636-912A-43B86DB676CA}" name="Table1_1" displayName="Table1_1" ref="J7:J32" tableType="queryTable" totalsRowShown="0" headerRowDxfId="81" dataDxfId="79" headerRowBorderDxfId="80" tableBorderDxfId="78" totalsRowBorderDxfId="77" dataCellStyle="Comma">
  <autoFilter ref="J7:J32" xr:uid="{FC5840BF-BF78-4636-912A-43B86DB676CA}"/>
  <tableColumns count="1">
    <tableColumn id="1" xr3:uid="{053D6A72-0B2A-4AB6-B326-B145D57A8A67}" uniqueName="1" name="Aaadhar Card No" queryTableFieldId="1" dataDxfId="76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W34"/>
  <sheetViews>
    <sheetView topLeftCell="E1" zoomScaleNormal="100" workbookViewId="0">
      <selection activeCell="X7" sqref="X7"/>
    </sheetView>
  </sheetViews>
  <sheetFormatPr defaultRowHeight="15" x14ac:dyDescent="0.25"/>
  <cols>
    <col min="6" max="6" width="7.7109375" bestFit="1" customWidth="1"/>
    <col min="7" max="7" width="24.5703125" customWidth="1"/>
    <col min="8" max="8" width="19" customWidth="1"/>
    <col min="9" max="9" width="24" customWidth="1"/>
    <col min="10" max="10" width="27.140625" bestFit="1" customWidth="1"/>
    <col min="11" max="11" width="25.140625" bestFit="1" customWidth="1"/>
    <col min="12" max="12" width="30.85546875" customWidth="1"/>
    <col min="13" max="13" width="16.28515625" customWidth="1"/>
    <col min="14" max="14" width="21.5703125" customWidth="1"/>
    <col min="15" max="16" width="31.28515625" customWidth="1"/>
    <col min="17" max="17" width="21.28515625" customWidth="1"/>
    <col min="18" max="18" width="20" customWidth="1"/>
    <col min="19" max="19" width="22.5703125" customWidth="1"/>
    <col min="20" max="20" width="15.7109375" customWidth="1"/>
    <col min="21" max="21" width="14.85546875" customWidth="1"/>
    <col min="22" max="22" width="27.5703125" customWidth="1"/>
    <col min="23" max="23" width="17.42578125" customWidth="1"/>
  </cols>
  <sheetData>
    <row r="1" spans="4:23" x14ac:dyDescent="0.25">
      <c r="D1" t="s">
        <v>123</v>
      </c>
    </row>
    <row r="2" spans="4:23" x14ac:dyDescent="0.25">
      <c r="D2" t="s">
        <v>124</v>
      </c>
    </row>
    <row r="4" spans="4:23" x14ac:dyDescent="0.25">
      <c r="F4" s="5"/>
      <c r="I4" s="8" t="s">
        <v>31</v>
      </c>
      <c r="J4" s="8"/>
      <c r="K4" s="2"/>
    </row>
    <row r="5" spans="4:23" x14ac:dyDescent="0.25">
      <c r="F5" s="5"/>
      <c r="I5" s="8" t="s">
        <v>32</v>
      </c>
      <c r="J5" s="8"/>
      <c r="K5" s="2"/>
    </row>
    <row r="7" spans="4:23" ht="21" x14ac:dyDescent="0.35">
      <c r="F7" s="35" t="s">
        <v>0</v>
      </c>
      <c r="G7" s="26" t="s">
        <v>1</v>
      </c>
      <c r="H7" s="20" t="s">
        <v>2</v>
      </c>
      <c r="I7" s="33" t="s">
        <v>3</v>
      </c>
      <c r="J7" s="33" t="s">
        <v>3</v>
      </c>
      <c r="K7" s="30" t="s">
        <v>17</v>
      </c>
      <c r="L7" s="20" t="s">
        <v>16</v>
      </c>
      <c r="M7" s="20" t="s">
        <v>135</v>
      </c>
      <c r="N7" s="47" t="s">
        <v>136</v>
      </c>
      <c r="O7" s="20" t="s">
        <v>137</v>
      </c>
      <c r="P7" s="20" t="s">
        <v>138</v>
      </c>
      <c r="Q7" s="44" t="s">
        <v>138</v>
      </c>
      <c r="R7" s="44" t="s">
        <v>139</v>
      </c>
      <c r="S7" s="26" t="s">
        <v>1</v>
      </c>
      <c r="T7" s="1" t="s">
        <v>178</v>
      </c>
      <c r="U7" s="1" t="s">
        <v>183</v>
      </c>
      <c r="V7" s="2"/>
      <c r="W7" s="44" t="s">
        <v>184</v>
      </c>
    </row>
    <row r="8" spans="4:23" x14ac:dyDescent="0.25">
      <c r="F8" s="36">
        <v>1</v>
      </c>
      <c r="G8" s="6" t="s">
        <v>175</v>
      </c>
      <c r="H8" s="37">
        <v>37004</v>
      </c>
      <c r="I8" s="32">
        <v>9654253217853</v>
      </c>
      <c r="J8" s="41">
        <v>9654253217853</v>
      </c>
      <c r="K8" s="31">
        <f>MONTH(H8)</f>
        <v>4</v>
      </c>
      <c r="L8" s="19" t="str">
        <f>TEXT(H8,"dd-mmm-yyyy")</f>
        <v>23-Apr-2001</v>
      </c>
      <c r="M8" s="42">
        <v>987654321</v>
      </c>
      <c r="N8" s="45">
        <v>37004</v>
      </c>
      <c r="O8" s="53">
        <v>37004</v>
      </c>
      <c r="P8" s="55" t="str">
        <f>TEXT(L8,"mmmm")</f>
        <v>April</v>
      </c>
      <c r="Q8" s="68">
        <v>1</v>
      </c>
      <c r="R8" s="2">
        <v>0</v>
      </c>
      <c r="S8" s="6" t="s">
        <v>4</v>
      </c>
      <c r="T8" s="2" t="s">
        <v>179</v>
      </c>
      <c r="U8" s="2" t="str">
        <f>T8&amp; " "&amp;S8</f>
        <v>Kumar Ramesh</v>
      </c>
      <c r="V8" s="2" t="str">
        <f>IF(ISEVEN(ROW()),"Ms."&amp;G8,"Mr."&amp;G8)</f>
        <v>Ms.Ramesh Kumar</v>
      </c>
      <c r="W8" s="2">
        <f>LEN(G8)</f>
        <v>12</v>
      </c>
    </row>
    <row r="9" spans="4:23" ht="18.75" x14ac:dyDescent="0.3">
      <c r="F9" s="36">
        <v>2</v>
      </c>
      <c r="G9" s="6" t="s">
        <v>5</v>
      </c>
      <c r="H9" s="37">
        <v>37005</v>
      </c>
      <c r="I9" s="32">
        <v>9654253217853</v>
      </c>
      <c r="J9" s="39" t="s">
        <v>134</v>
      </c>
      <c r="K9" s="50">
        <v>37005</v>
      </c>
      <c r="L9" s="19" t="str">
        <f>TEXT(H9,"dd-mmm-yyyy")</f>
        <v>24-Apr-2001</v>
      </c>
      <c r="M9" s="42">
        <v>987654321</v>
      </c>
      <c r="N9" s="45">
        <v>37005</v>
      </c>
      <c r="O9" s="53" t="str">
        <f>TEXT(L9,"yy")</f>
        <v>01</v>
      </c>
      <c r="P9" s="55" t="str">
        <f>TEXT(L9,"mmmm")</f>
        <v>April</v>
      </c>
      <c r="Q9" s="68">
        <v>2</v>
      </c>
      <c r="R9" s="43">
        <v>2</v>
      </c>
      <c r="S9" s="6" t="s">
        <v>5</v>
      </c>
      <c r="T9" s="43"/>
      <c r="U9" s="2"/>
      <c r="V9" s="2" t="str">
        <f t="shared" ref="V9:V32" si="0">IF(ISEVEN(ROW()),"Ms."&amp;G9,"Mr."&amp;G9)</f>
        <v>Mr.Kannan</v>
      </c>
      <c r="W9" s="2">
        <f t="shared" ref="W9:W32" si="1">LEN(G9)</f>
        <v>6</v>
      </c>
    </row>
    <row r="10" spans="4:23" ht="18.75" x14ac:dyDescent="0.3">
      <c r="F10" s="36">
        <v>3</v>
      </c>
      <c r="G10" s="6" t="s">
        <v>176</v>
      </c>
      <c r="H10" s="37">
        <v>37006</v>
      </c>
      <c r="I10" s="32">
        <v>9654253217853</v>
      </c>
      <c r="J10" s="39" t="s">
        <v>134</v>
      </c>
      <c r="K10" s="50">
        <v>37006</v>
      </c>
      <c r="L10" s="48">
        <v>37006</v>
      </c>
      <c r="M10" s="42">
        <v>987654321</v>
      </c>
      <c r="N10" s="45">
        <v>37006</v>
      </c>
      <c r="O10" s="53" t="str">
        <f>TEXT(L10,"yy")</f>
        <v>01</v>
      </c>
      <c r="P10" s="55">
        <v>37006</v>
      </c>
      <c r="Q10" s="68">
        <v>3</v>
      </c>
      <c r="R10" s="43">
        <v>0</v>
      </c>
      <c r="S10" s="6" t="s">
        <v>6</v>
      </c>
      <c r="T10" s="43" t="s">
        <v>180</v>
      </c>
      <c r="U10" s="2" t="str">
        <f>T10&amp;" "&amp;S10</f>
        <v>Lakshmi Sree</v>
      </c>
      <c r="V10" s="2" t="str">
        <f t="shared" si="0"/>
        <v>Ms.Sree Lakshmi</v>
      </c>
      <c r="W10" s="2">
        <f t="shared" si="1"/>
        <v>12</v>
      </c>
    </row>
    <row r="11" spans="4:23" ht="18.75" x14ac:dyDescent="0.3">
      <c r="F11" s="36">
        <v>4</v>
      </c>
      <c r="G11" s="6" t="s">
        <v>7</v>
      </c>
      <c r="H11" s="37">
        <v>37007</v>
      </c>
      <c r="I11" s="32">
        <v>9654253217853</v>
      </c>
      <c r="J11" s="39" t="s">
        <v>134</v>
      </c>
      <c r="K11" s="50">
        <v>37007</v>
      </c>
      <c r="L11" s="48">
        <v>37007</v>
      </c>
      <c r="M11" s="42">
        <v>987654321</v>
      </c>
      <c r="N11" s="45">
        <v>37007</v>
      </c>
      <c r="O11" s="53">
        <v>37007</v>
      </c>
      <c r="P11" s="55">
        <v>37007</v>
      </c>
      <c r="Q11" s="68">
        <v>4</v>
      </c>
      <c r="R11" s="52">
        <v>10</v>
      </c>
      <c r="S11" s="6" t="s">
        <v>7</v>
      </c>
      <c r="T11" s="52"/>
      <c r="U11" s="2"/>
      <c r="V11" s="2" t="str">
        <f t="shared" si="0"/>
        <v>Mr.Ramu</v>
      </c>
      <c r="W11" s="2">
        <f t="shared" si="1"/>
        <v>4</v>
      </c>
    </row>
    <row r="12" spans="4:23" ht="18.75" x14ac:dyDescent="0.3">
      <c r="F12" s="36">
        <v>5</v>
      </c>
      <c r="G12" s="6" t="s">
        <v>8</v>
      </c>
      <c r="H12" s="37">
        <v>37008</v>
      </c>
      <c r="I12" s="32">
        <v>9654253217853</v>
      </c>
      <c r="J12" s="39" t="s">
        <v>134</v>
      </c>
      <c r="K12" s="50">
        <v>37008</v>
      </c>
      <c r="L12" s="48">
        <v>37008</v>
      </c>
      <c r="M12" s="42">
        <v>987654321</v>
      </c>
      <c r="N12" s="45">
        <v>37008</v>
      </c>
      <c r="O12" s="53">
        <v>37008</v>
      </c>
      <c r="P12" s="55">
        <v>37008</v>
      </c>
      <c r="Q12" s="68">
        <v>5</v>
      </c>
      <c r="R12" s="52">
        <v>7</v>
      </c>
      <c r="S12" s="6" t="s">
        <v>8</v>
      </c>
      <c r="T12" s="52"/>
      <c r="U12" s="2"/>
      <c r="V12" s="2" t="str">
        <f t="shared" si="0"/>
        <v>Ms.Jagan</v>
      </c>
      <c r="W12" s="2">
        <f t="shared" si="1"/>
        <v>5</v>
      </c>
    </row>
    <row r="13" spans="4:23" x14ac:dyDescent="0.25">
      <c r="F13" s="36">
        <v>6</v>
      </c>
      <c r="G13" s="6" t="s">
        <v>9</v>
      </c>
      <c r="H13" s="37">
        <v>37009</v>
      </c>
      <c r="I13" s="32">
        <v>9654253217853</v>
      </c>
      <c r="J13" s="39" t="s">
        <v>134</v>
      </c>
      <c r="K13" s="50">
        <v>37009</v>
      </c>
      <c r="L13" s="48">
        <v>37009</v>
      </c>
      <c r="M13" s="42">
        <v>987654321</v>
      </c>
      <c r="N13" s="45">
        <v>37009</v>
      </c>
      <c r="O13" s="53">
        <v>37009</v>
      </c>
      <c r="P13" s="55">
        <v>37009</v>
      </c>
      <c r="Q13" s="68">
        <v>6</v>
      </c>
      <c r="R13" s="2">
        <v>1</v>
      </c>
      <c r="S13" s="6" t="s">
        <v>9</v>
      </c>
      <c r="T13" s="2"/>
      <c r="U13" s="2"/>
      <c r="V13" s="2" t="str">
        <f t="shared" si="0"/>
        <v>Mr.Rahul</v>
      </c>
      <c r="W13" s="2">
        <f t="shared" si="1"/>
        <v>5</v>
      </c>
    </row>
    <row r="14" spans="4:23" x14ac:dyDescent="0.25">
      <c r="F14" s="36">
        <v>7</v>
      </c>
      <c r="G14" s="6" t="s">
        <v>177</v>
      </c>
      <c r="H14" s="37">
        <v>37010</v>
      </c>
      <c r="I14" s="32">
        <v>9654253217853</v>
      </c>
      <c r="J14" s="39" t="s">
        <v>134</v>
      </c>
      <c r="K14" s="50">
        <v>37010</v>
      </c>
      <c r="L14" s="48">
        <v>37010</v>
      </c>
      <c r="M14" s="42">
        <v>987654321</v>
      </c>
      <c r="N14" s="45">
        <v>37010</v>
      </c>
      <c r="O14" s="53">
        <v>37010</v>
      </c>
      <c r="P14" s="55">
        <v>37010</v>
      </c>
      <c r="Q14" s="68">
        <v>7</v>
      </c>
      <c r="R14" s="2">
        <v>0</v>
      </c>
      <c r="S14" s="6" t="s">
        <v>10</v>
      </c>
      <c r="T14" s="2" t="s">
        <v>181</v>
      </c>
      <c r="U14" s="2" t="str">
        <f>T14&amp;" "&amp;S14</f>
        <v>Raj Arul</v>
      </c>
      <c r="V14" s="2" t="str">
        <f t="shared" si="0"/>
        <v>Ms.Arul Raj</v>
      </c>
      <c r="W14" s="2">
        <f t="shared" si="1"/>
        <v>8</v>
      </c>
    </row>
    <row r="15" spans="4:23" x14ac:dyDescent="0.25">
      <c r="F15" s="36">
        <v>8</v>
      </c>
      <c r="G15" s="6" t="s">
        <v>11</v>
      </c>
      <c r="H15" s="37">
        <v>37011</v>
      </c>
      <c r="I15" s="32">
        <v>9654253217853</v>
      </c>
      <c r="J15" s="39" t="s">
        <v>134</v>
      </c>
      <c r="K15" s="50">
        <v>37011</v>
      </c>
      <c r="L15" s="48">
        <v>37011</v>
      </c>
      <c r="M15" s="42">
        <v>987654321</v>
      </c>
      <c r="N15" s="45">
        <v>37011</v>
      </c>
      <c r="O15" s="53">
        <v>37011</v>
      </c>
      <c r="P15" s="55">
        <v>37011</v>
      </c>
      <c r="Q15" s="68">
        <v>8</v>
      </c>
      <c r="R15" s="2">
        <v>0</v>
      </c>
      <c r="S15" s="6" t="s">
        <v>11</v>
      </c>
      <c r="T15" s="2"/>
      <c r="U15" s="2"/>
      <c r="V15" s="2" t="str">
        <f t="shared" si="0"/>
        <v>Mr.Vignesh</v>
      </c>
      <c r="W15" s="2">
        <f t="shared" si="1"/>
        <v>7</v>
      </c>
    </row>
    <row r="16" spans="4:23" x14ac:dyDescent="0.25">
      <c r="F16" s="36">
        <v>9</v>
      </c>
      <c r="G16" s="6" t="s">
        <v>12</v>
      </c>
      <c r="H16" s="37">
        <v>37012</v>
      </c>
      <c r="I16" s="32">
        <v>9654253217853</v>
      </c>
      <c r="J16" s="39" t="s">
        <v>134</v>
      </c>
      <c r="K16" s="50">
        <v>37012</v>
      </c>
      <c r="L16" s="48">
        <v>37012</v>
      </c>
      <c r="M16" s="42">
        <v>987654321</v>
      </c>
      <c r="N16" s="45">
        <v>37012</v>
      </c>
      <c r="O16" s="53">
        <v>37012</v>
      </c>
      <c r="P16" s="55">
        <v>37012</v>
      </c>
      <c r="Q16" s="68">
        <v>9</v>
      </c>
      <c r="R16" s="2">
        <v>0</v>
      </c>
      <c r="S16" s="6" t="s">
        <v>12</v>
      </c>
      <c r="T16" s="2"/>
      <c r="U16" s="2"/>
      <c r="V16" s="2" t="str">
        <f t="shared" si="0"/>
        <v>Ms.Siva</v>
      </c>
      <c r="W16" s="2">
        <f t="shared" si="1"/>
        <v>4</v>
      </c>
    </row>
    <row r="17" spans="6:23" x14ac:dyDescent="0.25">
      <c r="F17" s="36">
        <v>10</v>
      </c>
      <c r="G17" s="6" t="s">
        <v>13</v>
      </c>
      <c r="H17" s="37">
        <v>37013</v>
      </c>
      <c r="I17" s="32">
        <v>9654253217853</v>
      </c>
      <c r="J17" s="39" t="s">
        <v>134</v>
      </c>
      <c r="K17" s="50">
        <v>37013</v>
      </c>
      <c r="L17" s="48">
        <v>37013</v>
      </c>
      <c r="M17" s="42">
        <v>987654321</v>
      </c>
      <c r="N17" s="45">
        <v>37013</v>
      </c>
      <c r="O17" s="53">
        <v>37013</v>
      </c>
      <c r="P17" s="55">
        <v>37013</v>
      </c>
      <c r="Q17" s="68">
        <v>10</v>
      </c>
      <c r="R17" s="2">
        <v>0</v>
      </c>
      <c r="S17" s="6" t="s">
        <v>13</v>
      </c>
      <c r="T17" s="2"/>
      <c r="U17" s="2"/>
      <c r="V17" s="2" t="str">
        <f t="shared" si="0"/>
        <v>Mr.Praveen</v>
      </c>
      <c r="W17" s="2">
        <f t="shared" si="1"/>
        <v>7</v>
      </c>
    </row>
    <row r="18" spans="6:23" x14ac:dyDescent="0.25">
      <c r="F18" s="36">
        <v>11</v>
      </c>
      <c r="G18" s="6" t="s">
        <v>14</v>
      </c>
      <c r="H18" s="38">
        <v>36478</v>
      </c>
      <c r="I18" s="32">
        <v>9654253217853</v>
      </c>
      <c r="J18" s="39" t="s">
        <v>134</v>
      </c>
      <c r="K18" s="51">
        <v>36478</v>
      </c>
      <c r="L18" s="49">
        <v>36478</v>
      </c>
      <c r="M18" s="42">
        <v>987654321</v>
      </c>
      <c r="N18" s="46">
        <v>36478</v>
      </c>
      <c r="O18" s="54">
        <v>36478</v>
      </c>
      <c r="P18" s="56">
        <v>36478</v>
      </c>
      <c r="Q18" s="68">
        <v>11</v>
      </c>
      <c r="R18" s="2">
        <v>4</v>
      </c>
      <c r="S18" s="6" t="s">
        <v>14</v>
      </c>
      <c r="T18" s="2"/>
      <c r="U18" s="2"/>
      <c r="V18" s="2" t="str">
        <f t="shared" si="0"/>
        <v>Ms.Raghavan</v>
      </c>
      <c r="W18" s="2">
        <f t="shared" si="1"/>
        <v>8</v>
      </c>
    </row>
    <row r="19" spans="6:23" x14ac:dyDescent="0.25">
      <c r="F19" s="36">
        <v>12</v>
      </c>
      <c r="G19" s="6" t="s">
        <v>15</v>
      </c>
      <c r="H19" s="38">
        <v>37027</v>
      </c>
      <c r="I19" s="32">
        <v>9654253217853</v>
      </c>
      <c r="J19" s="39" t="s">
        <v>134</v>
      </c>
      <c r="K19" s="51">
        <v>37027</v>
      </c>
      <c r="L19" s="49">
        <v>37027</v>
      </c>
      <c r="M19" s="42">
        <v>987654321</v>
      </c>
      <c r="N19" s="46">
        <v>37027</v>
      </c>
      <c r="O19" s="54">
        <v>37027</v>
      </c>
      <c r="P19" s="56">
        <v>37027</v>
      </c>
      <c r="Q19" s="68">
        <v>12</v>
      </c>
      <c r="R19" s="2">
        <v>0</v>
      </c>
      <c r="S19" s="6" t="s">
        <v>182</v>
      </c>
      <c r="T19" s="2"/>
      <c r="U19" s="2"/>
      <c r="V19" s="2" t="str">
        <f t="shared" si="0"/>
        <v xml:space="preserve">Mr.Shalini </v>
      </c>
      <c r="W19" s="2">
        <f t="shared" si="1"/>
        <v>8</v>
      </c>
    </row>
    <row r="20" spans="6:23" x14ac:dyDescent="0.25">
      <c r="F20" s="36">
        <v>13</v>
      </c>
      <c r="G20" s="6" t="s">
        <v>18</v>
      </c>
      <c r="H20" s="38">
        <v>37946</v>
      </c>
      <c r="I20" s="32">
        <v>9654253217853</v>
      </c>
      <c r="J20" s="39" t="s">
        <v>134</v>
      </c>
      <c r="K20" s="51">
        <v>37946</v>
      </c>
      <c r="L20" s="49">
        <v>37946</v>
      </c>
      <c r="M20" s="42">
        <v>987654321</v>
      </c>
      <c r="N20" s="46">
        <v>37946</v>
      </c>
      <c r="O20" s="54">
        <v>37946</v>
      </c>
      <c r="P20" s="56">
        <v>37946</v>
      </c>
      <c r="Q20" s="2"/>
      <c r="S20" s="6" t="s">
        <v>18</v>
      </c>
      <c r="T20" s="2"/>
      <c r="U20" s="2"/>
      <c r="V20" s="2" t="str">
        <f>IF(ISEVEN(ROW()),"Ms."&amp;G20,"Mr."&amp;G20)</f>
        <v>Ms.Ashok</v>
      </c>
      <c r="W20" s="2">
        <f t="shared" si="1"/>
        <v>5</v>
      </c>
    </row>
    <row r="21" spans="6:23" x14ac:dyDescent="0.25">
      <c r="F21" s="36">
        <v>14</v>
      </c>
      <c r="G21" s="6" t="s">
        <v>19</v>
      </c>
      <c r="H21" s="38">
        <v>38113</v>
      </c>
      <c r="I21" s="32">
        <v>9654253217853</v>
      </c>
      <c r="J21" s="39" t="s">
        <v>134</v>
      </c>
      <c r="K21" s="51">
        <v>38113</v>
      </c>
      <c r="L21" s="49">
        <v>38113</v>
      </c>
      <c r="M21" s="42">
        <v>987654321</v>
      </c>
      <c r="N21" s="46">
        <v>38113</v>
      </c>
      <c r="O21" s="54">
        <v>38113</v>
      </c>
      <c r="P21" s="56">
        <v>38113</v>
      </c>
      <c r="Q21" s="2"/>
      <c r="S21" s="6" t="s">
        <v>19</v>
      </c>
      <c r="T21" s="2"/>
      <c r="U21" s="2"/>
      <c r="V21" s="2" t="str">
        <f t="shared" si="0"/>
        <v>Mr.Sanjay</v>
      </c>
      <c r="W21" s="2">
        <f t="shared" si="1"/>
        <v>6</v>
      </c>
    </row>
    <row r="22" spans="6:23" x14ac:dyDescent="0.25">
      <c r="F22" s="36">
        <v>15</v>
      </c>
      <c r="G22" s="6" t="s">
        <v>20</v>
      </c>
      <c r="H22" s="38">
        <v>38449</v>
      </c>
      <c r="I22" s="32">
        <v>9654253217853</v>
      </c>
      <c r="J22" s="39" t="s">
        <v>134</v>
      </c>
      <c r="K22" s="51">
        <v>38449</v>
      </c>
      <c r="L22" s="49">
        <v>38449</v>
      </c>
      <c r="M22" s="42">
        <v>987654321</v>
      </c>
      <c r="N22" s="46">
        <v>38449</v>
      </c>
      <c r="O22" s="54">
        <v>38449</v>
      </c>
      <c r="P22" s="56">
        <v>38449</v>
      </c>
      <c r="Q22" s="2"/>
      <c r="S22" s="6" t="s">
        <v>20</v>
      </c>
      <c r="T22" s="2"/>
      <c r="U22" s="2"/>
      <c r="V22" s="2" t="str">
        <f t="shared" si="0"/>
        <v>Ms.Ranjith</v>
      </c>
      <c r="W22" s="2">
        <f t="shared" si="1"/>
        <v>7</v>
      </c>
    </row>
    <row r="23" spans="6:23" x14ac:dyDescent="0.25">
      <c r="F23" s="36">
        <v>16</v>
      </c>
      <c r="G23" s="6" t="s">
        <v>21</v>
      </c>
      <c r="H23" s="38">
        <v>39846</v>
      </c>
      <c r="I23" s="32">
        <v>9654253217853</v>
      </c>
      <c r="J23" s="39" t="s">
        <v>134</v>
      </c>
      <c r="K23" s="51">
        <v>39846</v>
      </c>
      <c r="L23" s="49">
        <v>39846</v>
      </c>
      <c r="M23" s="42">
        <v>987654321</v>
      </c>
      <c r="N23" s="46">
        <v>39846</v>
      </c>
      <c r="O23" s="54">
        <v>39846</v>
      </c>
      <c r="P23" s="56">
        <v>39846</v>
      </c>
      <c r="Q23" s="2"/>
      <c r="S23" s="6" t="s">
        <v>21</v>
      </c>
      <c r="T23" s="2"/>
      <c r="U23" s="2"/>
      <c r="V23" s="2" t="str">
        <f t="shared" si="0"/>
        <v>Mr.Jeevan</v>
      </c>
      <c r="W23" s="2">
        <f t="shared" si="1"/>
        <v>6</v>
      </c>
    </row>
    <row r="24" spans="6:23" x14ac:dyDescent="0.25">
      <c r="F24" s="36">
        <v>17</v>
      </c>
      <c r="G24" s="6" t="s">
        <v>22</v>
      </c>
      <c r="H24" s="38">
        <v>40330</v>
      </c>
      <c r="I24" s="32">
        <v>9654253217853</v>
      </c>
      <c r="J24" s="39" t="s">
        <v>134</v>
      </c>
      <c r="K24" s="51">
        <v>40330</v>
      </c>
      <c r="L24" s="49">
        <v>40330</v>
      </c>
      <c r="M24" s="42">
        <v>987654321</v>
      </c>
      <c r="N24" s="46">
        <v>40330</v>
      </c>
      <c r="O24" s="54">
        <v>40330</v>
      </c>
      <c r="P24" s="56">
        <v>40330</v>
      </c>
      <c r="Q24" s="2"/>
      <c r="S24" s="6" t="s">
        <v>22</v>
      </c>
      <c r="T24" s="2"/>
      <c r="U24" s="2"/>
      <c r="V24" s="2" t="str">
        <f t="shared" si="0"/>
        <v>Ms.Sanjeev</v>
      </c>
      <c r="W24" s="2">
        <f t="shared" si="1"/>
        <v>7</v>
      </c>
    </row>
    <row r="25" spans="6:23" x14ac:dyDescent="0.25">
      <c r="F25" s="36">
        <v>18</v>
      </c>
      <c r="G25" s="6" t="s">
        <v>23</v>
      </c>
      <c r="H25" s="38">
        <v>40495</v>
      </c>
      <c r="I25" s="32">
        <v>9654253217853</v>
      </c>
      <c r="J25" s="39" t="s">
        <v>134</v>
      </c>
      <c r="K25" s="51">
        <v>40495</v>
      </c>
      <c r="L25" s="49">
        <v>40495</v>
      </c>
      <c r="M25" s="42">
        <v>987654321</v>
      </c>
      <c r="N25" s="46">
        <v>40495</v>
      </c>
      <c r="O25" s="54">
        <v>40495</v>
      </c>
      <c r="P25" s="56">
        <v>40495</v>
      </c>
      <c r="Q25" s="2"/>
      <c r="S25" s="6" t="s">
        <v>23</v>
      </c>
      <c r="T25" s="2"/>
      <c r="U25" s="2"/>
      <c r="V25" s="2" t="str">
        <f t="shared" si="0"/>
        <v>Mr.David</v>
      </c>
      <c r="W25" s="2">
        <f t="shared" si="1"/>
        <v>5</v>
      </c>
    </row>
    <row r="26" spans="6:23" x14ac:dyDescent="0.25">
      <c r="F26" s="36">
        <v>19</v>
      </c>
      <c r="G26" s="6" t="s">
        <v>24</v>
      </c>
      <c r="H26" s="38">
        <v>40574</v>
      </c>
      <c r="I26" s="32">
        <v>9654253217853</v>
      </c>
      <c r="J26" s="41">
        <v>9654253217853</v>
      </c>
      <c r="K26" s="51">
        <v>40574</v>
      </c>
      <c r="L26" s="49">
        <v>40574</v>
      </c>
      <c r="M26" s="42">
        <v>987654321</v>
      </c>
      <c r="N26" s="46">
        <v>40574</v>
      </c>
      <c r="O26" s="54">
        <v>40574</v>
      </c>
      <c r="P26" s="56">
        <v>40574</v>
      </c>
      <c r="Q26" s="2"/>
      <c r="S26" s="6" t="s">
        <v>24</v>
      </c>
      <c r="T26" s="2"/>
      <c r="U26" s="2"/>
      <c r="V26" s="2" t="str">
        <f t="shared" si="0"/>
        <v>Ms.Arun</v>
      </c>
      <c r="W26" s="2">
        <f t="shared" si="1"/>
        <v>4</v>
      </c>
    </row>
    <row r="27" spans="6:23" x14ac:dyDescent="0.25">
      <c r="F27" s="36">
        <v>20</v>
      </c>
      <c r="G27" s="6" t="s">
        <v>25</v>
      </c>
      <c r="H27" s="38">
        <v>41400</v>
      </c>
      <c r="I27" s="32">
        <v>9654253217853</v>
      </c>
      <c r="J27" s="39" t="s">
        <v>134</v>
      </c>
      <c r="K27" s="51">
        <v>41400</v>
      </c>
      <c r="L27" s="49">
        <v>41400</v>
      </c>
      <c r="M27" s="42">
        <v>987654321</v>
      </c>
      <c r="N27" s="46">
        <v>41400</v>
      </c>
      <c r="O27" s="54">
        <v>41400</v>
      </c>
      <c r="P27" s="56">
        <v>41400</v>
      </c>
      <c r="Q27" s="2"/>
      <c r="S27" s="6" t="s">
        <v>25</v>
      </c>
      <c r="T27" s="2"/>
      <c r="U27" s="2"/>
      <c r="V27" s="2" t="str">
        <f t="shared" si="0"/>
        <v>Mr.Diwakar</v>
      </c>
      <c r="W27" s="2">
        <f t="shared" si="1"/>
        <v>7</v>
      </c>
    </row>
    <row r="28" spans="6:23" x14ac:dyDescent="0.25">
      <c r="F28" s="36">
        <v>21</v>
      </c>
      <c r="G28" s="6" t="s">
        <v>26</v>
      </c>
      <c r="H28" s="38">
        <v>37027</v>
      </c>
      <c r="I28" s="32">
        <v>9654253217853</v>
      </c>
      <c r="J28" s="39" t="s">
        <v>134</v>
      </c>
      <c r="K28" s="51">
        <v>37027</v>
      </c>
      <c r="L28" s="49">
        <v>37027</v>
      </c>
      <c r="M28" s="42">
        <v>987654321</v>
      </c>
      <c r="N28" s="46">
        <v>37027</v>
      </c>
      <c r="O28" s="54">
        <v>37027</v>
      </c>
      <c r="P28" s="56">
        <v>37027</v>
      </c>
      <c r="Q28" s="2"/>
      <c r="S28" s="6" t="s">
        <v>26</v>
      </c>
      <c r="T28" s="2"/>
      <c r="U28" s="2"/>
      <c r="V28" s="2" t="str">
        <f t="shared" si="0"/>
        <v>Ms.Ajay</v>
      </c>
      <c r="W28" s="2">
        <f t="shared" si="1"/>
        <v>4</v>
      </c>
    </row>
    <row r="29" spans="6:23" x14ac:dyDescent="0.25">
      <c r="F29" s="36">
        <v>22</v>
      </c>
      <c r="G29" s="6" t="s">
        <v>27</v>
      </c>
      <c r="H29" s="38">
        <v>37946</v>
      </c>
      <c r="I29" s="32">
        <v>9654253217853</v>
      </c>
      <c r="J29" s="39" t="s">
        <v>134</v>
      </c>
      <c r="K29" s="51">
        <v>37946</v>
      </c>
      <c r="L29" s="49">
        <v>37946</v>
      </c>
      <c r="M29" s="42">
        <v>987654321</v>
      </c>
      <c r="N29" s="46">
        <v>37946</v>
      </c>
      <c r="O29" s="54">
        <v>37946</v>
      </c>
      <c r="P29" s="56">
        <v>37946</v>
      </c>
      <c r="Q29" s="2"/>
      <c r="S29" s="6" t="s">
        <v>27</v>
      </c>
      <c r="T29" s="2"/>
      <c r="U29" s="2"/>
      <c r="V29" s="2" t="str">
        <f>IF(ISEVEN(ROW()),"Ms."&amp;G29,"Mr."&amp;G29)</f>
        <v>Mr.Nanthu</v>
      </c>
      <c r="W29" s="2">
        <f t="shared" si="1"/>
        <v>6</v>
      </c>
    </row>
    <row r="30" spans="6:23" x14ac:dyDescent="0.25">
      <c r="F30" s="36">
        <v>23</v>
      </c>
      <c r="G30" s="6" t="s">
        <v>28</v>
      </c>
      <c r="H30" s="38">
        <v>38113</v>
      </c>
      <c r="I30" s="32">
        <v>9654253217853</v>
      </c>
      <c r="J30" s="39" t="s">
        <v>134</v>
      </c>
      <c r="K30" s="51">
        <v>38113</v>
      </c>
      <c r="L30" s="49">
        <v>38113</v>
      </c>
      <c r="M30" s="42">
        <v>987654321</v>
      </c>
      <c r="N30" s="46">
        <v>38113</v>
      </c>
      <c r="O30" s="54">
        <v>38113</v>
      </c>
      <c r="P30" s="56">
        <v>38113</v>
      </c>
      <c r="Q30" s="2"/>
      <c r="S30" s="6" t="s">
        <v>28</v>
      </c>
      <c r="T30" s="2"/>
      <c r="U30" s="2"/>
      <c r="V30" s="2" t="str">
        <f t="shared" si="0"/>
        <v>Ms.Anush</v>
      </c>
      <c r="W30" s="2">
        <f t="shared" si="1"/>
        <v>5</v>
      </c>
    </row>
    <row r="31" spans="6:23" x14ac:dyDescent="0.25">
      <c r="F31" s="36">
        <v>24</v>
      </c>
      <c r="G31" s="6" t="s">
        <v>29</v>
      </c>
      <c r="H31" s="38">
        <v>38449</v>
      </c>
      <c r="I31" s="32">
        <v>9654253217853</v>
      </c>
      <c r="J31" s="39" t="s">
        <v>134</v>
      </c>
      <c r="K31" s="51">
        <v>38449</v>
      </c>
      <c r="L31" s="49">
        <v>38449</v>
      </c>
      <c r="M31" s="42">
        <v>987654321</v>
      </c>
      <c r="N31" s="46">
        <v>38449</v>
      </c>
      <c r="O31" s="54">
        <v>38449</v>
      </c>
      <c r="P31" s="56">
        <v>38449</v>
      </c>
      <c r="Q31" s="2"/>
      <c r="S31" s="6" t="s">
        <v>29</v>
      </c>
      <c r="T31" s="2"/>
      <c r="U31" s="2"/>
      <c r="V31" s="2" t="str">
        <f t="shared" si="0"/>
        <v>Mr.Aakash</v>
      </c>
      <c r="W31" s="2">
        <f t="shared" si="1"/>
        <v>6</v>
      </c>
    </row>
    <row r="32" spans="6:23" x14ac:dyDescent="0.25">
      <c r="F32" s="36">
        <v>25</v>
      </c>
      <c r="G32" s="6" t="s">
        <v>30</v>
      </c>
      <c r="H32" s="38">
        <v>39846</v>
      </c>
      <c r="I32" s="34">
        <v>9654253217853</v>
      </c>
      <c r="J32" s="40" t="s">
        <v>134</v>
      </c>
      <c r="K32" s="51">
        <v>39846</v>
      </c>
      <c r="L32" s="49">
        <v>39846</v>
      </c>
      <c r="M32" s="42">
        <v>987654321</v>
      </c>
      <c r="N32" s="46">
        <v>39846</v>
      </c>
      <c r="O32" s="54">
        <v>39846</v>
      </c>
      <c r="P32" s="56">
        <v>39846</v>
      </c>
      <c r="Q32" s="2"/>
      <c r="S32" s="6" t="s">
        <v>30</v>
      </c>
      <c r="T32" s="2"/>
      <c r="U32" s="2"/>
      <c r="V32" s="2" t="str">
        <f t="shared" si="0"/>
        <v>Ms.Ssivaram</v>
      </c>
      <c r="W32" s="2">
        <f t="shared" si="1"/>
        <v>8</v>
      </c>
    </row>
    <row r="33" spans="8:8" x14ac:dyDescent="0.25">
      <c r="H33" s="7"/>
    </row>
    <row r="34" spans="8:8" x14ac:dyDescent="0.25">
      <c r="H34" s="7"/>
    </row>
  </sheetData>
  <phoneticPr fontId="1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T29"/>
  <sheetViews>
    <sheetView topLeftCell="H1" zoomScale="85" zoomScaleNormal="85" workbookViewId="0">
      <selection activeCell="M11" sqref="M11"/>
    </sheetView>
  </sheetViews>
  <sheetFormatPr defaultRowHeight="15" x14ac:dyDescent="0.25"/>
  <cols>
    <col min="7" max="7" width="10.7109375" customWidth="1"/>
    <col min="16" max="16" width="19.28515625" customWidth="1"/>
    <col min="17" max="17" width="25.5703125" customWidth="1"/>
    <col min="18" max="18" width="29.85546875" customWidth="1"/>
    <col min="19" max="19" width="22.5703125" customWidth="1"/>
    <col min="20" max="20" width="27.28515625" customWidth="1"/>
  </cols>
  <sheetData>
    <row r="3" spans="4:20" ht="21" x14ac:dyDescent="0.35">
      <c r="D3" t="s">
        <v>126</v>
      </c>
      <c r="E3" s="10"/>
      <c r="F3" s="11"/>
      <c r="G3" s="11"/>
      <c r="H3" s="11"/>
      <c r="I3" s="11"/>
      <c r="J3" s="11"/>
      <c r="K3" s="11"/>
    </row>
    <row r="4" spans="4:20" ht="21" x14ac:dyDescent="0.35">
      <c r="D4" t="s">
        <v>127</v>
      </c>
      <c r="E4" s="10"/>
      <c r="F4" s="11"/>
      <c r="G4" s="11"/>
      <c r="H4" s="11"/>
      <c r="I4" s="11"/>
      <c r="J4" s="11"/>
      <c r="K4" s="11"/>
    </row>
    <row r="5" spans="4:20" ht="21.75" thickBot="1" x14ac:dyDescent="0.4">
      <c r="E5" s="10"/>
      <c r="F5" s="11"/>
      <c r="G5" s="11"/>
      <c r="H5" s="11"/>
      <c r="I5" s="11"/>
      <c r="J5" s="11"/>
      <c r="K5" s="11"/>
    </row>
    <row r="6" spans="4:20" ht="24" thickBot="1" x14ac:dyDescent="0.4">
      <c r="D6" s="18" t="s">
        <v>62</v>
      </c>
      <c r="E6" s="18"/>
      <c r="F6" s="13"/>
      <c r="G6" s="13"/>
      <c r="H6" s="13"/>
      <c r="I6" s="13"/>
      <c r="J6" s="13"/>
      <c r="K6" s="11"/>
      <c r="P6" s="57" t="s">
        <v>140</v>
      </c>
      <c r="Q6" s="57" t="s">
        <v>141</v>
      </c>
      <c r="R6" s="57" t="s">
        <v>161</v>
      </c>
      <c r="S6" s="69" t="s">
        <v>61</v>
      </c>
      <c r="T6" s="72" t="s">
        <v>185</v>
      </c>
    </row>
    <row r="7" spans="4:20" ht="23.25" x14ac:dyDescent="0.35">
      <c r="D7" s="18" t="s">
        <v>59</v>
      </c>
      <c r="E7" s="18"/>
      <c r="F7" s="13"/>
      <c r="G7" s="13"/>
      <c r="H7" s="13"/>
      <c r="I7" s="13"/>
      <c r="J7" s="13"/>
      <c r="K7" s="11"/>
      <c r="P7" s="59">
        <v>1</v>
      </c>
      <c r="Q7" s="65" t="s">
        <v>142</v>
      </c>
      <c r="R7" s="63" t="s">
        <v>162</v>
      </c>
      <c r="S7" s="70">
        <v>100000</v>
      </c>
      <c r="T7" s="70">
        <v>100000</v>
      </c>
    </row>
    <row r="8" spans="4:20" ht="23.25" x14ac:dyDescent="0.35">
      <c r="D8" s="18" t="s">
        <v>60</v>
      </c>
      <c r="E8" s="18"/>
      <c r="F8" s="13"/>
      <c r="G8" s="13"/>
      <c r="H8" s="13"/>
      <c r="I8" s="13"/>
      <c r="J8" s="13"/>
      <c r="K8" s="11"/>
      <c r="P8" s="60">
        <v>2</v>
      </c>
      <c r="Q8" s="62" t="s">
        <v>143</v>
      </c>
      <c r="R8" s="61" t="s">
        <v>163</v>
      </c>
      <c r="S8" s="71">
        <v>55000</v>
      </c>
      <c r="T8" s="71">
        <v>55000</v>
      </c>
    </row>
    <row r="9" spans="4:20" ht="23.25" x14ac:dyDescent="0.35">
      <c r="D9" s="18" t="s">
        <v>125</v>
      </c>
      <c r="E9" s="18"/>
      <c r="F9" s="18"/>
      <c r="G9" s="18"/>
      <c r="H9" s="18"/>
      <c r="I9" s="18"/>
      <c r="J9" s="13"/>
      <c r="P9" s="60">
        <v>3</v>
      </c>
      <c r="Q9" s="62" t="s">
        <v>144</v>
      </c>
      <c r="R9" s="61" t="s">
        <v>164</v>
      </c>
      <c r="S9" s="71">
        <v>75000</v>
      </c>
      <c r="T9" s="71">
        <v>75000</v>
      </c>
    </row>
    <row r="10" spans="4:20" ht="23.25" x14ac:dyDescent="0.35">
      <c r="D10" s="18" t="s">
        <v>61</v>
      </c>
      <c r="E10" s="18"/>
      <c r="F10" s="13"/>
      <c r="G10" s="13"/>
      <c r="H10" s="13"/>
      <c r="I10" s="13"/>
      <c r="J10" s="13"/>
      <c r="P10" s="60">
        <v>4</v>
      </c>
      <c r="Q10" s="62" t="s">
        <v>145</v>
      </c>
      <c r="R10" s="61" t="s">
        <v>165</v>
      </c>
      <c r="S10" s="71">
        <v>60000</v>
      </c>
      <c r="T10" s="71">
        <v>60000</v>
      </c>
    </row>
    <row r="11" spans="4:20" ht="23.25" x14ac:dyDescent="0.35">
      <c r="D11" s="13"/>
      <c r="E11" s="13"/>
      <c r="F11" s="13"/>
      <c r="G11" s="13"/>
      <c r="H11" s="13"/>
      <c r="I11" s="13"/>
      <c r="J11" s="13"/>
      <c r="P11" s="60">
        <v>4</v>
      </c>
      <c r="Q11" s="62" t="s">
        <v>143</v>
      </c>
      <c r="R11" s="61" t="s">
        <v>166</v>
      </c>
      <c r="S11" s="71">
        <v>45000</v>
      </c>
      <c r="T11" s="71">
        <v>45000</v>
      </c>
    </row>
    <row r="12" spans="4:20" ht="16.5" customHeight="1" x14ac:dyDescent="0.35">
      <c r="D12" s="18"/>
      <c r="E12" s="13"/>
      <c r="F12" s="13"/>
      <c r="G12" s="13"/>
      <c r="H12" s="13"/>
      <c r="I12" s="13"/>
      <c r="J12" s="13"/>
      <c r="P12" s="60">
        <v>5</v>
      </c>
      <c r="Q12" s="62" t="s">
        <v>146</v>
      </c>
      <c r="R12" s="61" t="s">
        <v>167</v>
      </c>
      <c r="S12" s="71">
        <v>35000</v>
      </c>
      <c r="T12" s="71">
        <v>35000</v>
      </c>
    </row>
    <row r="13" spans="4:20" ht="19.5" customHeight="1" x14ac:dyDescent="0.35">
      <c r="D13" s="18"/>
      <c r="E13" s="13"/>
      <c r="F13" s="13"/>
      <c r="G13" s="13"/>
      <c r="H13" s="13"/>
      <c r="I13" s="13"/>
      <c r="J13" s="13"/>
      <c r="P13" s="60">
        <v>6</v>
      </c>
      <c r="Q13" s="58" t="s">
        <v>147</v>
      </c>
      <c r="R13" s="61" t="s">
        <v>168</v>
      </c>
      <c r="S13" s="71">
        <v>40000</v>
      </c>
      <c r="T13" s="71">
        <v>40000</v>
      </c>
    </row>
    <row r="14" spans="4:20" ht="19.5" customHeight="1" x14ac:dyDescent="0.25">
      <c r="P14" s="60">
        <v>7</v>
      </c>
      <c r="Q14" s="58" t="s">
        <v>148</v>
      </c>
      <c r="R14" s="61" t="s">
        <v>169</v>
      </c>
      <c r="S14" s="71">
        <v>75000</v>
      </c>
      <c r="T14" s="71">
        <v>75000</v>
      </c>
    </row>
    <row r="15" spans="4:20" ht="20.25" customHeight="1" x14ac:dyDescent="0.25">
      <c r="P15" s="60">
        <v>8</v>
      </c>
      <c r="Q15" s="62" t="s">
        <v>149</v>
      </c>
      <c r="R15" s="61" t="s">
        <v>170</v>
      </c>
      <c r="S15" s="71">
        <v>95000</v>
      </c>
      <c r="T15" s="71">
        <v>95000</v>
      </c>
    </row>
    <row r="16" spans="4:20" ht="21.75" customHeight="1" x14ac:dyDescent="0.25">
      <c r="P16" s="60">
        <v>9</v>
      </c>
      <c r="Q16" s="62" t="s">
        <v>150</v>
      </c>
      <c r="R16" s="61" t="s">
        <v>162</v>
      </c>
      <c r="S16" s="71">
        <v>100000</v>
      </c>
      <c r="T16" s="71">
        <v>100000</v>
      </c>
    </row>
    <row r="17" spans="16:20" ht="21" customHeight="1" x14ac:dyDescent="0.25">
      <c r="P17" s="60">
        <v>10</v>
      </c>
      <c r="Q17" s="62" t="s">
        <v>151</v>
      </c>
      <c r="R17" s="61" t="s">
        <v>163</v>
      </c>
      <c r="S17" s="71">
        <v>55000</v>
      </c>
      <c r="T17" s="71">
        <v>55000</v>
      </c>
    </row>
    <row r="18" spans="16:20" ht="18.75" customHeight="1" x14ac:dyDescent="0.25">
      <c r="P18" s="60">
        <v>11</v>
      </c>
      <c r="Q18" s="62" t="s">
        <v>152</v>
      </c>
      <c r="R18" s="61" t="s">
        <v>164</v>
      </c>
      <c r="S18" s="71">
        <v>75000</v>
      </c>
      <c r="T18" s="71">
        <v>75000</v>
      </c>
    </row>
    <row r="19" spans="16:20" ht="19.5" customHeight="1" x14ac:dyDescent="0.25">
      <c r="P19" s="60">
        <v>12</v>
      </c>
      <c r="Q19" s="62" t="s">
        <v>153</v>
      </c>
      <c r="R19" s="61" t="s">
        <v>165</v>
      </c>
      <c r="S19" s="71">
        <v>60000</v>
      </c>
      <c r="T19" s="71">
        <v>60000</v>
      </c>
    </row>
    <row r="20" spans="16:20" ht="21" customHeight="1" x14ac:dyDescent="0.25">
      <c r="P20" s="60">
        <v>13</v>
      </c>
      <c r="Q20" s="62" t="s">
        <v>154</v>
      </c>
      <c r="R20" s="61" t="s">
        <v>166</v>
      </c>
      <c r="S20" s="71">
        <v>45000</v>
      </c>
      <c r="T20" s="71">
        <v>45000</v>
      </c>
    </row>
    <row r="21" spans="16:20" ht="18.75" customHeight="1" x14ac:dyDescent="0.25">
      <c r="P21" s="60">
        <v>14</v>
      </c>
      <c r="Q21" s="62" t="s">
        <v>155</v>
      </c>
      <c r="R21" s="61" t="s">
        <v>167</v>
      </c>
      <c r="S21" s="71">
        <v>35000</v>
      </c>
      <c r="T21" s="71">
        <v>35000</v>
      </c>
    </row>
    <row r="22" spans="16:20" ht="19.5" customHeight="1" x14ac:dyDescent="0.25">
      <c r="P22" s="60">
        <v>15</v>
      </c>
      <c r="Q22" s="62" t="s">
        <v>156</v>
      </c>
      <c r="R22" s="61" t="s">
        <v>168</v>
      </c>
      <c r="S22" s="71">
        <v>40000</v>
      </c>
      <c r="T22" s="71">
        <v>40000</v>
      </c>
    </row>
    <row r="23" spans="16:20" ht="21" customHeight="1" x14ac:dyDescent="0.25">
      <c r="P23" s="60">
        <v>16</v>
      </c>
      <c r="Q23" s="62" t="s">
        <v>157</v>
      </c>
      <c r="R23" s="61" t="s">
        <v>169</v>
      </c>
      <c r="S23" s="71">
        <v>75000</v>
      </c>
      <c r="T23" s="71">
        <v>75000</v>
      </c>
    </row>
    <row r="24" spans="16:20" ht="20.25" customHeight="1" x14ac:dyDescent="0.25">
      <c r="P24" s="60">
        <v>17</v>
      </c>
      <c r="Q24" s="62" t="s">
        <v>160</v>
      </c>
      <c r="R24" s="61" t="s">
        <v>171</v>
      </c>
      <c r="S24" s="71">
        <v>54000</v>
      </c>
      <c r="T24" s="71">
        <v>54000</v>
      </c>
    </row>
    <row r="25" spans="16:20" ht="21.75" customHeight="1" x14ac:dyDescent="0.25">
      <c r="P25" s="60">
        <v>18</v>
      </c>
      <c r="Q25" s="62" t="s">
        <v>158</v>
      </c>
      <c r="R25" s="61" t="s">
        <v>171</v>
      </c>
      <c r="S25" s="71">
        <v>63000</v>
      </c>
      <c r="T25" s="71">
        <v>63000</v>
      </c>
    </row>
    <row r="26" spans="16:20" ht="20.25" customHeight="1" x14ac:dyDescent="0.25">
      <c r="P26" s="60">
        <v>19</v>
      </c>
      <c r="Q26" s="62" t="s">
        <v>159</v>
      </c>
      <c r="R26" s="61" t="s">
        <v>172</v>
      </c>
      <c r="S26" s="71">
        <v>85000</v>
      </c>
      <c r="T26" s="71">
        <v>85000</v>
      </c>
    </row>
    <row r="27" spans="16:20" ht="21.75" customHeight="1" x14ac:dyDescent="0.25">
      <c r="P27" s="60">
        <v>20</v>
      </c>
      <c r="Q27" s="62" t="s">
        <v>142</v>
      </c>
      <c r="R27" s="61" t="s">
        <v>75</v>
      </c>
      <c r="S27" s="71">
        <v>125000</v>
      </c>
      <c r="T27" s="71">
        <v>125000</v>
      </c>
    </row>
    <row r="28" spans="16:20" ht="31.5" customHeight="1" x14ac:dyDescent="0.4">
      <c r="Q28" s="66"/>
      <c r="R28" s="66" t="s">
        <v>173</v>
      </c>
      <c r="S28" s="64">
        <f>MIN(S7:S27)</f>
        <v>35000</v>
      </c>
    </row>
    <row r="29" spans="16:20" ht="24" customHeight="1" x14ac:dyDescent="0.4">
      <c r="Q29" s="67"/>
      <c r="R29" s="67" t="s">
        <v>174</v>
      </c>
      <c r="S29" s="64">
        <f>MAX(S7:S28)</f>
        <v>125000</v>
      </c>
    </row>
  </sheetData>
  <autoFilter ref="P6:T29" xr:uid="{00000000-0001-0000-02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"/>
  <sheetViews>
    <sheetView tabSelected="1" workbookViewId="0">
      <selection activeCell="H15" sqref="H15"/>
    </sheetView>
  </sheetViews>
  <sheetFormatPr defaultRowHeight="15" x14ac:dyDescent="0.25"/>
  <cols>
    <col min="1" max="1" width="21.28515625" bestFit="1" customWidth="1"/>
  </cols>
  <sheetData>
    <row r="1" spans="1:12" x14ac:dyDescent="0.25">
      <c r="A1" t="s">
        <v>128</v>
      </c>
    </row>
    <row r="2" spans="1:12" x14ac:dyDescent="0.25">
      <c r="A2" t="s">
        <v>129</v>
      </c>
    </row>
    <row r="3" spans="1:12" ht="21" x14ac:dyDescent="0.35">
      <c r="A3" s="21" t="s">
        <v>77</v>
      </c>
      <c r="B3" s="22" t="s">
        <v>78</v>
      </c>
      <c r="C3" s="76" t="s">
        <v>79</v>
      </c>
      <c r="D3" s="74" t="s">
        <v>186</v>
      </c>
    </row>
    <row r="4" spans="1:12" x14ac:dyDescent="0.25">
      <c r="A4" s="4" t="s">
        <v>53</v>
      </c>
      <c r="B4" s="23">
        <v>2007</v>
      </c>
      <c r="C4" s="76">
        <v>800000</v>
      </c>
      <c r="D4" s="75">
        <v>2007</v>
      </c>
      <c r="E4" s="73" t="s">
        <v>80</v>
      </c>
      <c r="F4" s="25">
        <f>SUM(C4:C22)</f>
        <v>54800000</v>
      </c>
    </row>
    <row r="5" spans="1:12" x14ac:dyDescent="0.25">
      <c r="A5" s="4" t="s">
        <v>85</v>
      </c>
      <c r="B5" s="23">
        <v>2008</v>
      </c>
      <c r="C5" s="76">
        <v>1000000</v>
      </c>
      <c r="D5" s="75">
        <v>2008</v>
      </c>
      <c r="E5" s="73" t="s">
        <v>81</v>
      </c>
      <c r="F5" s="25">
        <f>AVERAGE(C4:C22)</f>
        <v>2884210.5263157897</v>
      </c>
    </row>
    <row r="6" spans="1:12" x14ac:dyDescent="0.25">
      <c r="A6" s="4" t="s">
        <v>54</v>
      </c>
      <c r="B6" s="23">
        <v>2009</v>
      </c>
      <c r="C6" s="76">
        <v>1200000</v>
      </c>
      <c r="D6" s="75">
        <v>2009</v>
      </c>
      <c r="E6" s="73" t="s">
        <v>82</v>
      </c>
      <c r="F6" s="25">
        <f>MIN(C4:C22)</f>
        <v>800000</v>
      </c>
    </row>
    <row r="7" spans="1:12" x14ac:dyDescent="0.25">
      <c r="A7" s="4" t="s">
        <v>86</v>
      </c>
      <c r="B7" s="23">
        <v>2010</v>
      </c>
      <c r="C7" s="76">
        <v>1400000</v>
      </c>
      <c r="D7" s="75">
        <v>2010</v>
      </c>
      <c r="E7" s="73" t="s">
        <v>83</v>
      </c>
      <c r="F7" s="25">
        <f>MAX(C4:C22)</f>
        <v>5500000</v>
      </c>
    </row>
    <row r="8" spans="1:12" x14ac:dyDescent="0.25">
      <c r="A8" s="4" t="s">
        <v>87</v>
      </c>
      <c r="B8" s="23">
        <v>2011</v>
      </c>
      <c r="C8" s="76">
        <v>1500000</v>
      </c>
      <c r="D8" s="75">
        <v>2011</v>
      </c>
      <c r="E8" s="73" t="s">
        <v>84</v>
      </c>
      <c r="F8" s="25">
        <f>COUNT(C4:C22)</f>
        <v>19</v>
      </c>
    </row>
    <row r="9" spans="1:12" x14ac:dyDescent="0.25">
      <c r="A9" s="4" t="s">
        <v>88</v>
      </c>
      <c r="B9" s="23">
        <v>2012</v>
      </c>
      <c r="C9" s="76">
        <v>1800000</v>
      </c>
      <c r="D9" s="75">
        <v>2012</v>
      </c>
      <c r="E9" s="73" t="s">
        <v>102</v>
      </c>
      <c r="F9" s="25">
        <f>COUNTA(C4:C22)</f>
        <v>19</v>
      </c>
    </row>
    <row r="10" spans="1:12" x14ac:dyDescent="0.25">
      <c r="A10" s="4" t="s">
        <v>89</v>
      </c>
      <c r="B10" s="23">
        <v>2013</v>
      </c>
      <c r="C10" s="76">
        <v>2000000</v>
      </c>
      <c r="D10" s="75">
        <v>2013</v>
      </c>
    </row>
    <row r="11" spans="1:12" ht="23.25" x14ac:dyDescent="0.35">
      <c r="A11" s="4" t="s">
        <v>90</v>
      </c>
      <c r="B11" s="23">
        <v>2014</v>
      </c>
      <c r="C11" s="76">
        <v>2200000</v>
      </c>
      <c r="D11" s="75">
        <v>2014</v>
      </c>
      <c r="E11" s="24"/>
      <c r="F11" s="18"/>
      <c r="G11" s="18"/>
      <c r="H11" s="18"/>
      <c r="I11" s="18"/>
      <c r="J11" s="18"/>
      <c r="K11" s="18"/>
      <c r="L11" s="18"/>
    </row>
    <row r="12" spans="1:12" x14ac:dyDescent="0.25">
      <c r="A12" s="4" t="s">
        <v>91</v>
      </c>
      <c r="B12" s="23">
        <v>2015</v>
      </c>
      <c r="C12" s="76">
        <v>2400000</v>
      </c>
      <c r="D12" s="75">
        <v>2015</v>
      </c>
    </row>
    <row r="13" spans="1:12" x14ac:dyDescent="0.25">
      <c r="A13" s="4" t="s">
        <v>92</v>
      </c>
      <c r="B13" s="23">
        <v>2016</v>
      </c>
      <c r="C13" s="76">
        <v>2600000</v>
      </c>
      <c r="D13" s="75">
        <v>2016</v>
      </c>
    </row>
    <row r="14" spans="1:12" x14ac:dyDescent="0.25">
      <c r="A14" s="4" t="s">
        <v>93</v>
      </c>
      <c r="B14" s="23">
        <v>2017</v>
      </c>
      <c r="C14" s="76">
        <v>3000000</v>
      </c>
      <c r="D14" s="75">
        <v>2017</v>
      </c>
    </row>
    <row r="15" spans="1:12" x14ac:dyDescent="0.25">
      <c r="A15" s="4" t="s">
        <v>94</v>
      </c>
      <c r="B15" s="23">
        <v>2018</v>
      </c>
      <c r="C15" s="76">
        <v>3300000</v>
      </c>
      <c r="D15" s="75">
        <v>2018</v>
      </c>
    </row>
    <row r="16" spans="1:12" x14ac:dyDescent="0.25">
      <c r="A16" s="4" t="s">
        <v>95</v>
      </c>
      <c r="B16" s="23">
        <v>2019</v>
      </c>
      <c r="C16" s="76">
        <v>3600000</v>
      </c>
      <c r="D16" s="75">
        <v>2019</v>
      </c>
    </row>
    <row r="17" spans="1:4" x14ac:dyDescent="0.25">
      <c r="A17" s="4" t="s">
        <v>96</v>
      </c>
      <c r="B17" s="23">
        <v>2020</v>
      </c>
      <c r="C17" s="76">
        <v>4000000</v>
      </c>
      <c r="D17" s="75">
        <v>2020</v>
      </c>
    </row>
    <row r="18" spans="1:4" x14ac:dyDescent="0.25">
      <c r="A18" s="4" t="s">
        <v>97</v>
      </c>
      <c r="B18" s="23">
        <v>2021</v>
      </c>
      <c r="C18" s="76">
        <v>4200000</v>
      </c>
      <c r="D18" s="75">
        <v>2021</v>
      </c>
    </row>
    <row r="19" spans="1:4" x14ac:dyDescent="0.25">
      <c r="A19" s="4" t="s">
        <v>98</v>
      </c>
      <c r="B19" s="23">
        <v>2022</v>
      </c>
      <c r="C19" s="76">
        <v>4500000</v>
      </c>
      <c r="D19" s="75">
        <v>2022</v>
      </c>
    </row>
    <row r="20" spans="1:4" x14ac:dyDescent="0.25">
      <c r="A20" s="4" t="s">
        <v>99</v>
      </c>
      <c r="B20" s="23">
        <v>2023</v>
      </c>
      <c r="C20" s="76">
        <v>4800000</v>
      </c>
      <c r="D20" s="75">
        <v>2023</v>
      </c>
    </row>
    <row r="21" spans="1:4" x14ac:dyDescent="0.25">
      <c r="A21" s="4" t="s">
        <v>100</v>
      </c>
      <c r="B21" s="23">
        <v>2024</v>
      </c>
      <c r="C21" s="76">
        <v>5000000</v>
      </c>
      <c r="D21" s="75">
        <v>2024</v>
      </c>
    </row>
    <row r="22" spans="1:4" x14ac:dyDescent="0.25">
      <c r="A22" s="4" t="s">
        <v>101</v>
      </c>
      <c r="B22" s="23">
        <v>2025</v>
      </c>
      <c r="C22" s="76">
        <v>5500000</v>
      </c>
      <c r="D22" s="75">
        <v>2025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4"/>
  <sheetViews>
    <sheetView topLeftCell="E1" workbookViewId="0">
      <selection activeCell="O11" sqref="O11"/>
    </sheetView>
  </sheetViews>
  <sheetFormatPr defaultRowHeight="15" x14ac:dyDescent="0.25"/>
  <cols>
    <col min="4" max="4" width="11.28515625" bestFit="1" customWidth="1"/>
    <col min="8" max="8" width="11.28515625" bestFit="1" customWidth="1"/>
    <col min="9" max="9" width="15.28515625" bestFit="1" customWidth="1"/>
    <col min="10" max="10" width="5.5703125" customWidth="1"/>
    <col min="11" max="11" width="15.28515625" bestFit="1" customWidth="1"/>
    <col min="12" max="12" width="12.5703125" customWidth="1"/>
    <col min="13" max="13" width="10.28515625" customWidth="1"/>
    <col min="14" max="14" width="9.28515625" customWidth="1"/>
    <col min="16" max="16" width="18" customWidth="1"/>
    <col min="17" max="19" width="10.140625" customWidth="1"/>
  </cols>
  <sheetData>
    <row r="1" spans="1:22" x14ac:dyDescent="0.25">
      <c r="A1" t="s">
        <v>130</v>
      </c>
    </row>
    <row r="2" spans="1:22" ht="30" x14ac:dyDescent="0.3">
      <c r="A2" t="s">
        <v>131</v>
      </c>
      <c r="G2" s="29"/>
      <c r="H2" s="29"/>
      <c r="I2" s="29"/>
      <c r="J2" s="27" t="s">
        <v>103</v>
      </c>
      <c r="K2" s="27" t="s">
        <v>63</v>
      </c>
      <c r="L2" s="27" t="s">
        <v>64</v>
      </c>
      <c r="M2" s="27" t="s">
        <v>104</v>
      </c>
      <c r="N2" s="27" t="s">
        <v>105</v>
      </c>
      <c r="O2" s="27" t="s">
        <v>106</v>
      </c>
      <c r="P2" s="77" t="s">
        <v>107</v>
      </c>
      <c r="Q2" s="79" t="s">
        <v>189</v>
      </c>
      <c r="R2" s="79" t="s">
        <v>190</v>
      </c>
      <c r="S2" s="79" t="s">
        <v>78</v>
      </c>
    </row>
    <row r="3" spans="1:22" ht="30" x14ac:dyDescent="0.3">
      <c r="G3" s="9"/>
      <c r="H3" s="9"/>
      <c r="I3" s="9"/>
      <c r="J3" s="28">
        <v>220</v>
      </c>
      <c r="K3" s="28" t="s">
        <v>29</v>
      </c>
      <c r="L3" s="28" t="s">
        <v>72</v>
      </c>
      <c r="M3" s="28">
        <v>2020</v>
      </c>
      <c r="N3" s="28" t="s">
        <v>108</v>
      </c>
      <c r="O3" s="28">
        <v>9876543210</v>
      </c>
      <c r="P3" s="78" t="s">
        <v>109</v>
      </c>
      <c r="Q3" s="80">
        <v>10</v>
      </c>
      <c r="R3" s="80">
        <f>50000-(50000*Q3/100)</f>
        <v>45000</v>
      </c>
      <c r="S3" s="28">
        <v>2020</v>
      </c>
      <c r="U3" s="2" t="s">
        <v>191</v>
      </c>
      <c r="V3" s="2">
        <f>COUNTIF(L3:L13,"*SQL")</f>
        <v>2</v>
      </c>
    </row>
    <row r="4" spans="1:22" ht="18.75" x14ac:dyDescent="0.3">
      <c r="G4" s="9"/>
      <c r="H4" s="9"/>
      <c r="I4" s="9"/>
      <c r="J4" s="28">
        <v>221</v>
      </c>
      <c r="K4" s="28" t="s">
        <v>65</v>
      </c>
      <c r="L4" s="28" t="s">
        <v>73</v>
      </c>
      <c r="M4" s="28">
        <v>2021</v>
      </c>
      <c r="N4" s="28" t="s">
        <v>110</v>
      </c>
      <c r="O4" s="28">
        <v>9123456789</v>
      </c>
      <c r="P4" s="78" t="s">
        <v>111</v>
      </c>
      <c r="Q4" s="80">
        <v>15</v>
      </c>
      <c r="R4" s="80">
        <f t="shared" ref="R4:R13" si="0">50000-(50000*Q4/100)</f>
        <v>42500</v>
      </c>
      <c r="S4" s="28">
        <v>2021</v>
      </c>
      <c r="U4" s="2"/>
      <c r="V4" s="2"/>
    </row>
    <row r="5" spans="1:22" ht="18.75" x14ac:dyDescent="0.3">
      <c r="G5" s="9"/>
      <c r="H5" s="9"/>
      <c r="I5" s="9"/>
      <c r="J5" s="28">
        <v>222</v>
      </c>
      <c r="K5" s="28" t="s">
        <v>6</v>
      </c>
      <c r="L5" s="28" t="s">
        <v>187</v>
      </c>
      <c r="M5" s="28">
        <v>2022</v>
      </c>
      <c r="N5" s="28" t="s">
        <v>112</v>
      </c>
      <c r="O5" s="28">
        <v>8989898989</v>
      </c>
      <c r="P5" s="78" t="s">
        <v>113</v>
      </c>
      <c r="Q5" s="80">
        <v>20</v>
      </c>
      <c r="R5" s="80">
        <f t="shared" si="0"/>
        <v>40000</v>
      </c>
      <c r="S5" s="28">
        <v>2022</v>
      </c>
    </row>
    <row r="6" spans="1:22" ht="30" x14ac:dyDescent="0.3">
      <c r="G6" s="9"/>
      <c r="H6" s="9"/>
      <c r="I6" s="9"/>
      <c r="J6" s="28">
        <v>223</v>
      </c>
      <c r="K6" s="28" t="s">
        <v>66</v>
      </c>
      <c r="L6" s="28" t="s">
        <v>188</v>
      </c>
      <c r="M6" s="28">
        <v>2020</v>
      </c>
      <c r="N6" s="28" t="s">
        <v>114</v>
      </c>
      <c r="O6" s="28">
        <v>8765432109</v>
      </c>
      <c r="P6" s="78" t="s">
        <v>115</v>
      </c>
      <c r="Q6" s="80">
        <v>10</v>
      </c>
      <c r="R6" s="80">
        <f t="shared" si="0"/>
        <v>45000</v>
      </c>
      <c r="S6" s="28">
        <v>2020</v>
      </c>
    </row>
    <row r="7" spans="1:22" ht="18.75" x14ac:dyDescent="0.3">
      <c r="G7" s="9"/>
      <c r="H7" s="9"/>
      <c r="I7" s="9"/>
      <c r="J7" s="28">
        <v>224</v>
      </c>
      <c r="K7" s="28" t="s">
        <v>67</v>
      </c>
      <c r="L7" s="28" t="s">
        <v>74</v>
      </c>
      <c r="M7" s="28">
        <v>2023</v>
      </c>
      <c r="N7" s="28" t="s">
        <v>116</v>
      </c>
      <c r="O7" s="28">
        <v>9234567890</v>
      </c>
      <c r="P7" s="78" t="s">
        <v>117</v>
      </c>
      <c r="Q7" s="80">
        <v>20</v>
      </c>
      <c r="R7" s="80">
        <f t="shared" si="0"/>
        <v>40000</v>
      </c>
      <c r="S7" s="28">
        <v>2023</v>
      </c>
    </row>
    <row r="8" spans="1:22" ht="30" x14ac:dyDescent="0.3">
      <c r="G8" s="9"/>
      <c r="H8" s="9"/>
      <c r="I8" s="9"/>
      <c r="J8" s="28">
        <v>225</v>
      </c>
      <c r="K8" s="28" t="s">
        <v>68</v>
      </c>
      <c r="L8" s="28" t="s">
        <v>75</v>
      </c>
      <c r="M8" s="28">
        <v>2023</v>
      </c>
      <c r="N8" s="28" t="s">
        <v>118</v>
      </c>
      <c r="O8" s="28">
        <v>9678901234</v>
      </c>
      <c r="P8" s="28" t="s">
        <v>119</v>
      </c>
      <c r="Q8" s="79">
        <v>15</v>
      </c>
      <c r="R8" s="80">
        <f t="shared" si="0"/>
        <v>42500</v>
      </c>
      <c r="S8" s="28">
        <v>2023</v>
      </c>
    </row>
    <row r="9" spans="1:22" ht="30" x14ac:dyDescent="0.3">
      <c r="G9" s="9"/>
      <c r="H9" s="9"/>
      <c r="I9" s="9"/>
      <c r="J9" s="28">
        <v>226</v>
      </c>
      <c r="K9" s="28" t="s">
        <v>70</v>
      </c>
      <c r="L9" s="28" t="s">
        <v>73</v>
      </c>
      <c r="M9" s="28">
        <v>2024</v>
      </c>
      <c r="N9" s="28" t="s">
        <v>120</v>
      </c>
      <c r="O9" s="28">
        <v>9543210987</v>
      </c>
      <c r="P9" s="28" t="s">
        <v>121</v>
      </c>
      <c r="Q9" s="80">
        <v>15</v>
      </c>
      <c r="R9" s="80">
        <f t="shared" si="0"/>
        <v>42500</v>
      </c>
      <c r="S9" s="28">
        <v>2024</v>
      </c>
    </row>
    <row r="10" spans="1:22" ht="30" x14ac:dyDescent="0.3">
      <c r="G10" s="9"/>
      <c r="H10" s="9"/>
      <c r="I10" s="9"/>
      <c r="J10" s="28">
        <v>227</v>
      </c>
      <c r="K10" s="28" t="s">
        <v>71</v>
      </c>
      <c r="L10" s="28" t="s">
        <v>76</v>
      </c>
      <c r="M10" s="81">
        <v>2025</v>
      </c>
      <c r="N10" s="81" t="s">
        <v>120</v>
      </c>
      <c r="O10" s="81">
        <v>9543210987</v>
      </c>
      <c r="P10" s="81" t="s">
        <v>122</v>
      </c>
      <c r="Q10" s="82">
        <v>10</v>
      </c>
      <c r="R10" s="80">
        <f t="shared" si="0"/>
        <v>45000</v>
      </c>
      <c r="S10" s="81">
        <v>2025</v>
      </c>
    </row>
    <row r="11" spans="1:22" ht="18.75" x14ac:dyDescent="0.3">
      <c r="G11" s="9"/>
      <c r="H11" s="9"/>
      <c r="I11" s="9"/>
      <c r="J11" s="28">
        <v>228</v>
      </c>
      <c r="K11" s="81" t="s">
        <v>69</v>
      </c>
      <c r="L11" s="78" t="s">
        <v>76</v>
      </c>
      <c r="M11" s="2"/>
      <c r="N11" s="2"/>
      <c r="O11" s="2"/>
      <c r="P11" s="2" t="s">
        <v>192</v>
      </c>
      <c r="Q11" s="2">
        <v>10</v>
      </c>
      <c r="R11" s="80">
        <f t="shared" si="0"/>
        <v>45000</v>
      </c>
      <c r="S11" s="2"/>
    </row>
    <row r="12" spans="1:22" x14ac:dyDescent="0.25">
      <c r="J12" s="78">
        <v>229</v>
      </c>
      <c r="K12" s="2"/>
      <c r="L12" s="83" t="s">
        <v>72</v>
      </c>
      <c r="M12" s="2"/>
      <c r="N12" s="2"/>
      <c r="O12" s="2"/>
      <c r="P12" s="2" t="s">
        <v>192</v>
      </c>
      <c r="Q12" s="2">
        <v>10</v>
      </c>
      <c r="R12" s="80">
        <f t="shared" si="0"/>
        <v>45000</v>
      </c>
      <c r="S12" s="2"/>
    </row>
    <row r="13" spans="1:22" ht="21" x14ac:dyDescent="0.35">
      <c r="C13" s="10"/>
      <c r="D13" s="10"/>
      <c r="E13" s="10"/>
      <c r="F13" s="10"/>
      <c r="J13" s="78">
        <v>230</v>
      </c>
      <c r="K13" s="2"/>
      <c r="L13" s="83" t="s">
        <v>74</v>
      </c>
      <c r="M13" s="2"/>
      <c r="N13" s="2"/>
      <c r="O13" s="2"/>
      <c r="P13" s="2" t="s">
        <v>192</v>
      </c>
      <c r="Q13" s="2">
        <v>20</v>
      </c>
      <c r="R13" s="80">
        <f t="shared" si="0"/>
        <v>40000</v>
      </c>
      <c r="S13" s="2"/>
    </row>
    <row r="14" spans="1:22" ht="21" x14ac:dyDescent="0.35">
      <c r="C14" s="10"/>
      <c r="D14" s="10"/>
      <c r="E14" s="10"/>
      <c r="F14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2"/>
  <sheetViews>
    <sheetView workbookViewId="0">
      <selection activeCell="K12" sqref="K12"/>
    </sheetView>
  </sheetViews>
  <sheetFormatPr defaultRowHeight="15" x14ac:dyDescent="0.25"/>
  <cols>
    <col min="1" max="1" width="11.140625" bestFit="1" customWidth="1"/>
    <col min="2" max="2" width="19.28515625" bestFit="1" customWidth="1"/>
    <col min="3" max="3" width="8.140625" bestFit="1" customWidth="1"/>
    <col min="4" max="4" width="10" bestFit="1" customWidth="1"/>
    <col min="5" max="5" width="13.85546875" bestFit="1" customWidth="1"/>
    <col min="6" max="6" width="10.5703125" bestFit="1" customWidth="1"/>
    <col min="9" max="9" width="11.5703125" bestFit="1" customWidth="1"/>
  </cols>
  <sheetData>
    <row r="1" spans="1:12" x14ac:dyDescent="0.25">
      <c r="A1" t="s">
        <v>132</v>
      </c>
    </row>
    <row r="2" spans="1:12" x14ac:dyDescent="0.25">
      <c r="A2" t="s">
        <v>133</v>
      </c>
    </row>
    <row r="4" spans="1:12" ht="26.25" x14ac:dyDescent="0.4">
      <c r="E4" s="12" t="s">
        <v>46</v>
      </c>
      <c r="H4" s="12"/>
      <c r="J4" s="12" t="s">
        <v>45</v>
      </c>
    </row>
    <row r="5" spans="1:12" ht="21" x14ac:dyDescent="0.35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3" t="s">
        <v>39</v>
      </c>
      <c r="H5" s="1" t="s">
        <v>40</v>
      </c>
      <c r="I5" s="1" t="s">
        <v>41</v>
      </c>
      <c r="J5" s="1" t="s">
        <v>42</v>
      </c>
      <c r="K5" s="1" t="s">
        <v>43</v>
      </c>
      <c r="L5" s="1" t="s">
        <v>44</v>
      </c>
    </row>
    <row r="6" spans="1:12" x14ac:dyDescent="0.25">
      <c r="A6" s="4">
        <v>221</v>
      </c>
      <c r="B6" s="4" t="s">
        <v>47</v>
      </c>
      <c r="C6" s="4">
        <v>90</v>
      </c>
      <c r="D6" s="4">
        <v>85</v>
      </c>
      <c r="E6" s="4">
        <v>88</v>
      </c>
      <c r="F6" s="4">
        <v>86</v>
      </c>
      <c r="G6" s="4">
        <v>96</v>
      </c>
      <c r="H6" s="4">
        <v>445</v>
      </c>
      <c r="I6" s="4">
        <v>89</v>
      </c>
      <c r="J6" s="4" t="s">
        <v>50</v>
      </c>
      <c r="K6" s="4">
        <v>2</v>
      </c>
      <c r="L6" s="4" t="s">
        <v>53</v>
      </c>
    </row>
    <row r="7" spans="1:12" x14ac:dyDescent="0.25">
      <c r="A7" s="4">
        <v>222</v>
      </c>
      <c r="B7" s="4" t="s">
        <v>11</v>
      </c>
      <c r="C7" s="4">
        <v>55</v>
      </c>
      <c r="D7" s="4">
        <v>56</v>
      </c>
      <c r="E7" s="4">
        <v>59</v>
      </c>
      <c r="F7" s="4">
        <v>44</v>
      </c>
      <c r="G7" s="4">
        <v>52</v>
      </c>
      <c r="H7" s="4">
        <v>266</v>
      </c>
      <c r="I7" s="4">
        <v>53.2</v>
      </c>
      <c r="J7" s="4" t="s">
        <v>50</v>
      </c>
      <c r="K7" s="4">
        <v>4</v>
      </c>
      <c r="L7" s="4" t="s">
        <v>54</v>
      </c>
    </row>
    <row r="8" spans="1:12" x14ac:dyDescent="0.25">
      <c r="A8" s="4">
        <v>223</v>
      </c>
      <c r="B8" s="4" t="s">
        <v>48</v>
      </c>
      <c r="C8" s="4">
        <v>65</v>
      </c>
      <c r="D8" s="4">
        <v>66</v>
      </c>
      <c r="E8" s="4">
        <v>68</v>
      </c>
      <c r="F8" s="4">
        <v>69</v>
      </c>
      <c r="G8" s="4">
        <v>77</v>
      </c>
      <c r="H8" s="4">
        <v>345</v>
      </c>
      <c r="I8" s="4">
        <v>69</v>
      </c>
      <c r="J8" s="4" t="s">
        <v>50</v>
      </c>
      <c r="K8" s="4">
        <v>3</v>
      </c>
      <c r="L8" s="4" t="s">
        <v>54</v>
      </c>
    </row>
    <row r="9" spans="1:12" x14ac:dyDescent="0.25">
      <c r="A9" s="4">
        <v>224</v>
      </c>
      <c r="B9" s="4" t="s">
        <v>5</v>
      </c>
      <c r="C9" s="4">
        <v>20</v>
      </c>
      <c r="D9" s="4">
        <v>18</v>
      </c>
      <c r="E9" s="4">
        <v>45</v>
      </c>
      <c r="F9" s="4">
        <v>56</v>
      </c>
      <c r="G9" s="4">
        <v>33</v>
      </c>
      <c r="H9" s="4">
        <v>172</v>
      </c>
      <c r="I9" s="4">
        <v>34.4</v>
      </c>
      <c r="J9" s="4" t="s">
        <v>51</v>
      </c>
      <c r="K9" s="4">
        <v>0</v>
      </c>
      <c r="L9" s="4" t="s">
        <v>52</v>
      </c>
    </row>
    <row r="10" spans="1:12" x14ac:dyDescent="0.25">
      <c r="A10" s="4">
        <v>225</v>
      </c>
      <c r="B10" s="4" t="s">
        <v>49</v>
      </c>
      <c r="C10" s="4">
        <v>98</v>
      </c>
      <c r="D10" s="4">
        <v>99</v>
      </c>
      <c r="E10" s="4">
        <v>95</v>
      </c>
      <c r="F10" s="4">
        <v>97</v>
      </c>
      <c r="G10" s="4">
        <v>92</v>
      </c>
      <c r="H10" s="4">
        <v>481</v>
      </c>
      <c r="I10" s="4">
        <v>96.2</v>
      </c>
      <c r="J10" s="4" t="s">
        <v>50</v>
      </c>
      <c r="K10" s="4">
        <v>1</v>
      </c>
      <c r="L10" s="4" t="s">
        <v>55</v>
      </c>
    </row>
    <row r="13" spans="1:12" x14ac:dyDescent="0.25">
      <c r="B13" s="14" t="s">
        <v>56</v>
      </c>
      <c r="C13" s="15"/>
    </row>
    <row r="14" spans="1:12" x14ac:dyDescent="0.25">
      <c r="B14" s="14" t="s">
        <v>57</v>
      </c>
      <c r="C14" s="17"/>
    </row>
    <row r="15" spans="1:12" x14ac:dyDescent="0.25">
      <c r="B15" s="14" t="s">
        <v>58</v>
      </c>
      <c r="C15" s="16"/>
    </row>
    <row r="18" spans="2:4" ht="21" x14ac:dyDescent="0.35">
      <c r="B18" s="10"/>
    </row>
    <row r="20" spans="2:4" ht="21" x14ac:dyDescent="0.35">
      <c r="B20" s="10"/>
      <c r="D20" s="10"/>
    </row>
    <row r="21" spans="2:4" ht="21" x14ac:dyDescent="0.35">
      <c r="B21" s="10"/>
    </row>
    <row r="22" spans="2:4" ht="21" x14ac:dyDescent="0.35">
      <c r="B22" s="10"/>
    </row>
  </sheetData>
  <conditionalFormatting sqref="C6:G10">
    <cfRule type="cellIs" dxfId="35" priority="16" operator="greaterThan">
      <formula>80</formula>
    </cfRule>
    <cfRule type="cellIs" dxfId="34" priority="17" operator="between">
      <formula>35</formula>
      <formula>80</formula>
    </cfRule>
    <cfRule type="cellIs" dxfId="33" priority="18" operator="lessThan">
      <formula>35</formula>
    </cfRule>
  </conditionalFormatting>
  <conditionalFormatting sqref="H6:H10">
    <cfRule type="cellIs" dxfId="32" priority="15" operator="greaterThan">
      <formula>400</formula>
    </cfRule>
  </conditionalFormatting>
  <conditionalFormatting sqref="K6:K9">
    <cfRule type="cellIs" dxfId="31" priority="14" operator="greaterThan">
      <formula>0</formula>
    </cfRule>
  </conditionalFormatting>
  <conditionalFormatting sqref="K9">
    <cfRule type="cellIs" dxfId="30" priority="13" operator="lessThan">
      <formula>1</formula>
    </cfRule>
  </conditionalFormatting>
  <conditionalFormatting sqref="K10">
    <cfRule type="cellIs" dxfId="29" priority="12" operator="greaterThan">
      <formula>0</formula>
    </cfRule>
    <cfRule type="cellIs" dxfId="28" priority="6" operator="equal">
      <formula>1</formula>
    </cfRule>
  </conditionalFormatting>
  <conditionalFormatting sqref="L6">
    <cfRule type="containsText" dxfId="27" priority="11" operator="containsText" text="A">
      <formula>NOT(ISERROR(SEARCH("A",L6)))</formula>
    </cfRule>
  </conditionalFormatting>
  <conditionalFormatting sqref="L7:L8">
    <cfRule type="containsText" dxfId="26" priority="10" operator="containsText" text="C">
      <formula>NOT(ISERROR(SEARCH("C",L7)))</formula>
    </cfRule>
  </conditionalFormatting>
  <conditionalFormatting sqref="L10">
    <cfRule type="containsText" dxfId="25" priority="9" operator="containsText" text="A+">
      <formula>NOT(ISERROR(SEARCH("A+",L10)))</formula>
    </cfRule>
  </conditionalFormatting>
  <conditionalFormatting sqref="K6:K10">
    <cfRule type="expression" dxfId="24" priority="8">
      <formula>$K5=0</formula>
    </cfRule>
  </conditionalFormatting>
  <conditionalFormatting sqref="A6:L10">
    <cfRule type="expression" dxfId="3" priority="7">
      <formula>$K6=0</formula>
    </cfRule>
    <cfRule type="expression" dxfId="4" priority="2">
      <formula>$G6=MAX($G$6:$G$10)</formula>
    </cfRule>
    <cfRule type="expression" dxfId="2" priority="1">
      <formula>$J6="Fail"</formula>
    </cfRule>
  </conditionalFormatting>
  <conditionalFormatting sqref="I5:I10">
    <cfRule type="cellIs" dxfId="6" priority="5" operator="lessThan">
      <formula>50</formula>
    </cfRule>
    <cfRule type="cellIs" dxfId="7" priority="4" operator="between">
      <formula>50</formula>
      <formula>80</formula>
    </cfRule>
    <cfRule type="cellIs" dxfId="8" priority="3" operator="greaterThan">
      <formula>80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D A A B Q S w M E F A A C A A g A r 4 X h W k P a T U 6 m A A A A 9 g A A A B I A H A B D b 2 5 m a W c v U G F j a 2 F n Z S 5 4 b W w g o h g A K K A U A A A A A A A A A A A A A A A A A A A A A A A A A A A A h Y 9 L C s I w G I S v U r J v H q 2 o l D R d u B K s C I K 4 D T G 2 w f a v N K n p 3 V x 4 J K 9 g R a v u X M 7 M N z B z v 9 5 4 1 t d V c N G t N Q 2 k i G G K A g 2 q O R g o U t S 5 Y z h H m e A b q U 6 y 0 M E A g 0 1 6 a 1 J U O n d O C P H e Y x / j p i 1 I R C k j + 3 y 1 V a W u Z W j A O g l K o 0 / r 8 L + F B N + 9 x o g I s 0 m M 2 W y K K S e j y X M D X y A a 9 j 7 T H 5 M v u s p 1 r R Y a w u W a k 1 F y 8 v 4 g H l B L A w Q U A A I A C A C v h e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4 X h W n M h L v u m A A A A 3 g A A A B M A H A B G b 3 J t d W x h c y 9 T Z W N 0 a W 9 u M S 5 t I K I Y A C i g F A A A A A A A A A A A A A A A A A A A A A A A A A A A A G 2 O s Q q D M B C G d y H v c K S L B R G c x a G E r i 4 K H c Q h 6 r W K M V e S C B b x 3 R u b t b c c 3 P / d d 2 e x d x N p q E L P c h a x y I 7 S 4 A C 1 7 B R m U I B C x y L w V d F q e v S T + 9 a j S s V q D G r 3 I D N 3 R H N 8 3 Z t S L l j w s M n b o x G k n U f a J A g u X I x S v 0 7 5 5 4 3 c m 3 5 o W h u p 7 Z P M I k i t i z 5 D G 4 d r y b 7 z m 5 S D / w m E N A O U x B N w n g C H m z u O K 4 s m / V e f f w F Q S w E C L Q A U A A I A C A C v h e F a Q 9 p N T q Y A A A D 2 A A A A E g A A A A A A A A A A A A A A A A A A A A A A Q 2 9 u Z m l n L 1 B h Y 2 t h Z 2 U u e G 1 s U E s B A i 0 A F A A C A A g A r 4 X h W g / K 6 a u k A A A A 6 Q A A A B M A A A A A A A A A A A A A A A A A 8 g A A A F t D b 2 5 0 Z W 5 0 X 1 R 5 c G V z X S 5 4 b W x Q S w E C L Q A U A A I A C A C v h e F a c y E u + 6 Y A A A D e A A A A E w A A A A A A A A A A A A A A A A D j A Q A A R m 9 y b X V s Y X M v U 2 V j d G l v b j E u b V B L B Q Y A A A A A A w A D A M I A A A D W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C A A A A A A A A L Y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0 Z T g z M T Y t Z W I 1 M i 0 0 M G U 2 L T g y Y j U t Y 2 E 1 M j I 2 N j h l M D h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U Q V N L I D E i I C 8 + P E V u d H J 5 I F R 5 c G U 9 I l J l Y 2 9 2 Z X J 5 V G F y Z 2 V 0 Q 2 9 s d W 1 u I i B W Y W x 1 Z T 0 i b D E w I i A v P j x F b n R y e S B U e X B l P S J S Z W N v d m V y e V R h c m d l d F J v d y I g V m F s d W U 9 I m w 3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x V D E x O j E 1 O j M x L j I 4 M z I y M j F a I i A v P j x F b n R y e S B U e X B l P S J G a W x s Q 2 9 s d W 1 u V H l w Z X M i I F Z h b H V l P S J z Q m c 9 P S I g L z 4 8 R W 5 0 c n k g V H l w Z T 0 i R m l s b E N v b H V t b k 5 h b W V z I i B W Y W x 1 Z T 0 i c 1 s m c X V v d D t B Y W F k a G F y I E N h c m Q g T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W F h Z G h h c i B D Y X J k I E 5 v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B Y W F k a G F y I E N h c m Q g T m 8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9 d O P f r 4 W k 6 A F J e t n V A a m A A A A A A C A A A A A A A Q Z g A A A A E A A C A A A A C o F c E C G b 8 B 1 X k W M r V Z 8 P 3 g 4 K j r s p K p 6 U Y N E 9 6 G z 3 x S i Q A A A A A O g A A A A A I A A C A A A A B t k z / J / S 9 0 a 0 P Q K j L B z l k s A q 8 W 8 4 k L q j m A v u d R h X p g G 1 A A A A C N 0 B 0 2 S / D k K K Z T t l S X + 8 J Q p 7 t W l Z + Y j Z T S j m r H W 8 j 8 x w 1 R 9 a P t 5 Y S h 4 h 7 s O X f h d Z o 7 r O 0 Q 6 R F v r j g R A 8 C r 7 n 9 D d f v u 0 A / B L U N m N y n h R s d V l E A A A A D 9 X c 0 X F Q / y n S D E + O / v S k m X e P 8 p R t 1 H u 4 s e F K w c Z w h / w m P F / S O X L x 8 Z F 9 A P F o b m d y r z x m o E Q z k h R W 2 f / u 0 U g P 1 t < / D a t a M a s h u p > 
</file>

<file path=customXml/itemProps1.xml><?xml version="1.0" encoding="utf-8"?>
<ds:datastoreItem xmlns:ds="http://schemas.openxmlformats.org/officeDocument/2006/customXml" ds:itemID="{9BC0EB0F-E291-4310-8BF4-AA2BD0F18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</vt:lpstr>
      <vt:lpstr>TASK 2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 harish</dc:creator>
  <cp:lastModifiedBy>logon</cp:lastModifiedBy>
  <dcterms:created xsi:type="dcterms:W3CDTF">2025-03-25T08:45:03Z</dcterms:created>
  <dcterms:modified xsi:type="dcterms:W3CDTF">2025-07-11T15:56:53Z</dcterms:modified>
</cp:coreProperties>
</file>