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8_{B14D88EF-1AEB-41B3-848D-778BA5687D29}" xr6:coauthVersionLast="47" xr6:coauthVersionMax="47" xr10:uidLastSave="{00000000-0000-0000-0000-000000000000}"/>
  <bookViews>
    <workbookView xWindow="-20610" yWindow="2055" windowWidth="20730" windowHeight="11040" firstSheet="1" activeTab="5" xr2:uid="{7F3A8C4D-AF7B-4D1D-A23C-77098DACE110}"/>
  </bookViews>
  <sheets>
    <sheet name="VALIDACIÓN DE DATOS" sheetId="1" r:id="rId1"/>
    <sheet name="CONSOLIDAR DATOS" sheetId="2" r:id="rId2"/>
    <sheet name="BRASIL 2014" sheetId="5" r:id="rId3"/>
    <sheet name="RUSIA 2018" sheetId="3" r:id="rId4"/>
    <sheet name="QATAR 2022" sheetId="4" r:id="rId5"/>
    <sheet name="AGRUPAR DATOS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F10" i="6"/>
  <c r="G10" i="6"/>
  <c r="H10" i="6"/>
  <c r="I10" i="6"/>
  <c r="J10" i="6"/>
  <c r="K10" i="6"/>
  <c r="L10" i="6"/>
  <c r="M10" i="6"/>
  <c r="N10" i="6"/>
  <c r="O10" i="6"/>
  <c r="P10" i="6"/>
  <c r="E11" i="6"/>
  <c r="F11" i="6"/>
  <c r="G11" i="6"/>
  <c r="H11" i="6"/>
  <c r="I11" i="6"/>
  <c r="J11" i="6"/>
  <c r="K11" i="6"/>
  <c r="L11" i="6"/>
  <c r="M11" i="6"/>
  <c r="N11" i="6"/>
  <c r="O11" i="6"/>
  <c r="P11" i="6"/>
  <c r="E12" i="6"/>
  <c r="F12" i="6"/>
  <c r="G12" i="6"/>
  <c r="H12" i="6"/>
  <c r="I12" i="6"/>
  <c r="J12" i="6"/>
  <c r="K12" i="6"/>
  <c r="L12" i="6"/>
  <c r="M12" i="6"/>
  <c r="N12" i="6"/>
  <c r="O12" i="6"/>
  <c r="P12" i="6"/>
  <c r="E13" i="6"/>
  <c r="F13" i="6"/>
  <c r="G13" i="6"/>
  <c r="H13" i="6"/>
  <c r="I13" i="6"/>
  <c r="J13" i="6"/>
  <c r="K13" i="6"/>
  <c r="L13" i="6"/>
  <c r="M13" i="6"/>
  <c r="N13" i="6"/>
  <c r="O13" i="6"/>
  <c r="P13" i="6"/>
  <c r="E14" i="6"/>
  <c r="F14" i="6"/>
  <c r="G14" i="6"/>
  <c r="H14" i="6"/>
  <c r="I14" i="6"/>
  <c r="J14" i="6"/>
  <c r="K14" i="6"/>
  <c r="L14" i="6"/>
  <c r="M14" i="6"/>
  <c r="N14" i="6"/>
  <c r="O14" i="6"/>
  <c r="P14" i="6"/>
  <c r="E15" i="6"/>
  <c r="F15" i="6"/>
  <c r="G15" i="6"/>
  <c r="H15" i="6"/>
  <c r="I15" i="6"/>
  <c r="J15" i="6"/>
  <c r="K15" i="6"/>
  <c r="L15" i="6"/>
  <c r="M15" i="6"/>
  <c r="N15" i="6"/>
  <c r="O15" i="6"/>
  <c r="P15" i="6"/>
  <c r="E16" i="6"/>
  <c r="F16" i="6"/>
  <c r="G16" i="6"/>
  <c r="H16" i="6"/>
  <c r="I16" i="6"/>
  <c r="J16" i="6"/>
  <c r="K16" i="6"/>
  <c r="L16" i="6"/>
  <c r="M16" i="6"/>
  <c r="N16" i="6"/>
  <c r="O16" i="6"/>
  <c r="P16" i="6"/>
  <c r="E17" i="6"/>
  <c r="F17" i="6"/>
  <c r="G17" i="6"/>
  <c r="H17" i="6"/>
  <c r="I17" i="6"/>
  <c r="J17" i="6"/>
  <c r="K17" i="6"/>
  <c r="L17" i="6"/>
  <c r="M17" i="6"/>
  <c r="N17" i="6"/>
  <c r="O17" i="6"/>
  <c r="P17" i="6"/>
  <c r="E18" i="6"/>
  <c r="F18" i="6"/>
  <c r="G18" i="6"/>
  <c r="H18" i="6"/>
  <c r="I18" i="6"/>
  <c r="J18" i="6"/>
  <c r="K18" i="6"/>
  <c r="L18" i="6"/>
  <c r="M18" i="6"/>
  <c r="N18" i="6"/>
  <c r="O18" i="6"/>
  <c r="P18" i="6"/>
  <c r="E19" i="6"/>
  <c r="F19" i="6"/>
  <c r="G19" i="6"/>
  <c r="H19" i="6"/>
  <c r="I19" i="6"/>
  <c r="J19" i="6"/>
  <c r="K19" i="6"/>
  <c r="L19" i="6"/>
  <c r="M19" i="6"/>
  <c r="N19" i="6"/>
  <c r="O19" i="6"/>
  <c r="P19" i="6"/>
  <c r="P5" i="6"/>
  <c r="P6" i="6"/>
  <c r="P7" i="6"/>
  <c r="P8" i="6"/>
  <c r="P9" i="6"/>
  <c r="O6" i="6"/>
  <c r="O7" i="6"/>
  <c r="O8" i="6"/>
  <c r="O9" i="6"/>
  <c r="O5" i="6"/>
  <c r="M5" i="6"/>
  <c r="N5" i="6"/>
  <c r="M6" i="6"/>
  <c r="N6" i="6"/>
  <c r="M7" i="6"/>
  <c r="N7" i="6"/>
  <c r="M8" i="6"/>
  <c r="N8" i="6"/>
  <c r="M9" i="6"/>
  <c r="N9" i="6"/>
  <c r="L6" i="6"/>
  <c r="L7" i="6"/>
  <c r="L8" i="6"/>
  <c r="L9" i="6"/>
  <c r="L5" i="6"/>
  <c r="K6" i="6"/>
  <c r="K7" i="6"/>
  <c r="K8" i="6"/>
  <c r="K9" i="6"/>
  <c r="K5" i="6"/>
  <c r="I5" i="6"/>
  <c r="J5" i="6"/>
  <c r="I6" i="6"/>
  <c r="J6" i="6"/>
  <c r="I7" i="6"/>
  <c r="J7" i="6"/>
  <c r="I8" i="6"/>
  <c r="J8" i="6"/>
  <c r="I9" i="6"/>
  <c r="J9" i="6"/>
  <c r="H6" i="6"/>
  <c r="H7" i="6"/>
  <c r="H8" i="6"/>
  <c r="H9" i="6"/>
  <c r="H5" i="6"/>
  <c r="G6" i="6"/>
  <c r="G7" i="6"/>
  <c r="G8" i="6"/>
  <c r="G9" i="6"/>
  <c r="G5" i="6"/>
  <c r="F5" i="6"/>
  <c r="F6" i="6"/>
  <c r="F7" i="6"/>
  <c r="F8" i="6"/>
  <c r="F9" i="6"/>
  <c r="E6" i="6"/>
  <c r="E7" i="6"/>
  <c r="E8" i="6"/>
  <c r="E9" i="6"/>
  <c r="E5" i="6"/>
  <c r="Q10" i="6" l="1"/>
  <c r="Q17" i="6"/>
  <c r="Q15" i="6"/>
  <c r="Q11" i="6"/>
  <c r="Q19" i="6"/>
  <c r="Q18" i="6"/>
  <c r="Q14" i="6"/>
  <c r="Q13" i="6"/>
  <c r="Q12" i="6"/>
  <c r="Q16" i="6"/>
  <c r="Q6" i="6"/>
  <c r="Q7" i="6"/>
  <c r="Q9" i="6"/>
  <c r="Q8" i="6"/>
  <c r="H20" i="6"/>
  <c r="L20" i="6"/>
  <c r="Q5" i="6"/>
  <c r="N20" i="6"/>
  <c r="O20" i="6"/>
  <c r="J20" i="6"/>
  <c r="F20" i="6"/>
  <c r="M20" i="6"/>
  <c r="P20" i="6"/>
  <c r="I20" i="6"/>
  <c r="G20" i="6"/>
  <c r="K20" i="6"/>
  <c r="E20" i="6"/>
  <c r="E5" i="1"/>
  <c r="I19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5" i="1"/>
  <c r="Q20" i="6" l="1"/>
  <c r="J19" i="1"/>
  <c r="J11" i="1"/>
  <c r="J17" i="1"/>
  <c r="J10" i="1"/>
  <c r="J16" i="1"/>
  <c r="J5" i="1"/>
  <c r="J14" i="1"/>
  <c r="J8" i="1"/>
  <c r="J13" i="1"/>
  <c r="J7" i="1"/>
  <c r="J18" i="1"/>
  <c r="J12" i="1"/>
  <c r="J6" i="1"/>
  <c r="J15" i="1"/>
  <c r="J9" i="1"/>
  <c r="J21" i="1" l="1"/>
</calcChain>
</file>

<file path=xl/sharedStrings.xml><?xml version="1.0" encoding="utf-8"?>
<sst xmlns="http://schemas.openxmlformats.org/spreadsheetml/2006/main" count="162" uniqueCount="95">
  <si>
    <t>Lista de Productos</t>
  </si>
  <si>
    <t>Código</t>
  </si>
  <si>
    <t>Generador de Fechas</t>
  </si>
  <si>
    <t>Uniforme</t>
  </si>
  <si>
    <t>min</t>
  </si>
  <si>
    <t>max</t>
  </si>
  <si>
    <t>Generador de DNI</t>
  </si>
  <si>
    <t>Generador de Precios</t>
  </si>
  <si>
    <t>Exponencial</t>
  </si>
  <si>
    <t>media</t>
  </si>
  <si>
    <t>Producto</t>
  </si>
  <si>
    <t>Cantidad</t>
  </si>
  <si>
    <t>Generador de Cantidades</t>
  </si>
  <si>
    <t>Precio Unitario</t>
  </si>
  <si>
    <t>Nombre del Producto</t>
  </si>
  <si>
    <t>DNI del Cliente</t>
  </si>
  <si>
    <t>Fecha del Pedido</t>
  </si>
  <si>
    <t>Precio Total</t>
  </si>
  <si>
    <t>Total Generado</t>
  </si>
  <si>
    <t>Registro de Ventas en el 2024</t>
  </si>
  <si>
    <t>Total Permitido</t>
  </si>
  <si>
    <t>Nombre</t>
  </si>
  <si>
    <t>Cusqueña</t>
  </si>
  <si>
    <t>Inca Kola</t>
  </si>
  <si>
    <t>Café Tunki</t>
  </si>
  <si>
    <t>Kuna</t>
  </si>
  <si>
    <t>Sumy Kujon</t>
  </si>
  <si>
    <t>Qori Inti</t>
  </si>
  <si>
    <t>Allpa</t>
  </si>
  <si>
    <t>Sumaq Qara</t>
  </si>
  <si>
    <t>Pisac</t>
  </si>
  <si>
    <t>Chifles Lazo</t>
  </si>
  <si>
    <t>Inka Crops</t>
  </si>
  <si>
    <t>Nativa Andina</t>
  </si>
  <si>
    <t>Chaski Foods</t>
  </si>
  <si>
    <t>Shattell</t>
  </si>
  <si>
    <t>Misky Ají</t>
  </si>
  <si>
    <t>Equipo</t>
  </si>
  <si>
    <t>Puntos</t>
  </si>
  <si>
    <t>Victorias</t>
  </si>
  <si>
    <t>Empates</t>
  </si>
  <si>
    <t>Derrotas</t>
  </si>
  <si>
    <t>GF</t>
  </si>
  <si>
    <t>GC</t>
  </si>
  <si>
    <t>DG</t>
  </si>
  <si>
    <t>Brasil</t>
  </si>
  <si>
    <t>Uruguay</t>
  </si>
  <si>
    <t>Argentina</t>
  </si>
  <si>
    <t>Colombia</t>
  </si>
  <si>
    <t>Perú</t>
  </si>
  <si>
    <t>Chile</t>
  </si>
  <si>
    <t>Paraguay</t>
  </si>
  <si>
    <t>Ecuador</t>
  </si>
  <si>
    <t>Bolivia</t>
  </si>
  <si>
    <t>Venezuela</t>
  </si>
  <si>
    <t>Tabla de la Clasificatorias Conmebol Brasil 2014</t>
  </si>
  <si>
    <t>Tabla de la Clasificatorias Conmebol Rusia 2018</t>
  </si>
  <si>
    <t>Tabla de la Clasificatorias Conmebol Qatar 2022</t>
  </si>
  <si>
    <t>Tabla Resumen de las últimas 3 Clasificatorias Conmebol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</si>
  <si>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</si>
  <si>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</si>
  <si>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</si>
  <si>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</si>
  <si>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</si>
  <si>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</si>
  <si>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</si>
  <si>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</si>
  <si>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</si>
  <si>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</si>
  <si>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</si>
  <si>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Diciembre</t>
  </si>
  <si>
    <t>Generador de Ingresos</t>
  </si>
  <si>
    <t>para noviembre - diciembre</t>
  </si>
  <si>
    <t>para enero - febrero</t>
  </si>
  <si>
    <t>para marzo</t>
  </si>
  <si>
    <t>para abril - junio</t>
  </si>
  <si>
    <t>para julio</t>
  </si>
  <si>
    <t>para agosto - octubre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</si>
  <si>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</si>
  <si>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</si>
  <si>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</si>
  <si>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</si>
  <si>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</si>
  <si>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</si>
  <si>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</si>
  <si>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</si>
  <si>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</si>
  <si>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</si>
  <si>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</si>
  <si>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</si>
  <si>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</si>
  <si>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</si>
  <si>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</si>
  <si>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Total</t>
  </si>
  <si>
    <t>Registro Total de Ventas del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</si>
</sst>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S/&quot;\ * #,##0.00_-;\-&quot;S/&quot;\ * #,##0.00_-;_-&quot;S/&quot;\ 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25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1" xfId="0" applyBorder="1"/>
    <xf numFmtId="14" fontId="0" fillId="0" borderId="1" xfId="0" applyNumberFormat="1" applyBorder="1"/>
    <xf numFmtId="44" fontId="0" fillId="0" borderId="1" xfId="1" applyFont="1" applyBorder="1"/>
    <xf numFmtId="44" fontId="0" fillId="0" borderId="1" xfId="0" applyNumberFormat="1" applyBorder="1"/>
    <xf numFmtId="0" fontId="3" fillId="0" borderId="1" xfId="0" applyFont="1" applyBorder="1" applyAlignment="1">
      <alignment horizontal="center" vertical="center"/>
    </xf>
    <xf numFmtId="0" fontId="2" fillId="3" borderId="1" xfId="3" applyFont="1" applyBorder="1"/>
    <xf numFmtId="0" fontId="0" fillId="0" borderId="1" xfId="0" applyBorder="1" applyAlignment="1">
      <alignment vertical="center"/>
    </xf>
    <xf numFmtId="0" fontId="2" fillId="2" borderId="1" xfId="2" applyFont="1" applyBorder="1"/>
    <xf numFmtId="0" fontId="2" fillId="2" borderId="1" xfId="2" applyFont="1" applyBorder="1" applyAlignment="1">
      <alignment vertical="center"/>
    </xf>
    <xf numFmtId="0" fontId="0" fillId="5" borderId="1" xfId="0" applyFill="1" applyBorder="1"/>
    <xf numFmtId="0" fontId="0" fillId="6" borderId="1" xfId="0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0" fillId="6" borderId="1" xfId="0" applyFont="1" applyFill="1" applyBorder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0" borderId="1" xfId="0" applyFont="1" applyBorder="1"/>
    <xf numFmtId="44" fontId="0" fillId="0" borderId="0" xfId="1" applyFont="1" applyAlignment="1">
      <alignment vertical="center"/>
    </xf>
    <xf numFmtId="0" fontId="0" fillId="7" borderId="1" xfId="0" applyFill="1" applyBorder="1"/>
    <xf numFmtId="44" fontId="2" fillId="0" borderId="1" xfId="0" applyNumberFormat="1" applyFont="1" applyBorder="1"/>
    <xf numFmtId="0" fontId="2" fillId="4" borderId="1" xfId="0" applyFont="1" applyFill="1" applyBorder="1"/>
  </cellXfs>
  <cellStyles count="4">
    <cellStyle name="40% - Énfasis1" xfId="2" builtinId="31"/>
    <cellStyle name="40% - Énfasis4" xfId="3" builtinId="43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'AGRUPAR DATOS'!$D$5</c:f>
              <c:strCache>
                <c:ptCount val="1"/>
                <c:pt idx="0">
                  <c:v>P1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'AGRUPAR DATOS'!$E$4:$Q$4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'AGRUPAR DATOS'!$E$5:$Q$5</c:f>
              <c:numCache>
                <c:formatCode>_("S/"* #,##0.00_);_("S/"* \(#,##0.00\);_("S/"* "-"??_);_(@_)</c:formatCode>
                <c:ptCount val="13"/>
                <c:pt idx="0">
                  <c:v>15.3</c:v>
                </c:pt>
                <c:pt idx="1">
                  <c:v>295.39999999999998</c:v>
                </c:pt>
                <c:pt idx="2">
                  <c:v>162.9</c:v>
                </c:pt>
                <c:pt idx="3">
                  <c:v>48.3</c:v>
                </c:pt>
                <c:pt idx="4">
                  <c:v>116.7</c:v>
                </c:pt>
                <c:pt idx="5">
                  <c:v>201.6</c:v>
                </c:pt>
                <c:pt idx="6">
                  <c:v>110.3</c:v>
                </c:pt>
                <c:pt idx="7">
                  <c:v>81.599999999999994</c:v>
                </c:pt>
                <c:pt idx="8">
                  <c:v>224.2</c:v>
                </c:pt>
                <c:pt idx="9">
                  <c:v>256.3</c:v>
                </c:pt>
                <c:pt idx="10">
                  <c:v>1616.9</c:v>
                </c:pt>
                <c:pt idx="11">
                  <c:v>331.3</c:v>
                </c:pt>
                <c:pt idx="12">
                  <c:v>3460.8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9-4479-82D2-1EB52411A4DA}"/>
            </c:ext>
          </c:extLst>
        </c:ser>
        <c:ser>
          <c:idx val="1"/>
          <c:order val="1"/>
          <c:tx>
            <c:strRef>
              <c:f>'AGRUPAR DATOS'!$D$6</c:f>
              <c:strCache>
                <c:ptCount val="1"/>
                <c:pt idx="0">
                  <c:v>P2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'AGRUPAR DATOS'!$E$4:$Q$4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'AGRUPAR DATOS'!$E$6:$Q$6</c:f>
              <c:numCache>
                <c:formatCode>_("S/"* #,##0.00_);_("S/"* \(#,##0.00\);_("S/"* "-"??_);_(@_)</c:formatCode>
                <c:ptCount val="13"/>
                <c:pt idx="0">
                  <c:v>50</c:v>
                </c:pt>
                <c:pt idx="1">
                  <c:v>280.8</c:v>
                </c:pt>
                <c:pt idx="2">
                  <c:v>384.1</c:v>
                </c:pt>
                <c:pt idx="3">
                  <c:v>24.1</c:v>
                </c:pt>
                <c:pt idx="4">
                  <c:v>486.6</c:v>
                </c:pt>
                <c:pt idx="5">
                  <c:v>136.19999999999999</c:v>
                </c:pt>
                <c:pt idx="6">
                  <c:v>179.5</c:v>
                </c:pt>
                <c:pt idx="7">
                  <c:v>264.89999999999998</c:v>
                </c:pt>
                <c:pt idx="8">
                  <c:v>602.1</c:v>
                </c:pt>
                <c:pt idx="9">
                  <c:v>16.8</c:v>
                </c:pt>
                <c:pt idx="10">
                  <c:v>1124</c:v>
                </c:pt>
                <c:pt idx="11">
                  <c:v>531.70000000000005</c:v>
                </c:pt>
                <c:pt idx="12">
                  <c:v>4080.8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9-4479-82D2-1EB52411A4DA}"/>
            </c:ext>
          </c:extLst>
        </c:ser>
        <c:ser>
          <c:idx val="2"/>
          <c:order val="2"/>
          <c:tx>
            <c:strRef>
              <c:f>'AGRUPAR DATOS'!$D$7</c:f>
              <c:strCache>
                <c:ptCount val="1"/>
                <c:pt idx="0">
                  <c:v>P3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'AGRUPAR DATOS'!$E$4:$Q$4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'AGRUPAR DATOS'!$E$7:$Q$7</c:f>
              <c:numCache>
                <c:formatCode>_("S/"* #,##0.00_);_("S/"* \(#,##0.00\);_("S/"* "-"??_);_(@_)</c:formatCode>
                <c:ptCount val="13"/>
                <c:pt idx="0">
                  <c:v>52.1</c:v>
                </c:pt>
                <c:pt idx="1">
                  <c:v>398.8</c:v>
                </c:pt>
                <c:pt idx="2">
                  <c:v>595.9</c:v>
                </c:pt>
                <c:pt idx="3">
                  <c:v>11.2</c:v>
                </c:pt>
                <c:pt idx="4">
                  <c:v>142.19999999999999</c:v>
                </c:pt>
                <c:pt idx="5">
                  <c:v>9.5</c:v>
                </c:pt>
                <c:pt idx="6">
                  <c:v>1084.7</c:v>
                </c:pt>
                <c:pt idx="7">
                  <c:v>321.89999999999998</c:v>
                </c:pt>
                <c:pt idx="8">
                  <c:v>211.9</c:v>
                </c:pt>
                <c:pt idx="9">
                  <c:v>210.8</c:v>
                </c:pt>
                <c:pt idx="10">
                  <c:v>1651.2</c:v>
                </c:pt>
                <c:pt idx="11">
                  <c:v>432.3</c:v>
                </c:pt>
                <c:pt idx="12">
                  <c:v>5122.5000000000009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49-4479-82D2-1EB52411A4DA}"/>
            </c:ext>
          </c:extLst>
        </c:ser>
        <c:ser>
          <c:idx val="3"/>
          <c:order val="3"/>
          <c:tx>
            <c:strRef>
              <c:f>'AGRUPAR DATOS'!$D$8</c:f>
              <c:strCache>
                <c:ptCount val="1"/>
                <c:pt idx="0">
                  <c:v>P4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'AGRUPAR DATOS'!$E$4:$Q$4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'AGRUPAR DATOS'!$E$8:$Q$8</c:f>
              <c:numCache>
                <c:formatCode>_("S/"* #,##0.00_);_("S/"* \(#,##0.00\);_("S/"* "-"??_);_(@_)</c:formatCode>
                <c:ptCount val="13"/>
                <c:pt idx="0">
                  <c:v>122.3</c:v>
                </c:pt>
                <c:pt idx="1">
                  <c:v>367.5</c:v>
                </c:pt>
                <c:pt idx="2">
                  <c:v>622.79999999999995</c:v>
                </c:pt>
                <c:pt idx="3">
                  <c:v>150.5</c:v>
                </c:pt>
                <c:pt idx="4">
                  <c:v>212.9</c:v>
                </c:pt>
                <c:pt idx="5">
                  <c:v>101.6</c:v>
                </c:pt>
                <c:pt idx="6">
                  <c:v>110.6</c:v>
                </c:pt>
                <c:pt idx="7">
                  <c:v>227.7</c:v>
                </c:pt>
                <c:pt idx="8">
                  <c:v>199.4</c:v>
                </c:pt>
                <c:pt idx="9">
                  <c:v>744.7</c:v>
                </c:pt>
                <c:pt idx="10">
                  <c:v>79.599999999999994</c:v>
                </c:pt>
                <c:pt idx="11">
                  <c:v>120.3</c:v>
                </c:pt>
                <c:pt idx="12">
                  <c:v>3059.9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49-4479-82D2-1EB52411A4DA}"/>
            </c:ext>
          </c:extLst>
        </c:ser>
        <c:ser>
          <c:idx val="4"/>
          <c:order val="4"/>
          <c:tx>
            <c:strRef>
              <c:f>'AGRUPAR DATOS'!$D$9</c:f>
              <c:strCache>
                <c:ptCount val="1"/>
                <c:pt idx="0">
                  <c:v>P5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'AGRUPAR DATOS'!$E$4:$Q$4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'AGRUPAR DATOS'!$E$9:$Q$9</c:f>
              <c:numCache>
                <c:formatCode>_("S/"* #,##0.00_);_("S/"* \(#,##0.00\);_("S/"* "-"??_);_(@_)</c:formatCode>
                <c:ptCount val="13"/>
                <c:pt idx="0">
                  <c:v>92.7</c:v>
                </c:pt>
                <c:pt idx="1">
                  <c:v>38.9</c:v>
                </c:pt>
                <c:pt idx="2">
                  <c:v>807.4</c:v>
                </c:pt>
                <c:pt idx="3">
                  <c:v>594.4</c:v>
                </c:pt>
                <c:pt idx="4">
                  <c:v>390.7</c:v>
                </c:pt>
                <c:pt idx="5">
                  <c:v>57.9</c:v>
                </c:pt>
                <c:pt idx="6">
                  <c:v>1029.9000000000001</c:v>
                </c:pt>
                <c:pt idx="7">
                  <c:v>74</c:v>
                </c:pt>
                <c:pt idx="8">
                  <c:v>129.19999999999999</c:v>
                </c:pt>
                <c:pt idx="9">
                  <c:v>81.900000000000006</c:v>
                </c:pt>
                <c:pt idx="10">
                  <c:v>435.8</c:v>
                </c:pt>
                <c:pt idx="11">
                  <c:v>676.8</c:v>
                </c:pt>
                <c:pt idx="12">
                  <c:v>4409.6000000000004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49-4479-82D2-1EB52411A4DA}"/>
            </c:ext>
          </c:extLst>
        </c:ser>
        <c:ser>
          <c:idx val="5"/>
          <c:order val="5"/>
          <c:tx>
            <c:strRef>
              <c:f>'AGRUPAR DATOS'!$D$10</c:f>
              <c:strCache>
                <c:ptCount val="1"/>
                <c:pt idx="0">
                  <c:v>P6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'AGRUPAR DATOS'!$E$4:$Q$4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'AGRUPAR DATOS'!$E$10:$Q$10</c:f>
              <c:numCache>
                <c:formatCode>_("S/"* #,##0.00_);_("S/"* \(#,##0.00\);_("S/"* "-"??_);_(@_)</c:formatCode>
                <c:ptCount val="13"/>
                <c:pt idx="0">
                  <c:v>18.3</c:v>
                </c:pt>
                <c:pt idx="1">
                  <c:v>87.9</c:v>
                </c:pt>
                <c:pt idx="2">
                  <c:v>136.1</c:v>
                </c:pt>
                <c:pt idx="3">
                  <c:v>119.9</c:v>
                </c:pt>
                <c:pt idx="4">
                  <c:v>84.4</c:v>
                </c:pt>
                <c:pt idx="5">
                  <c:v>134.6</c:v>
                </c:pt>
                <c:pt idx="6">
                  <c:v>494.7</c:v>
                </c:pt>
                <c:pt idx="7">
                  <c:v>535.79999999999995</c:v>
                </c:pt>
                <c:pt idx="8">
                  <c:v>846.1</c:v>
                </c:pt>
                <c:pt idx="9">
                  <c:v>85.5</c:v>
                </c:pt>
                <c:pt idx="10">
                  <c:v>1410.2</c:v>
                </c:pt>
                <c:pt idx="11">
                  <c:v>3574.6</c:v>
                </c:pt>
                <c:pt idx="12">
                  <c:v>7528.1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49-4479-82D2-1EB52411A4DA}"/>
            </c:ext>
          </c:extLst>
        </c:ser>
        <c:ser>
          <c:idx val="6"/>
          <c:order val="6"/>
          <c:tx>
            <c:strRef>
              <c:f>'AGRUPAR DATOS'!$D$11</c:f>
              <c:strCache>
                <c:ptCount val="1"/>
                <c:pt idx="0">
                  <c:v>P7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'AGRUPAR DATOS'!$E$4:$Q$4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'AGRUPAR DATOS'!$E$11:$Q$11</c:f>
              <c:numCache>
                <c:formatCode>_("S/"* #,##0.00_);_("S/"* \(#,##0.00\);_("S/"* "-"??_);_(@_)</c:formatCode>
                <c:ptCount val="13"/>
                <c:pt idx="0">
                  <c:v>62.4</c:v>
                </c:pt>
                <c:pt idx="1">
                  <c:v>169.9</c:v>
                </c:pt>
                <c:pt idx="2">
                  <c:v>327.9</c:v>
                </c:pt>
                <c:pt idx="3">
                  <c:v>167.8</c:v>
                </c:pt>
                <c:pt idx="4">
                  <c:v>213.2</c:v>
                </c:pt>
                <c:pt idx="5">
                  <c:v>164.8</c:v>
                </c:pt>
                <c:pt idx="6">
                  <c:v>47.5</c:v>
                </c:pt>
                <c:pt idx="7">
                  <c:v>82.6</c:v>
                </c:pt>
                <c:pt idx="8">
                  <c:v>1590.8</c:v>
                </c:pt>
                <c:pt idx="9">
                  <c:v>28</c:v>
                </c:pt>
                <c:pt idx="10">
                  <c:v>390.7</c:v>
                </c:pt>
                <c:pt idx="11">
                  <c:v>102</c:v>
                </c:pt>
                <c:pt idx="12">
                  <c:v>3347.5999999999995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49-4479-82D2-1EB52411A4DA}"/>
            </c:ext>
          </c:extLst>
        </c:ser>
        <c:ser>
          <c:idx val="7"/>
          <c:order val="7"/>
          <c:tx>
            <c:strRef>
              <c:f>'AGRUPAR DATOS'!$D$12</c:f>
              <c:strCache>
                <c:ptCount val="1"/>
                <c:pt idx="0">
                  <c:v>P8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'AGRUPAR DATOS'!$E$4:$Q$4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'AGRUPAR DATOS'!$E$12:$Q$12</c:f>
              <c:numCache>
                <c:formatCode>_("S/"* #,##0.00_);_("S/"* \(#,##0.00\);_("S/"* "-"??_);_(@_)</c:formatCode>
                <c:ptCount val="13"/>
                <c:pt idx="0">
                  <c:v>52.3</c:v>
                </c:pt>
                <c:pt idx="1">
                  <c:v>83</c:v>
                </c:pt>
                <c:pt idx="2">
                  <c:v>402.7</c:v>
                </c:pt>
                <c:pt idx="3">
                  <c:v>538.20000000000005</c:v>
                </c:pt>
                <c:pt idx="4">
                  <c:v>187.7</c:v>
                </c:pt>
                <c:pt idx="5">
                  <c:v>74.7</c:v>
                </c:pt>
                <c:pt idx="6">
                  <c:v>590.5</c:v>
                </c:pt>
                <c:pt idx="7">
                  <c:v>86.4</c:v>
                </c:pt>
                <c:pt idx="8">
                  <c:v>104.4</c:v>
                </c:pt>
                <c:pt idx="9">
                  <c:v>398.7</c:v>
                </c:pt>
                <c:pt idx="10">
                  <c:v>4158.3999999999996</c:v>
                </c:pt>
                <c:pt idx="11">
                  <c:v>781.9</c:v>
                </c:pt>
                <c:pt idx="12">
                  <c:v>7458.9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C49-4479-82D2-1EB52411A4DA}"/>
            </c:ext>
          </c:extLst>
        </c:ser>
        <c:ser>
          <c:idx val="8"/>
          <c:order val="8"/>
          <c:tx>
            <c:strRef>
              <c:f>'AGRUPAR DATOS'!$D$13</c:f>
              <c:strCache>
                <c:ptCount val="1"/>
                <c:pt idx="0">
                  <c:v>P9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'AGRUPAR DATOS'!$E$4:$Q$4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'AGRUPAR DATOS'!$E$13:$Q$13</c:f>
              <c:numCache>
                <c:formatCode>_("S/"* #,##0.00_);_("S/"* \(#,##0.00\);_("S/"* "-"??_);_(@_)</c:formatCode>
                <c:ptCount val="13"/>
                <c:pt idx="0">
                  <c:v>248.3</c:v>
                </c:pt>
                <c:pt idx="1">
                  <c:v>193.4</c:v>
                </c:pt>
                <c:pt idx="2">
                  <c:v>309.60000000000002</c:v>
                </c:pt>
                <c:pt idx="3">
                  <c:v>1.3</c:v>
                </c:pt>
                <c:pt idx="4">
                  <c:v>412.8</c:v>
                </c:pt>
                <c:pt idx="5">
                  <c:v>288.89999999999998</c:v>
                </c:pt>
                <c:pt idx="6">
                  <c:v>227.1</c:v>
                </c:pt>
                <c:pt idx="7">
                  <c:v>427.9</c:v>
                </c:pt>
                <c:pt idx="8">
                  <c:v>97.5</c:v>
                </c:pt>
                <c:pt idx="9">
                  <c:v>356.8</c:v>
                </c:pt>
                <c:pt idx="10">
                  <c:v>725.3</c:v>
                </c:pt>
                <c:pt idx="11">
                  <c:v>302</c:v>
                </c:pt>
                <c:pt idx="12">
                  <c:v>3590.9000000000005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C49-4479-82D2-1EB52411A4DA}"/>
            </c:ext>
          </c:extLst>
        </c:ser>
        <c:ser>
          <c:idx val="9"/>
          <c:order val="9"/>
          <c:tx>
            <c:strRef>
              <c:f>'AGRUPAR DATOS'!$D$14</c:f>
              <c:strCache>
                <c:ptCount val="1"/>
                <c:pt idx="0">
                  <c:v>P10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'AGRUPAR DATOS'!$E$4:$Q$4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'AGRUPAR DATOS'!$E$14:$Q$14</c:f>
              <c:numCache>
                <c:formatCode>_("S/"* #,##0.00_);_("S/"* \(#,##0.00\);_("S/"* "-"??_);_(@_)</c:formatCode>
                <c:ptCount val="13"/>
                <c:pt idx="0">
                  <c:v>8.3000000000000007</c:v>
                </c:pt>
                <c:pt idx="1">
                  <c:v>60.3</c:v>
                </c:pt>
                <c:pt idx="2">
                  <c:v>156.4</c:v>
                </c:pt>
                <c:pt idx="3">
                  <c:v>179.7</c:v>
                </c:pt>
                <c:pt idx="4">
                  <c:v>13</c:v>
                </c:pt>
                <c:pt idx="5">
                  <c:v>81.099999999999994</c:v>
                </c:pt>
                <c:pt idx="6">
                  <c:v>385.8</c:v>
                </c:pt>
                <c:pt idx="7">
                  <c:v>407.5</c:v>
                </c:pt>
                <c:pt idx="8">
                  <c:v>146.69999999999999</c:v>
                </c:pt>
                <c:pt idx="9">
                  <c:v>248.5</c:v>
                </c:pt>
                <c:pt idx="10">
                  <c:v>442.7</c:v>
                </c:pt>
                <c:pt idx="11">
                  <c:v>729.4</c:v>
                </c:pt>
                <c:pt idx="12">
                  <c:v>2859.4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C49-4479-82D2-1EB52411A4DA}"/>
            </c:ext>
          </c:extLst>
        </c:ser>
        <c:ser>
          <c:idx val="10"/>
          <c:order val="10"/>
          <c:tx>
            <c:strRef>
              <c:f>'AGRUPAR DATOS'!$D$15</c:f>
              <c:strCache>
                <c:ptCount val="1"/>
                <c:pt idx="0">
                  <c:v>P11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'AGRUPAR DATOS'!$E$4:$Q$4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'AGRUPAR DATOS'!$E$15:$Q$15</c:f>
              <c:numCache>
                <c:formatCode>_("S/"* #,##0.00_);_("S/"* \(#,##0.00\);_("S/"* "-"??_);_(@_)</c:formatCode>
                <c:ptCount val="13"/>
                <c:pt idx="0">
                  <c:v>152.6</c:v>
                </c:pt>
                <c:pt idx="1">
                  <c:v>147.1</c:v>
                </c:pt>
                <c:pt idx="2">
                  <c:v>133.69999999999999</c:v>
                </c:pt>
                <c:pt idx="3">
                  <c:v>108.6</c:v>
                </c:pt>
                <c:pt idx="4">
                  <c:v>502.5</c:v>
                </c:pt>
                <c:pt idx="5">
                  <c:v>244.2</c:v>
                </c:pt>
                <c:pt idx="6">
                  <c:v>173.7</c:v>
                </c:pt>
                <c:pt idx="7">
                  <c:v>20.100000000000001</c:v>
                </c:pt>
                <c:pt idx="8">
                  <c:v>307.3</c:v>
                </c:pt>
                <c:pt idx="9">
                  <c:v>241.4</c:v>
                </c:pt>
                <c:pt idx="10">
                  <c:v>2904.7</c:v>
                </c:pt>
                <c:pt idx="11">
                  <c:v>9.1</c:v>
                </c:pt>
                <c:pt idx="12">
                  <c:v>4945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C49-4479-82D2-1EB52411A4DA}"/>
            </c:ext>
          </c:extLst>
        </c:ser>
        <c:ser>
          <c:idx val="11"/>
          <c:order val="11"/>
          <c:tx>
            <c:strRef>
              <c:f>'AGRUPAR DATOS'!$D$16</c:f>
              <c:strCache>
                <c:ptCount val="1"/>
                <c:pt idx="0">
                  <c:v>P12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'AGRUPAR DATOS'!$E$4:$Q$4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'AGRUPAR DATOS'!$E$16:$Q$16</c:f>
              <c:numCache>
                <c:formatCode>_("S/"* #,##0.00_);_("S/"* \(#,##0.00\);_("S/"* "-"??_);_(@_)</c:formatCode>
                <c:ptCount val="13"/>
                <c:pt idx="0">
                  <c:v>2.6</c:v>
                </c:pt>
                <c:pt idx="1">
                  <c:v>506.1</c:v>
                </c:pt>
                <c:pt idx="2">
                  <c:v>346.3</c:v>
                </c:pt>
                <c:pt idx="3">
                  <c:v>166.3</c:v>
                </c:pt>
                <c:pt idx="4">
                  <c:v>602.1</c:v>
                </c:pt>
                <c:pt idx="5">
                  <c:v>42.9</c:v>
                </c:pt>
                <c:pt idx="6">
                  <c:v>281</c:v>
                </c:pt>
                <c:pt idx="7">
                  <c:v>443.7</c:v>
                </c:pt>
                <c:pt idx="8">
                  <c:v>229.6</c:v>
                </c:pt>
                <c:pt idx="9">
                  <c:v>142.9</c:v>
                </c:pt>
                <c:pt idx="10">
                  <c:v>691.2</c:v>
                </c:pt>
                <c:pt idx="11">
                  <c:v>157.30000000000001</c:v>
                </c:pt>
                <c:pt idx="12">
                  <c:v>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C49-4479-82D2-1EB52411A4DA}"/>
            </c:ext>
          </c:extLst>
        </c:ser>
        <c:ser>
          <c:idx val="12"/>
          <c:order val="12"/>
          <c:tx>
            <c:strRef>
              <c:f>'AGRUPAR DATOS'!$D$17</c:f>
              <c:strCache>
                <c:ptCount val="1"/>
                <c:pt idx="0">
                  <c:v>P13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'AGRUPAR DATOS'!$E$4:$Q$4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'AGRUPAR DATOS'!$E$17:$Q$17</c:f>
              <c:numCache>
                <c:formatCode>_("S/"* #,##0.00_);_("S/"* \(#,##0.00\);_("S/"* "-"??_);_(@_)</c:formatCode>
                <c:ptCount val="13"/>
                <c:pt idx="0">
                  <c:v>19.600000000000001</c:v>
                </c:pt>
                <c:pt idx="1">
                  <c:v>227.5</c:v>
                </c:pt>
                <c:pt idx="2">
                  <c:v>246.3</c:v>
                </c:pt>
                <c:pt idx="3">
                  <c:v>253.6</c:v>
                </c:pt>
                <c:pt idx="4">
                  <c:v>244.9</c:v>
                </c:pt>
                <c:pt idx="5">
                  <c:v>332.9</c:v>
                </c:pt>
                <c:pt idx="6">
                  <c:v>81.2</c:v>
                </c:pt>
                <c:pt idx="7">
                  <c:v>608.9</c:v>
                </c:pt>
                <c:pt idx="8">
                  <c:v>274.2</c:v>
                </c:pt>
                <c:pt idx="9">
                  <c:v>3.6</c:v>
                </c:pt>
                <c:pt idx="10">
                  <c:v>1583.5</c:v>
                </c:pt>
                <c:pt idx="11">
                  <c:v>1481.9</c:v>
                </c:pt>
                <c:pt idx="12">
                  <c:v>5358.1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C49-4479-82D2-1EB52411A4DA}"/>
            </c:ext>
          </c:extLst>
        </c:ser>
        <c:ser>
          <c:idx val="13"/>
          <c:order val="13"/>
          <c:tx>
            <c:strRef>
              <c:f>'AGRUPAR DATOS'!$D$18</c:f>
              <c:strCache>
                <c:ptCount val="1"/>
                <c:pt idx="0">
                  <c:v>P14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'AGRUPAR DATOS'!$E$4:$Q$4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'AGRUPAR DATOS'!$E$18:$Q$18</c:f>
              <c:numCache>
                <c:formatCode>_("S/"* #,##0.00_);_("S/"* \(#,##0.00\);_("S/"* "-"??_);_(@_)</c:formatCode>
                <c:ptCount val="13"/>
                <c:pt idx="0">
                  <c:v>1.5</c:v>
                </c:pt>
                <c:pt idx="1">
                  <c:v>66.2</c:v>
                </c:pt>
                <c:pt idx="2">
                  <c:v>956.1</c:v>
                </c:pt>
                <c:pt idx="3">
                  <c:v>128.30000000000001</c:v>
                </c:pt>
                <c:pt idx="4">
                  <c:v>250.6</c:v>
                </c:pt>
                <c:pt idx="5">
                  <c:v>99</c:v>
                </c:pt>
                <c:pt idx="6">
                  <c:v>914.6</c:v>
                </c:pt>
                <c:pt idx="7">
                  <c:v>902.5</c:v>
                </c:pt>
                <c:pt idx="8">
                  <c:v>372.9</c:v>
                </c:pt>
                <c:pt idx="9">
                  <c:v>673.6</c:v>
                </c:pt>
                <c:pt idx="10">
                  <c:v>373</c:v>
                </c:pt>
                <c:pt idx="11">
                  <c:v>34.799999999999997</c:v>
                </c:pt>
                <c:pt idx="12">
                  <c:v>4773.1000000000004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C49-4479-82D2-1EB52411A4DA}"/>
            </c:ext>
          </c:extLst>
        </c:ser>
        <c:ser>
          <c:idx val="14"/>
          <c:order val="14"/>
          <c:tx>
            <c:strRef>
              <c:f>'AGRUPAR DATOS'!$D$19</c:f>
              <c:strCache>
                <c:ptCount val="1"/>
                <c:pt idx="0">
                  <c:v>P15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'AGRUPAR DATOS'!$E$4:$Q$4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'AGRUPAR DATOS'!$E$19:$Q$19</c:f>
              <c:numCache>
                <c:formatCode>_("S/"* #,##0.00_);_("S/"* \(#,##0.00\);_("S/"* "-"??_);_(@_)</c:formatCode>
                <c:ptCount val="13"/>
                <c:pt idx="0">
                  <c:v>11.8</c:v>
                </c:pt>
                <c:pt idx="1">
                  <c:v>16.3</c:v>
                </c:pt>
                <c:pt idx="2">
                  <c:v>407.8</c:v>
                </c:pt>
                <c:pt idx="3">
                  <c:v>90.6</c:v>
                </c:pt>
                <c:pt idx="4">
                  <c:v>338.9</c:v>
                </c:pt>
                <c:pt idx="5">
                  <c:v>488.4</c:v>
                </c:pt>
                <c:pt idx="6">
                  <c:v>782.3</c:v>
                </c:pt>
                <c:pt idx="7">
                  <c:v>166.5</c:v>
                </c:pt>
                <c:pt idx="8">
                  <c:v>131.80000000000001</c:v>
                </c:pt>
                <c:pt idx="9">
                  <c:v>156.69999999999999</c:v>
                </c:pt>
                <c:pt idx="10">
                  <c:v>253.1</c:v>
                </c:pt>
                <c:pt idx="11">
                  <c:v>203.3</c:v>
                </c:pt>
                <c:pt idx="12">
                  <c:v>3047.5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C49-4479-82D2-1EB52411A4DA}"/>
            </c:ext>
          </c:extLst>
        </c:ser>
        <c:ser>
          <c:idx val="15"/>
          <c:order val="15"/>
          <c:tx>
            <c:strRef>
              <c:f>'AGRUPAR DATOS'!$D$20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'AGRUPAR DATOS'!$E$4:$Q$4</c:f>
              <c:strCache>
                <c:ptCount val="13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  <c:pt idx="12">
                  <c:v>Total</c:v>
                </c:pt>
              </c:strCache>
            </c:strRef>
          </c:cat>
          <c:val>
            <c:numRef>
              <c:f>'AGRUPAR DATOS'!$E$20:$Q$20</c:f>
              <c:numCache>
                <c:formatCode>_("S/"* #,##0.00_);_("S/"* \(#,##0.00\);_("S/"* "-"??_);_(@_)</c:formatCode>
                <c:ptCount val="13"/>
                <c:pt idx="0">
                  <c:v>910.1</c:v>
                </c:pt>
                <c:pt idx="1">
                  <c:v>2939.1000000000004</c:v>
                </c:pt>
                <c:pt idx="2">
                  <c:v>5996</c:v>
                </c:pt>
                <c:pt idx="3">
                  <c:v>2582.8000000000002</c:v>
                </c:pt>
                <c:pt idx="4">
                  <c:v>4199.2</c:v>
                </c:pt>
                <c:pt idx="5">
                  <c:v>2458.3000000000002</c:v>
                </c:pt>
                <c:pt idx="6">
                  <c:v>6493.4</c:v>
                </c:pt>
                <c:pt idx="7">
                  <c:v>4652</c:v>
                </c:pt>
                <c:pt idx="8">
                  <c:v>5468.1</c:v>
                </c:pt>
                <c:pt idx="9">
                  <c:v>3646.2000000000003</c:v>
                </c:pt>
                <c:pt idx="10">
                  <c:v>17840.3</c:v>
                </c:pt>
                <c:pt idx="11">
                  <c:v>9468.6999999999989</c:v>
                </c:pt>
                <c:pt idx="12">
                  <c:v>66654.2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C49-4479-82D2-1EB52411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91902960"/>
        <c:axId val="1991908240"/>
      </c:barChart>
      <c:catAx>
        <c:axId val="199190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91908240"/>
        <c:crosses val="autoZero"/>
        <c:auto val="1"/>
        <c:lblAlgn val="ctr"/>
        <c:lblOffset val="100"/>
        <c:noMultiLvlLbl val="0"/>
      </c:catAx>
      <c:valAx>
        <c:axId val="199190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S/&quot;* #,##0.00_);_(&quot;S/&quot;* \(#,##0.00\);_(&quot;S/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99190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21</xdr:row>
      <xdr:rowOff>33337</xdr:rowOff>
    </xdr:from>
    <xdr:to>
      <xdr:col>16</xdr:col>
      <xdr:colOff>819149</xdr:colOff>
      <xdr:row>39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E556892-6524-07B5-590D-52F227D29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https://d.docs.live.net/FF2BC12CF970619B/Documentos/Validaci&#243;n,%20Agrupamiento,%20Esquemas%20y%20Consolidaci&#243;n%20de%20Datos.xlsx" TargetMode="External"/><Relationship Id="rId2" Type="http://schemas.openxmlformats.org/officeDocument/2006/relationships/externalLinkPath" Target="https://d.docs.live.net/FF2BC12CF970619B/Documentos/Validaci&#243;n,%20Agrupamiento,%20Esquemas%20y%20Consolidaci&#243;n%20de%20Datos.xlsx" TargetMode="External"/><Relationship Id="rId1" Type="http://schemas.openxmlformats.org/officeDocument/2006/relationships/externalLinkPath" Target="https://d.docs.live.net/FF2BC12CF970619B/Documentos/Validaci&#243;n,%20Agrupamiento,%20Esquemas%20y%20Consolidaci&#243;n%20de%20Datos.xlsx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97ED0-C013-4A22-9B24-F78DEFF5BF82}">
  <dimension ref="A2:M24"/>
  <sheetViews>
    <sheetView topLeftCell="A7" workbookViewId="0">
      <selection activeCell="E21" sqref="E21"/>
    </sheetView>
  </sheetViews>
  <sheetFormatPr baseColWidth="10" defaultRowHeight="15" x14ac:dyDescent="0.25"/>
  <cols>
    <col min="1" max="2" width="16.5703125" customWidth="1"/>
    <col min="3" max="3" width="3.5703125" customWidth="1"/>
    <col min="4" max="4" width="7.140625" bestFit="1" customWidth="1"/>
    <col min="5" max="5" width="21.5703125" customWidth="1"/>
    <col min="6" max="6" width="18.5703125" customWidth="1"/>
    <col min="8" max="8" width="16.7109375" customWidth="1"/>
    <col min="9" max="9" width="16.85546875" customWidth="1"/>
    <col min="10" max="10" width="13.140625" customWidth="1"/>
    <col min="11" max="11" width="3.5703125" customWidth="1"/>
    <col min="12" max="12" width="7.140625" bestFit="1" customWidth="1"/>
    <col min="13" max="13" width="20.5703125" customWidth="1"/>
  </cols>
  <sheetData>
    <row r="2" spans="1:13" ht="21" x14ac:dyDescent="0.25">
      <c r="D2" s="7" t="s">
        <v>19</v>
      </c>
      <c r="E2" s="7"/>
      <c r="F2" s="7"/>
      <c r="G2" s="7"/>
      <c r="H2" s="7"/>
      <c r="I2" s="7"/>
      <c r="J2" s="7"/>
      <c r="L2" s="7" t="s">
        <v>0</v>
      </c>
      <c r="M2" s="7"/>
    </row>
    <row r="4" spans="1:13" x14ac:dyDescent="0.25">
      <c r="A4" t="s">
        <v>2</v>
      </c>
      <c r="D4" s="10" t="s">
        <v>1</v>
      </c>
      <c r="E4" s="10" t="s">
        <v>14</v>
      </c>
      <c r="F4" s="10" t="s">
        <v>16</v>
      </c>
      <c r="G4" s="10" t="s">
        <v>11</v>
      </c>
      <c r="H4" s="10" t="s">
        <v>13</v>
      </c>
      <c r="I4" s="10" t="s">
        <v>15</v>
      </c>
      <c r="J4" s="10" t="s">
        <v>17</v>
      </c>
      <c r="L4" s="11" t="s">
        <v>1</v>
      </c>
      <c r="M4" s="11" t="s">
        <v>21</v>
      </c>
    </row>
    <row r="5" spans="1:13" x14ac:dyDescent="0.25">
      <c r="A5" t="s">
        <v>3</v>
      </c>
      <c r="D5" s="3">
        <v>1</v>
      </c>
      <c r="E5" s="3" t="str">
        <f ca="1">LOOKUP(RANDBETWEEN(1,15),$L$5:$L$19,$M$5:$M$19)</f>
        <v>Kuna</v>
      </c>
      <c r="F5" s="4">
        <f ca="1">$B$6+RAND()*($B$7-$B$6)</f>
        <v>45500.049694621768</v>
      </c>
      <c r="G5" s="3">
        <f ca="1">INT($B$20+($B$21-$B$20)*RAND())</f>
        <v>23</v>
      </c>
      <c r="H5" s="5">
        <f ca="1">ROUND(-$B$16*LN(RAND()),1)</f>
        <v>1.6</v>
      </c>
      <c r="I5" s="3">
        <f ca="1">INT($B$11+($B$12-$B$11)*RAND())</f>
        <v>95223804</v>
      </c>
      <c r="J5" s="6">
        <f ca="1">G5*H5</f>
        <v>36.800000000000004</v>
      </c>
      <c r="L5" s="9">
        <v>1</v>
      </c>
      <c r="M5" s="9" t="s">
        <v>22</v>
      </c>
    </row>
    <row r="6" spans="1:13" x14ac:dyDescent="0.25">
      <c r="A6" t="s">
        <v>4</v>
      </c>
      <c r="B6" s="1">
        <v>45292</v>
      </c>
      <c r="D6" s="3">
        <v>2</v>
      </c>
      <c r="E6" s="3" t="str">
        <f t="shared" ref="E6:E19" ca="1" si="0">LOOKUP(RANDBETWEEN(1,15),$L$5:$L$19,$M$5:$M$19)</f>
        <v>Kuna</v>
      </c>
      <c r="F6" s="4">
        <f ca="1">$B$6+RAND()*($B$7-$B$6)</f>
        <v>45617.598058339165</v>
      </c>
      <c r="G6" s="3">
        <f ca="1">INT($B$20+($B$21-$B$20)*RAND())</f>
        <v>19</v>
      </c>
      <c r="H6" s="5">
        <f ca="1">ROUND(-$B$16*LN(RAND()),1)</f>
        <v>9.6</v>
      </c>
      <c r="I6" s="3">
        <f ca="1">INT($B$11+($B$12-$B$11)*RAND())</f>
        <v>87485132</v>
      </c>
      <c r="J6" s="6">
        <f t="shared" ref="J6:J19" ca="1" si="1">G6*H6</f>
        <v>182.4</v>
      </c>
      <c r="L6" s="9">
        <v>2</v>
      </c>
      <c r="M6" s="9" t="s">
        <v>23</v>
      </c>
    </row>
    <row r="7" spans="1:13" x14ac:dyDescent="0.25">
      <c r="A7" t="s">
        <v>5</v>
      </c>
      <c r="B7" s="1">
        <v>45657</v>
      </c>
      <c r="D7" s="3">
        <v>3</v>
      </c>
      <c r="E7" s="3" t="str">
        <f t="shared" ca="1" si="0"/>
        <v>Allpa</v>
      </c>
      <c r="F7" s="4">
        <f ca="1">$B$6+RAND()*($B$7-$B$6)</f>
        <v>45453.612055460748</v>
      </c>
      <c r="G7" s="3">
        <f ca="1">INT($B$20+($B$21-$B$20)*RAND())</f>
        <v>7</v>
      </c>
      <c r="H7" s="5">
        <f ca="1">ROUND(-$B$16*LN(RAND()),1)</f>
        <v>4.3</v>
      </c>
      <c r="I7" s="3">
        <f ca="1">INT($B$11+($B$12-$B$11)*RAND())</f>
        <v>99237604</v>
      </c>
      <c r="J7" s="6">
        <f t="shared" ca="1" si="1"/>
        <v>30.099999999999998</v>
      </c>
      <c r="L7" s="9">
        <v>3</v>
      </c>
      <c r="M7" s="9" t="s">
        <v>24</v>
      </c>
    </row>
    <row r="8" spans="1:13" x14ac:dyDescent="0.25">
      <c r="D8" s="3">
        <v>4</v>
      </c>
      <c r="E8" s="3" t="str">
        <f t="shared" ca="1" si="0"/>
        <v>Inka Crops</v>
      </c>
      <c r="F8" s="4">
        <f ca="1">$B$6+RAND()*($B$7-$B$6)</f>
        <v>45510.756924081077</v>
      </c>
      <c r="G8" s="3">
        <f ca="1">INT($B$20+($B$21-$B$20)*RAND())</f>
        <v>44</v>
      </c>
      <c r="H8" s="5">
        <f ca="1">ROUND(-$B$16*LN(RAND()),1)</f>
        <v>3.2</v>
      </c>
      <c r="I8" s="3">
        <f ca="1">INT($B$11+($B$12-$B$11)*RAND())</f>
        <v>76767507</v>
      </c>
      <c r="J8" s="6">
        <f t="shared" ca="1" si="1"/>
        <v>140.80000000000001</v>
      </c>
      <c r="L8" s="9">
        <v>4</v>
      </c>
      <c r="M8" s="9" t="s">
        <v>25</v>
      </c>
    </row>
    <row r="9" spans="1:13" x14ac:dyDescent="0.25">
      <c r="A9" t="s">
        <v>6</v>
      </c>
      <c r="D9" s="3">
        <v>5</v>
      </c>
      <c r="E9" s="3" t="str">
        <f t="shared" ca="1" si="0"/>
        <v>Misky Ají</v>
      </c>
      <c r="F9" s="4">
        <f ca="1">$B$6+RAND()*($B$7-$B$6)</f>
        <v>45571.365022586942</v>
      </c>
      <c r="G9" s="3">
        <f ca="1">INT($B$20+($B$21-$B$20)*RAND())</f>
        <v>33</v>
      </c>
      <c r="H9" s="5">
        <f ca="1">ROUND(-$B$16*LN(RAND()),1)</f>
        <v>6.1</v>
      </c>
      <c r="I9" s="3">
        <f ca="1">INT($B$11+($B$12-$B$11)*RAND())</f>
        <v>78492519</v>
      </c>
      <c r="J9" s="6">
        <f t="shared" ca="1" si="1"/>
        <v>201.29999999999998</v>
      </c>
      <c r="L9" s="9">
        <v>5</v>
      </c>
      <c r="M9" s="9" t="s">
        <v>26</v>
      </c>
    </row>
    <row r="10" spans="1:13" x14ac:dyDescent="0.25">
      <c r="A10" t="s">
        <v>3</v>
      </c>
      <c r="D10" s="3">
        <v>6</v>
      </c>
      <c r="E10" s="3" t="str">
        <f t="shared" ca="1" si="0"/>
        <v>Inca Kola</v>
      </c>
      <c r="F10" s="4">
        <f ca="1">$B$6+RAND()*($B$7-$B$6)</f>
        <v>45466.226397876097</v>
      </c>
      <c r="G10" s="3">
        <f ca="1">INT($B$20+($B$21-$B$20)*RAND())</f>
        <v>18</v>
      </c>
      <c r="H10" s="5">
        <f ca="1">ROUND(-$B$16*LN(RAND()),1)</f>
        <v>1.7</v>
      </c>
      <c r="I10" s="3">
        <f ca="1">INT($B$11+($B$12-$B$11)*RAND())</f>
        <v>78704806</v>
      </c>
      <c r="J10" s="6">
        <f t="shared" ca="1" si="1"/>
        <v>30.599999999999998</v>
      </c>
      <c r="L10" s="9">
        <v>6</v>
      </c>
      <c r="M10" s="9" t="s">
        <v>27</v>
      </c>
    </row>
    <row r="11" spans="1:13" x14ac:dyDescent="0.25">
      <c r="A11" t="s">
        <v>4</v>
      </c>
      <c r="B11">
        <v>76000000</v>
      </c>
      <c r="D11" s="3">
        <v>7</v>
      </c>
      <c r="E11" s="3" t="str">
        <f t="shared" ca="1" si="0"/>
        <v>Inca Kola</v>
      </c>
      <c r="F11" s="4">
        <f ca="1">$B$6+RAND()*($B$7-$B$6)</f>
        <v>45345.473384409386</v>
      </c>
      <c r="G11" s="3">
        <f ca="1">INT($B$20+($B$21-$B$20)*RAND())</f>
        <v>24</v>
      </c>
      <c r="H11" s="5">
        <f ca="1">ROUND(-$B$16*LN(RAND()),1)</f>
        <v>3.7</v>
      </c>
      <c r="I11" s="3">
        <f ca="1">INT($B$11+($B$12-$B$11)*RAND())</f>
        <v>98585305</v>
      </c>
      <c r="J11" s="6">
        <f t="shared" ca="1" si="1"/>
        <v>88.800000000000011</v>
      </c>
      <c r="L11" s="9">
        <v>7</v>
      </c>
      <c r="M11" s="9" t="s">
        <v>28</v>
      </c>
    </row>
    <row r="12" spans="1:13" x14ac:dyDescent="0.25">
      <c r="A12" t="s">
        <v>5</v>
      </c>
      <c r="B12">
        <v>99999999</v>
      </c>
      <c r="D12" s="3">
        <v>8</v>
      </c>
      <c r="E12" s="3" t="str">
        <f t="shared" ca="1" si="0"/>
        <v>Inka Crops</v>
      </c>
      <c r="F12" s="4">
        <f ca="1">$B$6+RAND()*($B$7-$B$6)</f>
        <v>45320.90144015463</v>
      </c>
      <c r="G12" s="3">
        <f ca="1">INT($B$20+($B$21-$B$20)*RAND())</f>
        <v>29</v>
      </c>
      <c r="H12" s="5">
        <f ca="1">ROUND(-$B$16*LN(RAND()),1)</f>
        <v>10.5</v>
      </c>
      <c r="I12" s="3">
        <f ca="1">INT($B$11+($B$12-$B$11)*RAND())</f>
        <v>81935858</v>
      </c>
      <c r="J12" s="6">
        <f t="shared" ca="1" si="1"/>
        <v>304.5</v>
      </c>
      <c r="L12" s="9">
        <v>8</v>
      </c>
      <c r="M12" s="9" t="s">
        <v>29</v>
      </c>
    </row>
    <row r="13" spans="1:13" x14ac:dyDescent="0.25">
      <c r="D13" s="3">
        <v>9</v>
      </c>
      <c r="E13" s="3" t="str">
        <f t="shared" ca="1" si="0"/>
        <v>Café Tunki</v>
      </c>
      <c r="F13" s="4">
        <f ca="1">$B$6+RAND()*($B$7-$B$6)</f>
        <v>45578.883361522443</v>
      </c>
      <c r="G13" s="3">
        <f ca="1">INT($B$20+($B$21-$B$20)*RAND())</f>
        <v>30</v>
      </c>
      <c r="H13" s="5">
        <f ca="1">ROUND(-$B$16*LN(RAND()),1)</f>
        <v>4.3</v>
      </c>
      <c r="I13" s="3">
        <f ca="1">INT($B$11+($B$12-$B$11)*RAND())</f>
        <v>83116015</v>
      </c>
      <c r="J13" s="6">
        <f t="shared" ca="1" si="1"/>
        <v>129</v>
      </c>
      <c r="L13" s="9">
        <v>9</v>
      </c>
      <c r="M13" s="9" t="s">
        <v>30</v>
      </c>
    </row>
    <row r="14" spans="1:13" x14ac:dyDescent="0.25">
      <c r="A14" t="s">
        <v>7</v>
      </c>
      <c r="D14" s="3">
        <v>10</v>
      </c>
      <c r="E14" s="3" t="str">
        <f t="shared" ca="1" si="0"/>
        <v>Inka Crops</v>
      </c>
      <c r="F14" s="4">
        <f ca="1">$B$6+RAND()*($B$7-$B$6)</f>
        <v>45398.241650128693</v>
      </c>
      <c r="G14" s="3">
        <f ca="1">INT($B$20+($B$21-$B$20)*RAND())</f>
        <v>43</v>
      </c>
      <c r="H14" s="5">
        <f ca="1">ROUND(-$B$16*LN(RAND()),1)</f>
        <v>11</v>
      </c>
      <c r="I14" s="3">
        <f ca="1">INT($B$11+($B$12-$B$11)*RAND())</f>
        <v>78453893</v>
      </c>
      <c r="J14" s="6">
        <f t="shared" ca="1" si="1"/>
        <v>473</v>
      </c>
      <c r="L14" s="9">
        <v>10</v>
      </c>
      <c r="M14" s="9" t="s">
        <v>31</v>
      </c>
    </row>
    <row r="15" spans="1:13" x14ac:dyDescent="0.25">
      <c r="A15" t="s">
        <v>8</v>
      </c>
      <c r="D15" s="3">
        <v>11</v>
      </c>
      <c r="E15" s="3" t="str">
        <f t="shared" ca="1" si="0"/>
        <v>Kuna</v>
      </c>
      <c r="F15" s="4">
        <f ca="1">$B$6+RAND()*($B$7-$B$6)</f>
        <v>45308.318564331013</v>
      </c>
      <c r="G15" s="3">
        <f ca="1">INT($B$20+($B$21-$B$20)*RAND())</f>
        <v>26</v>
      </c>
      <c r="H15" s="5">
        <f ca="1">ROUND(-$B$16*LN(RAND()),1)</f>
        <v>4.4000000000000004</v>
      </c>
      <c r="I15" s="3">
        <f ca="1">INT($B$11+($B$12-$B$11)*RAND())</f>
        <v>98202987</v>
      </c>
      <c r="J15" s="6">
        <f t="shared" ca="1" si="1"/>
        <v>114.4</v>
      </c>
      <c r="L15" s="9">
        <v>11</v>
      </c>
      <c r="M15" s="9" t="s">
        <v>32</v>
      </c>
    </row>
    <row r="16" spans="1:13" x14ac:dyDescent="0.25">
      <c r="A16" t="s">
        <v>9</v>
      </c>
      <c r="B16">
        <v>10</v>
      </c>
      <c r="D16" s="3">
        <v>12</v>
      </c>
      <c r="E16" s="3" t="str">
        <f t="shared" ca="1" si="0"/>
        <v>Nativa Andina</v>
      </c>
      <c r="F16" s="4">
        <f ca="1">$B$6+RAND()*($B$7-$B$6)</f>
        <v>45595.001113508282</v>
      </c>
      <c r="G16" s="3">
        <f ca="1">INT($B$20+($B$21-$B$20)*RAND())</f>
        <v>43</v>
      </c>
      <c r="H16" s="5">
        <f ca="1">ROUND(-$B$16*LN(RAND()),1)</f>
        <v>7.7</v>
      </c>
      <c r="I16" s="3">
        <f ca="1">INT($B$11+($B$12-$B$11)*RAND())</f>
        <v>83512630</v>
      </c>
      <c r="J16" s="6">
        <f t="shared" ca="1" si="1"/>
        <v>331.1</v>
      </c>
      <c r="L16" s="9">
        <v>12</v>
      </c>
      <c r="M16" s="9" t="s">
        <v>33</v>
      </c>
    </row>
    <row r="17" spans="1:13" x14ac:dyDescent="0.25">
      <c r="D17" s="3">
        <v>13</v>
      </c>
      <c r="E17" s="3" t="str">
        <f t="shared" ca="1" si="0"/>
        <v>Misky Ají</v>
      </c>
      <c r="F17" s="4">
        <f ca="1">$B$6+RAND()*($B$7-$B$6)</f>
        <v>45527.832828876642</v>
      </c>
      <c r="G17" s="3">
        <f ca="1">INT($B$20+($B$21-$B$20)*RAND())</f>
        <v>45</v>
      </c>
      <c r="H17" s="5">
        <f ca="1">ROUND(-$B$16*LN(RAND()),1)</f>
        <v>29.3</v>
      </c>
      <c r="I17" s="3">
        <f ca="1">INT($B$11+($B$12-$B$11)*RAND())</f>
        <v>90133989</v>
      </c>
      <c r="J17" s="6">
        <f t="shared" ca="1" si="1"/>
        <v>1318.5</v>
      </c>
      <c r="L17" s="9">
        <v>13</v>
      </c>
      <c r="M17" s="9" t="s">
        <v>34</v>
      </c>
    </row>
    <row r="18" spans="1:13" x14ac:dyDescent="0.25">
      <c r="A18" t="s">
        <v>12</v>
      </c>
      <c r="D18" s="3">
        <v>14</v>
      </c>
      <c r="E18" s="3" t="str">
        <f t="shared" ca="1" si="0"/>
        <v>Misky Ají</v>
      </c>
      <c r="F18" s="4">
        <f ca="1">$B$6+RAND()*($B$7-$B$6)</f>
        <v>45422.787744805915</v>
      </c>
      <c r="G18" s="3">
        <f ca="1">INT($B$20+($B$21-$B$20)*RAND())</f>
        <v>37</v>
      </c>
      <c r="H18" s="5">
        <f ca="1">ROUND(-$B$16*LN(RAND()),1)</f>
        <v>26.7</v>
      </c>
      <c r="I18" s="3">
        <f ca="1">INT($B$11+($B$12-$B$11)*RAND())</f>
        <v>97031176</v>
      </c>
      <c r="J18" s="6">
        <f t="shared" ca="1" si="1"/>
        <v>987.9</v>
      </c>
      <c r="L18" s="9">
        <v>14</v>
      </c>
      <c r="M18" s="9" t="s">
        <v>35</v>
      </c>
    </row>
    <row r="19" spans="1:13" x14ac:dyDescent="0.25">
      <c r="A19" t="s">
        <v>3</v>
      </c>
      <c r="D19" s="3">
        <v>15</v>
      </c>
      <c r="E19" s="3" t="str">
        <f t="shared" ca="1" si="0"/>
        <v>Chifles Lazo</v>
      </c>
      <c r="F19" s="4">
        <f ca="1">$B$6+RAND()*($B$7-$B$6)</f>
        <v>45511.142321744046</v>
      </c>
      <c r="G19" s="3">
        <f ca="1">INT($B$20+($B$21-$B$20)*RAND())</f>
        <v>33</v>
      </c>
      <c r="H19" s="5">
        <f ca="1">ROUND(-$B$16*LN(RAND()),1)</f>
        <v>43.5</v>
      </c>
      <c r="I19" s="3">
        <f ca="1">INT($B$11+($B$12-$B$11)*RAND())</f>
        <v>78131971</v>
      </c>
      <c r="J19" s="6">
        <f t="shared" ca="1" si="1"/>
        <v>1435.5</v>
      </c>
      <c r="L19" s="9">
        <v>15</v>
      </c>
      <c r="M19" s="9" t="s">
        <v>36</v>
      </c>
    </row>
    <row r="20" spans="1:13" x14ac:dyDescent="0.25">
      <c r="A20" t="s">
        <v>4</v>
      </c>
      <c r="B20">
        <v>6</v>
      </c>
      <c r="F20" s="1"/>
      <c r="H20" s="2"/>
    </row>
    <row r="21" spans="1:13" x14ac:dyDescent="0.25">
      <c r="A21" t="s">
        <v>5</v>
      </c>
      <c r="B21">
        <v>48</v>
      </c>
      <c r="F21" s="1"/>
      <c r="H21" s="2"/>
      <c r="I21" s="8" t="s">
        <v>18</v>
      </c>
      <c r="J21" s="6">
        <f ca="1">SUM(J5:J19)</f>
        <v>5804.7</v>
      </c>
    </row>
    <row r="22" spans="1:13" x14ac:dyDescent="0.25">
      <c r="F22" s="1"/>
      <c r="H22" s="2"/>
    </row>
    <row r="23" spans="1:13" x14ac:dyDescent="0.25">
      <c r="A23" t="s">
        <v>20</v>
      </c>
      <c r="B23" s="2">
        <v>10000</v>
      </c>
      <c r="F23" s="1"/>
      <c r="H23" s="2"/>
    </row>
    <row r="24" spans="1:13" x14ac:dyDescent="0.25">
      <c r="F24" s="1"/>
      <c r="H24" s="2"/>
    </row>
  </sheetData>
  <mergeCells count="2">
    <mergeCell ref="D2:J2"/>
    <mergeCell ref="L2:M2"/>
  </mergeCells>
  <dataValidations count="5">
    <dataValidation type="list" allowBlank="1" showInputMessage="1" showErrorMessage="1" sqref="E5:E19" xr:uid="{CB791F78-E364-432D-9720-B2DAED1BFF0E}">
      <formula1>$M$5:$M$19</formula1>
    </dataValidation>
    <dataValidation type="date" allowBlank="1" showInputMessage="1" showErrorMessage="1" sqref="F5:F19" xr:uid="{7A1D605B-A795-4076-8A7B-9CCDF073033D}">
      <formula1>B6</formula1>
      <formula2>B7</formula2>
    </dataValidation>
    <dataValidation type="whole" allowBlank="1" showInputMessage="1" showErrorMessage="1" promptTitle="Cantidad" prompt="Unidades válidas de productos desde media docena a cuatro docenas" sqref="G5:G19" xr:uid="{09577163-E8C3-4D51-96CC-77E9D84CCD7B}">
      <formula1>B20</formula1>
      <formula2>B21</formula2>
    </dataValidation>
    <dataValidation type="textLength" allowBlank="1" showInputMessage="1" showErrorMessage="1" sqref="I5:I19" xr:uid="{7804C65B-F480-45C5-8E60-84F5E92570F4}">
      <formula1>8</formula1>
      <formula2>8</formula2>
    </dataValidation>
    <dataValidation type="custom" allowBlank="1" showInputMessage="1" showErrorMessage="1" errorTitle="Precio Total" error="La suma de los precios subtotales debe ser menor a S/. 5000.00" promptTitle="Precios Parciales" prompt="Generados automáticamente" sqref="J5:J19" xr:uid="{18EF6DE9-C813-4F68-B861-CF545201F8EE}">
      <formula1>$J$21&lt;$B$23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13E55-56BE-4BF5-8012-61131D74C9BC}">
  <dimension ref="B2:I14"/>
  <sheetViews>
    <sheetView workbookViewId="0">
      <selection activeCell="E20" sqref="E20"/>
    </sheetView>
  </sheetViews>
  <sheetFormatPr baseColWidth="10" defaultRowHeight="15" x14ac:dyDescent="0.25"/>
  <sheetData>
    <row r="2" spans="2:9" ht="21" x14ac:dyDescent="0.25">
      <c r="B2" s="7" t="s">
        <v>58</v>
      </c>
      <c r="C2" s="7"/>
      <c r="D2" s="7"/>
      <c r="E2" s="7"/>
      <c r="F2" s="7"/>
      <c r="G2" s="7"/>
      <c r="H2" s="7"/>
      <c r="I2" s="7"/>
    </row>
    <row r="4" spans="2:9" x14ac:dyDescent="0.25">
      <c r="B4" s="14" t="s">
        <v>37</v>
      </c>
      <c r="C4" s="15" t="s">
        <v>38</v>
      </c>
      <c r="D4" s="15" t="s">
        <v>39</v>
      </c>
      <c r="E4" s="15" t="s">
        <v>40</v>
      </c>
      <c r="F4" s="15" t="s">
        <v>41</v>
      </c>
      <c r="G4" s="15" t="s">
        <v>42</v>
      </c>
      <c r="H4" s="15" t="s">
        <v>43</v>
      </c>
      <c r="I4" s="15" t="s">
        <v>44</v>
      </c>
    </row>
    <row r="5" spans="2:9" x14ac:dyDescent="0.25">
      <c r="B5" s="13" t="s">
        <v>47</v>
      </c>
      <c r="C5" s="20">
        <v>99</v>
      </c>
      <c r="D5" s="3">
        <v>27</v>
      </c>
      <c r="E5" s="3">
        <v>18</v>
      </c>
      <c r="F5" s="3">
        <v>6</v>
      </c>
      <c r="G5" s="3">
        <v>81</v>
      </c>
      <c r="H5" s="3">
        <v>39</v>
      </c>
      <c r="I5" s="3">
        <v>42</v>
      </c>
    </row>
    <row r="6" spans="2:9" x14ac:dyDescent="0.25">
      <c r="B6" s="13" t="s">
        <v>48</v>
      </c>
      <c r="C6" s="20">
        <v>80</v>
      </c>
      <c r="D6" s="3">
        <v>21</v>
      </c>
      <c r="E6" s="3">
        <v>17</v>
      </c>
      <c r="F6" s="3">
        <v>14</v>
      </c>
      <c r="G6" s="3">
        <v>68</v>
      </c>
      <c r="H6" s="3">
        <v>51</v>
      </c>
      <c r="I6" s="3">
        <v>17</v>
      </c>
    </row>
    <row r="7" spans="2:9" x14ac:dyDescent="0.25">
      <c r="B7" s="13" t="s">
        <v>50</v>
      </c>
      <c r="C7" s="20">
        <v>73</v>
      </c>
      <c r="D7" s="3">
        <v>22</v>
      </c>
      <c r="E7" s="3">
        <v>7</v>
      </c>
      <c r="F7" s="3">
        <v>23</v>
      </c>
      <c r="G7" s="3">
        <v>74</v>
      </c>
      <c r="H7" s="3">
        <v>78</v>
      </c>
      <c r="I7" s="3">
        <v>-4</v>
      </c>
    </row>
    <row r="8" spans="2:9" x14ac:dyDescent="0.25">
      <c r="B8" s="13" t="s">
        <v>52</v>
      </c>
      <c r="C8" s="20">
        <v>71</v>
      </c>
      <c r="D8" s="3">
        <v>20</v>
      </c>
      <c r="E8" s="3">
        <v>11</v>
      </c>
      <c r="F8" s="3">
        <v>21</v>
      </c>
      <c r="G8" s="3">
        <v>73</v>
      </c>
      <c r="H8" s="3">
        <v>64</v>
      </c>
      <c r="I8" s="3">
        <v>9</v>
      </c>
    </row>
    <row r="9" spans="2:9" x14ac:dyDescent="0.25">
      <c r="B9" s="13" t="s">
        <v>45</v>
      </c>
      <c r="C9" s="20">
        <v>86</v>
      </c>
      <c r="D9" s="3">
        <v>26</v>
      </c>
      <c r="E9" s="3">
        <v>8</v>
      </c>
      <c r="F9" s="3">
        <v>2</v>
      </c>
      <c r="G9" s="3">
        <v>81</v>
      </c>
      <c r="H9" s="3">
        <v>16</v>
      </c>
      <c r="I9" s="3">
        <v>65</v>
      </c>
    </row>
    <row r="10" spans="2:9" x14ac:dyDescent="0.25">
      <c r="B10" s="13" t="s">
        <v>46</v>
      </c>
      <c r="C10" s="20">
        <v>84</v>
      </c>
      <c r="D10" s="3">
        <v>24</v>
      </c>
      <c r="E10" s="3">
        <v>12</v>
      </c>
      <c r="F10" s="3">
        <v>16</v>
      </c>
      <c r="G10" s="3">
        <v>79</v>
      </c>
      <c r="H10" s="3">
        <v>67</v>
      </c>
      <c r="I10" s="3">
        <v>12</v>
      </c>
    </row>
    <row r="11" spans="2:9" x14ac:dyDescent="0.25">
      <c r="B11" s="13" t="s">
        <v>54</v>
      </c>
      <c r="C11" s="20">
        <v>42</v>
      </c>
      <c r="D11" s="3">
        <v>10</v>
      </c>
      <c r="E11" s="3">
        <v>12</v>
      </c>
      <c r="F11" s="3">
        <v>30</v>
      </c>
      <c r="G11" s="3">
        <v>47</v>
      </c>
      <c r="H11" s="3">
        <v>89</v>
      </c>
      <c r="I11" s="3">
        <v>-42</v>
      </c>
    </row>
    <row r="12" spans="2:9" x14ac:dyDescent="0.25">
      <c r="B12" s="13" t="s">
        <v>49</v>
      </c>
      <c r="C12" s="20">
        <v>65</v>
      </c>
      <c r="D12" s="3">
        <v>18</v>
      </c>
      <c r="E12" s="3">
        <v>11</v>
      </c>
      <c r="F12" s="3">
        <v>23</v>
      </c>
      <c r="G12" s="3">
        <v>63</v>
      </c>
      <c r="H12" s="3">
        <v>74</v>
      </c>
      <c r="I12" s="3">
        <v>-11</v>
      </c>
    </row>
    <row r="13" spans="2:9" x14ac:dyDescent="0.25">
      <c r="B13" s="13" t="s">
        <v>53</v>
      </c>
      <c r="C13" s="20">
        <v>41</v>
      </c>
      <c r="D13" s="3">
        <v>10</v>
      </c>
      <c r="E13" s="3">
        <v>11</v>
      </c>
      <c r="F13" s="3">
        <v>33</v>
      </c>
      <c r="G13" s="3">
        <v>56</v>
      </c>
      <c r="H13" s="3">
        <v>110</v>
      </c>
      <c r="I13" s="3">
        <v>-54</v>
      </c>
    </row>
    <row r="14" spans="2:9" x14ac:dyDescent="0.25">
      <c r="B14" s="13" t="s">
        <v>51</v>
      </c>
      <c r="C14" s="20">
        <v>52</v>
      </c>
      <c r="D14" s="3">
        <v>13</v>
      </c>
      <c r="E14" s="3">
        <v>13</v>
      </c>
      <c r="F14" s="3">
        <v>26</v>
      </c>
      <c r="G14" s="3">
        <v>48</v>
      </c>
      <c r="H14" s="3">
        <v>82</v>
      </c>
      <c r="I14" s="3">
        <v>-34</v>
      </c>
    </row>
  </sheetData>
  <dataConsolidate leftLabels="1" topLabels="1">
    <dataRefs count="3">
      <dataRef ref="B4:I13" sheet="BRASIL 2014" r:id="rId1"/>
      <dataRef ref="B4:I14" sheet="QATAR 2022" r:id="rId2"/>
      <dataRef ref="B4:I14" sheet="RUSIA 2018" r:id="rId3"/>
    </dataRefs>
  </dataConsolidate>
  <mergeCells count="1">
    <mergeCell ref="B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E12D9-C6EA-4C35-8555-A6AC412BF888}">
  <dimension ref="B2:I13"/>
  <sheetViews>
    <sheetView workbookViewId="0">
      <selection activeCell="E19" sqref="E19"/>
    </sheetView>
  </sheetViews>
  <sheetFormatPr baseColWidth="10" defaultRowHeight="15" x14ac:dyDescent="0.25"/>
  <sheetData>
    <row r="2" spans="2:9" ht="21" x14ac:dyDescent="0.25">
      <c r="B2" s="17" t="s">
        <v>55</v>
      </c>
      <c r="C2" s="18"/>
      <c r="D2" s="18"/>
      <c r="E2" s="18"/>
      <c r="F2" s="18"/>
      <c r="G2" s="18"/>
      <c r="H2" s="18"/>
      <c r="I2" s="19"/>
    </row>
    <row r="4" spans="2:9" x14ac:dyDescent="0.25">
      <c r="B4" s="14" t="s">
        <v>37</v>
      </c>
      <c r="C4" s="15" t="s">
        <v>38</v>
      </c>
      <c r="D4" s="15" t="s">
        <v>39</v>
      </c>
      <c r="E4" s="15" t="s">
        <v>40</v>
      </c>
      <c r="F4" s="15" t="s">
        <v>41</v>
      </c>
      <c r="G4" s="15" t="s">
        <v>42</v>
      </c>
      <c r="H4" s="15" t="s">
        <v>43</v>
      </c>
      <c r="I4" s="15" t="s">
        <v>44</v>
      </c>
    </row>
    <row r="5" spans="2:9" x14ac:dyDescent="0.25">
      <c r="B5" s="13" t="s">
        <v>47</v>
      </c>
      <c r="C5" s="20">
        <v>32</v>
      </c>
      <c r="D5" s="3">
        <v>9</v>
      </c>
      <c r="E5" s="3">
        <v>5</v>
      </c>
      <c r="F5" s="3">
        <v>2</v>
      </c>
      <c r="G5" s="3">
        <v>35</v>
      </c>
      <c r="H5" s="3">
        <v>15</v>
      </c>
      <c r="I5" s="3">
        <v>20</v>
      </c>
    </row>
    <row r="6" spans="2:9" x14ac:dyDescent="0.25">
      <c r="B6" s="13" t="s">
        <v>48</v>
      </c>
      <c r="C6" s="20">
        <v>30</v>
      </c>
      <c r="D6" s="3">
        <v>9</v>
      </c>
      <c r="E6" s="3">
        <v>3</v>
      </c>
      <c r="F6" s="3">
        <v>4</v>
      </c>
      <c r="G6" s="3">
        <v>27</v>
      </c>
      <c r="H6" s="3">
        <v>13</v>
      </c>
      <c r="I6" s="3">
        <v>14</v>
      </c>
    </row>
    <row r="7" spans="2:9" x14ac:dyDescent="0.25">
      <c r="B7" s="13" t="s">
        <v>50</v>
      </c>
      <c r="C7" s="20">
        <v>28</v>
      </c>
      <c r="D7" s="3">
        <v>9</v>
      </c>
      <c r="E7" s="3">
        <v>1</v>
      </c>
      <c r="F7" s="3">
        <v>6</v>
      </c>
      <c r="G7" s="3">
        <v>29</v>
      </c>
      <c r="H7" s="3">
        <v>25</v>
      </c>
      <c r="I7" s="3">
        <v>4</v>
      </c>
    </row>
    <row r="8" spans="2:9" x14ac:dyDescent="0.25">
      <c r="B8" s="13" t="s">
        <v>52</v>
      </c>
      <c r="C8" s="20">
        <v>25</v>
      </c>
      <c r="D8" s="3">
        <v>7</v>
      </c>
      <c r="E8" s="3">
        <v>4</v>
      </c>
      <c r="F8" s="3">
        <v>5</v>
      </c>
      <c r="G8" s="3">
        <v>20</v>
      </c>
      <c r="H8" s="3">
        <v>16</v>
      </c>
      <c r="I8" s="3">
        <v>4</v>
      </c>
    </row>
    <row r="9" spans="2:9" x14ac:dyDescent="0.25">
      <c r="B9" s="13" t="s">
        <v>46</v>
      </c>
      <c r="C9" s="20">
        <v>25</v>
      </c>
      <c r="D9" s="3">
        <v>7</v>
      </c>
      <c r="E9" s="3">
        <v>4</v>
      </c>
      <c r="F9" s="3">
        <v>5</v>
      </c>
      <c r="G9" s="3">
        <v>25</v>
      </c>
      <c r="H9" s="3">
        <v>25</v>
      </c>
      <c r="I9" s="3">
        <v>0</v>
      </c>
    </row>
    <row r="10" spans="2:9" x14ac:dyDescent="0.25">
      <c r="B10" s="13" t="s">
        <v>54</v>
      </c>
      <c r="C10" s="20">
        <v>20</v>
      </c>
      <c r="D10" s="3">
        <v>5</v>
      </c>
      <c r="E10" s="3">
        <v>5</v>
      </c>
      <c r="F10" s="3">
        <v>6</v>
      </c>
      <c r="G10" s="3">
        <v>14</v>
      </c>
      <c r="H10" s="3">
        <v>20</v>
      </c>
      <c r="I10" s="3">
        <v>-6</v>
      </c>
    </row>
    <row r="11" spans="2:9" x14ac:dyDescent="0.25">
      <c r="B11" s="13" t="s">
        <v>49</v>
      </c>
      <c r="C11" s="20">
        <v>15</v>
      </c>
      <c r="D11" s="3">
        <v>4</v>
      </c>
      <c r="E11" s="3">
        <v>3</v>
      </c>
      <c r="F11" s="3">
        <v>9</v>
      </c>
      <c r="G11" s="3">
        <v>17</v>
      </c>
      <c r="H11" s="3">
        <v>26</v>
      </c>
      <c r="I11" s="3">
        <v>-9</v>
      </c>
    </row>
    <row r="12" spans="2:9" x14ac:dyDescent="0.25">
      <c r="B12" s="13" t="s">
        <v>53</v>
      </c>
      <c r="C12" s="20">
        <v>12</v>
      </c>
      <c r="D12" s="3">
        <v>2</v>
      </c>
      <c r="E12" s="3">
        <v>6</v>
      </c>
      <c r="F12" s="3">
        <v>10</v>
      </c>
      <c r="G12" s="3">
        <v>17</v>
      </c>
      <c r="H12" s="3">
        <v>30</v>
      </c>
      <c r="I12" s="3">
        <v>-13</v>
      </c>
    </row>
    <row r="13" spans="2:9" x14ac:dyDescent="0.25">
      <c r="B13" s="13" t="s">
        <v>51</v>
      </c>
      <c r="C13" s="20">
        <v>12</v>
      </c>
      <c r="D13" s="3">
        <v>3</v>
      </c>
      <c r="E13" s="3">
        <v>3</v>
      </c>
      <c r="F13" s="3">
        <v>10</v>
      </c>
      <c r="G13" s="3">
        <v>17</v>
      </c>
      <c r="H13" s="3">
        <v>31</v>
      </c>
      <c r="I13" s="3">
        <v>-14</v>
      </c>
    </row>
  </sheetData>
  <mergeCells count="1">
    <mergeCell ref="B2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CD3C-5586-4283-851C-BC140E1AAED9}">
  <dimension ref="B2:I14"/>
  <sheetViews>
    <sheetView workbookViewId="0">
      <selection activeCell="E17" sqref="E17"/>
    </sheetView>
  </sheetViews>
  <sheetFormatPr baseColWidth="10" defaultRowHeight="15" x14ac:dyDescent="0.25"/>
  <sheetData>
    <row r="2" spans="2:9" ht="21" x14ac:dyDescent="0.25">
      <c r="B2" s="17" t="s">
        <v>56</v>
      </c>
      <c r="C2" s="18"/>
      <c r="D2" s="18"/>
      <c r="E2" s="18"/>
      <c r="F2" s="18"/>
      <c r="G2" s="18"/>
      <c r="H2" s="18"/>
      <c r="I2" s="19"/>
    </row>
    <row r="4" spans="2:9" x14ac:dyDescent="0.25">
      <c r="B4" s="14" t="s">
        <v>37</v>
      </c>
      <c r="C4" s="15" t="s">
        <v>38</v>
      </c>
      <c r="D4" s="15" t="s">
        <v>39</v>
      </c>
      <c r="E4" s="15" t="s">
        <v>40</v>
      </c>
      <c r="F4" s="15" t="s">
        <v>41</v>
      </c>
      <c r="G4" s="15" t="s">
        <v>42</v>
      </c>
      <c r="H4" s="15" t="s">
        <v>43</v>
      </c>
      <c r="I4" s="15" t="s">
        <v>44</v>
      </c>
    </row>
    <row r="5" spans="2:9" x14ac:dyDescent="0.25">
      <c r="B5" s="16" t="s">
        <v>45</v>
      </c>
      <c r="C5" s="20">
        <v>45</v>
      </c>
      <c r="D5" s="3">
        <v>14</v>
      </c>
      <c r="E5" s="3">
        <v>3</v>
      </c>
      <c r="F5" s="3">
        <v>1</v>
      </c>
      <c r="G5" s="3">
        <v>40</v>
      </c>
      <c r="H5" s="3">
        <v>5</v>
      </c>
      <c r="I5" s="3">
        <v>35</v>
      </c>
    </row>
    <row r="6" spans="2:9" x14ac:dyDescent="0.25">
      <c r="B6" s="16" t="s">
        <v>47</v>
      </c>
      <c r="C6" s="20">
        <v>39</v>
      </c>
      <c r="D6" s="3">
        <v>11</v>
      </c>
      <c r="E6" s="3">
        <v>6</v>
      </c>
      <c r="F6" s="3">
        <v>0</v>
      </c>
      <c r="G6" s="3">
        <v>27</v>
      </c>
      <c r="H6" s="3">
        <v>8</v>
      </c>
      <c r="I6" s="3">
        <v>19</v>
      </c>
    </row>
    <row r="7" spans="2:9" x14ac:dyDescent="0.25">
      <c r="B7" s="16" t="s">
        <v>46</v>
      </c>
      <c r="C7" s="20">
        <v>28</v>
      </c>
      <c r="D7" s="3">
        <v>8</v>
      </c>
      <c r="E7" s="3">
        <v>4</v>
      </c>
      <c r="F7" s="3">
        <v>6</v>
      </c>
      <c r="G7" s="3">
        <v>22</v>
      </c>
      <c r="H7" s="3">
        <v>22</v>
      </c>
      <c r="I7" s="3">
        <v>0</v>
      </c>
    </row>
    <row r="8" spans="2:9" x14ac:dyDescent="0.25">
      <c r="B8" s="16" t="s">
        <v>52</v>
      </c>
      <c r="C8" s="20">
        <v>26</v>
      </c>
      <c r="D8" s="3">
        <v>7</v>
      </c>
      <c r="E8" s="3">
        <v>5</v>
      </c>
      <c r="F8" s="3">
        <v>6</v>
      </c>
      <c r="G8" s="3">
        <v>27</v>
      </c>
      <c r="H8" s="3">
        <v>19</v>
      </c>
      <c r="I8" s="3">
        <v>8</v>
      </c>
    </row>
    <row r="9" spans="2:9" x14ac:dyDescent="0.25">
      <c r="B9" s="16" t="s">
        <v>49</v>
      </c>
      <c r="C9" s="20">
        <v>24</v>
      </c>
      <c r="D9" s="3">
        <v>7</v>
      </c>
      <c r="E9" s="3">
        <v>3</v>
      </c>
      <c r="F9" s="3">
        <v>8</v>
      </c>
      <c r="G9" s="3">
        <v>19</v>
      </c>
      <c r="H9" s="3">
        <v>22</v>
      </c>
      <c r="I9" s="3">
        <v>-3</v>
      </c>
    </row>
    <row r="10" spans="2:9" x14ac:dyDescent="0.25">
      <c r="B10" s="16" t="s">
        <v>48</v>
      </c>
      <c r="C10" s="20">
        <v>23</v>
      </c>
      <c r="D10" s="3">
        <v>5</v>
      </c>
      <c r="E10" s="3">
        <v>8</v>
      </c>
      <c r="F10" s="3">
        <v>5</v>
      </c>
      <c r="G10" s="3">
        <v>20</v>
      </c>
      <c r="H10" s="3">
        <v>19</v>
      </c>
      <c r="I10" s="3">
        <v>1</v>
      </c>
    </row>
    <row r="11" spans="2:9" x14ac:dyDescent="0.25">
      <c r="B11" s="16" t="s">
        <v>50</v>
      </c>
      <c r="C11" s="20">
        <v>19</v>
      </c>
      <c r="D11" s="3">
        <v>5</v>
      </c>
      <c r="E11" s="3">
        <v>4</v>
      </c>
      <c r="F11" s="3">
        <v>9</v>
      </c>
      <c r="G11" s="3">
        <v>19</v>
      </c>
      <c r="H11" s="3">
        <v>26</v>
      </c>
      <c r="I11" s="3">
        <v>-7</v>
      </c>
    </row>
    <row r="12" spans="2:9" x14ac:dyDescent="0.25">
      <c r="B12" s="16" t="s">
        <v>51</v>
      </c>
      <c r="C12" s="20">
        <v>16</v>
      </c>
      <c r="D12" s="3">
        <v>3</v>
      </c>
      <c r="E12" s="3">
        <v>7</v>
      </c>
      <c r="F12" s="3">
        <v>8</v>
      </c>
      <c r="G12" s="3">
        <v>12</v>
      </c>
      <c r="H12" s="3">
        <v>26</v>
      </c>
      <c r="I12" s="3">
        <v>-14</v>
      </c>
    </row>
    <row r="13" spans="2:9" x14ac:dyDescent="0.25">
      <c r="B13" s="16" t="s">
        <v>53</v>
      </c>
      <c r="C13" s="20">
        <v>15</v>
      </c>
      <c r="D13" s="3">
        <v>4</v>
      </c>
      <c r="E13" s="3">
        <v>3</v>
      </c>
      <c r="F13" s="3">
        <v>11</v>
      </c>
      <c r="G13" s="3">
        <v>23</v>
      </c>
      <c r="H13" s="3">
        <v>42</v>
      </c>
      <c r="I13" s="3">
        <v>-19</v>
      </c>
    </row>
    <row r="14" spans="2:9" x14ac:dyDescent="0.25">
      <c r="B14" s="16" t="s">
        <v>54</v>
      </c>
      <c r="C14" s="20">
        <v>10</v>
      </c>
      <c r="D14" s="3">
        <v>3</v>
      </c>
      <c r="E14" s="3">
        <v>1</v>
      </c>
      <c r="F14" s="3">
        <v>14</v>
      </c>
      <c r="G14" s="3">
        <v>14</v>
      </c>
      <c r="H14" s="3">
        <v>34</v>
      </c>
      <c r="I14" s="3">
        <v>-20</v>
      </c>
    </row>
  </sheetData>
  <mergeCells count="1">
    <mergeCell ref="B2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9C89C-FF2A-4CEC-A1DB-4DC19B6B2E17}">
  <dimension ref="B2:I14"/>
  <sheetViews>
    <sheetView workbookViewId="0">
      <selection activeCell="E20" sqref="E20"/>
    </sheetView>
  </sheetViews>
  <sheetFormatPr baseColWidth="10" defaultRowHeight="15" x14ac:dyDescent="0.25"/>
  <sheetData>
    <row r="2" spans="2:9" ht="21" x14ac:dyDescent="0.25">
      <c r="B2" s="17" t="s">
        <v>57</v>
      </c>
      <c r="C2" s="18"/>
      <c r="D2" s="18"/>
      <c r="E2" s="18"/>
      <c r="F2" s="18"/>
      <c r="G2" s="18"/>
      <c r="H2" s="18"/>
      <c r="I2" s="19"/>
    </row>
    <row r="4" spans="2:9" x14ac:dyDescent="0.25">
      <c r="B4" s="14" t="s">
        <v>37</v>
      </c>
      <c r="C4" s="15" t="s">
        <v>38</v>
      </c>
      <c r="D4" s="15" t="s">
        <v>39</v>
      </c>
      <c r="E4" s="15" t="s">
        <v>40</v>
      </c>
      <c r="F4" s="15" t="s">
        <v>41</v>
      </c>
      <c r="G4" s="15" t="s">
        <v>42</v>
      </c>
      <c r="H4" s="15" t="s">
        <v>43</v>
      </c>
      <c r="I4" s="15" t="s">
        <v>44</v>
      </c>
    </row>
    <row r="5" spans="2:9" x14ac:dyDescent="0.25">
      <c r="B5" s="13" t="s">
        <v>45</v>
      </c>
      <c r="C5" s="20">
        <v>41</v>
      </c>
      <c r="D5" s="3">
        <v>12</v>
      </c>
      <c r="E5" s="3">
        <v>5</v>
      </c>
      <c r="F5" s="3">
        <v>1</v>
      </c>
      <c r="G5" s="3">
        <v>41</v>
      </c>
      <c r="H5" s="3">
        <v>11</v>
      </c>
      <c r="I5" s="3">
        <v>30</v>
      </c>
    </row>
    <row r="6" spans="2:9" x14ac:dyDescent="0.25">
      <c r="B6" s="13" t="s">
        <v>46</v>
      </c>
      <c r="C6" s="20">
        <v>31</v>
      </c>
      <c r="D6" s="3">
        <v>9</v>
      </c>
      <c r="E6" s="3">
        <v>4</v>
      </c>
      <c r="F6" s="3">
        <v>5</v>
      </c>
      <c r="G6" s="3">
        <v>32</v>
      </c>
      <c r="H6" s="3">
        <v>20</v>
      </c>
      <c r="I6" s="3">
        <v>12</v>
      </c>
    </row>
    <row r="7" spans="2:9" x14ac:dyDescent="0.25">
      <c r="B7" s="13" t="s">
        <v>47</v>
      </c>
      <c r="C7" s="20">
        <v>28</v>
      </c>
      <c r="D7" s="3">
        <v>7</v>
      </c>
      <c r="E7" s="3">
        <v>7</v>
      </c>
      <c r="F7" s="3">
        <v>4</v>
      </c>
      <c r="G7" s="3">
        <v>19</v>
      </c>
      <c r="H7" s="3">
        <v>16</v>
      </c>
      <c r="I7" s="3">
        <v>3</v>
      </c>
    </row>
    <row r="8" spans="2:9" x14ac:dyDescent="0.25">
      <c r="B8" s="13" t="s">
        <v>48</v>
      </c>
      <c r="C8" s="20">
        <v>27</v>
      </c>
      <c r="D8" s="3">
        <v>7</v>
      </c>
      <c r="E8" s="3">
        <v>6</v>
      </c>
      <c r="F8" s="3">
        <v>5</v>
      </c>
      <c r="G8" s="3">
        <v>21</v>
      </c>
      <c r="H8" s="3">
        <v>19</v>
      </c>
      <c r="I8" s="3">
        <v>2</v>
      </c>
    </row>
    <row r="9" spans="2:9" x14ac:dyDescent="0.25">
      <c r="B9" s="13" t="s">
        <v>49</v>
      </c>
      <c r="C9" s="20">
        <v>26</v>
      </c>
      <c r="D9" s="3">
        <v>7</v>
      </c>
      <c r="E9" s="3">
        <v>5</v>
      </c>
      <c r="F9" s="3">
        <v>6</v>
      </c>
      <c r="G9" s="3">
        <v>27</v>
      </c>
      <c r="H9" s="3">
        <v>26</v>
      </c>
      <c r="I9" s="3">
        <v>1</v>
      </c>
    </row>
    <row r="10" spans="2:9" x14ac:dyDescent="0.25">
      <c r="B10" s="13" t="s">
        <v>50</v>
      </c>
      <c r="C10" s="20">
        <v>26</v>
      </c>
      <c r="D10" s="3">
        <v>8</v>
      </c>
      <c r="E10" s="3">
        <v>2</v>
      </c>
      <c r="F10" s="3">
        <v>8</v>
      </c>
      <c r="G10" s="3">
        <v>26</v>
      </c>
      <c r="H10" s="3">
        <v>27</v>
      </c>
      <c r="I10" s="3">
        <v>-1</v>
      </c>
    </row>
    <row r="11" spans="2:9" x14ac:dyDescent="0.25">
      <c r="B11" s="13" t="s">
        <v>51</v>
      </c>
      <c r="C11" s="20">
        <v>24</v>
      </c>
      <c r="D11" s="3">
        <v>7</v>
      </c>
      <c r="E11" s="3">
        <v>3</v>
      </c>
      <c r="F11" s="3">
        <v>8</v>
      </c>
      <c r="G11" s="3">
        <v>19</v>
      </c>
      <c r="H11" s="3">
        <v>25</v>
      </c>
      <c r="I11" s="3">
        <v>-6</v>
      </c>
    </row>
    <row r="12" spans="2:9" x14ac:dyDescent="0.25">
      <c r="B12" s="13" t="s">
        <v>52</v>
      </c>
      <c r="C12" s="20">
        <v>20</v>
      </c>
      <c r="D12" s="3">
        <v>6</v>
      </c>
      <c r="E12" s="3">
        <v>2</v>
      </c>
      <c r="F12" s="3">
        <v>10</v>
      </c>
      <c r="G12" s="3">
        <v>26</v>
      </c>
      <c r="H12" s="3">
        <v>29</v>
      </c>
      <c r="I12" s="3">
        <v>-3</v>
      </c>
    </row>
    <row r="13" spans="2:9" x14ac:dyDescent="0.25">
      <c r="B13" s="13" t="s">
        <v>53</v>
      </c>
      <c r="C13" s="20">
        <v>14</v>
      </c>
      <c r="D13" s="3">
        <v>4</v>
      </c>
      <c r="E13" s="3">
        <v>2</v>
      </c>
      <c r="F13" s="3">
        <v>12</v>
      </c>
      <c r="G13" s="3">
        <v>16</v>
      </c>
      <c r="H13" s="3">
        <v>38</v>
      </c>
      <c r="I13" s="3">
        <v>-22</v>
      </c>
    </row>
    <row r="14" spans="2:9" x14ac:dyDescent="0.25">
      <c r="B14" s="13" t="s">
        <v>54</v>
      </c>
      <c r="C14" s="20">
        <v>12</v>
      </c>
      <c r="D14" s="3">
        <v>2</v>
      </c>
      <c r="E14" s="3">
        <v>6</v>
      </c>
      <c r="F14" s="3">
        <v>10</v>
      </c>
      <c r="G14" s="3">
        <v>19</v>
      </c>
      <c r="H14" s="3">
        <v>35</v>
      </c>
      <c r="I14" s="3">
        <v>-16</v>
      </c>
    </row>
  </sheetData>
  <mergeCells count="1">
    <mergeCell ref="B2:I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06CB-0991-4D01-8662-A7060A42A8CD}">
  <dimension ref="A2:Q20"/>
  <sheetViews>
    <sheetView tabSelected="1" topLeftCell="C19" workbookViewId="0">
      <selection activeCell="J9" sqref="J9"/>
    </sheetView>
  </sheetViews>
  <sheetFormatPr baseColWidth="10" defaultRowHeight="15" outlineLevelRow="1" outlineLevelCol="1" x14ac:dyDescent="0.25"/>
  <cols>
    <col min="1" max="1" width="15.5703125" hidden="1" customWidth="1"/>
    <col min="2" max="2" width="14.140625" hidden="1" customWidth="1"/>
    <col min="3" max="3" width="3.5703125" customWidth="1"/>
    <col min="4" max="4" width="9" bestFit="1" customWidth="1"/>
    <col min="5" max="14" width="11.85546875" customWidth="1" outlineLevel="1"/>
    <col min="15" max="15" width="12.85546875" customWidth="1" outlineLevel="1"/>
    <col min="16" max="16" width="11.85546875" customWidth="1" outlineLevel="1"/>
    <col min="17" max="17" width="12.85546875" bestFit="1" customWidth="1"/>
  </cols>
  <sheetData>
    <row r="2" spans="1:17" ht="21" x14ac:dyDescent="0.25">
      <c r="D2" s="7" t="s">
        <v>94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4" spans="1:17" x14ac:dyDescent="0.25">
      <c r="A4" t="s">
        <v>71</v>
      </c>
      <c r="D4" s="24" t="s">
        <v>10</v>
      </c>
      <c r="E4" s="14" t="s">
        <v>59</v>
      </c>
      <c r="F4" s="14" t="s">
        <v>60</v>
      </c>
      <c r="G4" s="14" t="s">
        <v>61</v>
      </c>
      <c r="H4" s="14" t="s">
        <v>62</v>
      </c>
      <c r="I4" s="14" t="s">
        <v>63</v>
      </c>
      <c r="J4" s="14" t="s">
        <v>64</v>
      </c>
      <c r="K4" s="14" t="s">
        <v>65</v>
      </c>
      <c r="L4" s="14" t="s">
        <v>66</v>
      </c>
      <c r="M4" s="14" t="s">
        <v>67</v>
      </c>
      <c r="N4" s="14" t="s">
        <v>68</v>
      </c>
      <c r="O4" s="14" t="s">
        <v>69</v>
      </c>
      <c r="P4" s="14" t="s">
        <v>70</v>
      </c>
      <c r="Q4" s="22" t="s">
        <v>93</v>
      </c>
    </row>
    <row r="5" spans="1:17" outlineLevel="1" x14ac:dyDescent="0.25">
      <c r="A5" t="s">
        <v>73</v>
      </c>
      <c r="D5" s="12" t="s">
        <v>78</v>
      </c>
      <c r="E5" s="5">
        <f ca="1">ROUND(-$B$6*LN(RAND()),1)</f>
        <v>15.3</v>
      </c>
      <c r="F5" s="5">
        <f t="shared" ref="F5" ca="1" si="0">ROUND(-$B$6*LN(RAND()),1)</f>
        <v>295.39999999999998</v>
      </c>
      <c r="G5" s="5">
        <f ca="1">ROUND(-$B$8*LN(RAND()),1)</f>
        <v>162.9</v>
      </c>
      <c r="H5" s="5">
        <f ca="1">ROUND(-$B$10*LN(RAND()),1)</f>
        <v>48.3</v>
      </c>
      <c r="I5" s="5">
        <f ca="1">ROUND(-$B$10*LN(RAND()),1)</f>
        <v>116.7</v>
      </c>
      <c r="J5" s="5">
        <f ca="1">ROUND(-$B$10*LN(RAND()),1)</f>
        <v>201.6</v>
      </c>
      <c r="K5" s="5">
        <f ca="1">ROUND(-$B$12*LN(RAND()),1)</f>
        <v>110.3</v>
      </c>
      <c r="L5" s="5">
        <f ca="1">ROUND(-$B$14*LN(RAND()),1)</f>
        <v>81.599999999999994</v>
      </c>
      <c r="M5" s="5">
        <f ca="1">ROUND(-$B$14*LN(RAND()),1)</f>
        <v>224.2</v>
      </c>
      <c r="N5" s="5">
        <f ca="1">ROUND(-$B$14*LN(RAND()),1)</f>
        <v>256.3</v>
      </c>
      <c r="O5" s="5">
        <f ca="1">ROUND(-$B$16*LN(RAND()),1)</f>
        <v>1616.9</v>
      </c>
      <c r="P5" s="5">
        <f ca="1">ROUND(-$B$16*LN(RAND()),1)</f>
        <v>331.3</v>
      </c>
      <c r="Q5" s="23">
        <f ca="1">SUM(E5:P5)</f>
        <v>3460.8</v>
      </c>
    </row>
    <row r="6" spans="1:17" outlineLevel="1" x14ac:dyDescent="0.25">
      <c r="A6" t="s">
        <v>9</v>
      </c>
      <c r="B6" s="21">
        <v>120</v>
      </c>
      <c r="D6" s="12" t="s">
        <v>79</v>
      </c>
      <c r="E6" s="5">
        <f t="shared" ref="E6:F19" ca="1" si="1">ROUND(-$B$6*LN(RAND()),1)</f>
        <v>50</v>
      </c>
      <c r="F6" s="5">
        <f t="shared" ca="1" si="1"/>
        <v>280.8</v>
      </c>
      <c r="G6" s="5">
        <f t="shared" ref="G6:G19" ca="1" si="2">ROUND(-$B$8*LN(RAND()),1)</f>
        <v>384.1</v>
      </c>
      <c r="H6" s="5">
        <f ca="1">ROUND(-$B$10*LN(RAND()),1)</f>
        <v>24.1</v>
      </c>
      <c r="I6" s="5">
        <f ca="1">ROUND(-$B$10*LN(RAND()),1)</f>
        <v>486.6</v>
      </c>
      <c r="J6" s="5">
        <f ca="1">ROUND(-$B$10*LN(RAND()),1)</f>
        <v>136.19999999999999</v>
      </c>
      <c r="K6" s="5">
        <f ca="1">ROUND(-$B$12*LN(RAND()),1)</f>
        <v>179.5</v>
      </c>
      <c r="L6" s="5">
        <f ca="1">ROUND(-$B$14*LN(RAND()),1)</f>
        <v>264.89999999999998</v>
      </c>
      <c r="M6" s="5">
        <f ca="1">ROUND(-$B$14*LN(RAND()),1)</f>
        <v>602.1</v>
      </c>
      <c r="N6" s="5">
        <f ca="1">ROUND(-$B$14*LN(RAND()),1)</f>
        <v>16.8</v>
      </c>
      <c r="O6" s="5">
        <f ca="1">ROUND(-$B$16*LN(RAND()),1)</f>
        <v>1124</v>
      </c>
      <c r="P6" s="5">
        <f ca="1">ROUND(-$B$16*LN(RAND()),1)</f>
        <v>531.70000000000005</v>
      </c>
      <c r="Q6" s="23">
        <f t="shared" ref="Q6:Q19" ca="1" si="3">SUM(E6:P6)</f>
        <v>4080.8</v>
      </c>
    </row>
    <row r="7" spans="1:17" outlineLevel="1" x14ac:dyDescent="0.25">
      <c r="A7" t="s">
        <v>74</v>
      </c>
      <c r="D7" s="12" t="s">
        <v>80</v>
      </c>
      <c r="E7" s="5">
        <f t="shared" ca="1" si="1"/>
        <v>52.1</v>
      </c>
      <c r="F7" s="5">
        <f t="shared" ca="1" si="1"/>
        <v>398.8</v>
      </c>
      <c r="G7" s="5">
        <f t="shared" ca="1" si="2"/>
        <v>595.9</v>
      </c>
      <c r="H7" s="5">
        <f ca="1">ROUND(-$B$10*LN(RAND()),1)</f>
        <v>11.2</v>
      </c>
      <c r="I7" s="5">
        <f ca="1">ROUND(-$B$10*LN(RAND()),1)</f>
        <v>142.19999999999999</v>
      </c>
      <c r="J7" s="5">
        <f ca="1">ROUND(-$B$10*LN(RAND()),1)</f>
        <v>9.5</v>
      </c>
      <c r="K7" s="5">
        <f ca="1">ROUND(-$B$12*LN(RAND()),1)</f>
        <v>1084.7</v>
      </c>
      <c r="L7" s="5">
        <f ca="1">ROUND(-$B$14*LN(RAND()),1)</f>
        <v>321.89999999999998</v>
      </c>
      <c r="M7" s="5">
        <f ca="1">ROUND(-$B$14*LN(RAND()),1)</f>
        <v>211.9</v>
      </c>
      <c r="N7" s="5">
        <f ca="1">ROUND(-$B$14*LN(RAND()),1)</f>
        <v>210.8</v>
      </c>
      <c r="O7" s="5">
        <f ca="1">ROUND(-$B$16*LN(RAND()),1)</f>
        <v>1651.2</v>
      </c>
      <c r="P7" s="5">
        <f ca="1">ROUND(-$B$16*LN(RAND()),1)</f>
        <v>432.3</v>
      </c>
      <c r="Q7" s="23">
        <f t="shared" ca="1" si="3"/>
        <v>5122.5000000000009</v>
      </c>
    </row>
    <row r="8" spans="1:17" outlineLevel="1" x14ac:dyDescent="0.25">
      <c r="A8" t="s">
        <v>9</v>
      </c>
      <c r="B8" s="21">
        <v>420</v>
      </c>
      <c r="D8" s="12" t="s">
        <v>81</v>
      </c>
      <c r="E8" s="5">
        <f t="shared" ca="1" si="1"/>
        <v>122.3</v>
      </c>
      <c r="F8" s="5">
        <f t="shared" ca="1" si="1"/>
        <v>367.5</v>
      </c>
      <c r="G8" s="5">
        <f t="shared" ca="1" si="2"/>
        <v>622.79999999999995</v>
      </c>
      <c r="H8" s="5">
        <f ca="1">ROUND(-$B$10*LN(RAND()),1)</f>
        <v>150.5</v>
      </c>
      <c r="I8" s="5">
        <f ca="1">ROUND(-$B$10*LN(RAND()),1)</f>
        <v>212.9</v>
      </c>
      <c r="J8" s="5">
        <f ca="1">ROUND(-$B$10*LN(RAND()),1)</f>
        <v>101.6</v>
      </c>
      <c r="K8" s="5">
        <f ca="1">ROUND(-$B$12*LN(RAND()),1)</f>
        <v>110.6</v>
      </c>
      <c r="L8" s="5">
        <f ca="1">ROUND(-$B$14*LN(RAND()),1)</f>
        <v>227.7</v>
      </c>
      <c r="M8" s="5">
        <f ca="1">ROUND(-$B$14*LN(RAND()),1)</f>
        <v>199.4</v>
      </c>
      <c r="N8" s="5">
        <f ca="1">ROUND(-$B$14*LN(RAND()),1)</f>
        <v>744.7</v>
      </c>
      <c r="O8" s="5">
        <f ca="1">ROUND(-$B$16*LN(RAND()),1)</f>
        <v>79.599999999999994</v>
      </c>
      <c r="P8" s="5">
        <f ca="1">ROUND(-$B$16*LN(RAND()),1)</f>
        <v>120.3</v>
      </c>
      <c r="Q8" s="23">
        <f t="shared" ca="1" si="3"/>
        <v>3059.9</v>
      </c>
    </row>
    <row r="9" spans="1:17" outlineLevel="1" x14ac:dyDescent="0.25">
      <c r="A9" t="s">
        <v>75</v>
      </c>
      <c r="D9" s="12" t="s">
        <v>82</v>
      </c>
      <c r="E9" s="5">
        <f t="shared" ca="1" si="1"/>
        <v>92.7</v>
      </c>
      <c r="F9" s="5">
        <f t="shared" ca="1" si="1"/>
        <v>38.9</v>
      </c>
      <c r="G9" s="5">
        <f t="shared" ca="1" si="2"/>
        <v>807.4</v>
      </c>
      <c r="H9" s="5">
        <f ca="1">ROUND(-$B$10*LN(RAND()),1)</f>
        <v>594.4</v>
      </c>
      <c r="I9" s="5">
        <f ca="1">ROUND(-$B$10*LN(RAND()),1)</f>
        <v>390.7</v>
      </c>
      <c r="J9" s="5">
        <f ca="1">ROUND(-$B$10*LN(RAND()),1)</f>
        <v>57.9</v>
      </c>
      <c r="K9" s="5">
        <f ca="1">ROUND(-$B$12*LN(RAND()),1)</f>
        <v>1029.9000000000001</v>
      </c>
      <c r="L9" s="5">
        <f ca="1">ROUND(-$B$14*LN(RAND()),1)</f>
        <v>74</v>
      </c>
      <c r="M9" s="5">
        <f ca="1">ROUND(-$B$14*LN(RAND()),1)</f>
        <v>129.19999999999999</v>
      </c>
      <c r="N9" s="5">
        <f ca="1">ROUND(-$B$14*LN(RAND()),1)</f>
        <v>81.900000000000006</v>
      </c>
      <c r="O9" s="5">
        <f ca="1">ROUND(-$B$16*LN(RAND()),1)</f>
        <v>435.8</v>
      </c>
      <c r="P9" s="5">
        <f ca="1">ROUND(-$B$16*LN(RAND()),1)</f>
        <v>676.8</v>
      </c>
      <c r="Q9" s="23">
        <f t="shared" ca="1" si="3"/>
        <v>4409.6000000000004</v>
      </c>
    </row>
    <row r="10" spans="1:17" outlineLevel="1" x14ac:dyDescent="0.25">
      <c r="A10" t="s">
        <v>9</v>
      </c>
      <c r="B10" s="2">
        <v>180</v>
      </c>
      <c r="D10" s="12" t="s">
        <v>83</v>
      </c>
      <c r="E10" s="5">
        <f t="shared" ca="1" si="1"/>
        <v>18.3</v>
      </c>
      <c r="F10" s="5">
        <f t="shared" ca="1" si="1"/>
        <v>87.9</v>
      </c>
      <c r="G10" s="5">
        <f t="shared" ca="1" si="2"/>
        <v>136.1</v>
      </c>
      <c r="H10" s="5">
        <f t="shared" ref="H10:J19" ca="1" si="4">ROUND(-$B$10*LN(RAND()),1)</f>
        <v>119.9</v>
      </c>
      <c r="I10" s="5">
        <f t="shared" ca="1" si="4"/>
        <v>84.4</v>
      </c>
      <c r="J10" s="5">
        <f t="shared" ca="1" si="4"/>
        <v>134.6</v>
      </c>
      <c r="K10" s="5">
        <f t="shared" ref="K10:K19" ca="1" si="5">ROUND(-$B$12*LN(RAND()),1)</f>
        <v>494.7</v>
      </c>
      <c r="L10" s="5">
        <f t="shared" ref="L10:N19" ca="1" si="6">ROUND(-$B$14*LN(RAND()),1)</f>
        <v>535.79999999999995</v>
      </c>
      <c r="M10" s="5">
        <f t="shared" ca="1" si="6"/>
        <v>846.1</v>
      </c>
      <c r="N10" s="5">
        <f t="shared" ca="1" si="6"/>
        <v>85.5</v>
      </c>
      <c r="O10" s="5">
        <f t="shared" ref="O10:P19" ca="1" si="7">ROUND(-$B$16*LN(RAND()),1)</f>
        <v>1410.2</v>
      </c>
      <c r="P10" s="5">
        <f t="shared" ca="1" si="7"/>
        <v>3574.6</v>
      </c>
      <c r="Q10" s="23">
        <f t="shared" ca="1" si="3"/>
        <v>7528.1</v>
      </c>
    </row>
    <row r="11" spans="1:17" outlineLevel="1" x14ac:dyDescent="0.25">
      <c r="A11" t="s">
        <v>76</v>
      </c>
      <c r="D11" s="12" t="s">
        <v>84</v>
      </c>
      <c r="E11" s="5">
        <f t="shared" ca="1" si="1"/>
        <v>62.4</v>
      </c>
      <c r="F11" s="5">
        <f t="shared" ca="1" si="1"/>
        <v>169.9</v>
      </c>
      <c r="G11" s="5">
        <f t="shared" ca="1" si="2"/>
        <v>327.9</v>
      </c>
      <c r="H11" s="5">
        <f t="shared" ca="1" si="4"/>
        <v>167.8</v>
      </c>
      <c r="I11" s="5">
        <f t="shared" ca="1" si="4"/>
        <v>213.2</v>
      </c>
      <c r="J11" s="5">
        <f t="shared" ca="1" si="4"/>
        <v>164.8</v>
      </c>
      <c r="K11" s="5">
        <f t="shared" ca="1" si="5"/>
        <v>47.5</v>
      </c>
      <c r="L11" s="5">
        <f t="shared" ca="1" si="6"/>
        <v>82.6</v>
      </c>
      <c r="M11" s="5">
        <f t="shared" ca="1" si="6"/>
        <v>1590.8</v>
      </c>
      <c r="N11" s="5">
        <f t="shared" ca="1" si="6"/>
        <v>28</v>
      </c>
      <c r="O11" s="5">
        <f t="shared" ca="1" si="7"/>
        <v>390.7</v>
      </c>
      <c r="P11" s="5">
        <f t="shared" ca="1" si="7"/>
        <v>102</v>
      </c>
      <c r="Q11" s="23">
        <f t="shared" ca="1" si="3"/>
        <v>3347.5999999999995</v>
      </c>
    </row>
    <row r="12" spans="1:17" outlineLevel="1" x14ac:dyDescent="0.25">
      <c r="A12" t="s">
        <v>9</v>
      </c>
      <c r="B12" s="2">
        <v>480</v>
      </c>
      <c r="D12" s="12" t="s">
        <v>85</v>
      </c>
      <c r="E12" s="5">
        <f t="shared" ca="1" si="1"/>
        <v>52.3</v>
      </c>
      <c r="F12" s="5">
        <f t="shared" ca="1" si="1"/>
        <v>83</v>
      </c>
      <c r="G12" s="5">
        <f t="shared" ca="1" si="2"/>
        <v>402.7</v>
      </c>
      <c r="H12" s="5">
        <f t="shared" ca="1" si="4"/>
        <v>538.20000000000005</v>
      </c>
      <c r="I12" s="5">
        <f t="shared" ca="1" si="4"/>
        <v>187.7</v>
      </c>
      <c r="J12" s="5">
        <f t="shared" ca="1" si="4"/>
        <v>74.7</v>
      </c>
      <c r="K12" s="5">
        <f t="shared" ca="1" si="5"/>
        <v>590.5</v>
      </c>
      <c r="L12" s="5">
        <f t="shared" ca="1" si="6"/>
        <v>86.4</v>
      </c>
      <c r="M12" s="5">
        <f t="shared" ca="1" si="6"/>
        <v>104.4</v>
      </c>
      <c r="N12" s="5">
        <f t="shared" ca="1" si="6"/>
        <v>398.7</v>
      </c>
      <c r="O12" s="5">
        <f t="shared" ca="1" si="7"/>
        <v>4158.3999999999996</v>
      </c>
      <c r="P12" s="5">
        <f t="shared" ca="1" si="7"/>
        <v>781.9</v>
      </c>
      <c r="Q12" s="23">
        <f t="shared" ca="1" si="3"/>
        <v>7458.9</v>
      </c>
    </row>
    <row r="13" spans="1:17" outlineLevel="1" x14ac:dyDescent="0.25">
      <c r="A13" t="s">
        <v>77</v>
      </c>
      <c r="D13" s="12" t="s">
        <v>86</v>
      </c>
      <c r="E13" s="5">
        <f t="shared" ca="1" si="1"/>
        <v>248.3</v>
      </c>
      <c r="F13" s="5">
        <f t="shared" ca="1" si="1"/>
        <v>193.4</v>
      </c>
      <c r="G13" s="5">
        <f t="shared" ca="1" si="2"/>
        <v>309.60000000000002</v>
      </c>
      <c r="H13" s="5">
        <f t="shared" ca="1" si="4"/>
        <v>1.3</v>
      </c>
      <c r="I13" s="5">
        <f t="shared" ca="1" si="4"/>
        <v>412.8</v>
      </c>
      <c r="J13" s="5">
        <f t="shared" ca="1" si="4"/>
        <v>288.89999999999998</v>
      </c>
      <c r="K13" s="5">
        <f t="shared" ca="1" si="5"/>
        <v>227.1</v>
      </c>
      <c r="L13" s="5">
        <f t="shared" ca="1" si="6"/>
        <v>427.9</v>
      </c>
      <c r="M13" s="5">
        <f t="shared" ca="1" si="6"/>
        <v>97.5</v>
      </c>
      <c r="N13" s="5">
        <f t="shared" ca="1" si="6"/>
        <v>356.8</v>
      </c>
      <c r="O13" s="5">
        <f t="shared" ca="1" si="7"/>
        <v>725.3</v>
      </c>
      <c r="P13" s="5">
        <f t="shared" ca="1" si="7"/>
        <v>302</v>
      </c>
      <c r="Q13" s="23">
        <f t="shared" ca="1" si="3"/>
        <v>3590.9000000000005</v>
      </c>
    </row>
    <row r="14" spans="1:17" outlineLevel="1" x14ac:dyDescent="0.25">
      <c r="A14" t="s">
        <v>9</v>
      </c>
      <c r="B14" s="2">
        <v>360</v>
      </c>
      <c r="D14" s="12" t="s">
        <v>87</v>
      </c>
      <c r="E14" s="5">
        <f t="shared" ca="1" si="1"/>
        <v>8.3000000000000007</v>
      </c>
      <c r="F14" s="5">
        <f t="shared" ca="1" si="1"/>
        <v>60.3</v>
      </c>
      <c r="G14" s="5">
        <f t="shared" ca="1" si="2"/>
        <v>156.4</v>
      </c>
      <c r="H14" s="5">
        <f t="shared" ca="1" si="4"/>
        <v>179.7</v>
      </c>
      <c r="I14" s="5">
        <f t="shared" ca="1" si="4"/>
        <v>13</v>
      </c>
      <c r="J14" s="5">
        <f t="shared" ca="1" si="4"/>
        <v>81.099999999999994</v>
      </c>
      <c r="K14" s="5">
        <f t="shared" ca="1" si="5"/>
        <v>385.8</v>
      </c>
      <c r="L14" s="5">
        <f t="shared" ca="1" si="6"/>
        <v>407.5</v>
      </c>
      <c r="M14" s="5">
        <f t="shared" ca="1" si="6"/>
        <v>146.69999999999999</v>
      </c>
      <c r="N14" s="5">
        <f t="shared" ca="1" si="6"/>
        <v>248.5</v>
      </c>
      <c r="O14" s="5">
        <f t="shared" ca="1" si="7"/>
        <v>442.7</v>
      </c>
      <c r="P14" s="5">
        <f t="shared" ca="1" si="7"/>
        <v>729.4</v>
      </c>
      <c r="Q14" s="23">
        <f t="shared" ca="1" si="3"/>
        <v>2859.4</v>
      </c>
    </row>
    <row r="15" spans="1:17" outlineLevel="1" x14ac:dyDescent="0.25">
      <c r="A15" t="s">
        <v>72</v>
      </c>
      <c r="D15" s="12" t="s">
        <v>88</v>
      </c>
      <c r="E15" s="5">
        <f t="shared" ca="1" si="1"/>
        <v>152.6</v>
      </c>
      <c r="F15" s="5">
        <f t="shared" ca="1" si="1"/>
        <v>147.1</v>
      </c>
      <c r="G15" s="5">
        <f t="shared" ca="1" si="2"/>
        <v>133.69999999999999</v>
      </c>
      <c r="H15" s="5">
        <f t="shared" ca="1" si="4"/>
        <v>108.6</v>
      </c>
      <c r="I15" s="5">
        <f t="shared" ca="1" si="4"/>
        <v>502.5</v>
      </c>
      <c r="J15" s="5">
        <f t="shared" ca="1" si="4"/>
        <v>244.2</v>
      </c>
      <c r="K15" s="5">
        <f t="shared" ca="1" si="5"/>
        <v>173.7</v>
      </c>
      <c r="L15" s="5">
        <f t="shared" ca="1" si="6"/>
        <v>20.100000000000001</v>
      </c>
      <c r="M15" s="5">
        <f t="shared" ca="1" si="6"/>
        <v>307.3</v>
      </c>
      <c r="N15" s="5">
        <f t="shared" ca="1" si="6"/>
        <v>241.4</v>
      </c>
      <c r="O15" s="5">
        <f t="shared" ca="1" si="7"/>
        <v>2904.7</v>
      </c>
      <c r="P15" s="5">
        <f t="shared" ca="1" si="7"/>
        <v>9.1</v>
      </c>
      <c r="Q15" s="23">
        <f t="shared" ca="1" si="3"/>
        <v>4945</v>
      </c>
    </row>
    <row r="16" spans="1:17" outlineLevel="1" x14ac:dyDescent="0.25">
      <c r="A16" t="s">
        <v>9</v>
      </c>
      <c r="B16" s="2">
        <v>720</v>
      </c>
      <c r="D16" s="12" t="s">
        <v>89</v>
      </c>
      <c r="E16" s="5">
        <f t="shared" ca="1" si="1"/>
        <v>2.6</v>
      </c>
      <c r="F16" s="5">
        <f t="shared" ca="1" si="1"/>
        <v>506.1</v>
      </c>
      <c r="G16" s="5">
        <f t="shared" ca="1" si="2"/>
        <v>346.3</v>
      </c>
      <c r="H16" s="5">
        <f t="shared" ca="1" si="4"/>
        <v>166.3</v>
      </c>
      <c r="I16" s="5">
        <f t="shared" ca="1" si="4"/>
        <v>602.1</v>
      </c>
      <c r="J16" s="5">
        <f t="shared" ca="1" si="4"/>
        <v>42.9</v>
      </c>
      <c r="K16" s="5">
        <f t="shared" ca="1" si="5"/>
        <v>281</v>
      </c>
      <c r="L16" s="5">
        <f t="shared" ca="1" si="6"/>
        <v>443.7</v>
      </c>
      <c r="M16" s="5">
        <f t="shared" ca="1" si="6"/>
        <v>229.6</v>
      </c>
      <c r="N16" s="5">
        <f t="shared" ca="1" si="6"/>
        <v>142.9</v>
      </c>
      <c r="O16" s="5">
        <f t="shared" ca="1" si="7"/>
        <v>691.2</v>
      </c>
      <c r="P16" s="5">
        <f t="shared" ca="1" si="7"/>
        <v>157.30000000000001</v>
      </c>
      <c r="Q16" s="23">
        <f t="shared" ca="1" si="3"/>
        <v>3612</v>
      </c>
    </row>
    <row r="17" spans="4:17" outlineLevel="1" x14ac:dyDescent="0.25">
      <c r="D17" s="12" t="s">
        <v>90</v>
      </c>
      <c r="E17" s="5">
        <f t="shared" ca="1" si="1"/>
        <v>19.600000000000001</v>
      </c>
      <c r="F17" s="5">
        <f t="shared" ca="1" si="1"/>
        <v>227.5</v>
      </c>
      <c r="G17" s="5">
        <f t="shared" ca="1" si="2"/>
        <v>246.3</v>
      </c>
      <c r="H17" s="5">
        <f t="shared" ca="1" si="4"/>
        <v>253.6</v>
      </c>
      <c r="I17" s="5">
        <f t="shared" ca="1" si="4"/>
        <v>244.9</v>
      </c>
      <c r="J17" s="5">
        <f t="shared" ca="1" si="4"/>
        <v>332.9</v>
      </c>
      <c r="K17" s="5">
        <f t="shared" ca="1" si="5"/>
        <v>81.2</v>
      </c>
      <c r="L17" s="5">
        <f t="shared" ca="1" si="6"/>
        <v>608.9</v>
      </c>
      <c r="M17" s="5">
        <f t="shared" ca="1" si="6"/>
        <v>274.2</v>
      </c>
      <c r="N17" s="5">
        <f t="shared" ca="1" si="6"/>
        <v>3.6</v>
      </c>
      <c r="O17" s="5">
        <f t="shared" ca="1" si="7"/>
        <v>1583.5</v>
      </c>
      <c r="P17" s="5">
        <f t="shared" ca="1" si="7"/>
        <v>1481.9</v>
      </c>
      <c r="Q17" s="23">
        <f t="shared" ca="1" si="3"/>
        <v>5358.1</v>
      </c>
    </row>
    <row r="18" spans="4:17" outlineLevel="1" x14ac:dyDescent="0.25">
      <c r="D18" s="12" t="s">
        <v>91</v>
      </c>
      <c r="E18" s="5">
        <f t="shared" ca="1" si="1"/>
        <v>1.5</v>
      </c>
      <c r="F18" s="5">
        <f t="shared" ca="1" si="1"/>
        <v>66.2</v>
      </c>
      <c r="G18" s="5">
        <f t="shared" ca="1" si="2"/>
        <v>956.1</v>
      </c>
      <c r="H18" s="5">
        <f t="shared" ca="1" si="4"/>
        <v>128.30000000000001</v>
      </c>
      <c r="I18" s="5">
        <f t="shared" ca="1" si="4"/>
        <v>250.6</v>
      </c>
      <c r="J18" s="5">
        <f t="shared" ca="1" si="4"/>
        <v>99</v>
      </c>
      <c r="K18" s="5">
        <f t="shared" ca="1" si="5"/>
        <v>914.6</v>
      </c>
      <c r="L18" s="5">
        <f t="shared" ca="1" si="6"/>
        <v>902.5</v>
      </c>
      <c r="M18" s="5">
        <f t="shared" ca="1" si="6"/>
        <v>372.9</v>
      </c>
      <c r="N18" s="5">
        <f t="shared" ca="1" si="6"/>
        <v>673.6</v>
      </c>
      <c r="O18" s="5">
        <f t="shared" ca="1" si="7"/>
        <v>373</v>
      </c>
      <c r="P18" s="5">
        <f t="shared" ca="1" si="7"/>
        <v>34.799999999999997</v>
      </c>
      <c r="Q18" s="23">
        <f t="shared" ca="1" si="3"/>
        <v>4773.1000000000004</v>
      </c>
    </row>
    <row r="19" spans="4:17" outlineLevel="1" x14ac:dyDescent="0.25">
      <c r="D19" s="12" t="s">
        <v>92</v>
      </c>
      <c r="E19" s="5">
        <f t="shared" ca="1" si="1"/>
        <v>11.8</v>
      </c>
      <c r="F19" s="5">
        <f t="shared" ca="1" si="1"/>
        <v>16.3</v>
      </c>
      <c r="G19" s="5">
        <f t="shared" ca="1" si="2"/>
        <v>407.8</v>
      </c>
      <c r="H19" s="5">
        <f t="shared" ca="1" si="4"/>
        <v>90.6</v>
      </c>
      <c r="I19" s="5">
        <f t="shared" ca="1" si="4"/>
        <v>338.9</v>
      </c>
      <c r="J19" s="5">
        <f t="shared" ca="1" si="4"/>
        <v>488.4</v>
      </c>
      <c r="K19" s="5">
        <f t="shared" ca="1" si="5"/>
        <v>782.3</v>
      </c>
      <c r="L19" s="5">
        <f t="shared" ca="1" si="6"/>
        <v>166.5</v>
      </c>
      <c r="M19" s="5">
        <f t="shared" ca="1" si="6"/>
        <v>131.80000000000001</v>
      </c>
      <c r="N19" s="5">
        <f t="shared" ca="1" si="6"/>
        <v>156.69999999999999</v>
      </c>
      <c r="O19" s="5">
        <f t="shared" ca="1" si="7"/>
        <v>253.1</v>
      </c>
      <c r="P19" s="5">
        <f t="shared" ca="1" si="7"/>
        <v>203.3</v>
      </c>
      <c r="Q19" s="23">
        <f t="shared" ca="1" si="3"/>
        <v>3047.5</v>
      </c>
    </row>
    <row r="20" spans="4:17" x14ac:dyDescent="0.25">
      <c r="D20" s="22" t="s">
        <v>93</v>
      </c>
      <c r="E20" s="23">
        <f ca="1">SUM(E5:E19)</f>
        <v>910.1</v>
      </c>
      <c r="F20" s="23">
        <f ca="1">SUM(F5:F19)</f>
        <v>2939.1000000000004</v>
      </c>
      <c r="G20" s="23">
        <f ca="1">SUM(G5:G19)</f>
        <v>5996</v>
      </c>
      <c r="H20" s="23">
        <f ca="1">SUM(H5:H19)</f>
        <v>2582.8000000000002</v>
      </c>
      <c r="I20" s="23">
        <f ca="1">SUM(I5:I19)</f>
        <v>4199.2</v>
      </c>
      <c r="J20" s="23">
        <f ca="1">SUM(J5:J19)</f>
        <v>2458.3000000000002</v>
      </c>
      <c r="K20" s="23">
        <f ca="1">SUM(K5:K19)</f>
        <v>6493.4</v>
      </c>
      <c r="L20" s="23">
        <f ca="1">SUM(L5:L19)</f>
        <v>4652</v>
      </c>
      <c r="M20" s="23">
        <f ca="1">SUM(M5:M19)</f>
        <v>5468.1</v>
      </c>
      <c r="N20" s="23">
        <f ca="1">SUM(N5:N19)</f>
        <v>3646.2000000000003</v>
      </c>
      <c r="O20" s="23">
        <f ca="1">SUM(O5:O19)</f>
        <v>17840.3</v>
      </c>
      <c r="P20" s="23">
        <f ca="1">SUM(P5:P19)</f>
        <v>9468.6999999999989</v>
      </c>
      <c r="Q20" s="23">
        <f ca="1">SUM(E20:P20)</f>
        <v>66654.2</v>
      </c>
    </row>
  </sheetData>
  <mergeCells count="1">
    <mergeCell ref="D2:Q2"/>
  </mergeCells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VALIDACIÓN DE DATOS</vt:lpstr>
      <vt:lpstr>CONSOLIDAR DATOS</vt:lpstr>
      <vt:lpstr>BRASIL 2014</vt:lpstr>
      <vt:lpstr>RUSIA 2018</vt:lpstr>
      <vt:lpstr>QATAR 2022</vt:lpstr>
      <vt:lpstr>AGRUPAR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Marin Yachachin</dc:creator>
  <cp:lastModifiedBy>Angel Marin Yachachin</cp:lastModifiedBy>
  <dcterms:created xsi:type="dcterms:W3CDTF">2025-01-03T00:42:29Z</dcterms:created>
  <dcterms:modified xsi:type="dcterms:W3CDTF">2025-01-03T03:34:53Z</dcterms:modified>
</cp:coreProperties>
</file>