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sarmiento/Documents/Graduate/First Year/Time Series/STATA/HW1/"/>
    </mc:Choice>
  </mc:AlternateContent>
  <xr:revisionPtr revIDLastSave="0" documentId="13_ncr:1_{296A8668-D10F-4F40-8716-EEA3159E2A98}" xr6:coauthVersionLast="45" xr6:coauthVersionMax="45" xr10:uidLastSave="{00000000-0000-0000-0000-000000000000}"/>
  <bookViews>
    <workbookView xWindow="5100" yWindow="3760" windowWidth="26840" windowHeight="15940" xr2:uid="{A6FF311C-6687-3A4C-96AA-F9BE8CDFE3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" l="1"/>
  <c r="E43" i="1"/>
  <c r="D43" i="1"/>
  <c r="C43" i="1"/>
  <c r="B43" i="1"/>
  <c r="A43" i="1"/>
  <c r="E41" i="1"/>
  <c r="D41" i="1"/>
  <c r="C41" i="1"/>
  <c r="B41" i="1"/>
  <c r="E40" i="1"/>
  <c r="D40" i="1"/>
  <c r="C40" i="1"/>
  <c r="B40" i="1"/>
  <c r="A40" i="1"/>
  <c r="E38" i="1"/>
  <c r="D38" i="1"/>
  <c r="C38" i="1"/>
  <c r="E37" i="1"/>
  <c r="D37" i="1"/>
  <c r="C37" i="1"/>
  <c r="A37" i="1"/>
  <c r="E35" i="1"/>
  <c r="D35" i="1"/>
  <c r="C35" i="1"/>
  <c r="E34" i="1"/>
  <c r="D34" i="1"/>
  <c r="C34" i="1"/>
  <c r="A34" i="1"/>
  <c r="E32" i="1"/>
  <c r="D32" i="1"/>
  <c r="C32" i="1"/>
  <c r="E31" i="1"/>
  <c r="D31" i="1"/>
  <c r="C31" i="1"/>
  <c r="A31" i="1"/>
  <c r="E29" i="1"/>
  <c r="D29" i="1"/>
  <c r="C29" i="1"/>
  <c r="E28" i="1"/>
  <c r="D28" i="1"/>
  <c r="C28" i="1"/>
  <c r="A28" i="1"/>
  <c r="E26" i="1"/>
  <c r="D26" i="1"/>
  <c r="C26" i="1"/>
  <c r="E25" i="1"/>
  <c r="D25" i="1"/>
  <c r="C25" i="1"/>
  <c r="A25" i="1"/>
  <c r="E23" i="1"/>
  <c r="D23" i="1"/>
  <c r="C23" i="1"/>
  <c r="E22" i="1"/>
  <c r="D22" i="1"/>
  <c r="C22" i="1"/>
  <c r="A22" i="1"/>
  <c r="E20" i="1"/>
  <c r="D20" i="1"/>
  <c r="C20" i="1"/>
  <c r="E19" i="1"/>
  <c r="D19" i="1"/>
  <c r="C19" i="1"/>
  <c r="A19" i="1"/>
  <c r="E17" i="1"/>
  <c r="D17" i="1"/>
  <c r="C17" i="1"/>
  <c r="E16" i="1"/>
  <c r="D16" i="1"/>
  <c r="C16" i="1"/>
  <c r="A16" i="1"/>
  <c r="E14" i="1"/>
  <c r="D14" i="1"/>
  <c r="C14" i="1"/>
  <c r="E13" i="1"/>
  <c r="D13" i="1"/>
  <c r="C13" i="1"/>
  <c r="A13" i="1"/>
  <c r="E11" i="1"/>
  <c r="D11" i="1"/>
  <c r="C11" i="1"/>
  <c r="E10" i="1"/>
  <c r="D10" i="1"/>
  <c r="C10" i="1"/>
  <c r="A10" i="1"/>
  <c r="E8" i="1"/>
  <c r="D8" i="1"/>
  <c r="C8" i="1"/>
  <c r="E7" i="1"/>
  <c r="D7" i="1"/>
  <c r="C7" i="1"/>
  <c r="A7" i="1"/>
  <c r="E5" i="1"/>
  <c r="D5" i="1"/>
  <c r="C5" i="1"/>
  <c r="E4" i="1"/>
  <c r="D4" i="1"/>
  <c r="C4" i="1"/>
  <c r="A4" i="1"/>
  <c r="E2" i="1"/>
  <c r="D2" i="1"/>
  <c r="C2" i="1"/>
  <c r="E1" i="1"/>
  <c r="D1" i="1"/>
  <c r="C1" i="1"/>
  <c r="A1" i="1"/>
</calcChain>
</file>

<file path=xl/sharedStrings.xml><?xml version="1.0" encoding="utf-8"?>
<sst xmlns="http://schemas.openxmlformats.org/spreadsheetml/2006/main" count="3" uniqueCount="3">
  <si>
    <t>="* p&lt;0.05</t>
  </si>
  <si>
    <t xml:space="preserve"> ** p&lt;0.01</t>
  </si>
  <si>
    <t xml:space="preserve"> *** p&lt;0.001"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</si>
</sst>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F669-509B-284A-9D1A-D8D0692EE116}">
  <dimension ref="A1:E46"/>
  <sheetViews>
    <sheetView tabSelected="1" workbookViewId="0">
      <selection activeCell="G8" sqref="G8"/>
    </sheetView>
  </sheetViews>
  <sheetFormatPr baseColWidth="10" defaultRowHeight="16" x14ac:dyDescent="0.2"/>
  <sheetData>
    <row r="1" spans="1:5" x14ac:dyDescent="0.2">
      <c r="A1" t="str">
        <f>"datec"</f>
        <v>datec</v>
      </c>
      <c r="C1" t="str">
        <f>"0.0000121***"</f>
        <v>0.0000121***</v>
      </c>
      <c r="D1" t="str">
        <f>"0.0000129***"</f>
        <v>0.0000129***</v>
      </c>
      <c r="E1" t="str">
        <f>"0.0000170***"</f>
        <v>0.0000170***</v>
      </c>
    </row>
    <row r="2" spans="1:5" x14ac:dyDescent="0.2">
      <c r="C2" t="str">
        <f>"(7.29)"</f>
        <v>(7.29)</v>
      </c>
      <c r="D2" t="str">
        <f>"(8.05)"</f>
        <v>(8.05)</v>
      </c>
      <c r="E2" t="str">
        <f>"(11.29)"</f>
        <v>(11.29)</v>
      </c>
    </row>
    <row r="4" spans="1:5" x14ac:dyDescent="0.2">
      <c r="A4" t="str">
        <f>"1.monthly"</f>
        <v>1.monthly</v>
      </c>
      <c r="C4" t="str">
        <f>"0"</f>
        <v>0</v>
      </c>
      <c r="D4" t="str">
        <f>"0"</f>
        <v>0</v>
      </c>
      <c r="E4" t="str">
        <f>"0"</f>
        <v>0</v>
      </c>
    </row>
    <row r="5" spans="1:5" x14ac:dyDescent="0.2">
      <c r="C5" t="str">
        <f>"(.)"</f>
        <v>(.)</v>
      </c>
      <c r="D5" t="str">
        <f>"(.)"</f>
        <v>(.)</v>
      </c>
      <c r="E5" t="str">
        <f>"(.)"</f>
        <v>(.)</v>
      </c>
    </row>
    <row r="7" spans="1:5" x14ac:dyDescent="0.2">
      <c r="A7" t="str">
        <f>"2.monthly"</f>
        <v>2.monthly</v>
      </c>
      <c r="C7" t="str">
        <f>"0.00993"</f>
        <v>0.00993</v>
      </c>
      <c r="D7" t="str">
        <f>"0.00804"</f>
        <v>0.00804</v>
      </c>
      <c r="E7" t="str">
        <f>"0.00782"</f>
        <v>0.00782</v>
      </c>
    </row>
    <row r="8" spans="1:5" x14ac:dyDescent="0.2">
      <c r="C8" t="str">
        <f>"(1.41)"</f>
        <v>(1.41)</v>
      </c>
      <c r="D8" t="str">
        <f>"(1.47)"</f>
        <v>(1.47)</v>
      </c>
      <c r="E8" t="str">
        <f>"(1.48)"</f>
        <v>(1.48)</v>
      </c>
    </row>
    <row r="10" spans="1:5" x14ac:dyDescent="0.2">
      <c r="A10" t="str">
        <f>"3.monthly"</f>
        <v>3.monthly</v>
      </c>
      <c r="C10" t="str">
        <f>"0.0118"</f>
        <v>0.0118</v>
      </c>
      <c r="D10" t="str">
        <f>"0.0113"</f>
        <v>0.0113</v>
      </c>
      <c r="E10" t="str">
        <f>"0.0124"</f>
        <v>0.0124</v>
      </c>
    </row>
    <row r="11" spans="1:5" x14ac:dyDescent="0.2">
      <c r="C11" t="str">
        <f>"(1.53)"</f>
        <v>(1.53)</v>
      </c>
      <c r="D11" t="str">
        <f>"(1.82)"</f>
        <v>(1.82)</v>
      </c>
      <c r="E11" t="str">
        <f>"(1.89)"</f>
        <v>(1.89)</v>
      </c>
    </row>
    <row r="13" spans="1:5" x14ac:dyDescent="0.2">
      <c r="A13" t="str">
        <f>"4.monthly"</f>
        <v>4.monthly</v>
      </c>
      <c r="C13" t="str">
        <f>"0.0108"</f>
        <v>0.0108</v>
      </c>
      <c r="D13" t="str">
        <f>"0.0200***"</f>
        <v>0.0200***</v>
      </c>
      <c r="E13" t="str">
        <f>"0.00909"</f>
        <v>0.00909</v>
      </c>
    </row>
    <row r="14" spans="1:5" x14ac:dyDescent="0.2">
      <c r="C14" t="str">
        <f>"(1.27)"</f>
        <v>(1.27)</v>
      </c>
      <c r="D14" t="str">
        <f>"(3.65)"</f>
        <v>(3.65)</v>
      </c>
      <c r="E14" t="str">
        <f>"(1.25)"</f>
        <v>(1.25)</v>
      </c>
    </row>
    <row r="16" spans="1:5" x14ac:dyDescent="0.2">
      <c r="A16" t="str">
        <f>"5.monthly"</f>
        <v>5.monthly</v>
      </c>
      <c r="C16" t="str">
        <f>"0.00556"</f>
        <v>0.00556</v>
      </c>
      <c r="D16" t="str">
        <f>"0.00956*"</f>
        <v>0.00956*</v>
      </c>
      <c r="E16" t="str">
        <f>"0.00656"</f>
        <v>0.00656</v>
      </c>
    </row>
    <row r="17" spans="1:5" x14ac:dyDescent="0.2">
      <c r="C17" t="str">
        <f>"(0.91)"</f>
        <v>(0.91)</v>
      </c>
      <c r="D17" t="str">
        <f>"(2.07)"</f>
        <v>(2.07)</v>
      </c>
      <c r="E17" t="str">
        <f>"(1.29)"</f>
        <v>(1.29)</v>
      </c>
    </row>
    <row r="19" spans="1:5" x14ac:dyDescent="0.2">
      <c r="A19" t="str">
        <f>"6.monthly"</f>
        <v>6.monthly</v>
      </c>
      <c r="C19" t="str">
        <f>"-0.00774"</f>
        <v>-0.00774</v>
      </c>
      <c r="D19" t="str">
        <f>"-0.0102"</f>
        <v>-0.0102</v>
      </c>
      <c r="E19" t="str">
        <f>"-0.0121*"</f>
        <v>-0.0121*</v>
      </c>
    </row>
    <row r="20" spans="1:5" x14ac:dyDescent="0.2">
      <c r="C20" t="str">
        <f>"(-1.05)"</f>
        <v>(-1.05)</v>
      </c>
      <c r="D20" t="str">
        <f>"(-1.91)"</f>
        <v>(-1.91)</v>
      </c>
      <c r="E20" t="str">
        <f>"(-2.13)"</f>
        <v>(-2.13)</v>
      </c>
    </row>
    <row r="22" spans="1:5" x14ac:dyDescent="0.2">
      <c r="A22" t="str">
        <f>"7.monthly"</f>
        <v>7.monthly</v>
      </c>
      <c r="C22" t="str">
        <f>"-0.0180*"</f>
        <v>-0.0180*</v>
      </c>
      <c r="D22" t="str">
        <f>"-0.0294***"</f>
        <v>-0.0294***</v>
      </c>
      <c r="E22" t="str">
        <f>"-0.0230***"</f>
        <v>-0.0230***</v>
      </c>
    </row>
    <row r="23" spans="1:5" x14ac:dyDescent="0.2">
      <c r="C23" t="str">
        <f>"(-2.48)"</f>
        <v>(-2.48)</v>
      </c>
      <c r="D23" t="str">
        <f>"(-5.96)"</f>
        <v>(-5.96)</v>
      </c>
      <c r="E23" t="str">
        <f>"(-4.51)"</f>
        <v>(-4.51)</v>
      </c>
    </row>
    <row r="25" spans="1:5" x14ac:dyDescent="0.2">
      <c r="A25" t="str">
        <f>"8.monthly"</f>
        <v>8.monthly</v>
      </c>
      <c r="C25" t="str">
        <f>"-0.00841"</f>
        <v>-0.00841</v>
      </c>
      <c r="D25" t="str">
        <f>"-0.0226***"</f>
        <v>-0.0226***</v>
      </c>
      <c r="E25" t="str">
        <f>"-0.0130**"</f>
        <v>-0.0130**</v>
      </c>
    </row>
    <row r="26" spans="1:5" x14ac:dyDescent="0.2">
      <c r="C26" t="str">
        <f>"(-1.09)"</f>
        <v>(-1.09)</v>
      </c>
      <c r="D26" t="str">
        <f>"(-5.84)"</f>
        <v>(-5.84)</v>
      </c>
      <c r="E26" t="str">
        <f>"(-2.93)"</f>
        <v>(-2.93)</v>
      </c>
    </row>
    <row r="28" spans="1:5" x14ac:dyDescent="0.2">
      <c r="A28" t="str">
        <f>"9.monthly"</f>
        <v>9.monthly</v>
      </c>
      <c r="C28" t="str">
        <f>"-0.00722"</f>
        <v>-0.00722</v>
      </c>
      <c r="D28" t="str">
        <f>"-0.0213***"</f>
        <v>-0.0213***</v>
      </c>
      <c r="E28" t="str">
        <f>"-0.00983*"</f>
        <v>-0.00983*</v>
      </c>
    </row>
    <row r="29" spans="1:5" x14ac:dyDescent="0.2">
      <c r="C29" t="str">
        <f>"(-1.18)"</f>
        <v>(-1.18)</v>
      </c>
      <c r="D29" t="str">
        <f>"(-5.86)"</f>
        <v>(-5.86)</v>
      </c>
      <c r="E29" t="str">
        <f>"(-2.48)"</f>
        <v>(-2.48)</v>
      </c>
    </row>
    <row r="31" spans="1:5" x14ac:dyDescent="0.2">
      <c r="A31" t="str">
        <f>"10.monthly"</f>
        <v>10.monthly</v>
      </c>
      <c r="C31" t="str">
        <f>"-0.00457"</f>
        <v>-0.00457</v>
      </c>
      <c r="D31" t="str">
        <f>"-0.0179**"</f>
        <v>-0.0179**</v>
      </c>
      <c r="E31" t="str">
        <f>"-0.00346"</f>
        <v>-0.00346</v>
      </c>
    </row>
    <row r="32" spans="1:5" x14ac:dyDescent="0.2">
      <c r="C32" t="str">
        <f>"(-0.55)"</f>
        <v>(-0.55)</v>
      </c>
      <c r="D32" t="str">
        <f>"(-3.13)"</f>
        <v>(-3.13)</v>
      </c>
      <c r="E32" t="str">
        <f>"(-0.58)"</f>
        <v>(-0.58)</v>
      </c>
    </row>
    <row r="34" spans="1:5" x14ac:dyDescent="0.2">
      <c r="A34" t="str">
        <f>"11.monthly"</f>
        <v>11.monthly</v>
      </c>
      <c r="C34" t="str">
        <f>"0.00947"</f>
        <v>0.00947</v>
      </c>
      <c r="D34" t="str">
        <f>"0.00305"</f>
        <v>0.00305</v>
      </c>
      <c r="E34" t="str">
        <f>"0.00655"</f>
        <v>0.00655</v>
      </c>
    </row>
    <row r="35" spans="1:5" x14ac:dyDescent="0.2">
      <c r="C35" t="str">
        <f>"(1.24)"</f>
        <v>(1.24)</v>
      </c>
      <c r="D35" t="str">
        <f>"(0.58)"</f>
        <v>(0.58)</v>
      </c>
      <c r="E35" t="str">
        <f>"(1.16)"</f>
        <v>(1.16)</v>
      </c>
    </row>
    <row r="37" spans="1:5" x14ac:dyDescent="0.2">
      <c r="A37" t="str">
        <f>"12.monthly"</f>
        <v>12.monthly</v>
      </c>
      <c r="C37" t="str">
        <f>"0.0199**"</f>
        <v>0.0199**</v>
      </c>
      <c r="D37" t="str">
        <f>"0.0158***"</f>
        <v>0.0158***</v>
      </c>
      <c r="E37" t="str">
        <f>"0.0135**"</f>
        <v>0.0135**</v>
      </c>
    </row>
    <row r="38" spans="1:5" x14ac:dyDescent="0.2">
      <c r="C38" t="str">
        <f>"(2.72)"</f>
        <v>(2.72)</v>
      </c>
      <c r="D38" t="str">
        <f>"(3.87)"</f>
        <v>(3.87)</v>
      </c>
      <c r="E38" t="str">
        <f>"(2.92)"</f>
        <v>(2.92)</v>
      </c>
    </row>
    <row r="40" spans="1:5" x14ac:dyDescent="0.2">
      <c r="A40" t="str">
        <f>"_cons"</f>
        <v>_cons</v>
      </c>
      <c r="B40" t="str">
        <f>"-14.11***"</f>
        <v>-14.11***</v>
      </c>
      <c r="C40" t="str">
        <f>"-11.38***"</f>
        <v>-11.38***</v>
      </c>
      <c r="D40" t="str">
        <f>"-10.94***"</f>
        <v>-10.94***</v>
      </c>
      <c r="E40" t="str">
        <f>"-7.172***"</f>
        <v>-7.172***</v>
      </c>
    </row>
    <row r="41" spans="1:5" x14ac:dyDescent="0.2">
      <c r="B41" t="str">
        <f>"(-67.53)"</f>
        <v>(-67.53)</v>
      </c>
      <c r="C41" t="str">
        <f>"(-26.72)"</f>
        <v>(-26.72)</v>
      </c>
      <c r="D41" t="str">
        <f>"(-27.77)"</f>
        <v>(-27.77)</v>
      </c>
      <c r="E41" t="str">
        <f>"(-13.45)"</f>
        <v>(-13.45)</v>
      </c>
    </row>
    <row r="43" spans="1:5" x14ac:dyDescent="0.2">
      <c r="A43" t="str">
        <f>"N"</f>
        <v>N</v>
      </c>
      <c r="B43" t="str">
        <f>"371"</f>
        <v>371</v>
      </c>
      <c r="C43" t="str">
        <f>"371"</f>
        <v>371</v>
      </c>
      <c r="D43" t="str">
        <f>"380"</f>
        <v>380</v>
      </c>
      <c r="E43" t="str">
        <f>"263"</f>
        <v>263</v>
      </c>
    </row>
    <row r="45" spans="1:5" x14ac:dyDescent="0.2">
      <c r="A45" t="str">
        <f>"t statistics in parentheses"</f>
        <v>t statistics in parentheses</v>
      </c>
    </row>
    <row r="46" spans="1:5" x14ac:dyDescent="0.2">
      <c r="A46" t="s">
        <v>0</v>
      </c>
      <c r="B46" t="s">
        <v>1</v>
      </c>
      <c r="C4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Sarmiento</dc:creator>
  <cp:lastModifiedBy>Angel Sarmiento</cp:lastModifiedBy>
  <dcterms:created xsi:type="dcterms:W3CDTF">2020-01-23T04:20:18Z</dcterms:created>
  <dcterms:modified xsi:type="dcterms:W3CDTF">2020-01-23T04:22:06Z</dcterms:modified>
</cp:coreProperties>
</file>