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Downloads/"/>
    </mc:Choice>
  </mc:AlternateContent>
  <xr:revisionPtr revIDLastSave="0" documentId="13_ncr:1_{F93145CC-7BBD-8845-8105-CD2C33475952}" xr6:coauthVersionLast="46" xr6:coauthVersionMax="46" xr10:uidLastSave="{00000000-0000-0000-0000-000000000000}"/>
  <bookViews>
    <workbookView xWindow="0" yWindow="460" windowWidth="25600" windowHeight="15540" activeTab="1" xr2:uid="{4CD361C4-4F34-CB41-B40E-417FF49D2F10}"/>
  </bookViews>
  <sheets>
    <sheet name="Consulta" sheetId="2" r:id="rId1"/>
    <sheet name="Notas" sheetId="1" r:id="rId2"/>
    <sheet name="Materias" sheetId="4" r:id="rId3"/>
  </sheets>
  <definedNames>
    <definedName name="PRODUCTO">#REF!</definedName>
    <definedName name="TABLA_NOTAS">Notas!$A$1:$I$9</definedName>
    <definedName name="TABLA_NOTAS_2">Notas!$E$1:$I$9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8" i="2"/>
  <c r="E2" i="1"/>
  <c r="E3" i="1"/>
  <c r="E4" i="1"/>
  <c r="E5" i="1"/>
  <c r="E6" i="1"/>
  <c r="E7" i="1"/>
  <c r="E8" i="1"/>
  <c r="E9" i="1"/>
  <c r="C6" i="2"/>
  <c r="H3" i="1"/>
  <c r="I3" i="1" s="1"/>
  <c r="H4" i="1"/>
  <c r="I4" i="1"/>
  <c r="J4" i="1" s="1"/>
  <c r="H5" i="1"/>
  <c r="I5" i="1" s="1"/>
  <c r="H6" i="1"/>
  <c r="I6" i="1" s="1"/>
  <c r="J6" i="1" s="1"/>
  <c r="H7" i="1"/>
  <c r="I7" i="1" s="1"/>
  <c r="J7" i="1" s="1"/>
  <c r="H8" i="1"/>
  <c r="I8" i="1" s="1"/>
  <c r="H9" i="1"/>
  <c r="I9" i="1" s="1"/>
  <c r="K4" i="1"/>
  <c r="K6" i="1"/>
  <c r="K7" i="1"/>
  <c r="K9" i="1"/>
  <c r="K2" i="1"/>
  <c r="H2" i="1"/>
  <c r="I2" i="1" s="1"/>
  <c r="J2" i="1" s="1"/>
  <c r="E15" i="1" l="1"/>
  <c r="J9" i="1"/>
  <c r="G12" i="1" s="1"/>
  <c r="F12" i="1"/>
  <c r="E12" i="1"/>
  <c r="E14" i="1"/>
  <c r="E11" i="1"/>
  <c r="E13" i="1"/>
</calcChain>
</file>

<file path=xl/sharedStrings.xml><?xml version="1.0" encoding="utf-8"?>
<sst xmlns="http://schemas.openxmlformats.org/spreadsheetml/2006/main" count="54" uniqueCount="35">
  <si>
    <t>Apellido</t>
  </si>
  <si>
    <t>Nombre</t>
  </si>
  <si>
    <t>Nota final</t>
  </si>
  <si>
    <t>Estado</t>
  </si>
  <si>
    <t>Legajo</t>
  </si>
  <si>
    <t>Santos</t>
  </si>
  <si>
    <t>Ravenna</t>
  </si>
  <si>
    <t>Milazzo</t>
  </si>
  <si>
    <t>Lamponne</t>
  </si>
  <si>
    <t>Medina</t>
  </si>
  <si>
    <t>Mario</t>
  </si>
  <si>
    <t>Emilio</t>
  </si>
  <si>
    <t>Gabriel</t>
  </si>
  <si>
    <t>Pablo</t>
  </si>
  <si>
    <t>Franco</t>
  </si>
  <si>
    <t>- La nota final consiste en el 30% de la parte teórica y el 70% de la parte práctica</t>
  </si>
  <si>
    <t>- El Estado es Aprobado si la nota es &gt;= 6, Recupera si la nota es &gt;= 4 o Recursa si es menor.</t>
  </si>
  <si>
    <t>Apellido y Nombres</t>
  </si>
  <si>
    <t>Cantidad aprobados</t>
  </si>
  <si>
    <t>Porcentaje de recursantes</t>
  </si>
  <si>
    <t>- Ingresar un legajo y automáticamente traer los apellidos y nombres, la nota final y el estado. Si no existe, dejar los elementos vacíos.</t>
  </si>
  <si>
    <t>Parte teórica</t>
  </si>
  <si>
    <t>Parte práctica</t>
  </si>
  <si>
    <t>Promedio notas finales</t>
  </si>
  <si>
    <t>Promedio aprobados</t>
  </si>
  <si>
    <t>Nota aprobados</t>
  </si>
  <si>
    <t>Cantidad super aprobados</t>
  </si>
  <si>
    <t>Ambos aprobados</t>
  </si>
  <si>
    <t>Materia</t>
  </si>
  <si>
    <t>Física</t>
  </si>
  <si>
    <t>Análisis</t>
  </si>
  <si>
    <t>Química</t>
  </si>
  <si>
    <t>Informática</t>
  </si>
  <si>
    <t>Álgebra</t>
  </si>
  <si>
    <t>LegajoMateria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</si>
</sst>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C289-157E-7A45-A81A-A05684880AD8}">
  <dimension ref="B2:H12"/>
  <sheetViews>
    <sheetView zoomScale="186" workbookViewId="0">
      <selection activeCell="C2" sqref="C2"/>
    </sheetView>
  </sheetViews>
  <sheetFormatPr baseColWidth="10" defaultRowHeight="16" x14ac:dyDescent="0.2"/>
  <cols>
    <col min="1" max="1" width="10.83203125" style="1"/>
    <col min="2" max="2" width="22.1640625" style="1" customWidth="1"/>
    <col min="3" max="3" width="17.33203125" style="1" customWidth="1"/>
    <col min="4" max="16384" width="10.83203125" style="1"/>
  </cols>
  <sheetData>
    <row r="2" spans="2:8" x14ac:dyDescent="0.2">
      <c r="B2" s="4" t="s">
        <v>4</v>
      </c>
      <c r="C2" s="2">
        <v>10000</v>
      </c>
    </row>
    <row r="3" spans="2:8" x14ac:dyDescent="0.2">
      <c r="B3" s="9"/>
      <c r="C3" s="8"/>
    </row>
    <row r="4" spans="2:8" x14ac:dyDescent="0.2">
      <c r="B4" s="4" t="s">
        <v>28</v>
      </c>
      <c r="C4" s="2" t="s">
        <v>33</v>
      </c>
    </row>
    <row r="5" spans="2:8" x14ac:dyDescent="0.2">
      <c r="B5" s="10"/>
    </row>
    <row r="6" spans="2:8" x14ac:dyDescent="0.2">
      <c r="B6" s="4" t="s">
        <v>17</v>
      </c>
      <c r="C6" s="2" t="str">
        <f>VLOOKUP(C2, TABLA_NOTAS, 3, FALSE) &amp; ", " &amp; VLOOKUP(C2, TABLA_NOTAS, 4, FALSE)</f>
        <v>Santos, Mario</v>
      </c>
    </row>
    <row r="7" spans="2:8" x14ac:dyDescent="0.2">
      <c r="B7" s="10"/>
    </row>
    <row r="8" spans="2:8" x14ac:dyDescent="0.2">
      <c r="B8" s="4" t="s">
        <v>2</v>
      </c>
      <c r="C8" s="2">
        <f>IFERROR(VLOOKUP(C2&amp;C4, TABLA_NOTAS_2, 4, FALSE), "")</f>
        <v>7</v>
      </c>
    </row>
    <row r="9" spans="2:8" x14ac:dyDescent="0.2">
      <c r="B9" s="10"/>
    </row>
    <row r="10" spans="2:8" x14ac:dyDescent="0.2">
      <c r="B10" s="4" t="s">
        <v>3</v>
      </c>
      <c r="C10" s="2" t="str">
        <f>IFERROR(VLOOKUP(C2&amp;C4, TABLA_NOTAS_2, 5, FALSE), "")</f>
        <v>Aprobado</v>
      </c>
    </row>
    <row r="12" spans="2:8" ht="49" customHeight="1" x14ac:dyDescent="0.2">
      <c r="B12" s="5" t="s">
        <v>20</v>
      </c>
      <c r="C12" s="5"/>
      <c r="D12" s="5"/>
      <c r="E12" s="5"/>
      <c r="F12" s="5"/>
      <c r="G12" s="5"/>
      <c r="H12" s="5"/>
    </row>
  </sheetData>
  <mergeCells count="1">
    <mergeCell ref="B12:H12"/>
  </mergeCells>
  <dataValidations count="1">
    <dataValidation type="whole" allowBlank="1" showInputMessage="1" showErrorMessage="1" errorTitle="Legajo incorrecto" error="El legajo debe estar entre 10000 y 99999" sqref="C2" xr:uid="{34792481-BA0C-0A40-8BF6-751DE875138A}">
      <formula1>10000</formula1>
      <formula2>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56649-D64B-CC49-ADC4-870903C0C825}">
          <x14:formula1>
            <xm:f>Materias!$A:$A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E279-F7B8-484D-958C-A828E54F18B3}">
  <dimension ref="A1:K18"/>
  <sheetViews>
    <sheetView tabSelected="1" zoomScale="206" workbookViewId="0">
      <selection activeCell="E1" sqref="E1"/>
    </sheetView>
  </sheetViews>
  <sheetFormatPr baseColWidth="10" defaultRowHeight="16" x14ac:dyDescent="0.2"/>
  <cols>
    <col min="1" max="1" width="8.33203125" customWidth="1"/>
    <col min="4" max="4" width="11.83203125" customWidth="1"/>
    <col min="5" max="5" width="15.83203125" customWidth="1"/>
    <col min="6" max="6" width="14.6640625" customWidth="1"/>
    <col min="7" max="7" width="11.5" bestFit="1" customWidth="1"/>
    <col min="9" max="9" width="14.33203125" customWidth="1"/>
    <col min="10" max="10" width="15.83203125" hidden="1" customWidth="1"/>
    <col min="11" max="11" width="10.83203125" hidden="1" customWidth="1"/>
  </cols>
  <sheetData>
    <row r="1" spans="1:11" x14ac:dyDescent="0.2">
      <c r="A1" s="4" t="s">
        <v>4</v>
      </c>
      <c r="B1" s="4" t="s">
        <v>28</v>
      </c>
      <c r="C1" s="4" t="s">
        <v>0</v>
      </c>
      <c r="D1" s="4" t="s">
        <v>1</v>
      </c>
      <c r="E1" s="4" t="s">
        <v>34</v>
      </c>
      <c r="F1" s="4" t="s">
        <v>21</v>
      </c>
      <c r="G1" s="4" t="s">
        <v>22</v>
      </c>
      <c r="H1" s="4" t="s">
        <v>2</v>
      </c>
      <c r="I1" s="4" t="s">
        <v>3</v>
      </c>
      <c r="J1" s="7" t="s">
        <v>25</v>
      </c>
      <c r="K1" s="7" t="s">
        <v>27</v>
      </c>
    </row>
    <row r="2" spans="1:11" x14ac:dyDescent="0.2">
      <c r="A2" s="2">
        <v>10000</v>
      </c>
      <c r="B2" s="2" t="s">
        <v>29</v>
      </c>
      <c r="C2" s="2" t="s">
        <v>5</v>
      </c>
      <c r="D2" s="2" t="s">
        <v>10</v>
      </c>
      <c r="E2" s="2" t="str">
        <f>A2&amp;B2</f>
        <v>10000Física</v>
      </c>
      <c r="F2" s="2">
        <v>8</v>
      </c>
      <c r="G2" s="2">
        <v>6</v>
      </c>
      <c r="H2" s="2">
        <f>F2*0.3+G2*0.7</f>
        <v>6.6</v>
      </c>
      <c r="I2" s="2" t="str">
        <f>IF(H2&gt;=6, "Aprobado", IF(H2&gt;=4, "Recupera", "Recursa"))</f>
        <v>Aprobado</v>
      </c>
      <c r="J2">
        <f>IF(I2="Aprobado", H2, "")</f>
        <v>6.6</v>
      </c>
      <c r="K2">
        <f>IF(F2&gt;=6, 1, 0) * IF(G2&gt;=6, 1, 0)</f>
        <v>1</v>
      </c>
    </row>
    <row r="3" spans="1:11" x14ac:dyDescent="0.2">
      <c r="A3" s="2">
        <v>30000</v>
      </c>
      <c r="B3" s="2" t="s">
        <v>30</v>
      </c>
      <c r="C3" s="2" t="s">
        <v>8</v>
      </c>
      <c r="D3" s="2" t="s">
        <v>13</v>
      </c>
      <c r="E3" s="2" t="str">
        <f t="shared" ref="E3:E9" si="0">A3&amp;B3</f>
        <v>30000Análisis</v>
      </c>
      <c r="F3" s="2">
        <v>1</v>
      </c>
      <c r="G3" s="2">
        <v>3</v>
      </c>
      <c r="H3" s="2">
        <f t="shared" ref="H3:H9" si="1">F3*0.3+G3*0.7</f>
        <v>2.3999999999999995</v>
      </c>
      <c r="I3" s="2" t="str">
        <f t="shared" ref="I3:I9" si="2">IF(H3&gt;=6, "Aprobado", IF(H3&gt;=4, "Recupera", "Recursa"))</f>
        <v>Recursa</v>
      </c>
    </row>
    <row r="4" spans="1:11" x14ac:dyDescent="0.2">
      <c r="A4" s="2">
        <v>20000</v>
      </c>
      <c r="B4" s="2" t="s">
        <v>31</v>
      </c>
      <c r="C4" s="2" t="s">
        <v>6</v>
      </c>
      <c r="D4" s="2" t="s">
        <v>11</v>
      </c>
      <c r="E4" s="2" t="str">
        <f t="shared" si="0"/>
        <v>20000Química</v>
      </c>
      <c r="F4" s="2">
        <v>10</v>
      </c>
      <c r="G4" s="2">
        <v>10</v>
      </c>
      <c r="H4" s="2">
        <f t="shared" si="1"/>
        <v>10</v>
      </c>
      <c r="I4" s="2" t="str">
        <f t="shared" si="2"/>
        <v>Aprobado</v>
      </c>
      <c r="J4">
        <f t="shared" ref="J4:J9" si="3">IF(I4="Aprobado", H4, "")</f>
        <v>10</v>
      </c>
      <c r="K4">
        <f t="shared" ref="K4:K9" si="4">IF(F4&gt;=6, 1, 0) * IF(G4&gt;=6, 1, 0)</f>
        <v>1</v>
      </c>
    </row>
    <row r="5" spans="1:11" x14ac:dyDescent="0.2">
      <c r="A5" s="2">
        <v>40000</v>
      </c>
      <c r="B5" s="2" t="s">
        <v>32</v>
      </c>
      <c r="C5" s="2" t="s">
        <v>9</v>
      </c>
      <c r="D5" s="2" t="s">
        <v>12</v>
      </c>
      <c r="E5" s="2" t="str">
        <f t="shared" si="0"/>
        <v>40000Informática</v>
      </c>
      <c r="F5" s="2">
        <v>5</v>
      </c>
      <c r="G5" s="2">
        <v>6</v>
      </c>
      <c r="H5" s="2">
        <f t="shared" si="1"/>
        <v>5.6999999999999993</v>
      </c>
      <c r="I5" s="2" t="str">
        <f t="shared" si="2"/>
        <v>Recupera</v>
      </c>
    </row>
    <row r="6" spans="1:11" x14ac:dyDescent="0.2">
      <c r="A6" s="2">
        <v>30000</v>
      </c>
      <c r="B6" s="2" t="s">
        <v>33</v>
      </c>
      <c r="C6" s="2" t="s">
        <v>8</v>
      </c>
      <c r="D6" s="2" t="s">
        <v>13</v>
      </c>
      <c r="E6" s="2" t="str">
        <f t="shared" si="0"/>
        <v>30000Álgebra</v>
      </c>
      <c r="F6" s="2">
        <v>8</v>
      </c>
      <c r="G6" s="2">
        <v>4</v>
      </c>
      <c r="H6" s="2">
        <f t="shared" si="1"/>
        <v>5.1999999999999993</v>
      </c>
      <c r="I6" s="2" t="str">
        <f t="shared" si="2"/>
        <v>Recupera</v>
      </c>
      <c r="J6" t="str">
        <f t="shared" si="3"/>
        <v/>
      </c>
      <c r="K6">
        <f t="shared" si="4"/>
        <v>0</v>
      </c>
    </row>
    <row r="7" spans="1:11" x14ac:dyDescent="0.2">
      <c r="A7" s="2">
        <v>40000</v>
      </c>
      <c r="B7" s="2" t="s">
        <v>33</v>
      </c>
      <c r="C7" s="2" t="s">
        <v>9</v>
      </c>
      <c r="D7" s="2" t="s">
        <v>12</v>
      </c>
      <c r="E7" s="2" t="str">
        <f t="shared" si="0"/>
        <v>40000Álgebra</v>
      </c>
      <c r="F7" s="2">
        <v>2</v>
      </c>
      <c r="G7" s="2">
        <v>3</v>
      </c>
      <c r="H7" s="2">
        <f t="shared" si="1"/>
        <v>2.6999999999999997</v>
      </c>
      <c r="I7" s="2" t="str">
        <f t="shared" si="2"/>
        <v>Recursa</v>
      </c>
      <c r="J7" t="str">
        <f t="shared" si="3"/>
        <v/>
      </c>
      <c r="K7">
        <f t="shared" si="4"/>
        <v>0</v>
      </c>
    </row>
    <row r="8" spans="1:11" x14ac:dyDescent="0.2">
      <c r="A8" s="2">
        <v>10000</v>
      </c>
      <c r="B8" s="2" t="s">
        <v>33</v>
      </c>
      <c r="C8" s="2" t="s">
        <v>5</v>
      </c>
      <c r="D8" s="2" t="s">
        <v>10</v>
      </c>
      <c r="E8" s="2" t="str">
        <f t="shared" si="0"/>
        <v>10000Álgebra</v>
      </c>
      <c r="F8" s="2">
        <v>7</v>
      </c>
      <c r="G8" s="2">
        <v>7</v>
      </c>
      <c r="H8" s="2">
        <f t="shared" si="1"/>
        <v>7</v>
      </c>
      <c r="I8" s="2" t="str">
        <f t="shared" si="2"/>
        <v>Aprobado</v>
      </c>
    </row>
    <row r="9" spans="1:11" x14ac:dyDescent="0.2">
      <c r="A9" s="2">
        <v>50000</v>
      </c>
      <c r="B9" s="2" t="s">
        <v>29</v>
      </c>
      <c r="C9" s="2" t="s">
        <v>7</v>
      </c>
      <c r="D9" s="2" t="s">
        <v>14</v>
      </c>
      <c r="E9" s="2" t="str">
        <f t="shared" si="0"/>
        <v>50000Física</v>
      </c>
      <c r="F9" s="2">
        <v>9</v>
      </c>
      <c r="G9" s="2">
        <v>7</v>
      </c>
      <c r="H9" s="2">
        <f t="shared" si="1"/>
        <v>7.6</v>
      </c>
      <c r="I9" s="2" t="str">
        <f t="shared" si="2"/>
        <v>Aprobado</v>
      </c>
      <c r="J9">
        <f t="shared" si="3"/>
        <v>7.6</v>
      </c>
      <c r="K9">
        <f t="shared" si="4"/>
        <v>1</v>
      </c>
    </row>
    <row r="10" spans="1:11" x14ac:dyDescent="0.2">
      <c r="A10" s="1"/>
      <c r="B10" s="1"/>
      <c r="C10" s="1"/>
      <c r="D10" s="1"/>
      <c r="E10" s="1"/>
      <c r="F10" s="1"/>
      <c r="G10" s="1"/>
      <c r="H10" s="1"/>
    </row>
    <row r="11" spans="1:11" x14ac:dyDescent="0.2">
      <c r="A11" s="1"/>
      <c r="B11" s="1"/>
      <c r="C11" s="6" t="s">
        <v>23</v>
      </c>
      <c r="D11" s="6"/>
      <c r="E11" s="2">
        <f>AVERAGE(H2:H9)</f>
        <v>5.9</v>
      </c>
      <c r="F11" s="1"/>
      <c r="G11" s="1"/>
      <c r="H11" s="1"/>
    </row>
    <row r="12" spans="1:11" x14ac:dyDescent="0.2">
      <c r="A12" s="1"/>
      <c r="B12" s="1"/>
      <c r="C12" s="1" t="s">
        <v>24</v>
      </c>
      <c r="D12" s="1"/>
      <c r="E12" s="2">
        <f>SUMIF(H2:H9, "&gt;=6")/COUNTIF(H2:H9, "&gt;=6")</f>
        <v>7.8000000000000007</v>
      </c>
      <c r="F12" s="2">
        <f>AVERAGEIF(I2:I9, "Aprobado", H2:H9)</f>
        <v>7.8000000000000007</v>
      </c>
      <c r="G12" s="2">
        <f>SUM(J2:J9)/COUNT(J2:J9)</f>
        <v>8.0666666666666682</v>
      </c>
      <c r="H12" s="1"/>
    </row>
    <row r="13" spans="1:11" x14ac:dyDescent="0.2">
      <c r="A13" s="1"/>
      <c r="B13" s="1"/>
      <c r="C13" s="6" t="s">
        <v>18</v>
      </c>
      <c r="D13" s="6"/>
      <c r="E13" s="2">
        <f>COUNTIF(H2:H9, "&gt;=6")</f>
        <v>4</v>
      </c>
      <c r="F13" s="1"/>
      <c r="G13" s="1"/>
      <c r="H13" s="1"/>
    </row>
    <row r="14" spans="1:11" x14ac:dyDescent="0.2">
      <c r="A14" s="1"/>
      <c r="B14" s="1"/>
      <c r="C14" s="1" t="s">
        <v>19</v>
      </c>
      <c r="D14" s="1"/>
      <c r="E14" s="2">
        <f>COUNTIF(H2:H9, "&lt;4")/COUNT(H2:H9)*100</f>
        <v>25</v>
      </c>
      <c r="F14" s="1"/>
      <c r="G14" s="1"/>
      <c r="H14" s="1"/>
    </row>
    <row r="15" spans="1:11" x14ac:dyDescent="0.2">
      <c r="A15" s="1"/>
      <c r="B15" s="1"/>
      <c r="C15" s="1" t="s">
        <v>26</v>
      </c>
      <c r="D15" s="1"/>
      <c r="E15" s="2">
        <f>SUM(K2:K9)</f>
        <v>3</v>
      </c>
      <c r="F15" s="1"/>
      <c r="G15" s="1"/>
      <c r="H15" s="1"/>
    </row>
    <row r="16" spans="1:11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3" t="s">
        <v>15</v>
      </c>
      <c r="B17" s="3"/>
      <c r="C17" s="1"/>
      <c r="D17" s="1"/>
      <c r="E17" s="1"/>
      <c r="F17" s="1"/>
      <c r="G17" s="1"/>
      <c r="H17" s="1"/>
    </row>
    <row r="18" spans="1:8" x14ac:dyDescent="0.2">
      <c r="A18" s="3" t="s">
        <v>16</v>
      </c>
      <c r="B18" s="3"/>
      <c r="C18" s="1"/>
      <c r="D18" s="1"/>
      <c r="E18" s="1"/>
      <c r="F18" s="1"/>
      <c r="G18" s="1"/>
      <c r="H18" s="1"/>
    </row>
  </sheetData>
  <mergeCells count="2">
    <mergeCell ref="C11:D11"/>
    <mergeCell ref="C13:D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C1914B-90E4-1F41-A710-352E0D1AA533}">
          <x14:formula1>
            <xm:f>Materias!$A:$A</xm:f>
          </x14:formula1>
          <xm:sqref>B2:B9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AA1B-F0A5-9648-8393-00CD01312C54}">
  <dimension ref="A1:A5"/>
  <sheetViews>
    <sheetView zoomScale="175" workbookViewId="0">
      <selection activeCell="A6" sqref="A6"/>
    </sheetView>
  </sheetViews>
  <sheetFormatPr baseColWidth="10" defaultRowHeight="16" x14ac:dyDescent="0.2"/>
  <sheetData>
    <row r="1" spans="1:1" x14ac:dyDescent="0.2">
      <c r="A1" t="s">
        <v>32</v>
      </c>
    </row>
    <row r="2" spans="1:1" x14ac:dyDescent="0.2">
      <c r="A2" t="s">
        <v>33</v>
      </c>
    </row>
    <row r="3" spans="1:1" x14ac:dyDescent="0.2">
      <c r="A3" t="s">
        <v>31</v>
      </c>
    </row>
    <row r="4" spans="1:1" x14ac:dyDescent="0.2">
      <c r="A4" t="s">
        <v>29</v>
      </c>
    </row>
    <row r="5" spans="1:1" x14ac:dyDescent="0.2">
      <c r="A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Consulta</vt:lpstr>
      <vt:lpstr>Notas</vt:lpstr>
      <vt:lpstr>Materias</vt:lpstr>
      <vt:lpstr>TABLA_NOTAS</vt:lpstr>
      <vt:lpstr>TABLA_NOTAS_2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Simón</dc:creator>
  <cp:lastModifiedBy>Angel Simón</cp:lastModifiedBy>
  <dcterms:created xsi:type="dcterms:W3CDTF">2021-10-20T21:44:31Z</dcterms:created>
  <dcterms:modified xsi:type="dcterms:W3CDTF">2021-11-03T22:38:49Z</dcterms:modified>
</cp:coreProperties>
</file>