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TN\Downloads\"/>
    </mc:Choice>
  </mc:AlternateContent>
  <xr:revisionPtr revIDLastSave="0" documentId="13_ncr:1_{B7B29D2E-0C10-43DF-8BB8-FF9A54A51289}" xr6:coauthVersionLast="47" xr6:coauthVersionMax="47" xr10:uidLastSave="{00000000-0000-0000-0000-000000000000}"/>
  <bookViews>
    <workbookView xWindow="-108" yWindow="348" windowWidth="16608" windowHeight="8976" xr2:uid="{00000000-000D-0000-FFFF-FFFF00000000}"/>
  </bookViews>
  <sheets>
    <sheet name="Hoja1" sheetId="2" r:id="rId1"/>
  </sheets>
  <definedNames>
    <definedName name="VALOR_PIEZA_CORRECTA">Hoja1!$N$3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N10" i="2"/>
  <c r="N8" i="2"/>
  <c r="N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H3" i="2"/>
  <c r="K3" i="2" s="1"/>
  <c r="H4" i="2"/>
  <c r="K4" i="2" s="1"/>
  <c r="H5" i="2"/>
  <c r="K5" i="2" s="1"/>
  <c r="H6" i="2"/>
  <c r="K6" i="2" s="1"/>
  <c r="H7" i="2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2" i="2"/>
  <c r="K2" i="2" s="1"/>
  <c r="G8" i="2"/>
  <c r="G15" i="2"/>
  <c r="G16" i="2"/>
  <c r="D17" i="2"/>
  <c r="G17" i="2" s="1"/>
  <c r="D16" i="2"/>
  <c r="D15" i="2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D7" i="2"/>
  <c r="G7" i="2" s="1"/>
  <c r="D6" i="2"/>
  <c r="G6" i="2" s="1"/>
  <c r="D5" i="2"/>
  <c r="G5" i="2" s="1"/>
  <c r="D4" i="2"/>
  <c r="G4" i="2" s="1"/>
  <c r="D3" i="2"/>
  <c r="G3" i="2" s="1"/>
  <c r="D2" i="2"/>
  <c r="G2" i="2" s="1"/>
  <c r="K7" i="2" l="1"/>
</calcChain>
</file>

<file path=xl/sharedStrings.xml><?xml version="1.0" encoding="utf-8"?>
<sst xmlns="http://schemas.openxmlformats.org/spreadsheetml/2006/main" count="19" uniqueCount="19">
  <si>
    <t>Temperatura tolerancia</t>
  </si>
  <si>
    <t>Piezas por hora tolerancia</t>
  </si>
  <si>
    <t>Valor pieza correcta</t>
  </si>
  <si>
    <t>Valor pieza errónea</t>
  </si>
  <si>
    <t>Promedio horas trabajadas</t>
  </si>
  <si>
    <t>Porcentaje piezas erróneas</t>
  </si>
  <si>
    <t>Cant. Órdenes a revisar</t>
  </si>
  <si>
    <t>Cant. Órdenes &gt; 75 piezas</t>
  </si>
  <si>
    <t>N</t>
  </si>
  <si>
    <t>Thr</t>
  </si>
  <si>
    <t>CPP</t>
  </si>
  <si>
    <t>CPE</t>
  </si>
  <si>
    <t>TEMP</t>
  </si>
  <si>
    <t>$$$</t>
  </si>
  <si>
    <t>Sobreprod</t>
  </si>
  <si>
    <t>Sobrecal</t>
  </si>
  <si>
    <t>Descalib</t>
  </si>
  <si>
    <t>Estado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</si>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</sst>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0DCF-FFE8-40B0-B5FF-3F4D8E947FC4}">
  <dimension ref="A1:N19"/>
  <sheetViews>
    <sheetView tabSelected="1" topLeftCell="C1" workbookViewId="0">
      <selection activeCell="K2" sqref="K2"/>
    </sheetView>
  </sheetViews>
  <sheetFormatPr baseColWidth="10" defaultRowHeight="13.2"/>
  <cols>
    <col min="1" max="1" width="2.44140625" bestFit="1" customWidth="1"/>
    <col min="2" max="2" width="4.21875" bestFit="1" customWidth="1"/>
    <col min="3" max="3" width="5.109375" bestFit="1" customWidth="1"/>
    <col min="4" max="4" width="5.21875" bestFit="1" customWidth="1"/>
    <col min="5" max="5" width="5.109375" bestFit="1" customWidth="1"/>
    <col min="6" max="6" width="6.5546875" bestFit="1" customWidth="1"/>
    <col min="13" max="13" width="27.77734375" bestFit="1" customWidth="1"/>
  </cols>
  <sheetData>
    <row r="1" spans="1:14" ht="13.8">
      <c r="A1" s="1" t="s">
        <v>8</v>
      </c>
      <c r="B1" s="2" t="s">
        <v>9</v>
      </c>
      <c r="C1" s="2" t="s">
        <v>10</v>
      </c>
      <c r="D1" s="2" t="s">
        <v>18</v>
      </c>
      <c r="E1" s="2" t="s">
        <v>11</v>
      </c>
      <c r="F1" s="2" t="s">
        <v>12</v>
      </c>
      <c r="G1" s="2" t="s">
        <v>13</v>
      </c>
      <c r="H1" s="2" t="s">
        <v>15</v>
      </c>
      <c r="I1" s="2" t="s">
        <v>14</v>
      </c>
      <c r="J1" s="2" t="s">
        <v>16</v>
      </c>
      <c r="K1" s="2" t="s">
        <v>17</v>
      </c>
      <c r="M1" s="2" t="s">
        <v>0</v>
      </c>
      <c r="N1">
        <v>50</v>
      </c>
    </row>
    <row r="2" spans="1:14" ht="13.8">
      <c r="A2" s="3">
        <v>1</v>
      </c>
      <c r="B2" s="3">
        <v>10</v>
      </c>
      <c r="C2" s="3">
        <v>80</v>
      </c>
      <c r="D2" s="3">
        <f>C2-E2</f>
        <v>75</v>
      </c>
      <c r="E2" s="3">
        <v>5</v>
      </c>
      <c r="F2" s="3">
        <v>48</v>
      </c>
      <c r="G2" s="5">
        <f>D2*VALOR_PIEZA_CORRECTA+E2*$N$4</f>
        <v>4130000</v>
      </c>
      <c r="H2" s="6">
        <f>IF(F2&gt;$N$1,1,0)</f>
        <v>0</v>
      </c>
      <c r="I2" s="6">
        <f>IF(C2/B2&gt;$N$2,1,0)</f>
        <v>0</v>
      </c>
      <c r="J2" s="6">
        <f>IF(E2&gt;8,1,0)</f>
        <v>0</v>
      </c>
      <c r="K2" s="6" t="str">
        <f>IF(SUM(H2:J2)=0,"Óptimo",IF(SUM(H2:J2)=1,"Bueno","Revisar"))</f>
        <v>Óptimo</v>
      </c>
      <c r="M2" s="2" t="s">
        <v>1</v>
      </c>
      <c r="N2">
        <v>8</v>
      </c>
    </row>
    <row r="3" spans="1:14" ht="13.8">
      <c r="A3" s="3">
        <v>1</v>
      </c>
      <c r="B3" s="3">
        <v>8</v>
      </c>
      <c r="C3" s="3">
        <v>60</v>
      </c>
      <c r="D3" s="3">
        <f t="shared" ref="D3:D17" si="0">C3-E3</f>
        <v>58</v>
      </c>
      <c r="E3" s="3">
        <v>2</v>
      </c>
      <c r="F3" s="3">
        <v>52</v>
      </c>
      <c r="G3" s="5">
        <f>D3*VALOR_PIEZA_CORRECTA+E3*$N$4</f>
        <v>3192000</v>
      </c>
      <c r="H3" s="6">
        <f t="shared" ref="H3:H17" si="1">IF(F3&gt;$N$1,1,0)</f>
        <v>1</v>
      </c>
      <c r="I3" s="6">
        <f t="shared" ref="I3:I17" si="2">IF(C3/B3&gt;$N$2,1,0)</f>
        <v>0</v>
      </c>
      <c r="J3" s="6">
        <f t="shared" ref="J3:J17" si="3">IF(E3&gt;8,1,0)</f>
        <v>0</v>
      </c>
      <c r="K3" s="6" t="str">
        <f t="shared" ref="K3:K17" si="4">IF(SUM(H3:J3)=0,"Óptimo",IF(SUM(H3:J3)=1,"Bueno","Revisar"))</f>
        <v>Bueno</v>
      </c>
      <c r="M3" s="2" t="s">
        <v>2</v>
      </c>
      <c r="N3">
        <v>55000</v>
      </c>
    </row>
    <row r="4" spans="1:14" ht="13.8">
      <c r="A4" s="3">
        <v>2</v>
      </c>
      <c r="B4" s="3">
        <v>12</v>
      </c>
      <c r="C4" s="3">
        <v>100</v>
      </c>
      <c r="D4" s="3">
        <f t="shared" si="0"/>
        <v>90</v>
      </c>
      <c r="E4" s="3">
        <v>10</v>
      </c>
      <c r="F4" s="3">
        <v>45</v>
      </c>
      <c r="G4" s="5">
        <f>D4*VALOR_PIEZA_CORRECTA+E4*$N$4</f>
        <v>4960000</v>
      </c>
      <c r="H4" s="6">
        <f t="shared" si="1"/>
        <v>0</v>
      </c>
      <c r="I4" s="6">
        <f t="shared" si="2"/>
        <v>1</v>
      </c>
      <c r="J4" s="6">
        <f t="shared" si="3"/>
        <v>1</v>
      </c>
      <c r="K4" s="6" t="str">
        <f t="shared" si="4"/>
        <v>Revisar</v>
      </c>
      <c r="M4" s="2" t="s">
        <v>3</v>
      </c>
      <c r="N4">
        <v>1000</v>
      </c>
    </row>
    <row r="5" spans="1:14" ht="13.8">
      <c r="A5" s="3">
        <v>2</v>
      </c>
      <c r="B5" s="3">
        <v>7</v>
      </c>
      <c r="C5" s="3">
        <v>55</v>
      </c>
      <c r="D5" s="3">
        <f t="shared" si="0"/>
        <v>54</v>
      </c>
      <c r="E5" s="3">
        <v>1</v>
      </c>
      <c r="F5" s="3">
        <v>49</v>
      </c>
      <c r="G5" s="5">
        <f>D5*VALOR_PIEZA_CORRECTA+E5*$N$4</f>
        <v>2971000</v>
      </c>
      <c r="H5" s="6">
        <f t="shared" si="1"/>
        <v>0</v>
      </c>
      <c r="I5" s="6">
        <f t="shared" si="2"/>
        <v>0</v>
      </c>
      <c r="J5" s="6">
        <f t="shared" si="3"/>
        <v>0</v>
      </c>
      <c r="K5" s="6" t="str">
        <f t="shared" si="4"/>
        <v>Óptimo</v>
      </c>
      <c r="M5" s="3"/>
    </row>
    <row r="6" spans="1:14" ht="13.8">
      <c r="A6" s="3">
        <v>3</v>
      </c>
      <c r="B6" s="3">
        <v>9</v>
      </c>
      <c r="C6" s="3">
        <v>72</v>
      </c>
      <c r="D6" s="3">
        <f t="shared" si="0"/>
        <v>69</v>
      </c>
      <c r="E6" s="3">
        <v>3</v>
      </c>
      <c r="F6" s="3">
        <v>53</v>
      </c>
      <c r="G6" s="5">
        <f>D6*VALOR_PIEZA_CORRECTA+E6*$N$4</f>
        <v>3798000</v>
      </c>
      <c r="H6" s="6">
        <f t="shared" si="1"/>
        <v>1</v>
      </c>
      <c r="I6" s="6">
        <f t="shared" si="2"/>
        <v>0</v>
      </c>
      <c r="J6" s="6">
        <f t="shared" si="3"/>
        <v>0</v>
      </c>
      <c r="K6" s="6" t="str">
        <f t="shared" si="4"/>
        <v>Bueno</v>
      </c>
      <c r="M6" s="2" t="s">
        <v>4</v>
      </c>
      <c r="N6">
        <f>AVERAGE(B:B)</f>
        <v>8.5</v>
      </c>
    </row>
    <row r="7" spans="1:14" ht="13.8">
      <c r="A7" s="3">
        <v>3</v>
      </c>
      <c r="B7" s="3">
        <v>11</v>
      </c>
      <c r="C7" s="3">
        <v>85</v>
      </c>
      <c r="D7" s="3">
        <f t="shared" si="0"/>
        <v>81</v>
      </c>
      <c r="E7" s="3">
        <v>4</v>
      </c>
      <c r="F7" s="3">
        <v>47</v>
      </c>
      <c r="G7" s="5">
        <f>D7*VALOR_PIEZA_CORRECTA+E7*$N$4</f>
        <v>4459000</v>
      </c>
      <c r="H7" s="6">
        <f t="shared" si="1"/>
        <v>0</v>
      </c>
      <c r="I7" s="6">
        <f t="shared" si="2"/>
        <v>0</v>
      </c>
      <c r="J7" s="6">
        <f t="shared" si="3"/>
        <v>0</v>
      </c>
      <c r="K7" s="6" t="str">
        <f t="shared" si="4"/>
        <v>Óptimo</v>
      </c>
      <c r="M7" s="3"/>
    </row>
    <row r="8" spans="1:14" ht="13.8">
      <c r="A8" s="3">
        <v>4</v>
      </c>
      <c r="B8" s="3">
        <v>6</v>
      </c>
      <c r="C8" s="3">
        <v>50</v>
      </c>
      <c r="D8" s="3">
        <f t="shared" si="0"/>
        <v>48</v>
      </c>
      <c r="E8" s="3">
        <v>2</v>
      </c>
      <c r="F8" s="3">
        <v>50</v>
      </c>
      <c r="G8" s="5">
        <f>D8*VALOR_PIEZA_CORRECTA+E8*$N$4</f>
        <v>2642000</v>
      </c>
      <c r="H8" s="6">
        <f t="shared" si="1"/>
        <v>0</v>
      </c>
      <c r="I8" s="6">
        <f t="shared" si="2"/>
        <v>1</v>
      </c>
      <c r="J8" s="6">
        <f t="shared" si="3"/>
        <v>0</v>
      </c>
      <c r="K8" s="6" t="str">
        <f t="shared" si="4"/>
        <v>Bueno</v>
      </c>
      <c r="M8" s="2" t="s">
        <v>5</v>
      </c>
      <c r="N8">
        <f>SUM(E:E)/SUM(C:C)*100</f>
        <v>6.7028985507246386</v>
      </c>
    </row>
    <row r="9" spans="1:14" ht="13.8">
      <c r="A9" s="3">
        <v>4</v>
      </c>
      <c r="B9" s="3">
        <v>10</v>
      </c>
      <c r="C9" s="3">
        <v>90</v>
      </c>
      <c r="D9" s="3">
        <f t="shared" si="0"/>
        <v>82</v>
      </c>
      <c r="E9" s="3">
        <v>8</v>
      </c>
      <c r="F9" s="3">
        <v>51</v>
      </c>
      <c r="G9" s="5">
        <f>D9*VALOR_PIEZA_CORRECTA+E9*$N$4</f>
        <v>4518000</v>
      </c>
      <c r="H9" s="6">
        <f t="shared" si="1"/>
        <v>1</v>
      </c>
      <c r="I9" s="6">
        <f t="shared" si="2"/>
        <v>1</v>
      </c>
      <c r="J9" s="6">
        <f t="shared" si="3"/>
        <v>0</v>
      </c>
      <c r="K9" s="6" t="str">
        <f t="shared" si="4"/>
        <v>Revisar</v>
      </c>
      <c r="M9" s="3"/>
    </row>
    <row r="10" spans="1:14" ht="13.8">
      <c r="A10" s="3">
        <v>1</v>
      </c>
      <c r="B10" s="3">
        <v>5</v>
      </c>
      <c r="C10" s="4">
        <v>40</v>
      </c>
      <c r="D10" s="3">
        <f t="shared" si="0"/>
        <v>40</v>
      </c>
      <c r="E10" s="3">
        <v>0</v>
      </c>
      <c r="F10" s="3">
        <v>46</v>
      </c>
      <c r="G10" s="5">
        <f>D10*VALOR_PIEZA_CORRECTA+E10*$N$4</f>
        <v>2200000</v>
      </c>
      <c r="H10" s="6">
        <f t="shared" si="1"/>
        <v>0</v>
      </c>
      <c r="I10" s="6">
        <f t="shared" si="2"/>
        <v>0</v>
      </c>
      <c r="J10" s="6">
        <f t="shared" si="3"/>
        <v>0</v>
      </c>
      <c r="K10" s="6" t="str">
        <f t="shared" si="4"/>
        <v>Óptimo</v>
      </c>
      <c r="M10" s="2" t="s">
        <v>6</v>
      </c>
      <c r="N10">
        <f>COUNTIF(K:K,"Revisar")</f>
        <v>3</v>
      </c>
    </row>
    <row r="11" spans="1:14" ht="13.8">
      <c r="A11" s="3">
        <v>2</v>
      </c>
      <c r="B11" s="3">
        <v>15</v>
      </c>
      <c r="C11" s="3">
        <v>120</v>
      </c>
      <c r="D11" s="3">
        <f t="shared" si="0"/>
        <v>105</v>
      </c>
      <c r="E11" s="3">
        <v>15</v>
      </c>
      <c r="F11" s="3">
        <v>55</v>
      </c>
      <c r="G11" s="5">
        <f>D11*VALOR_PIEZA_CORRECTA+E11*$N$4</f>
        <v>5790000</v>
      </c>
      <c r="H11" s="6">
        <f t="shared" si="1"/>
        <v>1</v>
      </c>
      <c r="I11" s="6">
        <f t="shared" si="2"/>
        <v>0</v>
      </c>
      <c r="J11" s="6">
        <f t="shared" si="3"/>
        <v>1</v>
      </c>
      <c r="K11" s="6" t="str">
        <f t="shared" si="4"/>
        <v>Revisar</v>
      </c>
      <c r="M11" s="3"/>
    </row>
    <row r="12" spans="1:14" ht="13.8">
      <c r="A12" s="3">
        <v>3</v>
      </c>
      <c r="B12" s="3">
        <v>4</v>
      </c>
      <c r="C12" s="3">
        <v>30</v>
      </c>
      <c r="D12" s="3">
        <f t="shared" si="0"/>
        <v>29</v>
      </c>
      <c r="E12" s="3">
        <v>1</v>
      </c>
      <c r="F12" s="3">
        <v>44</v>
      </c>
      <c r="G12" s="5">
        <f>D12*VALOR_PIEZA_CORRECTA+E12*$N$4</f>
        <v>1596000</v>
      </c>
      <c r="H12" s="6">
        <f t="shared" si="1"/>
        <v>0</v>
      </c>
      <c r="I12" s="6">
        <f t="shared" si="2"/>
        <v>0</v>
      </c>
      <c r="J12" s="6">
        <f t="shared" si="3"/>
        <v>0</v>
      </c>
      <c r="K12" s="6" t="str">
        <f t="shared" si="4"/>
        <v>Óptimo</v>
      </c>
      <c r="M12" s="2" t="s">
        <v>7</v>
      </c>
      <c r="N12">
        <f>COUNTIF(C:C, "&gt;75")</f>
        <v>7</v>
      </c>
    </row>
    <row r="13" spans="1:14" ht="13.8">
      <c r="A13" s="3">
        <v>1</v>
      </c>
      <c r="B13" s="3">
        <v>3</v>
      </c>
      <c r="C13" s="3">
        <v>24</v>
      </c>
      <c r="D13" s="3">
        <f t="shared" si="0"/>
        <v>22</v>
      </c>
      <c r="E13" s="3">
        <v>2</v>
      </c>
      <c r="F13" s="3">
        <v>52</v>
      </c>
      <c r="G13" s="5">
        <f>D13*VALOR_PIEZA_CORRECTA+E13*$N$4</f>
        <v>1212000</v>
      </c>
      <c r="H13" s="6">
        <f t="shared" si="1"/>
        <v>1</v>
      </c>
      <c r="I13" s="6">
        <f t="shared" si="2"/>
        <v>0</v>
      </c>
      <c r="J13" s="6">
        <f t="shared" si="3"/>
        <v>0</v>
      </c>
      <c r="K13" s="6" t="str">
        <f t="shared" si="4"/>
        <v>Bueno</v>
      </c>
    </row>
    <row r="14" spans="1:14" ht="13.8">
      <c r="A14" s="3">
        <v>4</v>
      </c>
      <c r="B14" s="3">
        <v>8</v>
      </c>
      <c r="C14" s="3">
        <v>70</v>
      </c>
      <c r="D14" s="3">
        <f t="shared" si="0"/>
        <v>64</v>
      </c>
      <c r="E14" s="3">
        <v>6</v>
      </c>
      <c r="F14" s="3">
        <v>49</v>
      </c>
      <c r="G14" s="5">
        <f>D14*VALOR_PIEZA_CORRECTA+E14*$N$4</f>
        <v>3526000</v>
      </c>
      <c r="H14" s="6">
        <f t="shared" si="1"/>
        <v>0</v>
      </c>
      <c r="I14" s="6">
        <f t="shared" si="2"/>
        <v>1</v>
      </c>
      <c r="J14" s="6">
        <f t="shared" si="3"/>
        <v>0</v>
      </c>
      <c r="K14" s="6" t="str">
        <f t="shared" si="4"/>
        <v>Bueno</v>
      </c>
    </row>
    <row r="15" spans="1:14" ht="13.8">
      <c r="A15" s="3">
        <v>2</v>
      </c>
      <c r="B15" s="3">
        <v>10</v>
      </c>
      <c r="C15" s="3">
        <v>80</v>
      </c>
      <c r="D15" s="3">
        <f t="shared" si="0"/>
        <v>73</v>
      </c>
      <c r="E15" s="3">
        <v>7</v>
      </c>
      <c r="F15" s="3">
        <v>54</v>
      </c>
      <c r="G15" s="5">
        <f>D15*VALOR_PIEZA_CORRECTA+E15*$N$4</f>
        <v>4022000</v>
      </c>
      <c r="H15" s="6">
        <f t="shared" si="1"/>
        <v>1</v>
      </c>
      <c r="I15" s="6">
        <f t="shared" si="2"/>
        <v>0</v>
      </c>
      <c r="J15" s="6">
        <f t="shared" si="3"/>
        <v>0</v>
      </c>
      <c r="K15" s="6" t="str">
        <f t="shared" si="4"/>
        <v>Bueno</v>
      </c>
    </row>
    <row r="16" spans="1:14" ht="13.8">
      <c r="A16" s="3">
        <v>3</v>
      </c>
      <c r="B16" s="3">
        <v>6</v>
      </c>
      <c r="C16" s="3">
        <v>48</v>
      </c>
      <c r="D16" s="3">
        <f t="shared" si="0"/>
        <v>45</v>
      </c>
      <c r="E16" s="3">
        <v>3</v>
      </c>
      <c r="F16" s="3">
        <v>51</v>
      </c>
      <c r="G16" s="5">
        <f>D16*VALOR_PIEZA_CORRECTA+E16*$N$4</f>
        <v>2478000</v>
      </c>
      <c r="H16" s="6">
        <f t="shared" si="1"/>
        <v>1</v>
      </c>
      <c r="I16" s="6">
        <f t="shared" si="2"/>
        <v>0</v>
      </c>
      <c r="J16" s="6">
        <f t="shared" si="3"/>
        <v>0</v>
      </c>
      <c r="K16" s="6" t="str">
        <f t="shared" si="4"/>
        <v>Bueno</v>
      </c>
    </row>
    <row r="17" spans="1:11" ht="13.8">
      <c r="A17" s="3">
        <v>4</v>
      </c>
      <c r="B17" s="3">
        <v>12</v>
      </c>
      <c r="C17" s="3">
        <v>100</v>
      </c>
      <c r="D17" s="3">
        <f t="shared" si="0"/>
        <v>95</v>
      </c>
      <c r="E17" s="3">
        <v>5</v>
      </c>
      <c r="F17" s="3">
        <v>50</v>
      </c>
      <c r="G17" s="5">
        <f>D17*VALOR_PIEZA_CORRECTA+E17*$N$4</f>
        <v>5230000</v>
      </c>
      <c r="H17" s="6">
        <f t="shared" si="1"/>
        <v>0</v>
      </c>
      <c r="I17" s="6">
        <f t="shared" si="2"/>
        <v>1</v>
      </c>
      <c r="J17" s="6">
        <f t="shared" si="3"/>
        <v>0</v>
      </c>
      <c r="K17" s="6" t="str">
        <f t="shared" si="4"/>
        <v>Bueno</v>
      </c>
    </row>
    <row r="18" spans="1:11" ht="13.8">
      <c r="B18" s="3"/>
    </row>
    <row r="19" spans="1:11" ht="13.8">
      <c r="B19" s="3"/>
      <c r="G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VALOR_PIEZA_CORRECTA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Ruben Simón</cp:lastModifiedBy>
  <dcterms:modified xsi:type="dcterms:W3CDTF">2024-10-23T22:22:57Z</dcterms:modified>
</cp:coreProperties>
</file>