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ndizaje ganado" sheetId="1" r:id="rId4"/>
    <sheet state="visible" name="burnup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<sst xmlns="http://schemas.openxmlformats.org/spreadsheetml/2006/main" count="69" uniqueCount="67">
  <si>
    <t>Plan</t>
  </si>
  <si>
    <t>Monitoreo y control</t>
  </si>
  <si>
    <t>Actividad</t>
  </si>
  <si>
    <t>Aprendizaje planeado</t>
  </si>
  <si>
    <t>Semana planeada</t>
  </si>
  <si>
    <t>Aprendizaje ganado</t>
  </si>
  <si>
    <t>Semana completada</t>
  </si>
  <si>
    <t>Observaciones</t>
  </si>
  <si>
    <t>Presentación en la plataforma de comunicación</t>
  </si>
  <si>
    <t>Autoestudio apuntadores</t>
  </si>
  <si>
    <t>Autoestudio clases y objetos</t>
  </si>
  <si>
    <t>Autoestudio clases derivadas</t>
  </si>
  <si>
    <t>Checkpoint 1</t>
  </si>
  <si>
    <t>1_rational</t>
  </si>
  <si>
    <t>2_timer</t>
  </si>
  <si>
    <t>Checkpoint 2</t>
  </si>
  <si>
    <t>Autoestudio comparison of algorithms</t>
  </si>
  <si>
    <t>Checkpoint 3</t>
  </si>
  <si>
    <t>3_vector</t>
  </si>
  <si>
    <t>Autoestudio linked lists</t>
  </si>
  <si>
    <t>Checkpoint 4</t>
  </si>
  <si>
    <t>4_linkedlist</t>
  </si>
  <si>
    <t>Autoestudio double linked lists</t>
  </si>
  <si>
    <t>Checkpoint 5</t>
  </si>
  <si>
    <t>5_doublelinkedlist</t>
  </si>
  <si>
    <t>Autoestudio recursión</t>
  </si>
  <si>
    <t>Checkpoint 6</t>
  </si>
  <si>
    <t>Autoestudio algoritmos de ordenamiento</t>
  </si>
  <si>
    <t>6_recursion</t>
  </si>
  <si>
    <t>7_sorts</t>
  </si>
  <si>
    <t>Checkpoint 7</t>
  </si>
  <si>
    <t>Autoestudio stack</t>
  </si>
  <si>
    <t>8_stack</t>
  </si>
  <si>
    <t>Checkpoint 8</t>
  </si>
  <si>
    <t>Primer parcial</t>
  </si>
  <si>
    <t>Autoestudio queue</t>
  </si>
  <si>
    <t>Autoestudio EvalTree</t>
  </si>
  <si>
    <t>9_queue</t>
  </si>
  <si>
    <t>Checkpoint 9</t>
  </si>
  <si>
    <t>A_evaltree</t>
  </si>
  <si>
    <t>Autoestudio BST</t>
  </si>
  <si>
    <t>Checkpoint 10</t>
  </si>
  <si>
    <t>Desempeño plan</t>
  </si>
  <si>
    <t>Observación de competencia</t>
  </si>
  <si>
    <t>Segundo parcial</t>
  </si>
  <si>
    <t>B_bst</t>
  </si>
  <si>
    <t>Autoestudio AVL</t>
  </si>
  <si>
    <t>Checkpoint 11</t>
  </si>
  <si>
    <t>C_intro_avl_tree</t>
  </si>
  <si>
    <t>Autoestudio hashing</t>
  </si>
  <si>
    <t>Checkpoint 12</t>
  </si>
  <si>
    <t>Autoestudio heaps</t>
  </si>
  <si>
    <t>D_hash</t>
  </si>
  <si>
    <t>1er parcial (20%)</t>
  </si>
  <si>
    <t>2° parcial (20%)</t>
  </si>
  <si>
    <t>Desempeño plan x Evaluación competencia (60%)</t>
  </si>
  <si>
    <t>Calificación final</t>
  </si>
  <si>
    <t>Checkpoint 13</t>
  </si>
  <si>
    <t>E_heap</t>
  </si>
  <si>
    <t>Autoestudio grafos</t>
  </si>
  <si>
    <t>Autoestudio algoritmos para grafos</t>
  </si>
  <si>
    <t>Checkpoint 14</t>
  </si>
  <si>
    <t>Artículo</t>
  </si>
  <si>
    <t>SUM of Aprendizaje planeado</t>
  </si>
  <si>
    <t>Aprendizaje planeado acumulado</t>
  </si>
  <si>
    <t>SUM of Aprendizaje ganado</t>
  </si>
  <si>
    <t>Aprendizaje ganado acumulado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</si>
</sst>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sz val="36.0"/>
      <color theme="1"/>
      <name val="Arial"/>
    </font>
    <font>
      <sz val="24.0"/>
      <color theme="1"/>
      <name val="Arial"/>
    </font>
    <font>
      <b/>
      <sz val="4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vertical="center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3" fontId="1" numFmtId="0" xfId="0" applyAlignment="1" applyBorder="1" applyFill="1" applyFont="1">
      <alignment horizontal="center" readingOrder="0" shrinkToFit="0" vertical="center" wrapText="1"/>
    </xf>
    <xf borderId="5" fillId="4" fontId="1" numFmtId="0" xfId="0" applyAlignment="1" applyBorder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5" fillId="4" fontId="1" numFmtId="0" xfId="0" applyBorder="1" applyFont="1"/>
    <xf borderId="0" fillId="6" fontId="1" numFmtId="0" xfId="0" applyAlignment="1" applyFill="1" applyFont="1">
      <alignment readingOrder="0"/>
    </xf>
    <xf borderId="6" fillId="5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1" xfId="0" applyAlignment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0" fillId="5" fontId="5" numFmtId="0" xfId="0" applyAlignment="1" applyFont="1">
      <alignment horizontal="center" readingOrder="0" vertical="center"/>
    </xf>
    <xf borderId="0" fillId="0" fontId="6" numFmtId="1" xfId="0" applyAlignment="1" applyFont="1" applyNumberFormat="1">
      <alignment horizontal="center" vertical="center"/>
    </xf>
    <xf borderId="0" fillId="5" fontId="1" numFmtId="0" xfId="0" applyAlignment="1" applyFont="1">
      <alignment readingOrder="0"/>
    </xf>
    <xf borderId="0" fillId="0" fontId="1" numFmtId="9" xfId="0" applyAlignment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9" fillId="4" fontId="1" numFmtId="0" xfId="0" applyBorder="1" applyFont="1"/>
    <xf borderId="11" fillId="5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Aprendizaje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burnup!$A$2:$A$19</c:f>
            </c:strRef>
          </c:cat>
          <c:val>
            <c:numRef>
              <c:f>burnup!$C$2:$C$1000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burnup!$A$2:$A$19</c:f>
            </c:strRef>
          </c:cat>
          <c:val>
            <c:numRef>
              <c:f>burnup!$F$2:$F$1000</c:f>
              <c:numCache/>
            </c:numRef>
          </c:val>
          <c:smooth val="0"/>
        </c:ser>
        <c:axId val="171527021"/>
        <c:axId val="953042627"/>
      </c:lineChart>
      <c:catAx>
        <c:axId val="171527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042627"/>
      </c:catAx>
      <c:valAx>
        <c:axId val="953042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Aprendizaje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7021"/>
      </c:valAx>
    </c:plotArea>
    <c:legend>
      <c:legendPos val="r"/>
      <c:layout>
        <c:manualLayout>
          <c:xMode val="edge"/>
          <c:yMode val="edge"/>
          <c:x val="0.28916666666666674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Aprendizaje ganado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burnup!$A$2:$A$19</c:f>
            </c:strRef>
          </c:cat>
          <c:val>
            <c:numRef>
              <c:f>burnup!$C$2:$C$1000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9525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burnup!$A$2:$A$19</c:f>
            </c:strRef>
          </c:cat>
          <c:val>
            <c:numRef>
              <c:f>burnup!$F$2:$F$1000</c:f>
              <c:numCache/>
            </c:numRef>
          </c:val>
          <c:smooth val="0"/>
        </c:ser>
        <c:axId val="1513835070"/>
        <c:axId val="1473645464"/>
      </c:lineChart>
      <c:catAx>
        <c:axId val="1513835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645464"/>
      </c:catAx>
      <c:valAx>
        <c:axId val="1473645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Aprendizaje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35070"/>
      </c:valAx>
    </c:plotArea>
    <c:legend>
      <c:legendPos val="r"/>
      <c:layout>
        <c:manualLayout>
          <c:xMode val="edge"/>
          <c:yMode val="edge"/>
          <c:x val="0.28916666666666674"/>
          <c:y val="0.13724168912848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1533525</xdr:colOff>
      <xdr:row>1</xdr:row>
      <xdr:rowOff>0</xdr:rowOff>
    </xdr:from>
    <xdr:ext cx="7877175" cy="4876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0</xdr:row>
      <xdr:rowOff>104775</xdr:rowOff>
    </xdr:from>
    <xdr:ext cx="7877175" cy="4876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:C67" sheet="aprendizaje ganado"/>
  </cacheSource>
  <cacheFields>
    <cacheField name="Aprendizaje planeado" numFmtId="0">
      <sharedItems containsString="0" containsBlank="1" containsNumber="1" containsInteger="1">
        <n v="1.0"/>
        <n v="2.0"/>
        <n v="3.0"/>
        <n v="4.0"/>
        <n v="16.0"/>
        <m/>
      </sharedItems>
    </cacheField>
    <cacheField name="Semana planeada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E67" sheet="aprendizaje ganado"/>
  </cacheSource>
  <cacheFields>
    <cacheField name="Aprendizaje ganado" numFmtId="0">
      <sharedItems containsString="0" containsBlank="1" containsNumber="1" containsInteger="1">
        <n v="1.0"/>
        <n v="2.0"/>
        <n v="0.0"/>
        <m/>
      </sharedItems>
    </cacheField>
    <cacheField name="Semana completada" numFmtId="0">
      <sharedItems containsString="0" containsBlank="1" containsNumber="1" containsInteger="1">
        <n v="1.0"/>
        <n v="2.0"/>
        <n v="3.0"/>
        <m/>
        <n v="0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burnup" cacheId="0" dataCaption="" rowGrandTotals="0" compact="0" compactData="0">
  <location ref="A1:B19" firstHeaderRow="0" firstDataRow="1" firstDataCol="0"/>
  <pivotFields>
    <pivotField name="Aprendizaje planeado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mana planeada" axis="axisRow" compact="0" outline="0" multipleItemSelectionAllowed="1" showAll="0" sortType="ascending">
      <items>
        <item x="17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1"/>
  </rowFields>
  <dataFields>
    <dataField name="SUM of Aprendizaje planeado" fld="0" baseField="0"/>
  </dataFields>
</pivotTableDefinition>
</file>

<file path=xl/pivotTables/pivotTable2.xml><?xml version="1.0" encoding="utf-8"?>
<pivotTableDefinition xmlns="http://schemas.openxmlformats.org/spreadsheetml/2006/main" name="burnup 2" cacheId="1" dataCaption="" rowGrandTotals="0" compact="0" compactData="0">
  <location ref="D1:E19" firstHeaderRow="0" firstDataRow="1" firstDataCol="0"/>
  <pivotFields>
    <pivotField name="Aprendizaje ganado" dataField="1" compact="0" outline="0" multipleItemSelectionAllowed="1" showAll="0">
      <items>
        <item x="0"/>
        <item x="1"/>
        <item x="2"/>
        <item x="3"/>
        <item t="default"/>
      </items>
    </pivotField>
    <pivotField name="Semana completada" axis="axisRow" compact="0" outline="0" multipleItemSelectionAllowed="1" showAll="0" sortType="ascending">
      <items>
        <item x="3"/>
        <item x="4"/>
        <item x="0"/>
        <item x="1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"/>
  </rowFields>
  <dataFields>
    <dataField name="SUM of Aprendizaje ganado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5" width="10.71"/>
    <col customWidth="1" min="6" max="6" width="23.14"/>
    <col customWidth="1" min="7" max="7" width="15.14"/>
    <col customWidth="1" min="8" max="8" width="14.29"/>
    <col customWidth="1" min="9" max="9" width="15.29"/>
    <col customWidth="1" min="10" max="10" width="27.57"/>
    <col customWidth="1" min="11" max="11" width="16.57"/>
  </cols>
  <sheetData>
    <row r="1">
      <c r="A1" s="1"/>
      <c r="B1" s="2" t="s">
        <v>0</v>
      </c>
      <c r="C1" s="3"/>
      <c r="D1" s="2" t="s">
        <v>1</v>
      </c>
      <c r="E1" s="4"/>
      <c r="F1" s="3"/>
    </row>
    <row r="2">
      <c r="A2" s="5" t="s">
        <v>2</v>
      </c>
      <c r="B2" s="6" t="s">
        <v>3</v>
      </c>
      <c r="C2" s="7" t="s">
        <v>4</v>
      </c>
      <c r="D2" s="8" t="s">
        <v>5</v>
      </c>
      <c r="E2" s="9" t="s">
        <v>6</v>
      </c>
      <c r="F2" s="10" t="s">
        <v>7</v>
      </c>
    </row>
    <row r="3">
      <c r="A3" s="11" t="s">
        <v>8</v>
      </c>
      <c r="B3" s="12">
        <v>1.0</v>
      </c>
      <c r="C3" s="13">
        <v>1.0</v>
      </c>
      <c r="D3" s="14">
        <f t="shared" ref="D3:D49" si="1">IF(E3&lt;&gt;0,B3,0)</f>
        <v>1</v>
      </c>
      <c r="E3" s="15">
        <v>1.0</v>
      </c>
      <c r="F3" s="16"/>
    </row>
    <row r="4">
      <c r="A4" s="11" t="s">
        <v>9</v>
      </c>
      <c r="B4" s="12">
        <v>1.0</v>
      </c>
      <c r="C4" s="13">
        <v>1.0</v>
      </c>
      <c r="D4" s="14">
        <f t="shared" si="1"/>
        <v>1</v>
      </c>
      <c r="E4" s="15">
        <v>1.0</v>
      </c>
      <c r="F4" s="16"/>
    </row>
    <row r="5">
      <c r="A5" s="11" t="s">
        <v>10</v>
      </c>
      <c r="B5" s="12">
        <v>1.0</v>
      </c>
      <c r="C5" s="13">
        <v>2.0</v>
      </c>
      <c r="D5" s="14">
        <f t="shared" si="1"/>
        <v>1</v>
      </c>
      <c r="E5" s="15">
        <v>2.0</v>
      </c>
      <c r="F5" s="16"/>
    </row>
    <row r="6">
      <c r="A6" s="11" t="s">
        <v>11</v>
      </c>
      <c r="B6" s="12">
        <v>1.0</v>
      </c>
      <c r="C6" s="13">
        <v>2.0</v>
      </c>
      <c r="D6" s="14">
        <f t="shared" si="1"/>
        <v>1</v>
      </c>
      <c r="E6" s="15">
        <v>2.0</v>
      </c>
      <c r="F6" s="16"/>
    </row>
    <row r="7">
      <c r="A7" s="11" t="s">
        <v>12</v>
      </c>
      <c r="B7" s="12">
        <v>1.0</v>
      </c>
      <c r="C7" s="13">
        <v>2.0</v>
      </c>
      <c r="D7" s="14">
        <f t="shared" si="1"/>
        <v>1</v>
      </c>
      <c r="E7" s="15">
        <v>2.0</v>
      </c>
      <c r="F7" s="16"/>
    </row>
    <row r="8">
      <c r="A8" s="11" t="s">
        <v>13</v>
      </c>
      <c r="B8" s="12">
        <v>2.0</v>
      </c>
      <c r="C8" s="13">
        <v>3.0</v>
      </c>
      <c r="D8" s="14">
        <f t="shared" si="1"/>
        <v>2</v>
      </c>
      <c r="E8" s="15">
        <v>2.0</v>
      </c>
      <c r="F8" s="16"/>
    </row>
    <row r="9">
      <c r="A9" s="11" t="s">
        <v>14</v>
      </c>
      <c r="B9" s="12">
        <v>2.0</v>
      </c>
      <c r="C9" s="13">
        <v>3.0</v>
      </c>
      <c r="D9" s="14">
        <f t="shared" si="1"/>
        <v>2</v>
      </c>
      <c r="E9" s="15">
        <v>3.0</v>
      </c>
      <c r="F9" s="16"/>
    </row>
    <row r="10">
      <c r="A10" s="11" t="s">
        <v>15</v>
      </c>
      <c r="B10" s="12">
        <v>1.0</v>
      </c>
      <c r="C10" s="13">
        <v>3.0</v>
      </c>
      <c r="D10" s="14">
        <f t="shared" si="1"/>
        <v>1</v>
      </c>
      <c r="E10" s="15">
        <v>3.0</v>
      </c>
      <c r="F10" s="16"/>
    </row>
    <row r="11">
      <c r="A11" s="11" t="s">
        <v>16</v>
      </c>
      <c r="B11" s="12">
        <v>1.0</v>
      </c>
      <c r="C11" s="13">
        <v>3.0</v>
      </c>
      <c r="D11" s="14">
        <f t="shared" si="1"/>
        <v>1</v>
      </c>
      <c r="E11" s="15">
        <v>3.0</v>
      </c>
      <c r="F11" s="16"/>
    </row>
    <row r="12">
      <c r="A12" s="11" t="s">
        <v>17</v>
      </c>
      <c r="B12" s="12">
        <v>1.0</v>
      </c>
      <c r="C12" s="13">
        <v>4.0</v>
      </c>
      <c r="D12" s="14">
        <f t="shared" si="1"/>
        <v>1</v>
      </c>
      <c r="E12" s="15">
        <v>3.0</v>
      </c>
      <c r="F12" s="16"/>
    </row>
    <row r="13">
      <c r="A13" s="11" t="s">
        <v>18</v>
      </c>
      <c r="B13" s="12">
        <v>3.0</v>
      </c>
      <c r="C13" s="13">
        <v>4.0</v>
      </c>
      <c r="D13" s="14">
        <f t="shared" si="1"/>
        <v>0</v>
      </c>
      <c r="E13" s="15"/>
      <c r="F13" s="16"/>
    </row>
    <row r="14">
      <c r="A14" s="11" t="s">
        <v>19</v>
      </c>
      <c r="B14" s="12">
        <v>1.0</v>
      </c>
      <c r="C14" s="13">
        <v>4.0</v>
      </c>
      <c r="D14" s="14">
        <f t="shared" si="1"/>
        <v>0</v>
      </c>
      <c r="E14" s="15"/>
      <c r="F14" s="16"/>
    </row>
    <row r="15">
      <c r="A15" s="11" t="s">
        <v>20</v>
      </c>
      <c r="B15" s="12">
        <v>1.0</v>
      </c>
      <c r="C15" s="13">
        <v>5.0</v>
      </c>
      <c r="D15" s="14">
        <f t="shared" si="1"/>
        <v>0</v>
      </c>
      <c r="E15" s="15"/>
      <c r="F15" s="16"/>
    </row>
    <row r="16">
      <c r="A16" s="11" t="s">
        <v>21</v>
      </c>
      <c r="B16" s="12">
        <v>4.0</v>
      </c>
      <c r="C16" s="13">
        <v>5.0</v>
      </c>
      <c r="D16" s="14">
        <f t="shared" si="1"/>
        <v>0</v>
      </c>
      <c r="E16" s="15"/>
      <c r="F16" s="16"/>
    </row>
    <row r="17">
      <c r="A17" s="11" t="s">
        <v>22</v>
      </c>
      <c r="B17" s="12">
        <v>1.0</v>
      </c>
      <c r="C17" s="13">
        <v>5.0</v>
      </c>
      <c r="D17" s="14">
        <f t="shared" si="1"/>
        <v>0</v>
      </c>
      <c r="E17" s="15"/>
      <c r="F17" s="16"/>
    </row>
    <row r="18">
      <c r="A18" s="11" t="s">
        <v>23</v>
      </c>
      <c r="B18" s="12">
        <v>1.0</v>
      </c>
      <c r="C18" s="13">
        <v>6.0</v>
      </c>
      <c r="D18" s="14">
        <f t="shared" si="1"/>
        <v>0</v>
      </c>
      <c r="E18" s="15"/>
      <c r="F18" s="16"/>
    </row>
    <row r="19">
      <c r="A19" s="11" t="s">
        <v>24</v>
      </c>
      <c r="B19" s="12">
        <v>4.0</v>
      </c>
      <c r="C19" s="13">
        <v>6.0</v>
      </c>
      <c r="D19" s="14">
        <f t="shared" si="1"/>
        <v>0</v>
      </c>
      <c r="E19" s="15"/>
      <c r="F19" s="16"/>
    </row>
    <row r="20">
      <c r="A20" s="11" t="s">
        <v>25</v>
      </c>
      <c r="B20" s="12">
        <v>1.0</v>
      </c>
      <c r="C20" s="13">
        <v>6.0</v>
      </c>
      <c r="D20" s="14">
        <f t="shared" si="1"/>
        <v>0</v>
      </c>
      <c r="E20" s="15"/>
      <c r="F20" s="16"/>
    </row>
    <row r="21">
      <c r="A21" s="11" t="s">
        <v>26</v>
      </c>
      <c r="B21" s="12">
        <v>1.0</v>
      </c>
      <c r="C21" s="13">
        <v>7.0</v>
      </c>
      <c r="D21" s="14">
        <f t="shared" si="1"/>
        <v>0</v>
      </c>
      <c r="E21" s="15"/>
      <c r="F21" s="16"/>
    </row>
    <row r="22">
      <c r="A22" s="11" t="s">
        <v>27</v>
      </c>
      <c r="B22" s="12">
        <v>1.0</v>
      </c>
      <c r="C22" s="13">
        <v>7.0</v>
      </c>
      <c r="D22" s="14">
        <f t="shared" si="1"/>
        <v>0</v>
      </c>
      <c r="E22" s="15"/>
      <c r="F22" s="16"/>
    </row>
    <row r="23">
      <c r="A23" s="11" t="s">
        <v>28</v>
      </c>
      <c r="B23" s="12">
        <v>3.0</v>
      </c>
      <c r="C23" s="13">
        <v>7.0</v>
      </c>
      <c r="D23" s="14">
        <f t="shared" si="1"/>
        <v>0</v>
      </c>
      <c r="E23" s="15"/>
      <c r="F23" s="16"/>
    </row>
    <row r="24">
      <c r="A24" s="11" t="s">
        <v>29</v>
      </c>
      <c r="B24" s="12">
        <v>4.0</v>
      </c>
      <c r="C24" s="13">
        <v>8.0</v>
      </c>
      <c r="D24" s="14">
        <f t="shared" si="1"/>
        <v>0</v>
      </c>
      <c r="E24" s="15"/>
      <c r="F24" s="16"/>
    </row>
    <row r="25">
      <c r="A25" s="11" t="s">
        <v>30</v>
      </c>
      <c r="B25" s="12">
        <v>1.0</v>
      </c>
      <c r="C25" s="13">
        <v>8.0</v>
      </c>
      <c r="D25" s="14">
        <f t="shared" si="1"/>
        <v>0</v>
      </c>
      <c r="E25" s="15"/>
      <c r="F25" s="16"/>
    </row>
    <row r="26">
      <c r="A26" s="11" t="s">
        <v>31</v>
      </c>
      <c r="B26" s="12">
        <v>1.0</v>
      </c>
      <c r="C26" s="13">
        <v>8.0</v>
      </c>
      <c r="D26" s="14">
        <f t="shared" si="1"/>
        <v>0</v>
      </c>
      <c r="E26" s="15"/>
      <c r="F26" s="16"/>
    </row>
    <row r="27">
      <c r="A27" s="11" t="s">
        <v>32</v>
      </c>
      <c r="B27" s="12">
        <v>4.0</v>
      </c>
      <c r="C27" s="13">
        <v>9.0</v>
      </c>
      <c r="D27" s="14">
        <f t="shared" si="1"/>
        <v>0</v>
      </c>
      <c r="E27" s="15"/>
      <c r="F27" s="16"/>
    </row>
    <row r="28">
      <c r="A28" s="11" t="s">
        <v>33</v>
      </c>
      <c r="B28" s="12">
        <v>1.0</v>
      </c>
      <c r="C28" s="13">
        <v>9.0</v>
      </c>
      <c r="D28" s="14">
        <f t="shared" si="1"/>
        <v>0</v>
      </c>
      <c r="E28" s="15"/>
      <c r="F28" s="16"/>
      <c r="K28" s="17" t="s">
        <v>34</v>
      </c>
    </row>
    <row r="29">
      <c r="A29" s="11" t="s">
        <v>35</v>
      </c>
      <c r="B29" s="12">
        <v>1.0</v>
      </c>
      <c r="C29" s="13">
        <v>9.0</v>
      </c>
      <c r="D29" s="14">
        <f t="shared" si="1"/>
        <v>0</v>
      </c>
      <c r="E29" s="15"/>
      <c r="F29" s="16"/>
      <c r="K29" s="18">
        <f>min(burnup!F8/burnup!C8*100, 100)</f>
        <v>54.54545455</v>
      </c>
    </row>
    <row r="30">
      <c r="A30" s="11" t="s">
        <v>36</v>
      </c>
      <c r="B30" s="12">
        <v>1.0</v>
      </c>
      <c r="C30" s="13">
        <v>9.0</v>
      </c>
      <c r="D30" s="14">
        <f t="shared" si="1"/>
        <v>0</v>
      </c>
      <c r="E30" s="15"/>
      <c r="F30" s="16"/>
    </row>
    <row r="31">
      <c r="A31" s="11" t="s">
        <v>37</v>
      </c>
      <c r="B31" s="12">
        <v>3.0</v>
      </c>
      <c r="C31" s="13">
        <v>9.0</v>
      </c>
      <c r="D31" s="14">
        <f t="shared" si="1"/>
        <v>0</v>
      </c>
      <c r="E31" s="15"/>
      <c r="F31" s="16"/>
    </row>
    <row r="32">
      <c r="A32" s="11" t="s">
        <v>38</v>
      </c>
      <c r="B32" s="12">
        <v>1.0</v>
      </c>
      <c r="C32" s="13">
        <v>10.0</v>
      </c>
      <c r="D32" s="14">
        <f t="shared" si="1"/>
        <v>0</v>
      </c>
      <c r="E32" s="15"/>
      <c r="F32" s="16"/>
    </row>
    <row r="33">
      <c r="A33" s="11" t="s">
        <v>39</v>
      </c>
      <c r="B33" s="12">
        <v>4.0</v>
      </c>
      <c r="C33" s="13">
        <v>10.0</v>
      </c>
      <c r="D33" s="14">
        <f t="shared" si="1"/>
        <v>0</v>
      </c>
      <c r="E33" s="15"/>
      <c r="F33" s="16"/>
    </row>
    <row r="34">
      <c r="A34" s="11" t="s">
        <v>40</v>
      </c>
      <c r="B34" s="12">
        <v>1.0</v>
      </c>
      <c r="C34" s="13">
        <v>10.0</v>
      </c>
      <c r="D34" s="14">
        <f t="shared" si="1"/>
        <v>0</v>
      </c>
      <c r="E34" s="15"/>
      <c r="F34" s="16"/>
    </row>
    <row r="35">
      <c r="A35" s="11" t="s">
        <v>41</v>
      </c>
      <c r="B35" s="12">
        <v>1.0</v>
      </c>
      <c r="C35" s="13">
        <v>11.0</v>
      </c>
      <c r="D35" s="14">
        <f t="shared" si="1"/>
        <v>0</v>
      </c>
      <c r="E35" s="15"/>
      <c r="F35" s="16"/>
      <c r="I35" s="1" t="s">
        <v>42</v>
      </c>
      <c r="J35" s="1" t="s">
        <v>43</v>
      </c>
      <c r="K35" s="17" t="s">
        <v>44</v>
      </c>
    </row>
    <row r="36">
      <c r="A36" s="11" t="s">
        <v>45</v>
      </c>
      <c r="B36" s="12">
        <v>4.0</v>
      </c>
      <c r="C36" s="13">
        <v>11.0</v>
      </c>
      <c r="D36" s="14">
        <f t="shared" si="1"/>
        <v>0</v>
      </c>
      <c r="E36" s="15"/>
      <c r="F36" s="16"/>
      <c r="I36" s="19">
        <f>min(burnup!F14/burnup!C14*100, 100)</f>
        <v>19.67213115</v>
      </c>
      <c r="J36" s="20">
        <v>0.0</v>
      </c>
      <c r="K36" s="18">
        <f>I36*J36/100</f>
        <v>0</v>
      </c>
    </row>
    <row r="37">
      <c r="A37" s="11" t="s">
        <v>46</v>
      </c>
      <c r="B37" s="12">
        <v>1.0</v>
      </c>
      <c r="C37" s="13">
        <v>11.0</v>
      </c>
      <c r="D37" s="14">
        <f t="shared" si="1"/>
        <v>0</v>
      </c>
      <c r="E37" s="15"/>
      <c r="F37" s="16"/>
    </row>
    <row r="38">
      <c r="A38" s="11" t="s">
        <v>47</v>
      </c>
      <c r="B38" s="12">
        <v>1.0</v>
      </c>
      <c r="C38" s="13">
        <v>12.0</v>
      </c>
      <c r="D38" s="14">
        <f t="shared" si="1"/>
        <v>0</v>
      </c>
      <c r="E38" s="15"/>
      <c r="F38" s="16"/>
    </row>
    <row r="39">
      <c r="A39" s="11" t="s">
        <v>48</v>
      </c>
      <c r="B39" s="12">
        <v>4.0</v>
      </c>
      <c r="C39" s="13">
        <v>12.0</v>
      </c>
      <c r="D39" s="14">
        <f t="shared" si="1"/>
        <v>0</v>
      </c>
      <c r="E39" s="15"/>
      <c r="F39" s="16"/>
    </row>
    <row r="40">
      <c r="A40" s="11" t="s">
        <v>49</v>
      </c>
      <c r="B40" s="12">
        <v>1.0</v>
      </c>
      <c r="C40" s="13">
        <v>12.0</v>
      </c>
      <c r="D40" s="14">
        <f t="shared" si="1"/>
        <v>0</v>
      </c>
      <c r="E40" s="15"/>
      <c r="F40" s="16"/>
    </row>
    <row r="41">
      <c r="A41" s="11" t="s">
        <v>50</v>
      </c>
      <c r="B41" s="12">
        <v>1.0</v>
      </c>
      <c r="C41" s="13">
        <v>13.0</v>
      </c>
      <c r="D41" s="14">
        <f t="shared" si="1"/>
        <v>0</v>
      </c>
      <c r="E41" s="15"/>
      <c r="F41" s="16"/>
    </row>
    <row r="42">
      <c r="A42" s="11" t="s">
        <v>51</v>
      </c>
      <c r="B42" s="12">
        <v>1.0</v>
      </c>
      <c r="C42" s="13">
        <v>13.0</v>
      </c>
      <c r="D42" s="14">
        <f t="shared" si="1"/>
        <v>0</v>
      </c>
      <c r="E42" s="15"/>
      <c r="F42" s="16"/>
    </row>
    <row r="43">
      <c r="A43" s="11" t="s">
        <v>52</v>
      </c>
      <c r="B43" s="12">
        <v>4.0</v>
      </c>
      <c r="C43" s="13">
        <v>13.0</v>
      </c>
      <c r="D43" s="14">
        <f t="shared" si="1"/>
        <v>0</v>
      </c>
      <c r="E43" s="15"/>
      <c r="F43" s="16"/>
      <c r="G43" s="1" t="s">
        <v>53</v>
      </c>
      <c r="H43" s="1" t="s">
        <v>54</v>
      </c>
      <c r="I43" s="1" t="s">
        <v>55</v>
      </c>
      <c r="K43" s="17" t="s">
        <v>56</v>
      </c>
    </row>
    <row r="44">
      <c r="A44" s="11" t="s">
        <v>57</v>
      </c>
      <c r="B44" s="12">
        <v>1.0</v>
      </c>
      <c r="C44" s="13">
        <v>14.0</v>
      </c>
      <c r="D44" s="14">
        <f t="shared" si="1"/>
        <v>0</v>
      </c>
      <c r="E44" s="15"/>
      <c r="F44" s="16"/>
      <c r="G44" s="19">
        <f>K29</f>
        <v>54.54545455</v>
      </c>
      <c r="H44" s="19">
        <f>K36</f>
        <v>0</v>
      </c>
      <c r="I44" s="19">
        <f>burnup!F19/burnup!C19*100</f>
        <v>12</v>
      </c>
      <c r="J44" s="20">
        <v>0.0</v>
      </c>
      <c r="K44" s="21">
        <f>K29*0.2+H44*0.2+(I44*J44)/100*0.6</f>
        <v>10.90909091</v>
      </c>
    </row>
    <row r="45">
      <c r="A45" s="11" t="s">
        <v>58</v>
      </c>
      <c r="B45" s="12">
        <v>4.0</v>
      </c>
      <c r="C45" s="13">
        <v>14.0</v>
      </c>
      <c r="D45" s="14">
        <f t="shared" si="1"/>
        <v>0</v>
      </c>
      <c r="E45" s="15"/>
      <c r="F45" s="16"/>
    </row>
    <row r="46">
      <c r="A46" s="11" t="s">
        <v>59</v>
      </c>
      <c r="B46" s="12">
        <v>1.0</v>
      </c>
      <c r="C46" s="13">
        <v>14.0</v>
      </c>
      <c r="D46" s="14">
        <f t="shared" si="1"/>
        <v>0</v>
      </c>
      <c r="E46" s="15"/>
      <c r="F46" s="16"/>
    </row>
    <row r="47">
      <c r="A47" s="11" t="s">
        <v>60</v>
      </c>
      <c r="B47" s="12">
        <v>1.0</v>
      </c>
      <c r="C47" s="13">
        <v>15.0</v>
      </c>
      <c r="D47" s="14">
        <f t="shared" si="1"/>
        <v>0</v>
      </c>
      <c r="E47" s="15"/>
      <c r="F47" s="16"/>
    </row>
    <row r="48">
      <c r="A48" s="11" t="s">
        <v>61</v>
      </c>
      <c r="B48" s="12">
        <v>4.0</v>
      </c>
      <c r="C48" s="13">
        <v>16.0</v>
      </c>
      <c r="D48" s="14">
        <f t="shared" si="1"/>
        <v>0</v>
      </c>
      <c r="E48" s="22"/>
      <c r="F48" s="16"/>
      <c r="G48" s="23"/>
      <c r="H48" s="23"/>
      <c r="I48" s="23"/>
    </row>
    <row r="49">
      <c r="A49" s="24" t="s">
        <v>62</v>
      </c>
      <c r="B49" s="25">
        <v>16.0</v>
      </c>
      <c r="C49" s="26">
        <v>16.0</v>
      </c>
      <c r="D49" s="27">
        <f t="shared" si="1"/>
        <v>0</v>
      </c>
      <c r="E49" s="28"/>
      <c r="F49" s="29"/>
    </row>
    <row r="50" hidden="1">
      <c r="C50" s="1">
        <v>0.0</v>
      </c>
      <c r="E50" s="1">
        <v>0.0</v>
      </c>
    </row>
    <row r="51" hidden="1">
      <c r="E51" s="1">
        <v>1.0</v>
      </c>
    </row>
    <row r="52" hidden="1">
      <c r="E52" s="1">
        <v>2.0</v>
      </c>
    </row>
    <row r="53" hidden="1">
      <c r="E53" s="1">
        <v>3.0</v>
      </c>
    </row>
    <row r="54" hidden="1">
      <c r="E54" s="1">
        <v>4.0</v>
      </c>
    </row>
    <row r="55" hidden="1">
      <c r="E55" s="1">
        <v>5.0</v>
      </c>
    </row>
    <row r="56" hidden="1">
      <c r="E56" s="1">
        <v>6.0</v>
      </c>
    </row>
    <row r="57" hidden="1">
      <c r="E57" s="1">
        <v>7.0</v>
      </c>
    </row>
    <row r="58" hidden="1">
      <c r="E58" s="1">
        <v>8.0</v>
      </c>
    </row>
    <row r="59" hidden="1">
      <c r="E59" s="1">
        <v>9.0</v>
      </c>
    </row>
    <row r="60" hidden="1">
      <c r="E60" s="1">
        <v>10.0</v>
      </c>
    </row>
    <row r="61" hidden="1">
      <c r="E61" s="1">
        <v>11.0</v>
      </c>
    </row>
    <row r="62" hidden="1">
      <c r="E62" s="1">
        <v>12.0</v>
      </c>
    </row>
    <row r="63" hidden="1">
      <c r="E63" s="1">
        <v>13.0</v>
      </c>
    </row>
    <row r="64" hidden="1">
      <c r="E64" s="1">
        <v>14.0</v>
      </c>
    </row>
    <row r="65" hidden="1">
      <c r="E65" s="1">
        <v>15.0</v>
      </c>
    </row>
    <row r="66" hidden="1">
      <c r="E66" s="1">
        <v>16.0</v>
      </c>
    </row>
  </sheetData>
  <mergeCells count="13">
    <mergeCell ref="G44:G47"/>
    <mergeCell ref="H44:H47"/>
    <mergeCell ref="I44:I47"/>
    <mergeCell ref="J44:J47"/>
    <mergeCell ref="K44:K47"/>
    <mergeCell ref="I48:J48"/>
    <mergeCell ref="B1:C1"/>
    <mergeCell ref="D1:F1"/>
    <mergeCell ref="K29:K32"/>
    <mergeCell ref="I36:I39"/>
    <mergeCell ref="J36:J39"/>
    <mergeCell ref="K36:K39"/>
    <mergeCell ref="I43:J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C1" s="1" t="s">
        <v>64</v>
      </c>
      <c r="F1" s="1" t="s">
        <v>66</v>
      </c>
    </row>
    <row r="2">
      <c r="C2" s="30">
        <f>B2</f>
        <v>0</v>
      </c>
      <c r="F2" s="30">
        <f>E2</f>
        <v>0</v>
      </c>
    </row>
    <row r="3">
      <c r="C3" s="30">
        <f t="shared" ref="C3:C19" si="1">B3+C2</f>
        <v>0</v>
      </c>
      <c r="F3" s="30">
        <f t="shared" ref="F3:F19" si="2">E3+F2</f>
        <v>0</v>
      </c>
    </row>
    <row r="4">
      <c r="C4" s="30">
        <f t="shared" si="1"/>
        <v>2</v>
      </c>
      <c r="F4" s="30">
        <f t="shared" si="2"/>
        <v>2</v>
      </c>
    </row>
    <row r="5">
      <c r="C5" s="30">
        <f t="shared" si="1"/>
        <v>5</v>
      </c>
      <c r="F5" s="30">
        <f t="shared" si="2"/>
        <v>7</v>
      </c>
    </row>
    <row r="6">
      <c r="C6" s="30">
        <f t="shared" si="1"/>
        <v>11</v>
      </c>
      <c r="F6" s="30">
        <f t="shared" si="2"/>
        <v>12</v>
      </c>
    </row>
    <row r="7">
      <c r="C7" s="30">
        <f t="shared" si="1"/>
        <v>16</v>
      </c>
      <c r="F7" s="30">
        <f t="shared" si="2"/>
        <v>12</v>
      </c>
    </row>
    <row r="8">
      <c r="C8" s="30">
        <f t="shared" si="1"/>
        <v>22</v>
      </c>
      <c r="F8" s="30">
        <f t="shared" si="2"/>
        <v>12</v>
      </c>
    </row>
    <row r="9">
      <c r="C9" s="30">
        <f t="shared" si="1"/>
        <v>28</v>
      </c>
      <c r="F9" s="30">
        <f t="shared" si="2"/>
        <v>12</v>
      </c>
    </row>
    <row r="10">
      <c r="C10" s="30">
        <f t="shared" si="1"/>
        <v>33</v>
      </c>
      <c r="F10" s="30">
        <f t="shared" si="2"/>
        <v>12</v>
      </c>
    </row>
    <row r="11">
      <c r="C11" s="30">
        <f t="shared" si="1"/>
        <v>39</v>
      </c>
      <c r="F11" s="30">
        <f t="shared" si="2"/>
        <v>12</v>
      </c>
    </row>
    <row r="12">
      <c r="C12" s="30">
        <f t="shared" si="1"/>
        <v>49</v>
      </c>
      <c r="F12" s="30">
        <f t="shared" si="2"/>
        <v>12</v>
      </c>
    </row>
    <row r="13">
      <c r="C13" s="30">
        <f t="shared" si="1"/>
        <v>55</v>
      </c>
      <c r="F13" s="30">
        <f t="shared" si="2"/>
        <v>12</v>
      </c>
    </row>
    <row r="14">
      <c r="C14" s="30">
        <f t="shared" si="1"/>
        <v>61</v>
      </c>
      <c r="F14" s="30">
        <f t="shared" si="2"/>
        <v>12</v>
      </c>
    </row>
    <row r="15">
      <c r="C15" s="30">
        <f t="shared" si="1"/>
        <v>67</v>
      </c>
      <c r="F15" s="30">
        <f t="shared" si="2"/>
        <v>12</v>
      </c>
    </row>
    <row r="16">
      <c r="C16" s="30">
        <f t="shared" si="1"/>
        <v>73</v>
      </c>
      <c r="F16" s="30">
        <f t="shared" si="2"/>
        <v>12</v>
      </c>
    </row>
    <row r="17">
      <c r="C17" s="30">
        <f t="shared" si="1"/>
        <v>79</v>
      </c>
      <c r="F17" s="30">
        <f t="shared" si="2"/>
        <v>12</v>
      </c>
    </row>
    <row r="18">
      <c r="C18" s="30">
        <f t="shared" si="1"/>
        <v>80</v>
      </c>
      <c r="F18" s="30">
        <f t="shared" si="2"/>
        <v>12</v>
      </c>
    </row>
    <row r="19">
      <c r="C19" s="30">
        <f t="shared" si="1"/>
        <v>100</v>
      </c>
      <c r="F19" s="30">
        <f t="shared" si="2"/>
        <v>12</v>
      </c>
    </row>
  </sheetData>
  <drawing r:id="rId3"/>
</worksheet>
</file>