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Documents/"/>
    </mc:Choice>
  </mc:AlternateContent>
  <xr:revisionPtr revIDLastSave="0" documentId="8_{CA3DF102-9B15-2C4E-81AC-E5446FCD5C65}" xr6:coauthVersionLast="43" xr6:coauthVersionMax="43" xr10:uidLastSave="{00000000-0000-0000-0000-000000000000}"/>
  <bookViews>
    <workbookView xWindow="780" yWindow="960" windowWidth="27640" windowHeight="16540" xr2:uid="{A2B7F90A-2D14-5241-9860-D33406CC3BB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L13" i="1"/>
  <c r="L12" i="1"/>
  <c r="L11" i="1"/>
  <c r="L10" i="1"/>
  <c r="L9" i="1"/>
  <c r="L8" i="1"/>
  <c r="L7" i="1"/>
  <c r="L6" i="1"/>
  <c r="L5" i="1"/>
  <c r="L4" i="1"/>
  <c r="L15" i="1" l="1"/>
  <c r="L16" i="1"/>
  <c r="L17" i="1"/>
  <c r="L14" i="1"/>
</calcChain>
</file>

<file path=xl/sharedStrings.xml><?xml version="1.0" encoding="utf-8"?>
<sst xmlns="http://schemas.openxmlformats.org/spreadsheetml/2006/main" count="22" uniqueCount="22">
  <si>
    <t>SUS Calculation (Specific)</t>
  </si>
  <si>
    <t>IMPORTER</t>
  </si>
  <si>
    <t>QUERY MECHANISM</t>
  </si>
  <si>
    <t>INTEGRATION</t>
  </si>
  <si>
    <t>CONSTRAINT EVAL.</t>
  </si>
  <si>
    <t>GENERAL OPINION</t>
  </si>
  <si>
    <t>Subject</t>
  </si>
  <si>
    <t>I think that the importer mechanism is useful for the task</t>
  </si>
  <si>
    <t>I found problems in the importer mechanism using the assistant</t>
  </si>
  <si>
    <t>I think that the query mechanism is useful for the task</t>
  </si>
  <si>
    <t>I found mitmatches in the query results using the assistant</t>
  </si>
  <si>
    <t>I think that the integration with the modelling tool is useful to perform the task</t>
  </si>
  <si>
    <t>I found discrepancies in the fragments created by the integration system</t>
  </si>
  <si>
    <t>I think that the constraint evaluation functionality is useful for the task</t>
  </si>
  <si>
    <t>I found mismatches in the constraint evaluation results using the assistant</t>
  </si>
  <si>
    <t>I think that the use of this kind of assistants together with a modelling tool improves the modelling task</t>
  </si>
  <si>
    <t>I would prefer to use the model editor without assistant</t>
  </si>
  <si>
    <t>Specific SUS Score</t>
  </si>
  <si>
    <t>Average</t>
  </si>
  <si>
    <t>Geometric Mean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</si>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</sst>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6" xfId="0" applyFont="1" applyBorder="1" applyAlignment="1"/>
    <xf numFmtId="0" fontId="1" fillId="3" borderId="1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0" xfId="0" applyFont="1" applyAlignment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1" fillId="0" borderId="7" xfId="0" applyFont="1" applyBorder="1" applyAlignment="1"/>
    <xf numFmtId="4" fontId="2" fillId="0" borderId="4" xfId="0" applyNumberFormat="1" applyFont="1" applyBorder="1" applyAlignment="1"/>
    <xf numFmtId="4" fontId="2" fillId="0" borderId="5" xfId="0" applyNumberFormat="1" applyFont="1" applyBorder="1" applyAlignment="1"/>
    <xf numFmtId="4" fontId="2" fillId="0" borderId="8" xfId="0" applyNumberFormat="1" applyFont="1" applyBorder="1" applyAlignment="1"/>
    <xf numFmtId="4" fontId="2" fillId="0" borderId="9" xfId="0" applyNumberFormat="1" applyFont="1" applyBorder="1" applyAlignment="1"/>
    <xf numFmtId="0" fontId="1" fillId="0" borderId="10" xfId="0" applyFont="1" applyBorder="1" applyAlignment="1"/>
    <xf numFmtId="4" fontId="2" fillId="0" borderId="11" xfId="0" applyNumberFormat="1" applyFont="1" applyBorder="1" applyAlignment="1"/>
    <xf numFmtId="4" fontId="2" fillId="0" borderId="12" xfId="0" applyNumberFormat="1" applyFont="1" applyBorder="1" applyAlignment="1"/>
    <xf numFmtId="4" fontId="2" fillId="4" borderId="1" xfId="0" applyNumberFormat="1" applyFont="1" applyFill="1" applyBorder="1" applyAlignment="1"/>
    <xf numFmtId="4" fontId="2" fillId="4" borderId="2" xfId="0" applyNumberFormat="1" applyFont="1" applyFill="1" applyBorder="1" applyAlignment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wrapText="1"/>
    </xf>
    <xf numFmtId="4" fontId="2" fillId="0" borderId="14" xfId="0" applyNumberFormat="1" applyFont="1" applyBorder="1" applyAlignment="1"/>
    <xf numFmtId="4" fontId="2" fillId="0" borderId="0" xfId="0" applyNumberFormat="1" applyFont="1" applyBorder="1" applyAlignment="1"/>
    <xf numFmtId="4" fontId="2" fillId="0" borderId="13" xfId="0" applyNumberFormat="1" applyFont="1" applyBorder="1" applyAlignment="1"/>
    <xf numFmtId="164" fontId="1" fillId="5" borderId="15" xfId="0" applyNumberFormat="1" applyFont="1" applyFill="1" applyBorder="1" applyAlignment="1">
      <alignment wrapText="1"/>
    </xf>
    <xf numFmtId="164" fontId="2" fillId="6" borderId="16" xfId="0" applyNumberFormat="1" applyFont="1" applyFill="1" applyBorder="1"/>
    <xf numFmtId="164" fontId="2" fillId="6" borderId="17" xfId="0" applyNumberFormat="1" applyFont="1" applyFill="1" applyBorder="1"/>
    <xf numFmtId="164" fontId="2" fillId="0" borderId="17" xfId="0" applyNumberFormat="1" applyFont="1" applyBorder="1"/>
    <xf numFmtId="164" fontId="2" fillId="0" borderId="18" xfId="0" applyNumberFormat="1" applyFont="1" applyBorder="1"/>
    <xf numFmtId="164" fontId="1" fillId="5" borderId="17" xfId="0" applyNumberFormat="1" applyFont="1" applyFill="1" applyBorder="1" applyAlignment="1">
      <alignment horizontal="right"/>
    </xf>
    <xf numFmtId="4" fontId="2" fillId="4" borderId="19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06C9-C398-4544-8D92-9FA3E4AC40C1}">
  <dimension ref="A1:L17"/>
  <sheetViews>
    <sheetView tabSelected="1" workbookViewId="0">
      <selection activeCell="G23" sqref="G23"/>
    </sheetView>
  </sheetViews>
  <sheetFormatPr baseColWidth="10" defaultRowHeight="16" x14ac:dyDescent="0.2"/>
  <cols>
    <col min="1" max="1" width="18.33203125" customWidth="1"/>
    <col min="2" max="2" width="16.5" customWidth="1"/>
    <col min="3" max="3" width="16.1640625" customWidth="1"/>
    <col min="4" max="4" width="16.6640625" customWidth="1"/>
    <col min="5" max="5" width="20" customWidth="1"/>
    <col min="6" max="6" width="17.83203125" customWidth="1"/>
    <col min="7" max="7" width="20.1640625" customWidth="1"/>
    <col min="8" max="8" width="18.33203125" customWidth="1"/>
    <col min="9" max="9" width="19" customWidth="1"/>
    <col min="10" max="10" width="19.33203125" customWidth="1"/>
    <col min="11" max="11" width="16.6640625" customWidth="1"/>
  </cols>
  <sheetData>
    <row r="1" spans="1:12" ht="17" thickBo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2" ht="44" customHeight="1" thickBot="1" x14ac:dyDescent="0.25">
      <c r="A2" s="1"/>
      <c r="B2" s="26" t="s">
        <v>1</v>
      </c>
      <c r="C2" s="27"/>
      <c r="D2" s="26" t="s">
        <v>2</v>
      </c>
      <c r="E2" s="27"/>
      <c r="F2" s="26" t="s">
        <v>3</v>
      </c>
      <c r="G2" s="27"/>
      <c r="H2" s="26" t="s">
        <v>4</v>
      </c>
      <c r="I2" s="27"/>
      <c r="J2" s="26" t="s">
        <v>5</v>
      </c>
      <c r="K2" s="27"/>
      <c r="L2" s="2"/>
    </row>
    <row r="3" spans="1:12" ht="95" customHeight="1" thickBot="1" x14ac:dyDescent="0.25">
      <c r="A3" s="3" t="s">
        <v>6</v>
      </c>
      <c r="B3" s="4" t="s">
        <v>7</v>
      </c>
      <c r="C3" s="5" t="s">
        <v>8</v>
      </c>
      <c r="D3" s="4" t="s">
        <v>9</v>
      </c>
      <c r="E3" s="5" t="s">
        <v>10</v>
      </c>
      <c r="F3" s="6" t="s">
        <v>11</v>
      </c>
      <c r="G3" s="7" t="s">
        <v>12</v>
      </c>
      <c r="H3" s="4" t="s">
        <v>13</v>
      </c>
      <c r="I3" s="5" t="s">
        <v>14</v>
      </c>
      <c r="J3" s="6" t="s">
        <v>15</v>
      </c>
      <c r="K3" s="31" t="s">
        <v>16</v>
      </c>
      <c r="L3" s="35" t="s">
        <v>17</v>
      </c>
    </row>
    <row r="4" spans="1:12" x14ac:dyDescent="0.2">
      <c r="A4" s="8">
        <v>12</v>
      </c>
      <c r="B4" s="9">
        <v>5</v>
      </c>
      <c r="C4" s="10">
        <v>3</v>
      </c>
      <c r="D4" s="9">
        <v>5</v>
      </c>
      <c r="E4" s="10">
        <v>1</v>
      </c>
      <c r="F4" s="9">
        <v>4</v>
      </c>
      <c r="G4" s="10">
        <v>1</v>
      </c>
      <c r="H4" s="9">
        <v>5</v>
      </c>
      <c r="I4" s="10">
        <v>1</v>
      </c>
      <c r="J4" s="9">
        <v>3</v>
      </c>
      <c r="K4" s="11">
        <v>2</v>
      </c>
      <c r="L4" s="36">
        <f t="shared" ref="L4:L5" si="0">((B4-1)+(5-C4)+(D4-1)+(5-E4)+(F4-1)+(5-G4)+(H4-1)+(5-I4)+(J4-1)+(5-K4))*2.5</f>
        <v>85</v>
      </c>
    </row>
    <row r="5" spans="1:12" x14ac:dyDescent="0.2">
      <c r="A5" s="8">
        <v>13</v>
      </c>
      <c r="B5" s="9">
        <v>5</v>
      </c>
      <c r="C5" s="10">
        <v>5</v>
      </c>
      <c r="D5" s="9">
        <v>4</v>
      </c>
      <c r="E5" s="10">
        <v>1</v>
      </c>
      <c r="F5" s="9">
        <v>4</v>
      </c>
      <c r="G5" s="10">
        <v>1</v>
      </c>
      <c r="H5" s="9">
        <v>3</v>
      </c>
      <c r="I5" s="10">
        <v>1</v>
      </c>
      <c r="J5" s="9">
        <v>5</v>
      </c>
      <c r="K5" s="11">
        <v>1</v>
      </c>
      <c r="L5" s="37">
        <f t="shared" si="0"/>
        <v>80</v>
      </c>
    </row>
    <row r="6" spans="1:12" x14ac:dyDescent="0.2">
      <c r="A6" s="8">
        <v>14</v>
      </c>
      <c r="B6" s="9">
        <v>5</v>
      </c>
      <c r="C6" s="10">
        <v>4</v>
      </c>
      <c r="D6" s="9">
        <v>4</v>
      </c>
      <c r="E6" s="10">
        <v>1</v>
      </c>
      <c r="F6" s="9">
        <v>4</v>
      </c>
      <c r="G6" s="10">
        <v>1</v>
      </c>
      <c r="H6" s="9"/>
      <c r="I6" s="10"/>
      <c r="J6" s="9">
        <v>5</v>
      </c>
      <c r="K6" s="11">
        <v>3</v>
      </c>
      <c r="L6" s="38">
        <f>((B6-1)+(5-C6)+(D6-1)+(5-E6)+(F6-1)+(5-G6)+(J6-1)+(5-K6))*3.125</f>
        <v>78.125</v>
      </c>
    </row>
    <row r="7" spans="1:12" x14ac:dyDescent="0.2">
      <c r="A7" s="8">
        <v>15</v>
      </c>
      <c r="B7" s="9">
        <v>5</v>
      </c>
      <c r="C7" s="10">
        <v>1</v>
      </c>
      <c r="D7" s="9">
        <v>3</v>
      </c>
      <c r="E7" s="10">
        <v>1</v>
      </c>
      <c r="F7" s="9">
        <v>5</v>
      </c>
      <c r="G7" s="10">
        <v>1</v>
      </c>
      <c r="H7" s="9">
        <v>5</v>
      </c>
      <c r="I7" s="10">
        <v>1</v>
      </c>
      <c r="J7" s="9">
        <v>5</v>
      </c>
      <c r="K7" s="11">
        <v>2</v>
      </c>
      <c r="L7" s="37">
        <f t="shared" ref="L7:L8" si="1">((B7-1)+(5-C7)+(D7-1)+(5-E7)+(F7-1)+(5-G7)+(H7-1)+(5-I7)+(J7-1)+(5-K7))*2.5</f>
        <v>92.5</v>
      </c>
    </row>
    <row r="8" spans="1:12" x14ac:dyDescent="0.2">
      <c r="A8" s="8">
        <v>16</v>
      </c>
      <c r="B8" s="9">
        <v>5</v>
      </c>
      <c r="C8" s="10">
        <v>1</v>
      </c>
      <c r="D8" s="9">
        <v>5</v>
      </c>
      <c r="E8" s="10">
        <v>1</v>
      </c>
      <c r="F8" s="9">
        <v>5</v>
      </c>
      <c r="G8" s="10">
        <v>1</v>
      </c>
      <c r="H8" s="9">
        <v>4</v>
      </c>
      <c r="I8" s="10">
        <v>1</v>
      </c>
      <c r="J8" s="9">
        <v>5</v>
      </c>
      <c r="K8" s="11">
        <v>1</v>
      </c>
      <c r="L8" s="37">
        <f t="shared" si="1"/>
        <v>97.5</v>
      </c>
    </row>
    <row r="9" spans="1:12" x14ac:dyDescent="0.2">
      <c r="A9" s="8">
        <v>17</v>
      </c>
      <c r="B9" s="9">
        <v>5</v>
      </c>
      <c r="C9" s="10">
        <v>5</v>
      </c>
      <c r="D9" s="9">
        <v>5</v>
      </c>
      <c r="E9" s="10">
        <v>3</v>
      </c>
      <c r="F9" s="9">
        <v>5</v>
      </c>
      <c r="G9" s="10">
        <v>3</v>
      </c>
      <c r="H9" s="9"/>
      <c r="I9" s="10"/>
      <c r="J9" s="9">
        <v>5</v>
      </c>
      <c r="K9" s="11">
        <v>1</v>
      </c>
      <c r="L9" s="38">
        <f t="shared" ref="L9:L10" si="2">((B9-1)+(5-C9)+(D9-1)+(5-E9)+(F9-1)+(5-G9)+(J9-1)+(5-K9))*3.125</f>
        <v>75</v>
      </c>
    </row>
    <row r="10" spans="1:12" x14ac:dyDescent="0.2">
      <c r="A10" s="8">
        <v>18</v>
      </c>
      <c r="B10" s="9">
        <v>4</v>
      </c>
      <c r="C10" s="10">
        <v>4</v>
      </c>
      <c r="D10" s="9">
        <v>2</v>
      </c>
      <c r="E10" s="10">
        <v>1</v>
      </c>
      <c r="F10" s="9">
        <v>4</v>
      </c>
      <c r="G10" s="10">
        <v>1</v>
      </c>
      <c r="H10" s="9"/>
      <c r="I10" s="10"/>
      <c r="J10" s="9">
        <v>5</v>
      </c>
      <c r="K10" s="11">
        <v>2</v>
      </c>
      <c r="L10" s="38">
        <f t="shared" si="2"/>
        <v>71.875</v>
      </c>
    </row>
    <row r="11" spans="1:12" x14ac:dyDescent="0.2">
      <c r="A11" s="8">
        <v>19</v>
      </c>
      <c r="B11" s="9">
        <v>5</v>
      </c>
      <c r="C11" s="10">
        <v>1</v>
      </c>
      <c r="D11" s="9">
        <v>5</v>
      </c>
      <c r="E11" s="10">
        <v>5</v>
      </c>
      <c r="F11" s="9">
        <v>5</v>
      </c>
      <c r="G11" s="10">
        <v>1</v>
      </c>
      <c r="H11" s="9">
        <v>3</v>
      </c>
      <c r="I11" s="10">
        <v>3</v>
      </c>
      <c r="J11" s="9">
        <v>5</v>
      </c>
      <c r="K11" s="11">
        <v>3</v>
      </c>
      <c r="L11" s="37">
        <f>((B11-1)+(5-C11)+(D11-1)+(5-E11)+(F11-1)+(5-G11)+(H8-1)+(5-I8)+(J11-1)+(5-K11))*2.5</f>
        <v>82.5</v>
      </c>
    </row>
    <row r="12" spans="1:12" x14ac:dyDescent="0.2">
      <c r="A12" s="8">
        <v>22</v>
      </c>
      <c r="B12" s="9">
        <v>5</v>
      </c>
      <c r="C12" s="10">
        <v>1</v>
      </c>
      <c r="D12" s="9">
        <v>5</v>
      </c>
      <c r="E12" s="10">
        <v>1</v>
      </c>
      <c r="F12" s="9">
        <v>5</v>
      </c>
      <c r="G12" s="10">
        <v>1</v>
      </c>
      <c r="H12" s="9">
        <v>3</v>
      </c>
      <c r="I12" s="10"/>
      <c r="J12" s="9">
        <v>5</v>
      </c>
      <c r="K12" s="11">
        <v>1</v>
      </c>
      <c r="L12" s="37">
        <f>((B12-1)+(5-C12)+(D12-1)+(5-E12)+(F12-1)+(5-G12)+(H12-1)+(J12-1)+(5-K12))*2.777</f>
        <v>94.418000000000006</v>
      </c>
    </row>
    <row r="13" spans="1:12" ht="17" thickBot="1" x14ac:dyDescent="0.25">
      <c r="A13" s="12">
        <v>23</v>
      </c>
      <c r="B13" s="13">
        <v>5</v>
      </c>
      <c r="C13" s="14">
        <v>1</v>
      </c>
      <c r="D13" s="13">
        <v>2</v>
      </c>
      <c r="E13" s="14">
        <v>1</v>
      </c>
      <c r="F13" s="13">
        <v>4</v>
      </c>
      <c r="G13" s="14">
        <v>3</v>
      </c>
      <c r="H13" s="13">
        <v>3</v>
      </c>
      <c r="I13" s="14">
        <v>3</v>
      </c>
      <c r="J13" s="13">
        <v>5</v>
      </c>
      <c r="K13" s="15">
        <v>2</v>
      </c>
      <c r="L13" s="39">
        <f>((B13-1)+(5-C13)+(D13-1)+(5-E13)+(F13-1)+(5-G13)+(H13-1)+(5-I13)+(J13-1)+(5-K13))*2.5</f>
        <v>72.5</v>
      </c>
    </row>
    <row r="14" spans="1:12" x14ac:dyDescent="0.2">
      <c r="A14" s="16" t="s">
        <v>18</v>
      </c>
      <c r="B14" s="17">
        <f t="shared" ref="B14:L14" si="3">AVERAGE(B4:B13)</f>
        <v>4.9000000000000004</v>
      </c>
      <c r="C14" s="18">
        <f t="shared" si="3"/>
        <v>2.6</v>
      </c>
      <c r="D14" s="17">
        <f t="shared" si="3"/>
        <v>4</v>
      </c>
      <c r="E14" s="18">
        <f t="shared" si="3"/>
        <v>1.6</v>
      </c>
      <c r="F14" s="17">
        <f t="shared" si="3"/>
        <v>4.5</v>
      </c>
      <c r="G14" s="18">
        <f t="shared" si="3"/>
        <v>1.4</v>
      </c>
      <c r="H14" s="17">
        <f t="shared" si="3"/>
        <v>3.7142857142857144</v>
      </c>
      <c r="I14" s="18">
        <f t="shared" si="3"/>
        <v>1.6666666666666667</v>
      </c>
      <c r="J14" s="17">
        <f t="shared" si="3"/>
        <v>4.8</v>
      </c>
      <c r="K14" s="32">
        <f t="shared" si="3"/>
        <v>1.8</v>
      </c>
      <c r="L14" s="40">
        <f t="shared" si="3"/>
        <v>82.941800000000001</v>
      </c>
    </row>
    <row r="15" spans="1:12" x14ac:dyDescent="0.2">
      <c r="A15" s="16" t="s">
        <v>19</v>
      </c>
      <c r="B15" s="19">
        <f t="shared" ref="B15:L15" si="4">GEOMEAN(B4:B13)</f>
        <v>4.8896638427146426</v>
      </c>
      <c r="C15" s="20">
        <f t="shared" si="4"/>
        <v>2.0319738968139744</v>
      </c>
      <c r="D15" s="19">
        <f t="shared" si="4"/>
        <v>3.7828151965239534</v>
      </c>
      <c r="E15" s="20">
        <f t="shared" si="4"/>
        <v>1.3110194230397498</v>
      </c>
      <c r="F15" s="19">
        <f t="shared" si="4"/>
        <v>4.4721359549995796</v>
      </c>
      <c r="G15" s="20">
        <f t="shared" si="4"/>
        <v>1.2457309396155174</v>
      </c>
      <c r="H15" s="19">
        <f t="shared" si="4"/>
        <v>3.6170540848218877</v>
      </c>
      <c r="I15" s="20">
        <f t="shared" si="4"/>
        <v>1.4422495703074083</v>
      </c>
      <c r="J15" s="19">
        <f t="shared" si="4"/>
        <v>4.7510010825283819</v>
      </c>
      <c r="K15" s="33">
        <f t="shared" si="4"/>
        <v>1.6437518295172258</v>
      </c>
      <c r="L15" s="40">
        <f t="shared" si="4"/>
        <v>82.488444944626636</v>
      </c>
    </row>
    <row r="16" spans="1:12" ht="17" thickBot="1" x14ac:dyDescent="0.25">
      <c r="A16" s="21" t="s">
        <v>20</v>
      </c>
      <c r="B16" s="22">
        <f t="shared" ref="B16:L16" si="5">MEDIAN(B4:B13)</f>
        <v>5</v>
      </c>
      <c r="C16" s="23">
        <f t="shared" si="5"/>
        <v>2</v>
      </c>
      <c r="D16" s="22">
        <f t="shared" si="5"/>
        <v>4.5</v>
      </c>
      <c r="E16" s="23">
        <f t="shared" si="5"/>
        <v>1</v>
      </c>
      <c r="F16" s="22">
        <f t="shared" si="5"/>
        <v>4.5</v>
      </c>
      <c r="G16" s="23">
        <f t="shared" si="5"/>
        <v>1</v>
      </c>
      <c r="H16" s="22">
        <f t="shared" si="5"/>
        <v>3</v>
      </c>
      <c r="I16" s="23">
        <f t="shared" si="5"/>
        <v>1</v>
      </c>
      <c r="J16" s="22">
        <f t="shared" si="5"/>
        <v>5</v>
      </c>
      <c r="K16" s="34">
        <f t="shared" si="5"/>
        <v>2</v>
      </c>
      <c r="L16" s="40">
        <f t="shared" si="5"/>
        <v>81.25</v>
      </c>
    </row>
    <row r="17" spans="1:12" ht="17" thickBot="1" x14ac:dyDescent="0.25">
      <c r="A17" s="21" t="s">
        <v>21</v>
      </c>
      <c r="B17" s="24">
        <f t="shared" ref="B17:L17" si="6">STDEV(B4:B13)</f>
        <v>0.31622776601683794</v>
      </c>
      <c r="C17" s="25">
        <f t="shared" si="6"/>
        <v>1.7763883459298973</v>
      </c>
      <c r="D17" s="25">
        <f t="shared" si="6"/>
        <v>1.247219128924647</v>
      </c>
      <c r="E17" s="25">
        <f t="shared" si="6"/>
        <v>1.3498971154211057</v>
      </c>
      <c r="F17" s="25">
        <f t="shared" si="6"/>
        <v>0.52704627669472992</v>
      </c>
      <c r="G17" s="25">
        <f t="shared" si="6"/>
        <v>0.8432740427115677</v>
      </c>
      <c r="H17" s="25">
        <f t="shared" si="6"/>
        <v>0.95118973121134198</v>
      </c>
      <c r="I17" s="25">
        <f t="shared" si="6"/>
        <v>1.0327955589886444</v>
      </c>
      <c r="J17" s="25">
        <f t="shared" si="6"/>
        <v>0.63245553203367533</v>
      </c>
      <c r="K17" s="25">
        <f t="shared" si="6"/>
        <v>0.78881063774661553</v>
      </c>
      <c r="L17" s="41">
        <f t="shared" si="6"/>
        <v>9.2247740207190017</v>
      </c>
    </row>
  </sheetData>
  <mergeCells count="6">
    <mergeCell ref="B2:C2"/>
    <mergeCell ref="D2:E2"/>
    <mergeCell ref="F2:G2"/>
    <mergeCell ref="H2:I2"/>
    <mergeCell ref="J2:K2"/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Mora</dc:creator>
  <cp:lastModifiedBy>Ángel Mora</cp:lastModifiedBy>
  <dcterms:created xsi:type="dcterms:W3CDTF">2019-05-16T11:27:28Z</dcterms:created>
  <dcterms:modified xsi:type="dcterms:W3CDTF">2019-05-16T11:30:02Z</dcterms:modified>
</cp:coreProperties>
</file>