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yykyves\Desktop\"/>
    </mc:Choice>
  </mc:AlternateContent>
  <xr:revisionPtr revIDLastSave="0" documentId="13_ncr:1_{A483F20A-8154-49BC-AA8F-9A5B60AC70B7}" xr6:coauthVersionLast="47" xr6:coauthVersionMax="47" xr10:uidLastSave="{00000000-0000-0000-0000-000000000000}"/>
  <bookViews>
    <workbookView xWindow="-120" yWindow="-120" windowWidth="20730" windowHeight="11040" tabRatio="800" activeTab="2" xr2:uid="{A0787558-D3BC-48B3-8D8E-B8BF3428C900}"/>
  </bookViews>
  <sheets>
    <sheet name="1A Regression Review" sheetId="1" r:id="rId1"/>
    <sheet name="1B Metrics Examples" sheetId="4" r:id="rId2"/>
    <sheet name="1C Examples inc R^2" sheetId="5" r:id="rId3"/>
    <sheet name="1D Other Considerations" sheetId="7" r:id="rId4"/>
    <sheet name="2A Classification" sheetId="8" r:id="rId5"/>
    <sheet name="2B Confusion Matrix" sheetId="2" r:id="rId6"/>
    <sheet name="Clustering - Distanc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 i="5" l="1"/>
  <c r="L11" i="5" s="1"/>
  <c r="M25" i="4"/>
  <c r="N25" i="4"/>
  <c r="O25" i="4"/>
  <c r="P25" i="4"/>
  <c r="Q25" i="4"/>
  <c r="R25" i="4"/>
  <c r="S25" i="4"/>
  <c r="T25" i="4"/>
  <c r="U25" i="4"/>
  <c r="V25" i="4"/>
  <c r="W25" i="4"/>
  <c r="L25" i="4"/>
  <c r="M22" i="4"/>
  <c r="N22" i="4"/>
  <c r="O22" i="4"/>
  <c r="P22" i="4"/>
  <c r="Q22" i="4"/>
  <c r="R22" i="4"/>
  <c r="S22" i="4"/>
  <c r="T22" i="4"/>
  <c r="U22" i="4"/>
  <c r="V22" i="4"/>
  <c r="W22" i="4"/>
  <c r="L22" i="4"/>
  <c r="M17" i="4"/>
  <c r="N17" i="4"/>
  <c r="O17" i="4"/>
  <c r="P17" i="4"/>
  <c r="Q17" i="4"/>
  <c r="R17" i="4"/>
  <c r="S17" i="4"/>
  <c r="T17" i="4"/>
  <c r="U17" i="4"/>
  <c r="V17" i="4"/>
  <c r="W17" i="4"/>
  <c r="M19" i="4"/>
  <c r="N19" i="4"/>
  <c r="O19" i="4"/>
  <c r="P19" i="4"/>
  <c r="Q19" i="4"/>
  <c r="R19" i="4"/>
  <c r="S19" i="4"/>
  <c r="T19" i="4"/>
  <c r="U19" i="4"/>
  <c r="V19" i="4"/>
  <c r="W19" i="4"/>
  <c r="L19" i="4"/>
  <c r="L17" i="4"/>
  <c r="X18" i="4" s="1"/>
  <c r="M5" i="5"/>
  <c r="M7" i="5" s="1"/>
  <c r="M9" i="5" s="1"/>
  <c r="N5" i="5"/>
  <c r="N11" i="5" s="1"/>
  <c r="O5" i="5"/>
  <c r="O7" i="5" s="1"/>
  <c r="O9" i="5" s="1"/>
  <c r="P5" i="5"/>
  <c r="P7" i="5" s="1"/>
  <c r="P9" i="5" s="1"/>
  <c r="Q5" i="5"/>
  <c r="Q11" i="5" s="1"/>
  <c r="R5" i="5"/>
  <c r="R7" i="5" s="1"/>
  <c r="R9" i="5" s="1"/>
  <c r="S5" i="5"/>
  <c r="S7" i="5" s="1"/>
  <c r="S9" i="5" s="1"/>
  <c r="T5" i="5"/>
  <c r="T11" i="5" s="1"/>
  <c r="U5" i="5"/>
  <c r="U7" i="5" s="1"/>
  <c r="U9" i="5" s="1"/>
  <c r="V5" i="5"/>
  <c r="V11" i="5" s="1"/>
  <c r="W5" i="5"/>
  <c r="W7" i="5" s="1"/>
  <c r="W9" i="5" s="1"/>
  <c r="V7" i="5"/>
  <c r="V9" i="5" s="1"/>
  <c r="M11" i="4"/>
  <c r="M14" i="4" s="1"/>
  <c r="N11" i="4"/>
  <c r="N14" i="4" s="1"/>
  <c r="O11" i="4"/>
  <c r="O14" i="4" s="1"/>
  <c r="P11" i="4"/>
  <c r="P14" i="4" s="1"/>
  <c r="Q11" i="4"/>
  <c r="Q14" i="4" s="1"/>
  <c r="R11" i="4"/>
  <c r="R14" i="4" s="1"/>
  <c r="S11" i="4"/>
  <c r="S14" i="4" s="1"/>
  <c r="T11" i="4"/>
  <c r="T14" i="4" s="1"/>
  <c r="U11" i="4"/>
  <c r="U14" i="4" s="1"/>
  <c r="V11" i="4"/>
  <c r="V14" i="4" s="1"/>
  <c r="W11" i="4"/>
  <c r="W14" i="4" s="1"/>
  <c r="M12" i="4"/>
  <c r="M15" i="4" s="1"/>
  <c r="N12" i="4"/>
  <c r="N15" i="4" s="1"/>
  <c r="O12" i="4"/>
  <c r="O15" i="4" s="1"/>
  <c r="P12" i="4"/>
  <c r="P15" i="4" s="1"/>
  <c r="Q12" i="4"/>
  <c r="Q15" i="4" s="1"/>
  <c r="R12" i="4"/>
  <c r="R15" i="4" s="1"/>
  <c r="S12" i="4"/>
  <c r="S15" i="4" s="1"/>
  <c r="T12" i="4"/>
  <c r="T15" i="4" s="1"/>
  <c r="U12" i="4"/>
  <c r="U15" i="4" s="1"/>
  <c r="V12" i="4"/>
  <c r="V15" i="4" s="1"/>
  <c r="W12" i="4"/>
  <c r="W15" i="4" s="1"/>
  <c r="L12" i="4"/>
  <c r="L15" i="4" s="1"/>
  <c r="L11" i="4"/>
  <c r="L14" i="4" s="1"/>
  <c r="R11" i="5" l="1"/>
  <c r="Q7" i="5"/>
  <c r="Q9" i="5" s="1"/>
  <c r="Q14" i="5"/>
  <c r="S11" i="5"/>
  <c r="P14" i="5"/>
  <c r="P11" i="5"/>
  <c r="V14" i="5"/>
  <c r="N14" i="5"/>
  <c r="L14" i="5"/>
  <c r="W14" i="5"/>
  <c r="O11" i="5"/>
  <c r="U14" i="5"/>
  <c r="M14" i="5"/>
  <c r="U11" i="5"/>
  <c r="M11" i="5"/>
  <c r="S14" i="5"/>
  <c r="O14" i="5"/>
  <c r="N7" i="5"/>
  <c r="N9" i="5" s="1"/>
  <c r="W11" i="5"/>
  <c r="T14" i="5"/>
  <c r="T7" i="5"/>
  <c r="T9" i="5" s="1"/>
  <c r="R14" i="5"/>
  <c r="L21" i="5"/>
  <c r="L7" i="5"/>
  <c r="L9" i="5" s="1"/>
  <c r="X20" i="4"/>
  <c r="X19" i="4"/>
  <c r="X17" i="4"/>
  <c r="X25" i="4"/>
  <c r="X26" i="4" s="1"/>
  <c r="X27" i="4" s="1"/>
  <c r="X22" i="4"/>
  <c r="X23" i="4" s="1"/>
  <c r="X14" i="4"/>
  <c r="X15" i="4"/>
  <c r="X14" i="5" l="1"/>
  <c r="X15" i="5" s="1"/>
  <c r="X16" i="5" s="1"/>
  <c r="X12" i="5"/>
  <c r="X11" i="5"/>
  <c r="X9" i="5"/>
  <c r="L29" i="4"/>
  <c r="M29" i="4" s="1"/>
  <c r="X24" i="4"/>
  <c r="L30" i="4"/>
  <c r="M30" i="4" s="1"/>
</calcChain>
</file>

<file path=xl/sharedStrings.xml><?xml version="1.0" encoding="utf-8"?>
<sst xmlns="http://schemas.openxmlformats.org/spreadsheetml/2006/main" count="67" uniqueCount="61">
  <si>
    <t>It is simply the average of the squared difference between the target value and the value predicted by the regression model.</t>
  </si>
  <si>
    <t>RMSE is the most widely used metric for regression tasks and is the square root of the averaged squared difference between the target value and the value predicted by the model.</t>
  </si>
  <si>
    <t>MAE is the absolute difference between the target value and the value predicted by the model.</t>
  </si>
  <si>
    <t>Data with Outlier</t>
  </si>
  <si>
    <t>Coefficient of Determination or R²</t>
  </si>
  <si>
    <t>The metric helps us to compare our current model with a constant baseline and tells us how much our model is better. The constant baseline is chosen by taking the mean of the data and drawing a line at the mean. R² is a scale-free score that implies it doesn't matter whether the values are too large or too small, the R² will always be less than or equal to 1</t>
  </si>
  <si>
    <t>Adjusted R²</t>
  </si>
  <si>
    <t>R² suffers from the problem that the scores improve on increasing terms even though the model is not improving which may misguide the researcher. Adjusted R² is always lower than R² as it adjusts for the increasing predictors and only shows improvement if there is a real improvement</t>
  </si>
  <si>
    <t> As it squares the differences, it penalizes even a small error which leads to over-estimation of how bad the model is. It is preferred more than other metrics because it is differentiable and hence can be optimized better.</t>
  </si>
  <si>
    <t>It is preferred more in some cases because the errors are first squared before averaging which poses a high penalty on large errors. This implies that RMSE is useful when large errors are undesired.</t>
  </si>
  <si>
    <t xml:space="preserve">MAE is a linear score which means all the individual differences are weighted equally. It is not suitable for applications where you want to pay more attention to the outliers.  One of the first issues of this KPI is that it is not scaled to the average demand. </t>
  </si>
  <si>
    <t>https://towardsdatascience.com/forecast-kpi-rmse-mae-mape-bias-cdc5703d242d</t>
  </si>
  <si>
    <t>https://towardsdatascience.com/regression-an-explanation-of-regression-metrics-and-what-can-go-wrong-a39a9793d914</t>
  </si>
  <si>
    <t>Mean Absolute Percentage Error (MAPE)</t>
  </si>
  <si>
    <t>MAPE is the sum of the individual absolute errors divided by the demand (each period separately). It is the average of the percentage errors</t>
  </si>
  <si>
    <t>Actual</t>
  </si>
  <si>
    <t>Observation</t>
  </si>
  <si>
    <t>Forecast 1</t>
  </si>
  <si>
    <t>Forecast 2</t>
  </si>
  <si>
    <t>Forecast 1 - Actual</t>
  </si>
  <si>
    <t>Forecast 2 - Actual</t>
  </si>
  <si>
    <t>MAPE - Forecast 1</t>
  </si>
  <si>
    <t>MAPE - Forecast 2</t>
  </si>
  <si>
    <t>As you can see in the formula, MAPE divides each error individually by the actual values, so it is skewed: high errors when actual values are low will significantly impact MAPE</t>
  </si>
  <si>
    <t>MAE - Forecast 1</t>
  </si>
  <si>
    <t>MAE - Forecast 2</t>
  </si>
  <si>
    <t>MAE % - Forecast 1</t>
  </si>
  <si>
    <t>MAE % - Forecast 2</t>
  </si>
  <si>
    <t>Other Concepts:</t>
  </si>
  <si>
    <t>1.) Context on Prediction / Forecast Made</t>
  </si>
  <si>
    <t>MSE - Forecast 1</t>
  </si>
  <si>
    <t>MSE - Forecast 2</t>
  </si>
  <si>
    <t>RMSE - Forecast 1</t>
  </si>
  <si>
    <t>RMSE % - Forecast 1</t>
  </si>
  <si>
    <t>RMSE - Forecast 2</t>
  </si>
  <si>
    <t>RMSE % - Forecast 2</t>
  </si>
  <si>
    <t>MAE Delta</t>
  </si>
  <si>
    <t>RMSE Delta</t>
  </si>
  <si>
    <t>https://www.kdnuggets.com/2020/07/r-squared-predictive-capacity-statistical-adequacy.html</t>
  </si>
  <si>
    <t>MAPE - Forecast LR</t>
  </si>
  <si>
    <t>Forecast LR</t>
  </si>
  <si>
    <t>Forecast LR - Actual</t>
  </si>
  <si>
    <t>MAE - Forecast LR</t>
  </si>
  <si>
    <t>MAE % - Forecast LR</t>
  </si>
  <si>
    <t>MSE - Forecast LR</t>
  </si>
  <si>
    <t>RMSE - Forecast LR</t>
  </si>
  <si>
    <t>RMSE % - Forecast LR</t>
  </si>
  <si>
    <t>0.0373</t>
  </si>
  <si>
    <t>R^2 - Forecast LR</t>
  </si>
  <si>
    <t xml:space="preserve">It is often called the coefficient of determination and can be interpreted </t>
  </si>
  <si>
    <t>as the proportion of variation explained by the posed predictor.</t>
  </si>
  <si>
    <t>Pearson's r</t>
  </si>
  <si>
    <t>Show polynomial …</t>
  </si>
  <si>
    <r>
      <rPr>
        <u/>
        <sz val="11"/>
        <color theme="1"/>
        <rFont val="Calibri"/>
        <family val="2"/>
        <scheme val="minor"/>
      </rPr>
      <t>Requirements:</t>
    </r>
    <r>
      <rPr>
        <sz val="11"/>
        <color theme="1"/>
        <rFont val="Calibri"/>
        <family val="2"/>
        <scheme val="minor"/>
      </rPr>
      <t xml:space="preserve"> Normality, Zero mean, Homoskedasticity, No autocorrelation, and No collinearity</t>
    </r>
  </si>
  <si>
    <t>If need to penalize heavily very incorrect predictions (ie outliers) - MSE / RMSE</t>
  </si>
  <si>
    <t>Go over, go under - Accounting principle of conservatism</t>
  </si>
  <si>
    <t>2.) Practicality VS Contribution of additional variable - e.g. Temperature in the Voltage 5 + 1 dataset</t>
  </si>
  <si>
    <t>2.) Watchouts - Data Leakage</t>
  </si>
  <si>
    <t>Mean Absolute Error (MAE)</t>
  </si>
  <si>
    <t>Mean Squared Error (MSE)</t>
  </si>
  <si>
    <t>Root Mean Squared Error (RMSE)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</si>
</sst>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9">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xf numFmtId="0" fontId="2" fillId="0" borderId="0" xfId="0" applyFont="1" applyAlignment="1">
      <alignment horizontal="left" vertical="top"/>
    </xf>
    <xf numFmtId="9" fontId="0" fillId="0" borderId="0" xfId="1" applyFont="1"/>
    <xf numFmtId="9" fontId="0" fillId="2" borderId="0" xfId="1" applyFont="1" applyFill="1"/>
    <xf numFmtId="0" fontId="2" fillId="0" borderId="0" xfId="0" applyFont="1" applyAlignment="1">
      <alignment horizontal="left" indent="1"/>
    </xf>
    <xf numFmtId="3" fontId="0" fillId="0" borderId="0" xfId="2" applyNumberFormat="1" applyFont="1"/>
    <xf numFmtId="4" fontId="0" fillId="3" borderId="0" xfId="2" applyNumberFormat="1" applyFont="1" applyFill="1"/>
    <xf numFmtId="164" fontId="0" fillId="0" borderId="0" xfId="2" applyNumberFormat="1" applyFont="1"/>
    <xf numFmtId="4" fontId="0" fillId="0" borderId="0" xfId="2" applyNumberFormat="1" applyFont="1"/>
    <xf numFmtId="9" fontId="0" fillId="2" borderId="0" xfId="1" applyNumberFormat="1" applyFont="1" applyFill="1"/>
    <xf numFmtId="9" fontId="0" fillId="0" borderId="0" xfId="1" applyNumberFormat="1" applyFont="1"/>
    <xf numFmtId="165" fontId="0" fillId="0" borderId="0" xfId="0" applyNumberFormat="1"/>
    <xf numFmtId="0" fontId="2" fillId="0" borderId="0" xfId="0" applyFont="1"/>
    <xf numFmtId="0" fontId="0" fillId="0" borderId="0" xfId="0" quotePrefix="1" applyFont="1"/>
    <xf numFmtId="0" fontId="0" fillId="0" borderId="0" xfId="0" applyAlignment="1">
      <alignment horizontal="left"/>
    </xf>
    <xf numFmtId="0" fontId="0" fillId="0" borderId="0" xfId="0" applyFill="1"/>
    <xf numFmtId="165" fontId="0" fillId="0" borderId="0" xfId="0" applyNumberFormat="1" applyFill="1"/>
    <xf numFmtId="9" fontId="0" fillId="0" borderId="0" xfId="1" applyFont="1" applyFill="1"/>
    <xf numFmtId="4" fontId="0" fillId="0" borderId="0" xfId="2" applyNumberFormat="1" applyFont="1" applyFill="1"/>
    <xf numFmtId="0" fontId="2" fillId="0" borderId="0" xfId="0" applyFont="1" applyFill="1" applyAlignment="1">
      <alignment horizontal="left" indent="1"/>
    </xf>
    <xf numFmtId="9" fontId="0" fillId="0" borderId="0" xfId="1" applyNumberFormat="1" applyFont="1" applyFill="1"/>
    <xf numFmtId="164" fontId="0" fillId="0" borderId="0" xfId="2" applyNumberFormat="1" applyFont="1" applyFill="1"/>
    <xf numFmtId="3" fontId="0" fillId="0" borderId="0" xfId="2" applyNumberFormat="1" applyFont="1" applyFill="1"/>
    <xf numFmtId="0" fontId="0" fillId="0" borderId="0" xfId="0" quotePrefix="1" applyFont="1" applyFill="1"/>
    <xf numFmtId="0" fontId="2" fillId="0" borderId="0" xfId="0" applyFont="1" applyFill="1"/>
    <xf numFmtId="0" fontId="0" fillId="0" borderId="0" xfId="0" applyFill="1" applyAlignment="1">
      <alignment horizontal="left"/>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vs</a:t>
            </a:r>
            <a:r>
              <a:rPr lang="en-US" baseline="0"/>
              <a:t> Forecast 1 vs Forecast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'1B Metrics Examples'!$K$7</c:f>
              <c:strCache>
                <c:ptCount val="1"/>
                <c:pt idx="0">
                  <c:v>Actual</c:v>
                </c:pt>
              </c:strCache>
            </c:strRef>
          </c:tx>
          <c:spPr>
            <a:ln w="28575" cap="rnd">
              <a:solidFill>
                <a:schemeClr val="accent2"/>
              </a:solidFill>
              <a:round/>
            </a:ln>
            <a:effectLst/>
          </c:spPr>
          <c:marker>
            <c:symbol val="none"/>
          </c:marker>
          <c:val>
            <c:numRef>
              <c:f>'1B Metrics Examples'!$L$7:$W$7</c:f>
              <c:numCache>
                <c:formatCode>#,##0</c:formatCode>
                <c:ptCount val="12"/>
                <c:pt idx="0">
                  <c:v>10</c:v>
                </c:pt>
                <c:pt idx="1">
                  <c:v>12</c:v>
                </c:pt>
                <c:pt idx="2">
                  <c:v>14</c:v>
                </c:pt>
                <c:pt idx="3">
                  <c:v>8</c:v>
                </c:pt>
                <c:pt idx="4">
                  <c:v>9</c:v>
                </c:pt>
                <c:pt idx="5">
                  <c:v>5</c:v>
                </c:pt>
                <c:pt idx="6">
                  <c:v>8</c:v>
                </c:pt>
                <c:pt idx="7">
                  <c:v>10</c:v>
                </c:pt>
                <c:pt idx="8">
                  <c:v>12</c:v>
                </c:pt>
                <c:pt idx="9">
                  <c:v>11</c:v>
                </c:pt>
                <c:pt idx="10">
                  <c:v>10</c:v>
                </c:pt>
                <c:pt idx="11">
                  <c:v>15</c:v>
                </c:pt>
              </c:numCache>
            </c:numRef>
          </c:val>
          <c:smooth val="0"/>
          <c:extLst>
            <c:ext xmlns:c16="http://schemas.microsoft.com/office/drawing/2014/chart" uri="{C3380CC4-5D6E-409C-BE32-E72D297353CC}">
              <c16:uniqueId val="{00000001-69C7-49D6-9DD3-2236A751289D}"/>
            </c:ext>
          </c:extLst>
        </c:ser>
        <c:ser>
          <c:idx val="2"/>
          <c:order val="1"/>
          <c:tx>
            <c:strRef>
              <c:f>'1B Metrics Examples'!$K$8</c:f>
              <c:strCache>
                <c:ptCount val="1"/>
                <c:pt idx="0">
                  <c:v>Forecast 1</c:v>
                </c:pt>
              </c:strCache>
            </c:strRef>
          </c:tx>
          <c:spPr>
            <a:ln w="19050" cap="rnd">
              <a:solidFill>
                <a:schemeClr val="accent3"/>
              </a:solidFill>
              <a:prstDash val="dash"/>
              <a:round/>
            </a:ln>
            <a:effectLst/>
          </c:spPr>
          <c:marker>
            <c:symbol val="none"/>
          </c:marker>
          <c:val>
            <c:numRef>
              <c:f>'1B Metrics Examples'!$L$8:$W$8</c:f>
              <c:numCache>
                <c:formatCode>#,##0</c:formatCode>
                <c:ptCount val="12"/>
                <c:pt idx="0">
                  <c:v>12</c:v>
                </c:pt>
                <c:pt idx="1">
                  <c:v>14</c:v>
                </c:pt>
                <c:pt idx="2">
                  <c:v>15</c:v>
                </c:pt>
                <c:pt idx="3">
                  <c:v>10</c:v>
                </c:pt>
                <c:pt idx="4">
                  <c:v>7</c:v>
                </c:pt>
                <c:pt idx="5">
                  <c:v>4</c:v>
                </c:pt>
                <c:pt idx="6">
                  <c:v>5</c:v>
                </c:pt>
                <c:pt idx="7">
                  <c:v>8</c:v>
                </c:pt>
                <c:pt idx="8">
                  <c:v>12</c:v>
                </c:pt>
                <c:pt idx="9">
                  <c:v>14</c:v>
                </c:pt>
                <c:pt idx="10">
                  <c:v>13</c:v>
                </c:pt>
                <c:pt idx="11">
                  <c:v>8</c:v>
                </c:pt>
              </c:numCache>
            </c:numRef>
          </c:val>
          <c:smooth val="0"/>
          <c:extLst>
            <c:ext xmlns:c16="http://schemas.microsoft.com/office/drawing/2014/chart" uri="{C3380CC4-5D6E-409C-BE32-E72D297353CC}">
              <c16:uniqueId val="{00000002-69C7-49D6-9DD3-2236A751289D}"/>
            </c:ext>
          </c:extLst>
        </c:ser>
        <c:ser>
          <c:idx val="3"/>
          <c:order val="2"/>
          <c:tx>
            <c:strRef>
              <c:f>'1B Metrics Examples'!$K$9</c:f>
              <c:strCache>
                <c:ptCount val="1"/>
                <c:pt idx="0">
                  <c:v>Forecast 2</c:v>
                </c:pt>
              </c:strCache>
            </c:strRef>
          </c:tx>
          <c:spPr>
            <a:ln w="19050" cap="rnd">
              <a:solidFill>
                <a:schemeClr val="accent4"/>
              </a:solidFill>
              <a:prstDash val="dash"/>
              <a:round/>
            </a:ln>
            <a:effectLst/>
          </c:spPr>
          <c:marker>
            <c:symbol val="none"/>
          </c:marker>
          <c:val>
            <c:numRef>
              <c:f>'1B Metrics Examples'!$L$9:$W$9</c:f>
              <c:numCache>
                <c:formatCode>#,##0</c:formatCode>
                <c:ptCount val="12"/>
                <c:pt idx="0">
                  <c:v>12</c:v>
                </c:pt>
                <c:pt idx="1">
                  <c:v>14</c:v>
                </c:pt>
                <c:pt idx="2">
                  <c:v>15</c:v>
                </c:pt>
                <c:pt idx="3">
                  <c:v>10</c:v>
                </c:pt>
                <c:pt idx="4">
                  <c:v>7</c:v>
                </c:pt>
                <c:pt idx="5">
                  <c:v>4</c:v>
                </c:pt>
                <c:pt idx="6">
                  <c:v>5</c:v>
                </c:pt>
                <c:pt idx="7">
                  <c:v>8</c:v>
                </c:pt>
                <c:pt idx="8">
                  <c:v>12</c:v>
                </c:pt>
                <c:pt idx="9">
                  <c:v>14</c:v>
                </c:pt>
                <c:pt idx="10">
                  <c:v>13</c:v>
                </c:pt>
                <c:pt idx="11">
                  <c:v>9</c:v>
                </c:pt>
              </c:numCache>
            </c:numRef>
          </c:val>
          <c:smooth val="0"/>
          <c:extLst>
            <c:ext xmlns:c16="http://schemas.microsoft.com/office/drawing/2014/chart" uri="{C3380CC4-5D6E-409C-BE32-E72D297353CC}">
              <c16:uniqueId val="{00000003-69C7-49D6-9DD3-2236A751289D}"/>
            </c:ext>
          </c:extLst>
        </c:ser>
        <c:dLbls>
          <c:showLegendKey val="0"/>
          <c:showVal val="0"/>
          <c:showCatName val="0"/>
          <c:showSerName val="0"/>
          <c:showPercent val="0"/>
          <c:showBubbleSize val="0"/>
        </c:dLbls>
        <c:smooth val="0"/>
        <c:axId val="315614216"/>
        <c:axId val="315614872"/>
      </c:lineChart>
      <c:catAx>
        <c:axId val="315614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4872"/>
        <c:crosses val="autoZero"/>
        <c:auto val="1"/>
        <c:lblAlgn val="ctr"/>
        <c:lblOffset val="100"/>
        <c:noMultiLvlLbl val="0"/>
      </c:catAx>
      <c:valAx>
        <c:axId val="315614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vs</a:t>
            </a:r>
            <a:r>
              <a:rPr lang="en-US" baseline="0"/>
              <a:t> LR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'1C Examples inc R^2'!$K$4</c:f>
              <c:strCache>
                <c:ptCount val="1"/>
                <c:pt idx="0">
                  <c:v>Actual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5"/>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'1C Examples inc R^2'!$L$4:$W$4</c:f>
              <c:numCache>
                <c:formatCode>General</c:formatCode>
                <c:ptCount val="12"/>
                <c:pt idx="0">
                  <c:v>10</c:v>
                </c:pt>
                <c:pt idx="1">
                  <c:v>12</c:v>
                </c:pt>
                <c:pt idx="2">
                  <c:v>14</c:v>
                </c:pt>
                <c:pt idx="3">
                  <c:v>8</c:v>
                </c:pt>
                <c:pt idx="4">
                  <c:v>9</c:v>
                </c:pt>
                <c:pt idx="5">
                  <c:v>5</c:v>
                </c:pt>
                <c:pt idx="6">
                  <c:v>8</c:v>
                </c:pt>
                <c:pt idx="7">
                  <c:v>10</c:v>
                </c:pt>
                <c:pt idx="8">
                  <c:v>12</c:v>
                </c:pt>
                <c:pt idx="9">
                  <c:v>11</c:v>
                </c:pt>
                <c:pt idx="10">
                  <c:v>10</c:v>
                </c:pt>
                <c:pt idx="11">
                  <c:v>15</c:v>
                </c:pt>
              </c:numCache>
            </c:numRef>
          </c:val>
          <c:smooth val="0"/>
          <c:extLst>
            <c:ext xmlns:c16="http://schemas.microsoft.com/office/drawing/2014/chart" uri="{C3380CC4-5D6E-409C-BE32-E72D297353CC}">
              <c16:uniqueId val="{00000000-E698-4341-B4EE-68BF1B19E9BE}"/>
            </c:ext>
          </c:extLst>
        </c:ser>
        <c:dLbls>
          <c:showLegendKey val="0"/>
          <c:showVal val="0"/>
          <c:showCatName val="0"/>
          <c:showSerName val="0"/>
          <c:showPercent val="0"/>
          <c:showBubbleSize val="0"/>
        </c:dLbls>
        <c:smooth val="0"/>
        <c:axId val="315614216"/>
        <c:axId val="315614872"/>
      </c:lineChart>
      <c:catAx>
        <c:axId val="315614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4872"/>
        <c:crosses val="autoZero"/>
        <c:auto val="1"/>
        <c:lblAlgn val="ctr"/>
        <c:lblOffset val="100"/>
        <c:noMultiLvlLbl val="0"/>
      </c:catAx>
      <c:valAx>
        <c:axId val="31561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1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486674</xdr:colOff>
      <xdr:row>6</xdr:row>
      <xdr:rowOff>85725</xdr:rowOff>
    </xdr:from>
    <xdr:to>
      <xdr:col>3</xdr:col>
      <xdr:colOff>2210175</xdr:colOff>
      <xdr:row>6</xdr:row>
      <xdr:rowOff>733566</xdr:rowOff>
    </xdr:to>
    <xdr:pic>
      <xdr:nvPicPr>
        <xdr:cNvPr id="3" name="Picture 2">
          <a:extLst>
            <a:ext uri="{FF2B5EF4-FFF2-40B4-BE49-F238E27FC236}">
              <a16:creationId xmlns:a16="http://schemas.microsoft.com/office/drawing/2014/main" id="{CF9AF056-D3F9-1966-76CB-15EEBB9D579A}"/>
            </a:ext>
          </a:extLst>
        </xdr:cNvPr>
        <xdr:cNvPicPr>
          <a:picLocks noChangeAspect="1"/>
        </xdr:cNvPicPr>
      </xdr:nvPicPr>
      <xdr:blipFill>
        <a:blip xmlns:r="http://schemas.openxmlformats.org/officeDocument/2006/relationships" r:embed="rId1"/>
        <a:stretch>
          <a:fillRect/>
        </a:stretch>
      </xdr:blipFill>
      <xdr:spPr>
        <a:xfrm>
          <a:off x="6392174" y="1800225"/>
          <a:ext cx="1723501" cy="647841"/>
        </a:xfrm>
        <a:prstGeom prst="rect">
          <a:avLst/>
        </a:prstGeom>
      </xdr:spPr>
    </xdr:pic>
    <xdr:clientData/>
  </xdr:twoCellAnchor>
  <xdr:twoCellAnchor editAs="oneCell">
    <xdr:from>
      <xdr:col>3</xdr:col>
      <xdr:colOff>609599</xdr:colOff>
      <xdr:row>7</xdr:row>
      <xdr:rowOff>305561</xdr:rowOff>
    </xdr:from>
    <xdr:to>
      <xdr:col>3</xdr:col>
      <xdr:colOff>2133930</xdr:colOff>
      <xdr:row>7</xdr:row>
      <xdr:rowOff>781153</xdr:rowOff>
    </xdr:to>
    <xdr:pic>
      <xdr:nvPicPr>
        <xdr:cNvPr id="4" name="Picture 3">
          <a:extLst>
            <a:ext uri="{FF2B5EF4-FFF2-40B4-BE49-F238E27FC236}">
              <a16:creationId xmlns:a16="http://schemas.microsoft.com/office/drawing/2014/main" id="{C54D4DA6-E75B-ADB1-F6FC-D234B6350E39}"/>
            </a:ext>
          </a:extLst>
        </xdr:cNvPr>
        <xdr:cNvPicPr>
          <a:picLocks noChangeAspect="1"/>
        </xdr:cNvPicPr>
      </xdr:nvPicPr>
      <xdr:blipFill>
        <a:blip xmlns:r="http://schemas.openxmlformats.org/officeDocument/2006/relationships" r:embed="rId2"/>
        <a:stretch>
          <a:fillRect/>
        </a:stretch>
      </xdr:blipFill>
      <xdr:spPr>
        <a:xfrm>
          <a:off x="6515099" y="3353561"/>
          <a:ext cx="1524331" cy="475592"/>
        </a:xfrm>
        <a:prstGeom prst="rect">
          <a:avLst/>
        </a:prstGeom>
      </xdr:spPr>
    </xdr:pic>
    <xdr:clientData/>
  </xdr:twoCellAnchor>
  <xdr:twoCellAnchor editAs="oneCell">
    <xdr:from>
      <xdr:col>3</xdr:col>
      <xdr:colOff>476250</xdr:colOff>
      <xdr:row>8</xdr:row>
      <xdr:rowOff>281420</xdr:rowOff>
    </xdr:from>
    <xdr:to>
      <xdr:col>3</xdr:col>
      <xdr:colOff>2276870</xdr:colOff>
      <xdr:row>8</xdr:row>
      <xdr:rowOff>857376</xdr:rowOff>
    </xdr:to>
    <xdr:pic>
      <xdr:nvPicPr>
        <xdr:cNvPr id="6" name="Picture 5">
          <a:extLst>
            <a:ext uri="{FF2B5EF4-FFF2-40B4-BE49-F238E27FC236}">
              <a16:creationId xmlns:a16="http://schemas.microsoft.com/office/drawing/2014/main" id="{44648EEF-F27D-F169-6B51-56BE7ADEF332}"/>
            </a:ext>
          </a:extLst>
        </xdr:cNvPr>
        <xdr:cNvPicPr>
          <a:picLocks noChangeAspect="1"/>
        </xdr:cNvPicPr>
      </xdr:nvPicPr>
      <xdr:blipFill>
        <a:blip xmlns:r="http://schemas.openxmlformats.org/officeDocument/2006/relationships" r:embed="rId3"/>
        <a:stretch>
          <a:fillRect/>
        </a:stretch>
      </xdr:blipFill>
      <xdr:spPr>
        <a:xfrm>
          <a:off x="6381750" y="4091420"/>
          <a:ext cx="1800620" cy="575956"/>
        </a:xfrm>
        <a:prstGeom prst="rect">
          <a:avLst/>
        </a:prstGeom>
      </xdr:spPr>
    </xdr:pic>
    <xdr:clientData/>
  </xdr:twoCellAnchor>
  <xdr:twoCellAnchor editAs="oneCell">
    <xdr:from>
      <xdr:col>4</xdr:col>
      <xdr:colOff>238124</xdr:colOff>
      <xdr:row>8</xdr:row>
      <xdr:rowOff>156333</xdr:rowOff>
    </xdr:from>
    <xdr:to>
      <xdr:col>4</xdr:col>
      <xdr:colOff>2305477</xdr:colOff>
      <xdr:row>8</xdr:row>
      <xdr:rowOff>971718</xdr:rowOff>
    </xdr:to>
    <xdr:pic>
      <xdr:nvPicPr>
        <xdr:cNvPr id="7" name="Picture 6">
          <a:extLst>
            <a:ext uri="{FF2B5EF4-FFF2-40B4-BE49-F238E27FC236}">
              <a16:creationId xmlns:a16="http://schemas.microsoft.com/office/drawing/2014/main" id="{6DCF44EE-1B26-3F9A-C179-5519D65EE457}"/>
            </a:ext>
          </a:extLst>
        </xdr:cNvPr>
        <xdr:cNvPicPr>
          <a:picLocks noChangeAspect="1"/>
        </xdr:cNvPicPr>
      </xdr:nvPicPr>
      <xdr:blipFill>
        <a:blip xmlns:r="http://schemas.openxmlformats.org/officeDocument/2006/relationships" r:embed="rId4"/>
        <a:stretch>
          <a:fillRect/>
        </a:stretch>
      </xdr:blipFill>
      <xdr:spPr>
        <a:xfrm>
          <a:off x="8791574" y="3966333"/>
          <a:ext cx="2067353" cy="815385"/>
        </a:xfrm>
        <a:prstGeom prst="rect">
          <a:avLst/>
        </a:prstGeom>
      </xdr:spPr>
    </xdr:pic>
    <xdr:clientData/>
  </xdr:twoCellAnchor>
  <xdr:twoCellAnchor editAs="oneCell">
    <xdr:from>
      <xdr:col>4</xdr:col>
      <xdr:colOff>57149</xdr:colOff>
      <xdr:row>5</xdr:row>
      <xdr:rowOff>188702</xdr:rowOff>
    </xdr:from>
    <xdr:to>
      <xdr:col>4</xdr:col>
      <xdr:colOff>2553220</xdr:colOff>
      <xdr:row>5</xdr:row>
      <xdr:rowOff>895498</xdr:rowOff>
    </xdr:to>
    <xdr:pic>
      <xdr:nvPicPr>
        <xdr:cNvPr id="8" name="Picture 7">
          <a:extLst>
            <a:ext uri="{FF2B5EF4-FFF2-40B4-BE49-F238E27FC236}">
              <a16:creationId xmlns:a16="http://schemas.microsoft.com/office/drawing/2014/main" id="{057D514C-5480-F631-DA86-ACCDACCB9D63}"/>
            </a:ext>
          </a:extLst>
        </xdr:cNvPr>
        <xdr:cNvPicPr>
          <a:picLocks noChangeAspect="1"/>
        </xdr:cNvPicPr>
      </xdr:nvPicPr>
      <xdr:blipFill>
        <a:blip xmlns:r="http://schemas.openxmlformats.org/officeDocument/2006/relationships" r:embed="rId5"/>
        <a:stretch>
          <a:fillRect/>
        </a:stretch>
      </xdr:blipFill>
      <xdr:spPr>
        <a:xfrm>
          <a:off x="8610599" y="1712702"/>
          <a:ext cx="2496071" cy="706796"/>
        </a:xfrm>
        <a:prstGeom prst="rect">
          <a:avLst/>
        </a:prstGeom>
      </xdr:spPr>
    </xdr:pic>
    <xdr:clientData/>
  </xdr:twoCellAnchor>
  <xdr:twoCellAnchor editAs="oneCell">
    <xdr:from>
      <xdr:col>3</xdr:col>
      <xdr:colOff>561975</xdr:colOff>
      <xdr:row>5</xdr:row>
      <xdr:rowOff>186942</xdr:rowOff>
    </xdr:from>
    <xdr:to>
      <xdr:col>3</xdr:col>
      <xdr:colOff>2162495</xdr:colOff>
      <xdr:row>5</xdr:row>
      <xdr:rowOff>704953</xdr:rowOff>
    </xdr:to>
    <xdr:pic>
      <xdr:nvPicPr>
        <xdr:cNvPr id="9" name="Picture 8">
          <a:extLst>
            <a:ext uri="{FF2B5EF4-FFF2-40B4-BE49-F238E27FC236}">
              <a16:creationId xmlns:a16="http://schemas.microsoft.com/office/drawing/2014/main" id="{9E467C8A-9D42-651E-2A6A-3A5B08552E99}"/>
            </a:ext>
          </a:extLst>
        </xdr:cNvPr>
        <xdr:cNvPicPr>
          <a:picLocks noChangeAspect="1"/>
        </xdr:cNvPicPr>
      </xdr:nvPicPr>
      <xdr:blipFill>
        <a:blip xmlns:r="http://schemas.openxmlformats.org/officeDocument/2006/relationships" r:embed="rId6"/>
        <a:stretch>
          <a:fillRect/>
        </a:stretch>
      </xdr:blipFill>
      <xdr:spPr>
        <a:xfrm>
          <a:off x="6467475" y="1710942"/>
          <a:ext cx="1600520" cy="5180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106361</xdr:rowOff>
    </xdr:from>
    <xdr:to>
      <xdr:col>9</xdr:col>
      <xdr:colOff>1058334</xdr:colOff>
      <xdr:row>24</xdr:row>
      <xdr:rowOff>21167</xdr:rowOff>
    </xdr:to>
    <xdr:graphicFrame macro="">
      <xdr:nvGraphicFramePr>
        <xdr:cNvPr id="2" name="Chart 1">
          <a:extLst>
            <a:ext uri="{FF2B5EF4-FFF2-40B4-BE49-F238E27FC236}">
              <a16:creationId xmlns:a16="http://schemas.microsoft.com/office/drawing/2014/main" id="{FDE9046F-B095-5804-EE8B-3BE9750A9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106361</xdr:rowOff>
    </xdr:from>
    <xdr:to>
      <xdr:col>9</xdr:col>
      <xdr:colOff>1058334</xdr:colOff>
      <xdr:row>21</xdr:row>
      <xdr:rowOff>21167</xdr:rowOff>
    </xdr:to>
    <xdr:graphicFrame macro="">
      <xdr:nvGraphicFramePr>
        <xdr:cNvPr id="2" name="Chart 1">
          <a:extLst>
            <a:ext uri="{FF2B5EF4-FFF2-40B4-BE49-F238E27FC236}">
              <a16:creationId xmlns:a16="http://schemas.microsoft.com/office/drawing/2014/main" id="{71678153-D2EA-4A01-BEB0-EB9AA356D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1</xdr:row>
      <xdr:rowOff>10584</xdr:rowOff>
    </xdr:from>
    <xdr:to>
      <xdr:col>9</xdr:col>
      <xdr:colOff>899584</xdr:colOff>
      <xdr:row>4</xdr:row>
      <xdr:rowOff>63500</xdr:rowOff>
    </xdr:to>
    <xdr:sp macro="" textlink="">
      <xdr:nvSpPr>
        <xdr:cNvPr id="3" name="TextBox 2">
          <a:extLst>
            <a:ext uri="{FF2B5EF4-FFF2-40B4-BE49-F238E27FC236}">
              <a16:creationId xmlns:a16="http://schemas.microsoft.com/office/drawing/2014/main" id="{A3F17E89-A29C-7147-31FC-9CF4E6BFC01F}"/>
            </a:ext>
          </a:extLst>
        </xdr:cNvPr>
        <xdr:cNvSpPr txBox="1"/>
      </xdr:nvSpPr>
      <xdr:spPr>
        <a:xfrm>
          <a:off x="5577417" y="201084"/>
          <a:ext cx="1979084" cy="624416"/>
        </a:xfrm>
        <a:prstGeom prst="rect">
          <a:avLst/>
        </a:prstGeom>
        <a:solidFill>
          <a:schemeClr val="accent1">
            <a:lumMod val="40000"/>
            <a:lumOff val="60000"/>
            <a:alpha val="3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Least Squares</a:t>
          </a:r>
          <a:r>
            <a:rPr lang="en-US" sz="1100" baseline="0"/>
            <a:t> </a:t>
          </a:r>
          <a:r>
            <a:rPr lang="en-US" sz="1100"/>
            <a:t>Method, which is fitted by minimizing the sum of squares of the residuals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AC2AC-2210-4FBE-9542-BB60D3BE93F8}">
  <dimension ref="B1:G12"/>
  <sheetViews>
    <sheetView zoomScale="80" zoomScaleNormal="80" workbookViewId="0">
      <selection activeCell="B6" sqref="B6:E9"/>
    </sheetView>
  </sheetViews>
  <sheetFormatPr defaultRowHeight="15" x14ac:dyDescent="0.25"/>
  <cols>
    <col min="2" max="2" width="22.5703125" style="1" customWidth="1"/>
    <col min="3" max="4" width="39.7109375" style="1" customWidth="1"/>
    <col min="5" max="6" width="38.85546875" style="1" customWidth="1"/>
    <col min="7" max="7" width="26" style="1" customWidth="1"/>
  </cols>
  <sheetData>
    <row r="1" spans="2:7" s="3" customFormat="1" x14ac:dyDescent="0.25">
      <c r="B1" s="4" t="s">
        <v>11</v>
      </c>
      <c r="C1" s="2"/>
      <c r="D1" s="2"/>
      <c r="E1" s="2"/>
      <c r="F1" s="2"/>
      <c r="G1" s="2"/>
    </row>
    <row r="2" spans="2:7" s="3" customFormat="1" x14ac:dyDescent="0.25">
      <c r="B2" s="4" t="s">
        <v>12</v>
      </c>
      <c r="C2" s="2"/>
      <c r="D2" s="2"/>
      <c r="E2" s="2"/>
      <c r="F2" s="2"/>
      <c r="G2" s="2"/>
    </row>
    <row r="4" spans="2:7" x14ac:dyDescent="0.25">
      <c r="B4" s="2" t="s">
        <v>53</v>
      </c>
    </row>
    <row r="5" spans="2:7" x14ac:dyDescent="0.25">
      <c r="F5" s="1" t="s">
        <v>3</v>
      </c>
    </row>
    <row r="6" spans="2:7" ht="105" x14ac:dyDescent="0.25">
      <c r="B6" s="1" t="s">
        <v>58</v>
      </c>
      <c r="C6" s="1" t="s">
        <v>2</v>
      </c>
      <c r="F6" s="1" t="s">
        <v>10</v>
      </c>
    </row>
    <row r="7" spans="2:7" ht="75" x14ac:dyDescent="0.25">
      <c r="B7" s="1" t="s">
        <v>13</v>
      </c>
      <c r="C7" s="1" t="s">
        <v>14</v>
      </c>
      <c r="F7" s="1" t="s">
        <v>23</v>
      </c>
    </row>
    <row r="8" spans="2:7" ht="90" x14ac:dyDescent="0.25">
      <c r="B8" s="1" t="s">
        <v>59</v>
      </c>
      <c r="C8" s="1" t="s">
        <v>0</v>
      </c>
      <c r="F8" s="1" t="s">
        <v>8</v>
      </c>
    </row>
    <row r="9" spans="2:7" ht="90" x14ac:dyDescent="0.25">
      <c r="B9" s="1" t="s">
        <v>60</v>
      </c>
      <c r="C9" s="1" t="s">
        <v>1</v>
      </c>
      <c r="F9" s="1" t="s">
        <v>9</v>
      </c>
    </row>
    <row r="11" spans="2:7" ht="135" x14ac:dyDescent="0.25">
      <c r="B11" s="1" t="s">
        <v>4</v>
      </c>
      <c r="C11" s="1" t="s">
        <v>5</v>
      </c>
    </row>
    <row r="12" spans="2:7" ht="120" x14ac:dyDescent="0.25">
      <c r="B12" s="1" t="s">
        <v>6</v>
      </c>
      <c r="C12" s="1" t="s">
        <v>7</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F96C-F5E1-48CC-9674-D37D93B3A5FB}">
  <dimension ref="B1:X30"/>
  <sheetViews>
    <sheetView zoomScale="90" zoomScaleNormal="90" workbookViewId="0">
      <selection activeCell="B1" sqref="B1:B2"/>
    </sheetView>
  </sheetViews>
  <sheetFormatPr defaultRowHeight="15" x14ac:dyDescent="0.25"/>
  <cols>
    <col min="2" max="2" width="17.28515625" bestFit="1" customWidth="1"/>
    <col min="9" max="11" width="18.140625" customWidth="1"/>
    <col min="12" max="24" width="5.5703125" style="8" customWidth="1"/>
  </cols>
  <sheetData>
    <row r="1" spans="2:24" x14ac:dyDescent="0.25">
      <c r="B1" s="4" t="s">
        <v>11</v>
      </c>
    </row>
    <row r="2" spans="2:24" x14ac:dyDescent="0.25">
      <c r="B2" s="4" t="s">
        <v>12</v>
      </c>
    </row>
    <row r="6" spans="2:24" x14ac:dyDescent="0.25">
      <c r="K6" t="s">
        <v>16</v>
      </c>
      <c r="L6" s="8">
        <v>1</v>
      </c>
      <c r="M6" s="8">
        <v>2</v>
      </c>
      <c r="N6" s="8">
        <v>3</v>
      </c>
      <c r="O6" s="8">
        <v>4</v>
      </c>
      <c r="P6" s="8">
        <v>5</v>
      </c>
      <c r="Q6" s="8">
        <v>6</v>
      </c>
      <c r="R6" s="8">
        <v>7</v>
      </c>
      <c r="S6" s="8">
        <v>8</v>
      </c>
      <c r="T6" s="8">
        <v>9</v>
      </c>
      <c r="U6" s="8">
        <v>10</v>
      </c>
      <c r="V6" s="8">
        <v>11</v>
      </c>
      <c r="W6" s="8">
        <v>12</v>
      </c>
    </row>
    <row r="7" spans="2:24" x14ac:dyDescent="0.25">
      <c r="K7" t="s">
        <v>15</v>
      </c>
      <c r="L7" s="8">
        <v>10</v>
      </c>
      <c r="M7" s="8">
        <v>12</v>
      </c>
      <c r="N7" s="8">
        <v>14</v>
      </c>
      <c r="O7" s="8">
        <v>8</v>
      </c>
      <c r="P7" s="8">
        <v>9</v>
      </c>
      <c r="Q7" s="8">
        <v>5</v>
      </c>
      <c r="R7" s="8">
        <v>8</v>
      </c>
      <c r="S7" s="8">
        <v>10</v>
      </c>
      <c r="T7" s="8">
        <v>12</v>
      </c>
      <c r="U7" s="8">
        <v>11</v>
      </c>
      <c r="V7" s="8">
        <v>10</v>
      </c>
      <c r="W7" s="8">
        <v>15</v>
      </c>
    </row>
    <row r="8" spans="2:24" x14ac:dyDescent="0.25">
      <c r="K8" t="s">
        <v>17</v>
      </c>
      <c r="L8" s="8">
        <v>12</v>
      </c>
      <c r="M8" s="8">
        <v>14</v>
      </c>
      <c r="N8" s="8">
        <v>15</v>
      </c>
      <c r="O8" s="8">
        <v>10</v>
      </c>
      <c r="P8" s="8">
        <v>7</v>
      </c>
      <c r="Q8" s="8">
        <v>4</v>
      </c>
      <c r="R8" s="8">
        <v>5</v>
      </c>
      <c r="S8" s="8">
        <v>8</v>
      </c>
      <c r="T8" s="8">
        <v>12</v>
      </c>
      <c r="U8" s="8">
        <v>14</v>
      </c>
      <c r="V8" s="8">
        <v>13</v>
      </c>
      <c r="W8" s="8">
        <v>8</v>
      </c>
    </row>
    <row r="9" spans="2:24" x14ac:dyDescent="0.25">
      <c r="K9" t="s">
        <v>18</v>
      </c>
      <c r="L9" s="8">
        <v>12</v>
      </c>
      <c r="M9" s="8">
        <v>14</v>
      </c>
      <c r="N9" s="8">
        <v>15</v>
      </c>
      <c r="O9" s="8">
        <v>10</v>
      </c>
      <c r="P9" s="8">
        <v>7</v>
      </c>
      <c r="Q9" s="8">
        <v>4</v>
      </c>
      <c r="R9" s="8">
        <v>5</v>
      </c>
      <c r="S9" s="8">
        <v>8</v>
      </c>
      <c r="T9" s="8">
        <v>12</v>
      </c>
      <c r="U9" s="8">
        <v>14</v>
      </c>
      <c r="V9" s="8">
        <v>13</v>
      </c>
      <c r="W9" s="8">
        <v>9</v>
      </c>
    </row>
    <row r="11" spans="2:24" x14ac:dyDescent="0.25">
      <c r="K11" t="s">
        <v>19</v>
      </c>
      <c r="L11" s="8">
        <f>L8-L7</f>
        <v>2</v>
      </c>
      <c r="M11" s="8">
        <f t="shared" ref="M11:W11" si="0">M8-M7</f>
        <v>2</v>
      </c>
      <c r="N11" s="8">
        <f t="shared" si="0"/>
        <v>1</v>
      </c>
      <c r="O11" s="8">
        <f t="shared" si="0"/>
        <v>2</v>
      </c>
      <c r="P11" s="8">
        <f t="shared" si="0"/>
        <v>-2</v>
      </c>
      <c r="Q11" s="8">
        <f t="shared" si="0"/>
        <v>-1</v>
      </c>
      <c r="R11" s="8">
        <f t="shared" si="0"/>
        <v>-3</v>
      </c>
      <c r="S11" s="8">
        <f t="shared" si="0"/>
        <v>-2</v>
      </c>
      <c r="T11" s="8">
        <f t="shared" si="0"/>
        <v>0</v>
      </c>
      <c r="U11" s="8">
        <f t="shared" si="0"/>
        <v>3</v>
      </c>
      <c r="V11" s="8">
        <f t="shared" si="0"/>
        <v>3</v>
      </c>
      <c r="W11" s="8">
        <f t="shared" si="0"/>
        <v>-7</v>
      </c>
    </row>
    <row r="12" spans="2:24" x14ac:dyDescent="0.25">
      <c r="K12" t="s">
        <v>20</v>
      </c>
      <c r="L12" s="8">
        <f>L9-L7</f>
        <v>2</v>
      </c>
      <c r="M12" s="8">
        <f t="shared" ref="M12:W12" si="1">M9-M7</f>
        <v>2</v>
      </c>
      <c r="N12" s="8">
        <f t="shared" si="1"/>
        <v>1</v>
      </c>
      <c r="O12" s="8">
        <f t="shared" si="1"/>
        <v>2</v>
      </c>
      <c r="P12" s="8">
        <f t="shared" si="1"/>
        <v>-2</v>
      </c>
      <c r="Q12" s="8">
        <f t="shared" si="1"/>
        <v>-1</v>
      </c>
      <c r="R12" s="8">
        <f t="shared" si="1"/>
        <v>-3</v>
      </c>
      <c r="S12" s="8">
        <f t="shared" si="1"/>
        <v>-2</v>
      </c>
      <c r="T12" s="8">
        <f t="shared" si="1"/>
        <v>0</v>
      </c>
      <c r="U12" s="8">
        <f t="shared" si="1"/>
        <v>3</v>
      </c>
      <c r="V12" s="8">
        <f t="shared" si="1"/>
        <v>3</v>
      </c>
      <c r="W12" s="8">
        <f t="shared" si="1"/>
        <v>-6</v>
      </c>
    </row>
    <row r="14" spans="2:24" x14ac:dyDescent="0.25">
      <c r="K14" t="s">
        <v>21</v>
      </c>
      <c r="L14" s="5">
        <f>L11/L7</f>
        <v>0.2</v>
      </c>
      <c r="M14" s="5">
        <f t="shared" ref="M14:W14" si="2">M11/M7</f>
        <v>0.16666666666666666</v>
      </c>
      <c r="N14" s="5">
        <f t="shared" si="2"/>
        <v>7.1428571428571425E-2</v>
      </c>
      <c r="O14" s="5">
        <f t="shared" si="2"/>
        <v>0.25</v>
      </c>
      <c r="P14" s="5">
        <f t="shared" si="2"/>
        <v>-0.22222222222222221</v>
      </c>
      <c r="Q14" s="5">
        <f t="shared" si="2"/>
        <v>-0.2</v>
      </c>
      <c r="R14" s="5">
        <f t="shared" si="2"/>
        <v>-0.375</v>
      </c>
      <c r="S14" s="5">
        <f t="shared" si="2"/>
        <v>-0.2</v>
      </c>
      <c r="T14" s="5">
        <f t="shared" si="2"/>
        <v>0</v>
      </c>
      <c r="U14" s="5">
        <f t="shared" si="2"/>
        <v>0.27272727272727271</v>
      </c>
      <c r="V14" s="5">
        <f t="shared" si="2"/>
        <v>0.3</v>
      </c>
      <c r="W14" s="5">
        <f t="shared" si="2"/>
        <v>-0.46666666666666667</v>
      </c>
      <c r="X14" s="6">
        <f>AVERAGE(L14:W14)</f>
        <v>-1.6922198172198175E-2</v>
      </c>
    </row>
    <row r="15" spans="2:24" x14ac:dyDescent="0.25">
      <c r="K15" t="s">
        <v>22</v>
      </c>
      <c r="L15" s="5">
        <f>L12/L7</f>
        <v>0.2</v>
      </c>
      <c r="M15" s="5">
        <f t="shared" ref="M15:W15" si="3">M12/M7</f>
        <v>0.16666666666666666</v>
      </c>
      <c r="N15" s="5">
        <f t="shared" si="3"/>
        <v>7.1428571428571425E-2</v>
      </c>
      <c r="O15" s="5">
        <f t="shared" si="3"/>
        <v>0.25</v>
      </c>
      <c r="P15" s="5">
        <f t="shared" si="3"/>
        <v>-0.22222222222222221</v>
      </c>
      <c r="Q15" s="5">
        <f t="shared" si="3"/>
        <v>-0.2</v>
      </c>
      <c r="R15" s="5">
        <f t="shared" si="3"/>
        <v>-0.375</v>
      </c>
      <c r="S15" s="5">
        <f t="shared" si="3"/>
        <v>-0.2</v>
      </c>
      <c r="T15" s="5">
        <f t="shared" si="3"/>
        <v>0</v>
      </c>
      <c r="U15" s="5">
        <f t="shared" si="3"/>
        <v>0.27272727272727271</v>
      </c>
      <c r="V15" s="5">
        <f t="shared" si="3"/>
        <v>0.3</v>
      </c>
      <c r="W15" s="5">
        <f t="shared" si="3"/>
        <v>-0.4</v>
      </c>
      <c r="X15" s="6">
        <f>AVERAGE(L15:W15)</f>
        <v>-1.1366642616642622E-2</v>
      </c>
    </row>
    <row r="17" spans="11:24" x14ac:dyDescent="0.25">
      <c r="K17" t="s">
        <v>24</v>
      </c>
      <c r="L17" s="8">
        <f>ABS(L8-L7)</f>
        <v>2</v>
      </c>
      <c r="M17" s="8">
        <f t="shared" ref="M17:W17" si="4">ABS(M8-M7)</f>
        <v>2</v>
      </c>
      <c r="N17" s="8">
        <f t="shared" si="4"/>
        <v>1</v>
      </c>
      <c r="O17" s="8">
        <f t="shared" si="4"/>
        <v>2</v>
      </c>
      <c r="P17" s="8">
        <f t="shared" si="4"/>
        <v>2</v>
      </c>
      <c r="Q17" s="8">
        <f t="shared" si="4"/>
        <v>1</v>
      </c>
      <c r="R17" s="8">
        <f t="shared" si="4"/>
        <v>3</v>
      </c>
      <c r="S17" s="8">
        <f t="shared" si="4"/>
        <v>2</v>
      </c>
      <c r="T17" s="8">
        <f t="shared" si="4"/>
        <v>0</v>
      </c>
      <c r="U17" s="8">
        <f t="shared" si="4"/>
        <v>3</v>
      </c>
      <c r="V17" s="8">
        <f t="shared" si="4"/>
        <v>3</v>
      </c>
      <c r="W17" s="8">
        <f t="shared" si="4"/>
        <v>7</v>
      </c>
      <c r="X17" s="9">
        <f>AVERAGE(L17:W17)</f>
        <v>2.3333333333333335</v>
      </c>
    </row>
    <row r="18" spans="11:24" x14ac:dyDescent="0.25">
      <c r="K18" s="7" t="s">
        <v>26</v>
      </c>
      <c r="X18" s="6">
        <f>SUM(L17:W17)/SUM(L7:W7)</f>
        <v>0.22580645161290322</v>
      </c>
    </row>
    <row r="19" spans="11:24" x14ac:dyDescent="0.25">
      <c r="K19" t="s">
        <v>25</v>
      </c>
      <c r="L19" s="8">
        <f>ABS(L9-L7)</f>
        <v>2</v>
      </c>
      <c r="M19" s="8">
        <f t="shared" ref="M19:W19" si="5">ABS(M9-M7)</f>
        <v>2</v>
      </c>
      <c r="N19" s="8">
        <f t="shared" si="5"/>
        <v>1</v>
      </c>
      <c r="O19" s="8">
        <f t="shared" si="5"/>
        <v>2</v>
      </c>
      <c r="P19" s="8">
        <f t="shared" si="5"/>
        <v>2</v>
      </c>
      <c r="Q19" s="8">
        <f t="shared" si="5"/>
        <v>1</v>
      </c>
      <c r="R19" s="8">
        <f t="shared" si="5"/>
        <v>3</v>
      </c>
      <c r="S19" s="8">
        <f t="shared" si="5"/>
        <v>2</v>
      </c>
      <c r="T19" s="8">
        <f t="shared" si="5"/>
        <v>0</v>
      </c>
      <c r="U19" s="8">
        <f t="shared" si="5"/>
        <v>3</v>
      </c>
      <c r="V19" s="8">
        <f t="shared" si="5"/>
        <v>3</v>
      </c>
      <c r="W19" s="8">
        <f t="shared" si="5"/>
        <v>6</v>
      </c>
      <c r="X19" s="9">
        <f>AVERAGE(L19:W19)</f>
        <v>2.25</v>
      </c>
    </row>
    <row r="20" spans="11:24" x14ac:dyDescent="0.25">
      <c r="K20" s="7" t="s">
        <v>27</v>
      </c>
      <c r="X20" s="6">
        <f>SUM(L19:W19)/SUM(L7:W7)</f>
        <v>0.21774193548387097</v>
      </c>
    </row>
    <row r="22" spans="11:24" x14ac:dyDescent="0.25">
      <c r="K22" t="s">
        <v>30</v>
      </c>
      <c r="L22" s="8">
        <f>(L8-L7)^2</f>
        <v>4</v>
      </c>
      <c r="M22" s="8">
        <f t="shared" ref="M22:W22" si="6">(M8-M7)^2</f>
        <v>4</v>
      </c>
      <c r="N22" s="8">
        <f t="shared" si="6"/>
        <v>1</v>
      </c>
      <c r="O22" s="8">
        <f t="shared" si="6"/>
        <v>4</v>
      </c>
      <c r="P22" s="8">
        <f t="shared" si="6"/>
        <v>4</v>
      </c>
      <c r="Q22" s="8">
        <f t="shared" si="6"/>
        <v>1</v>
      </c>
      <c r="R22" s="8">
        <f t="shared" si="6"/>
        <v>9</v>
      </c>
      <c r="S22" s="8">
        <f t="shared" si="6"/>
        <v>4</v>
      </c>
      <c r="T22" s="8">
        <f t="shared" si="6"/>
        <v>0</v>
      </c>
      <c r="U22" s="8">
        <f t="shared" si="6"/>
        <v>9</v>
      </c>
      <c r="V22" s="8">
        <f t="shared" si="6"/>
        <v>9</v>
      </c>
      <c r="W22" s="8">
        <f t="shared" si="6"/>
        <v>49</v>
      </c>
      <c r="X22" s="9">
        <f>AVERAGE(L22:W22)</f>
        <v>8.1666666666666661</v>
      </c>
    </row>
    <row r="23" spans="11:24" x14ac:dyDescent="0.25">
      <c r="K23" t="s">
        <v>32</v>
      </c>
      <c r="X23" s="9">
        <f>SQRT(X22)</f>
        <v>2.857738033247041</v>
      </c>
    </row>
    <row r="24" spans="11:24" x14ac:dyDescent="0.25">
      <c r="K24" s="7" t="s">
        <v>33</v>
      </c>
      <c r="X24" s="6">
        <f>X23/AVERAGE(L7:W7)</f>
        <v>0.27655529354003622</v>
      </c>
    </row>
    <row r="25" spans="11:24" x14ac:dyDescent="0.25">
      <c r="K25" t="s">
        <v>31</v>
      </c>
      <c r="L25" s="8">
        <f>(L9-L7)^2</f>
        <v>4</v>
      </c>
      <c r="M25" s="8">
        <f t="shared" ref="M25:W25" si="7">(M9-M7)^2</f>
        <v>4</v>
      </c>
      <c r="N25" s="8">
        <f t="shared" si="7"/>
        <v>1</v>
      </c>
      <c r="O25" s="8">
        <f t="shared" si="7"/>
        <v>4</v>
      </c>
      <c r="P25" s="8">
        <f t="shared" si="7"/>
        <v>4</v>
      </c>
      <c r="Q25" s="8">
        <f t="shared" si="7"/>
        <v>1</v>
      </c>
      <c r="R25" s="8">
        <f t="shared" si="7"/>
        <v>9</v>
      </c>
      <c r="S25" s="8">
        <f t="shared" si="7"/>
        <v>4</v>
      </c>
      <c r="T25" s="8">
        <f t="shared" si="7"/>
        <v>0</v>
      </c>
      <c r="U25" s="8">
        <f t="shared" si="7"/>
        <v>9</v>
      </c>
      <c r="V25" s="8">
        <f t="shared" si="7"/>
        <v>9</v>
      </c>
      <c r="W25" s="8">
        <f t="shared" si="7"/>
        <v>36</v>
      </c>
      <c r="X25" s="9">
        <f>AVERAGE(L25:W25)</f>
        <v>7.083333333333333</v>
      </c>
    </row>
    <row r="26" spans="11:24" x14ac:dyDescent="0.25">
      <c r="K26" t="s">
        <v>34</v>
      </c>
      <c r="X26" s="9">
        <f>SQRT(X25)</f>
        <v>2.6614532371118851</v>
      </c>
    </row>
    <row r="27" spans="11:24" x14ac:dyDescent="0.25">
      <c r="K27" s="7" t="s">
        <v>35</v>
      </c>
      <c r="X27" s="12">
        <f>X26/AVERAGE(L7:W7)</f>
        <v>0.25755999068824692</v>
      </c>
    </row>
    <row r="29" spans="11:24" x14ac:dyDescent="0.25">
      <c r="K29" t="s">
        <v>36</v>
      </c>
      <c r="L29" s="11">
        <f>X19-X17</f>
        <v>-8.3333333333333481E-2</v>
      </c>
      <c r="M29" s="13">
        <f>L29/X17</f>
        <v>-3.5714285714285775E-2</v>
      </c>
    </row>
    <row r="30" spans="11:24" x14ac:dyDescent="0.25">
      <c r="K30" t="s">
        <v>37</v>
      </c>
      <c r="L30" s="11">
        <f>X26-X23</f>
        <v>-0.19628479613515593</v>
      </c>
      <c r="M30" s="13">
        <f>L30/X23</f>
        <v>-6.868537068533595E-2</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53634-A728-4AA2-A90E-79F0497E823B}">
  <dimension ref="K3:AA25"/>
  <sheetViews>
    <sheetView tabSelected="1" topLeftCell="E1" zoomScale="90" zoomScaleNormal="90" workbookViewId="0">
      <selection activeCell="Z3" sqref="Z3:AA15"/>
    </sheetView>
  </sheetViews>
  <sheetFormatPr defaultRowHeight="15" x14ac:dyDescent="0.25"/>
  <cols>
    <col min="2" max="2" width="17.28515625" bestFit="1" customWidth="1"/>
    <col min="9" max="11" width="18.140625" customWidth="1"/>
    <col min="12" max="24" width="5.5703125" customWidth="1"/>
  </cols>
  <sheetData>
    <row r="3" spans="11:27" x14ac:dyDescent="0.25">
      <c r="K3" t="s">
        <v>16</v>
      </c>
      <c r="L3">
        <v>1</v>
      </c>
      <c r="M3">
        <v>2</v>
      </c>
      <c r="N3">
        <v>3</v>
      </c>
      <c r="O3">
        <v>4</v>
      </c>
      <c r="P3">
        <v>5</v>
      </c>
      <c r="Q3">
        <v>6</v>
      </c>
      <c r="R3">
        <v>7</v>
      </c>
      <c r="S3">
        <v>8</v>
      </c>
      <c r="T3">
        <v>9</v>
      </c>
      <c r="U3">
        <v>10</v>
      </c>
      <c r="V3">
        <v>11</v>
      </c>
      <c r="W3">
        <v>12</v>
      </c>
      <c r="Z3" t="s">
        <v>16</v>
      </c>
      <c r="AA3" t="s">
        <v>15</v>
      </c>
    </row>
    <row r="4" spans="11:27" x14ac:dyDescent="0.25">
      <c r="K4" t="s">
        <v>15</v>
      </c>
      <c r="L4">
        <v>10</v>
      </c>
      <c r="M4">
        <v>12</v>
      </c>
      <c r="N4">
        <v>14</v>
      </c>
      <c r="O4">
        <v>8</v>
      </c>
      <c r="P4">
        <v>9</v>
      </c>
      <c r="Q4">
        <v>5</v>
      </c>
      <c r="R4">
        <v>8</v>
      </c>
      <c r="S4">
        <v>10</v>
      </c>
      <c r="T4">
        <v>12</v>
      </c>
      <c r="U4">
        <v>11</v>
      </c>
      <c r="V4">
        <v>10</v>
      </c>
      <c r="W4">
        <v>15</v>
      </c>
      <c r="Z4">
        <v>1</v>
      </c>
      <c r="AA4">
        <v>10</v>
      </c>
    </row>
    <row r="5" spans="11:27" x14ac:dyDescent="0.25">
      <c r="K5" t="s">
        <v>40</v>
      </c>
      <c r="L5" s="14">
        <f>0.1469*L3+9.3788</f>
        <v>9.5257000000000005</v>
      </c>
      <c r="M5" s="14">
        <f t="shared" ref="M5:W5" si="0">0.1469*M3+9.3788</f>
        <v>9.6725999999999992</v>
      </c>
      <c r="N5" s="14">
        <f t="shared" si="0"/>
        <v>9.8194999999999997</v>
      </c>
      <c r="O5" s="14">
        <f t="shared" si="0"/>
        <v>9.9664000000000001</v>
      </c>
      <c r="P5" s="14">
        <f t="shared" si="0"/>
        <v>10.113300000000001</v>
      </c>
      <c r="Q5" s="14">
        <f t="shared" si="0"/>
        <v>10.260199999999999</v>
      </c>
      <c r="R5" s="14">
        <f t="shared" si="0"/>
        <v>10.4071</v>
      </c>
      <c r="S5" s="14">
        <f t="shared" si="0"/>
        <v>10.554</v>
      </c>
      <c r="T5" s="14">
        <f t="shared" si="0"/>
        <v>10.700900000000001</v>
      </c>
      <c r="U5" s="14">
        <f t="shared" si="0"/>
        <v>10.847799999999999</v>
      </c>
      <c r="V5" s="14">
        <f t="shared" si="0"/>
        <v>10.9947</v>
      </c>
      <c r="W5" s="14">
        <f t="shared" si="0"/>
        <v>11.1416</v>
      </c>
      <c r="Z5">
        <v>2</v>
      </c>
      <c r="AA5">
        <v>12</v>
      </c>
    </row>
    <row r="6" spans="11:27" x14ac:dyDescent="0.25">
      <c r="Z6">
        <v>3</v>
      </c>
      <c r="AA6">
        <v>14</v>
      </c>
    </row>
    <row r="7" spans="11:27" x14ac:dyDescent="0.25">
      <c r="K7" t="s">
        <v>41</v>
      </c>
      <c r="L7" s="14">
        <f t="shared" ref="L7:W7" si="1">L5-L4</f>
        <v>-0.4742999999999995</v>
      </c>
      <c r="M7" s="14">
        <f t="shared" si="1"/>
        <v>-2.3274000000000008</v>
      </c>
      <c r="N7" s="14">
        <f t="shared" si="1"/>
        <v>-4.1805000000000003</v>
      </c>
      <c r="O7" s="14">
        <f t="shared" si="1"/>
        <v>1.9664000000000001</v>
      </c>
      <c r="P7" s="14">
        <f t="shared" si="1"/>
        <v>1.1133000000000006</v>
      </c>
      <c r="Q7" s="14">
        <f t="shared" si="1"/>
        <v>5.2601999999999993</v>
      </c>
      <c r="R7" s="14">
        <f t="shared" si="1"/>
        <v>2.4070999999999998</v>
      </c>
      <c r="S7" s="14">
        <f t="shared" si="1"/>
        <v>0.55400000000000027</v>
      </c>
      <c r="T7" s="14">
        <f t="shared" si="1"/>
        <v>-1.2990999999999993</v>
      </c>
      <c r="U7" s="14">
        <f t="shared" si="1"/>
        <v>-0.15220000000000056</v>
      </c>
      <c r="V7" s="14">
        <f t="shared" si="1"/>
        <v>0.99469999999999992</v>
      </c>
      <c r="W7" s="14">
        <f t="shared" si="1"/>
        <v>-3.8583999999999996</v>
      </c>
      <c r="Z7">
        <v>4</v>
      </c>
      <c r="AA7">
        <v>8</v>
      </c>
    </row>
    <row r="8" spans="11:27" x14ac:dyDescent="0.25">
      <c r="Z8">
        <v>5</v>
      </c>
      <c r="AA8">
        <v>9</v>
      </c>
    </row>
    <row r="9" spans="11:27" x14ac:dyDescent="0.25">
      <c r="K9" t="s">
        <v>39</v>
      </c>
      <c r="L9" s="5">
        <f t="shared" ref="L9:W9" si="2">L7/L4</f>
        <v>-4.7429999999999951E-2</v>
      </c>
      <c r="M9" s="5">
        <f t="shared" si="2"/>
        <v>-0.19395000000000007</v>
      </c>
      <c r="N9" s="5">
        <f t="shared" si="2"/>
        <v>-0.2986071428571429</v>
      </c>
      <c r="O9" s="5">
        <f t="shared" si="2"/>
        <v>0.24580000000000002</v>
      </c>
      <c r="P9" s="5">
        <f t="shared" si="2"/>
        <v>0.12370000000000007</v>
      </c>
      <c r="Q9" s="5">
        <f t="shared" si="2"/>
        <v>1.0520399999999999</v>
      </c>
      <c r="R9" s="5">
        <f t="shared" si="2"/>
        <v>0.30088749999999997</v>
      </c>
      <c r="S9" s="5">
        <f t="shared" si="2"/>
        <v>5.5400000000000026E-2</v>
      </c>
      <c r="T9" s="5">
        <f t="shared" si="2"/>
        <v>-0.10825833333333328</v>
      </c>
      <c r="U9" s="5">
        <f t="shared" si="2"/>
        <v>-1.3836363636363687E-2</v>
      </c>
      <c r="V9" s="5">
        <f t="shared" si="2"/>
        <v>9.9469999999999989E-2</v>
      </c>
      <c r="W9" s="5">
        <f t="shared" si="2"/>
        <v>-0.25722666666666666</v>
      </c>
      <c r="X9" s="6">
        <f>AVERAGE(L9:W9)</f>
        <v>7.9832416125541109E-2</v>
      </c>
      <c r="Z9">
        <v>6</v>
      </c>
      <c r="AA9">
        <v>5</v>
      </c>
    </row>
    <row r="10" spans="11:27" x14ac:dyDescent="0.25">
      <c r="Z10">
        <v>7</v>
      </c>
      <c r="AA10">
        <v>8</v>
      </c>
    </row>
    <row r="11" spans="11:27" x14ac:dyDescent="0.25">
      <c r="K11" t="s">
        <v>42</v>
      </c>
      <c r="L11" s="14">
        <f>ABS(L5-L4)</f>
        <v>0.4742999999999995</v>
      </c>
      <c r="M11" s="14">
        <f t="shared" ref="M11:W11" si="3">ABS(M5-M4)</f>
        <v>2.3274000000000008</v>
      </c>
      <c r="N11" s="14">
        <f t="shared" si="3"/>
        <v>4.1805000000000003</v>
      </c>
      <c r="O11" s="14">
        <f t="shared" si="3"/>
        <v>1.9664000000000001</v>
      </c>
      <c r="P11" s="14">
        <f t="shared" si="3"/>
        <v>1.1133000000000006</v>
      </c>
      <c r="Q11" s="14">
        <f t="shared" si="3"/>
        <v>5.2601999999999993</v>
      </c>
      <c r="R11" s="14">
        <f t="shared" si="3"/>
        <v>2.4070999999999998</v>
      </c>
      <c r="S11" s="14">
        <f t="shared" si="3"/>
        <v>0.55400000000000027</v>
      </c>
      <c r="T11" s="14">
        <f t="shared" si="3"/>
        <v>1.2990999999999993</v>
      </c>
      <c r="U11" s="14">
        <f t="shared" si="3"/>
        <v>0.15220000000000056</v>
      </c>
      <c r="V11" s="14">
        <f t="shared" si="3"/>
        <v>0.99469999999999992</v>
      </c>
      <c r="W11" s="14">
        <f t="shared" si="3"/>
        <v>3.8583999999999996</v>
      </c>
      <c r="X11" s="9">
        <f>AVERAGE(L11:W11)</f>
        <v>2.0489666666666664</v>
      </c>
      <c r="Z11">
        <v>8</v>
      </c>
      <c r="AA11">
        <v>10</v>
      </c>
    </row>
    <row r="12" spans="11:27" x14ac:dyDescent="0.25">
      <c r="K12" s="7" t="s">
        <v>43</v>
      </c>
      <c r="X12" s="12">
        <f>SUM(L11:W11)/SUM(L4:W4)</f>
        <v>0.19828709677419354</v>
      </c>
      <c r="Z12">
        <v>9</v>
      </c>
      <c r="AA12">
        <v>12</v>
      </c>
    </row>
    <row r="13" spans="11:27" x14ac:dyDescent="0.25">
      <c r="Z13">
        <v>10</v>
      </c>
      <c r="AA13">
        <v>11</v>
      </c>
    </row>
    <row r="14" spans="11:27" x14ac:dyDescent="0.25">
      <c r="K14" t="s">
        <v>44</v>
      </c>
      <c r="L14" s="10">
        <f>(L5-L4)^2</f>
        <v>0.22496048999999951</v>
      </c>
      <c r="M14" s="10">
        <f t="shared" ref="M14:W14" si="4">(M5-M4)^2</f>
        <v>5.416790760000004</v>
      </c>
      <c r="N14" s="10">
        <f t="shared" si="4"/>
        <v>17.476580250000001</v>
      </c>
      <c r="O14" s="10">
        <f t="shared" si="4"/>
        <v>3.8667289600000005</v>
      </c>
      <c r="P14" s="10">
        <f t="shared" si="4"/>
        <v>1.2394368900000015</v>
      </c>
      <c r="Q14" s="10">
        <f t="shared" si="4"/>
        <v>27.669704039999992</v>
      </c>
      <c r="R14" s="10">
        <f t="shared" si="4"/>
        <v>5.7941304099999993</v>
      </c>
      <c r="S14" s="10">
        <f t="shared" si="4"/>
        <v>0.3069160000000003</v>
      </c>
      <c r="T14" s="10">
        <f t="shared" si="4"/>
        <v>1.6876608099999981</v>
      </c>
      <c r="U14" s="10">
        <f t="shared" si="4"/>
        <v>2.3164840000000169E-2</v>
      </c>
      <c r="V14" s="10">
        <f t="shared" si="4"/>
        <v>0.98942808999999987</v>
      </c>
      <c r="W14" s="10">
        <f t="shared" si="4"/>
        <v>14.887250559999996</v>
      </c>
      <c r="X14" s="9">
        <f>AVERAGE(L14:W14)</f>
        <v>6.6318960083333325</v>
      </c>
      <c r="Z14">
        <v>11</v>
      </c>
      <c r="AA14">
        <v>10</v>
      </c>
    </row>
    <row r="15" spans="11:27" x14ac:dyDescent="0.25">
      <c r="K15" t="s">
        <v>45</v>
      </c>
      <c r="L15" s="8"/>
      <c r="M15" s="8"/>
      <c r="N15" s="8"/>
      <c r="O15" s="8"/>
      <c r="P15" s="8"/>
      <c r="Q15" s="8"/>
      <c r="R15" s="8"/>
      <c r="S15" s="8"/>
      <c r="T15" s="8"/>
      <c r="U15" s="8"/>
      <c r="V15" s="8"/>
      <c r="W15" s="8"/>
      <c r="X15" s="9">
        <f>SQRT(X14)</f>
        <v>2.5752467859087473</v>
      </c>
      <c r="Z15">
        <v>12</v>
      </c>
      <c r="AA15">
        <v>15</v>
      </c>
    </row>
    <row r="16" spans="11:27" x14ac:dyDescent="0.25">
      <c r="K16" s="7" t="s">
        <v>46</v>
      </c>
      <c r="L16" s="8"/>
      <c r="M16" s="8"/>
      <c r="N16" s="8"/>
      <c r="O16" s="8"/>
      <c r="P16" s="8"/>
      <c r="Q16" s="8"/>
      <c r="R16" s="8"/>
      <c r="S16" s="8"/>
      <c r="T16" s="8"/>
      <c r="U16" s="8"/>
      <c r="V16" s="8"/>
      <c r="W16" s="8"/>
      <c r="X16" s="6">
        <f>X15/AVERAGE(L4:W4)</f>
        <v>0.24921743089439488</v>
      </c>
    </row>
    <row r="17" spans="11:12" x14ac:dyDescent="0.25">
      <c r="K17" s="7"/>
    </row>
    <row r="18" spans="11:12" x14ac:dyDescent="0.25">
      <c r="K18" t="s">
        <v>48</v>
      </c>
      <c r="L18" s="16" t="s">
        <v>47</v>
      </c>
    </row>
    <row r="19" spans="11:12" x14ac:dyDescent="0.25">
      <c r="L19" s="15" t="s">
        <v>49</v>
      </c>
    </row>
    <row r="20" spans="11:12" x14ac:dyDescent="0.25">
      <c r="L20" s="15" t="s">
        <v>50</v>
      </c>
    </row>
    <row r="21" spans="11:12" x14ac:dyDescent="0.25">
      <c r="K21" t="s">
        <v>51</v>
      </c>
      <c r="L21" s="17">
        <f>CORREL(L4:W4,L5:W5)</f>
        <v>0.19314615320783626</v>
      </c>
    </row>
    <row r="22" spans="11:12" x14ac:dyDescent="0.25">
      <c r="L22" s="17"/>
    </row>
    <row r="23" spans="11:12" x14ac:dyDescent="0.25">
      <c r="K23" t="s">
        <v>52</v>
      </c>
      <c r="L23" s="17"/>
    </row>
    <row r="25" spans="11:12" x14ac:dyDescent="0.25">
      <c r="K25" s="15" t="s">
        <v>38</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2825D-F6E8-4B91-AF07-82613CFA28CA}">
  <dimension ref="B2:X26"/>
  <sheetViews>
    <sheetView zoomScale="90" zoomScaleNormal="90" workbookViewId="0">
      <selection activeCell="B3" sqref="B3:C7"/>
    </sheetView>
  </sheetViews>
  <sheetFormatPr defaultRowHeight="15" x14ac:dyDescent="0.25"/>
  <cols>
    <col min="2" max="2" width="17.28515625" bestFit="1" customWidth="1"/>
    <col min="9" max="10" width="18.140625" customWidth="1"/>
    <col min="11" max="11" width="18.140625" style="18" customWidth="1"/>
    <col min="12" max="24" width="5.5703125" style="18" customWidth="1"/>
  </cols>
  <sheetData>
    <row r="2" spans="2:24" x14ac:dyDescent="0.25">
      <c r="B2" s="1" t="s">
        <v>28</v>
      </c>
    </row>
    <row r="3" spans="2:24" x14ac:dyDescent="0.25">
      <c r="B3" s="2" t="s">
        <v>29</v>
      </c>
    </row>
    <row r="4" spans="2:24" x14ac:dyDescent="0.25">
      <c r="B4" s="2"/>
      <c r="C4" t="s">
        <v>54</v>
      </c>
    </row>
    <row r="5" spans="2:24" x14ac:dyDescent="0.25">
      <c r="B5" s="1"/>
      <c r="C5" s="2" t="s">
        <v>55</v>
      </c>
    </row>
    <row r="6" spans="2:24" x14ac:dyDescent="0.25">
      <c r="B6" s="2" t="s">
        <v>56</v>
      </c>
      <c r="L6" s="19"/>
      <c r="M6" s="19"/>
      <c r="N6" s="19"/>
      <c r="O6" s="19"/>
      <c r="P6" s="19"/>
      <c r="Q6" s="19"/>
      <c r="R6" s="19"/>
      <c r="S6" s="19"/>
      <c r="T6" s="19"/>
      <c r="U6" s="19"/>
      <c r="V6" s="19"/>
      <c r="W6" s="19"/>
    </row>
    <row r="7" spans="2:24" x14ac:dyDescent="0.25">
      <c r="B7" s="2" t="s">
        <v>57</v>
      </c>
    </row>
    <row r="8" spans="2:24" x14ac:dyDescent="0.25">
      <c r="L8" s="19"/>
      <c r="M8" s="19"/>
      <c r="N8" s="19"/>
      <c r="O8" s="19"/>
      <c r="P8" s="19"/>
      <c r="Q8" s="19"/>
      <c r="R8" s="19"/>
      <c r="S8" s="19"/>
      <c r="T8" s="19"/>
      <c r="U8" s="19"/>
      <c r="V8" s="19"/>
      <c r="W8" s="19"/>
    </row>
    <row r="10" spans="2:24" x14ac:dyDescent="0.25">
      <c r="L10" s="20"/>
      <c r="M10" s="20"/>
      <c r="N10" s="20"/>
      <c r="O10" s="20"/>
      <c r="P10" s="20"/>
      <c r="Q10" s="20"/>
      <c r="R10" s="20"/>
      <c r="S10" s="20"/>
      <c r="T10" s="20"/>
      <c r="U10" s="20"/>
      <c r="V10" s="20"/>
      <c r="W10" s="20"/>
      <c r="X10" s="20"/>
    </row>
    <row r="12" spans="2:24" x14ac:dyDescent="0.25">
      <c r="L12" s="19"/>
      <c r="M12" s="19"/>
      <c r="N12" s="19"/>
      <c r="O12" s="19"/>
      <c r="P12" s="19"/>
      <c r="Q12" s="19"/>
      <c r="R12" s="19"/>
      <c r="S12" s="19"/>
      <c r="T12" s="19"/>
      <c r="U12" s="19"/>
      <c r="V12" s="19"/>
      <c r="W12" s="19"/>
      <c r="X12" s="21"/>
    </row>
    <row r="13" spans="2:24" x14ac:dyDescent="0.25">
      <c r="K13" s="22"/>
      <c r="X13" s="23"/>
    </row>
    <row r="15" spans="2:24" x14ac:dyDescent="0.25">
      <c r="L15" s="24"/>
      <c r="M15" s="24"/>
      <c r="N15" s="24"/>
      <c r="O15" s="24"/>
      <c r="P15" s="24"/>
      <c r="Q15" s="24"/>
      <c r="R15" s="24"/>
      <c r="S15" s="24"/>
      <c r="T15" s="24"/>
      <c r="U15" s="24"/>
      <c r="V15" s="24"/>
      <c r="W15" s="24"/>
      <c r="X15" s="21"/>
    </row>
    <row r="16" spans="2:24" x14ac:dyDescent="0.25">
      <c r="L16" s="25"/>
      <c r="M16" s="25"/>
      <c r="N16" s="25"/>
      <c r="O16" s="25"/>
      <c r="P16" s="25"/>
      <c r="Q16" s="25"/>
      <c r="R16" s="25"/>
      <c r="S16" s="25"/>
      <c r="T16" s="25"/>
      <c r="U16" s="25"/>
      <c r="V16" s="25"/>
      <c r="W16" s="25"/>
      <c r="X16" s="21"/>
    </row>
    <row r="17" spans="11:24" x14ac:dyDescent="0.25">
      <c r="K17" s="22"/>
      <c r="L17" s="25"/>
      <c r="M17" s="25"/>
      <c r="N17" s="25"/>
      <c r="O17" s="25"/>
      <c r="P17" s="25"/>
      <c r="Q17" s="25"/>
      <c r="R17" s="25"/>
      <c r="S17" s="25"/>
      <c r="T17" s="25"/>
      <c r="U17" s="25"/>
      <c r="V17" s="25"/>
      <c r="W17" s="25"/>
      <c r="X17" s="20"/>
    </row>
    <row r="18" spans="11:24" x14ac:dyDescent="0.25">
      <c r="K18" s="22"/>
    </row>
    <row r="19" spans="11:24" x14ac:dyDescent="0.25">
      <c r="L19" s="26"/>
    </row>
    <row r="20" spans="11:24" x14ac:dyDescent="0.25">
      <c r="L20" s="27"/>
    </row>
    <row r="21" spans="11:24" x14ac:dyDescent="0.25">
      <c r="L21" s="27"/>
    </row>
    <row r="22" spans="11:24" x14ac:dyDescent="0.25">
      <c r="L22" s="28"/>
    </row>
    <row r="23" spans="11:24" x14ac:dyDescent="0.25">
      <c r="L23" s="28"/>
    </row>
    <row r="24" spans="11:24" x14ac:dyDescent="0.25">
      <c r="L24" s="28"/>
    </row>
    <row r="26" spans="11:24" x14ac:dyDescent="0.25">
      <c r="K26" s="27"/>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AF85-B3C1-4880-8240-33BC272A2648}">
  <dimension ref="A1"/>
  <sheetViews>
    <sheetView workbookViewId="0">
      <selection activeCell="F20" sqref="F2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15BF-8E8D-4015-B70E-4F87707F71CD}">
  <dimension ref="A1"/>
  <sheetViews>
    <sheetView workbookViewId="0">
      <selection activeCell="F20" sqref="F20"/>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C951-5380-44E4-AF2E-D0F8F046CEE7}">
  <dimension ref="A1"/>
  <sheetViews>
    <sheetView workbookViewId="0">
      <selection activeCell="H20" sqref="H2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1A Regression Review</vt:lpstr>
      <vt:lpstr>1B Metrics Examples</vt:lpstr>
      <vt:lpstr>1C Examples inc R^2</vt:lpstr>
      <vt:lpstr>1D Other Considerations</vt:lpstr>
      <vt:lpstr>2A Classification</vt:lpstr>
      <vt:lpstr>2B Confusion Matrix</vt:lpstr>
      <vt:lpstr>Clustering - Distance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Yves Y. Kangleon</dc:creator>
  <cp:lastModifiedBy>Yves Y. Kangleon</cp:lastModifiedBy>
  <dcterms:created xsi:type="dcterms:W3CDTF">2022-07-19T08:57:05Z</dcterms:created>
  <dcterms:modified xsi:type="dcterms:W3CDTF">2022-07-22T15:12:31Z</dcterms:modified>
</cp:coreProperties>
</file>