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ain and Lift Charts" sheetId="2" r:id="rId5"/>
    <sheet state="visible" name="Deciles" sheetId="3" r:id="rId6"/>
    <sheet state="visible" name="Log Loss" sheetId="4" r:id="rId7"/>
    <sheet state="visible" name="ROC" sheetId="5" r:id="rId8"/>
  </sheets>
  <definedNames/>
  <calcPr/>
</workbook>
</file>

<file path=xl/sharedStrings.xml><?xml version="1.0" encoding="utf-8"?>
<sst xmlns="http://schemas.openxmlformats.org/spreadsheetml/2006/main" count="81" uniqueCount="47">
  <si>
    <t>Cutoff</t>
  </si>
  <si>
    <t>Prediction Score</t>
  </si>
  <si>
    <t>Rank</t>
  </si>
  <si>
    <t>Decile</t>
  </si>
  <si>
    <t>Prediction</t>
  </si>
  <si>
    <t>Actual</t>
  </si>
  <si>
    <t>CM Classification</t>
  </si>
  <si>
    <t>FN</t>
  </si>
  <si>
    <t>TP</t>
  </si>
  <si>
    <t>TN</t>
  </si>
  <si>
    <t>FP</t>
  </si>
  <si>
    <t>Observations</t>
  </si>
  <si>
    <t>"Events" / 1</t>
  </si>
  <si>
    <t>A</t>
  </si>
  <si>
    <t>B</t>
  </si>
  <si>
    <t>C</t>
  </si>
  <si>
    <t>D</t>
  </si>
  <si>
    <t>E</t>
  </si>
  <si>
    <t>F</t>
  </si>
  <si>
    <t>G</t>
  </si>
  <si>
    <t>Obs</t>
  </si>
  <si>
    <t>Probability</t>
  </si>
  <si>
    <t>Actual Class</t>
  </si>
  <si>
    <t>No. of Cases</t>
  </si>
  <si>
    <t>No. of "Events"</t>
  </si>
  <si>
    <t>Cumulative Events</t>
  </si>
  <si>
    <t>% of Events</t>
  </si>
  <si>
    <t>Gain</t>
  </si>
  <si>
    <t>Cumulative Lift</t>
  </si>
  <si>
    <t>% of targets (events) covered at a given decile level. For example,  80% of targets covered in top 20% of data based on model. In the case of propensity to buy model, we can say we can identify and target 80% of customers who are likely to buy the product by just sending email to 20% of total customers.</t>
  </si>
  <si>
    <t>Cumulative C</t>
  </si>
  <si>
    <t>H / 4874</t>
  </si>
  <si>
    <t>Cumulative E</t>
  </si>
  <si>
    <t>F /  (A *10)</t>
  </si>
  <si>
    <t>...</t>
  </si>
  <si>
    <t>The Cum Lift of 4.03 for top two deciles, means that when selecting 20% of the records based on the model, one can expect 4.03 times the total number of targets (events) found by randomly selecting 20%-of-file without a model.</t>
  </si>
  <si>
    <t>Probaility</t>
  </si>
  <si>
    <t>Random</t>
  </si>
  <si>
    <t>Good</t>
  </si>
  <si>
    <t>Product</t>
  </si>
  <si>
    <t>LN</t>
  </si>
  <si>
    <t>Log Loss</t>
  </si>
  <si>
    <t>Predicted</t>
  </si>
  <si>
    <t>MSE</t>
  </si>
  <si>
    <t>LogLoss</t>
  </si>
  <si>
    <t>Correct Classification?</t>
  </si>
  <si>
    <t>Confidence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</si>
</sst>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rgb="FFFFFFFF"/>
      <name val="Arial"/>
    </font>
    <font>
      <color rgb="FF000000"/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horizontal="center" readingOrder="0"/>
    </xf>
    <xf borderId="0" fillId="0" fontId="2" numFmtId="3" xfId="0" applyFont="1" applyNumberFormat="1"/>
    <xf borderId="0" fillId="0" fontId="2" numFmtId="10" xfId="0" applyFont="1" applyNumberFormat="1"/>
    <xf borderId="0" fillId="0" fontId="2" numFmtId="2" xfId="0" applyFont="1" applyNumberFormat="1"/>
    <xf borderId="0" fillId="2" fontId="2" numFmtId="10" xfId="0" applyFont="1" applyNumberFormat="1"/>
    <xf borderId="0" fillId="3" fontId="2" numFmtId="2" xfId="0" applyFill="1" applyFont="1" applyNumberFormat="1"/>
    <xf borderId="0" fillId="0" fontId="1" numFmtId="0" xfId="0" applyAlignment="1" applyFont="1">
      <alignment horizontal="right" readingOrder="0"/>
    </xf>
    <xf borderId="0" fillId="0" fontId="2" numFmtId="164" xfId="0" applyFont="1" applyNumberFormat="1"/>
    <xf borderId="0" fillId="3" fontId="2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2" numFmtId="165" xfId="0" applyFont="1" applyNumberFormat="1"/>
    <xf borderId="0" fillId="0" fontId="1" numFmtId="165" xfId="0" applyFont="1" applyNumberForma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2" xfId="0" applyAlignment="1" applyBorder="1" applyFont="1" applyNumberFormat="1">
      <alignment readingOrder="0"/>
    </xf>
    <xf borderId="1" fillId="0" fontId="2" numFmtId="165" xfId="0" applyBorder="1" applyFont="1" applyNumberFormat="1"/>
    <xf borderId="1" fillId="5" fontId="2" numFmtId="0" xfId="0" applyAlignment="1" applyBorder="1" applyFont="1">
      <alignment readingOrder="0"/>
    </xf>
    <xf borderId="1" fillId="5" fontId="2" numFmtId="2" xfId="0" applyAlignment="1" applyBorder="1" applyFont="1" applyNumberFormat="1">
      <alignment readingOrder="0"/>
    </xf>
    <xf borderId="1" fillId="5" fontId="2" numFmtId="165" xfId="0" applyBorder="1" applyFont="1" applyNumberFormat="1"/>
    <xf borderId="1" fillId="0" fontId="2" numFmtId="2" xfId="0" applyBorder="1" applyFont="1" applyNumberFormat="1"/>
    <xf borderId="1" fillId="5" fontId="2" numFmtId="2" xfId="0" applyBorder="1" applyFont="1" applyNumberFormat="1"/>
    <xf borderId="0" fillId="0" fontId="2" numFmtId="166" xfId="0" applyFont="1" applyNumberFormat="1"/>
    <xf borderId="0" fillId="6" fontId="4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7" fontId="4" numFmtId="0" xfId="0" applyFill="1" applyFont="1"/>
    <xf borderId="0" fillId="6" fontId="2" numFmtId="0" xfId="0" applyFont="1"/>
    <xf borderId="0" fillId="7" fontId="2" numFmtId="0" xfId="0" applyFont="1"/>
    <xf borderId="0" fillId="2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8.29"/>
  </cols>
  <sheetData>
    <row r="1">
      <c r="A1" s="1" t="s">
        <v>0</v>
      </c>
      <c r="B1" s="2"/>
      <c r="C1" s="1"/>
      <c r="D1" s="1">
        <v>0.6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>
        <v>0.9883839086271601</v>
      </c>
      <c r="B4" s="5">
        <f t="shared" ref="B4:B103" si="1">rank(A4,A$4:A$103,0)</f>
        <v>1</v>
      </c>
      <c r="C4" s="5">
        <f t="shared" ref="C4:C103" si="2">ROUNDUP(B4/10)</f>
        <v>1</v>
      </c>
      <c r="D4" s="5">
        <f t="shared" ref="D4:D103" si="3">if(A4&gt;=$D$1,1,0)</f>
        <v>1</v>
      </c>
      <c r="E4" s="5">
        <v>1.0</v>
      </c>
      <c r="F4" s="4" t="str">
        <f t="shared" ref="F4:F103" si="4">if(D4=E4,IF(D4=0,"TN","TP"),IF(D4=0,"FN","FP"))</f>
        <v>TP</v>
      </c>
    </row>
    <row r="5">
      <c r="A5" s="5">
        <v>0.9793708523246297</v>
      </c>
      <c r="B5" s="5">
        <f t="shared" si="1"/>
        <v>2</v>
      </c>
      <c r="C5" s="5">
        <f t="shared" si="2"/>
        <v>1</v>
      </c>
      <c r="D5" s="5">
        <f t="shared" si="3"/>
        <v>1</v>
      </c>
      <c r="E5" s="5">
        <v>0.0</v>
      </c>
      <c r="F5" s="4" t="str">
        <f t="shared" si="4"/>
        <v>FP</v>
      </c>
    </row>
    <row r="6">
      <c r="A6" s="5">
        <v>0.9756288823716021</v>
      </c>
      <c r="B6" s="5">
        <f t="shared" si="1"/>
        <v>3</v>
      </c>
      <c r="C6" s="5">
        <f t="shared" si="2"/>
        <v>1</v>
      </c>
      <c r="D6" s="5">
        <f t="shared" si="3"/>
        <v>1</v>
      </c>
      <c r="E6" s="5">
        <v>1.0</v>
      </c>
      <c r="F6" s="4" t="str">
        <f t="shared" si="4"/>
        <v>TP</v>
      </c>
    </row>
    <row r="7">
      <c r="A7" s="5">
        <v>0.973829361109814</v>
      </c>
      <c r="B7" s="5">
        <f t="shared" si="1"/>
        <v>4</v>
      </c>
      <c r="C7" s="5">
        <f t="shared" si="2"/>
        <v>1</v>
      </c>
      <c r="D7" s="5">
        <f t="shared" si="3"/>
        <v>1</v>
      </c>
      <c r="E7" s="5">
        <v>1.0</v>
      </c>
      <c r="F7" s="4" t="str">
        <f t="shared" si="4"/>
        <v>TP</v>
      </c>
    </row>
    <row r="8">
      <c r="A8" s="5">
        <v>0.9630027439676253</v>
      </c>
      <c r="B8" s="5">
        <f t="shared" si="1"/>
        <v>5</v>
      </c>
      <c r="C8" s="5">
        <f t="shared" si="2"/>
        <v>1</v>
      </c>
      <c r="D8" s="5">
        <f t="shared" si="3"/>
        <v>1</v>
      </c>
      <c r="E8" s="5">
        <v>0.0</v>
      </c>
      <c r="F8" s="4" t="str">
        <f t="shared" si="4"/>
        <v>FP</v>
      </c>
    </row>
    <row r="9">
      <c r="A9" s="5">
        <v>0.959660906571621</v>
      </c>
      <c r="B9" s="5">
        <f t="shared" si="1"/>
        <v>6</v>
      </c>
      <c r="C9" s="5">
        <f t="shared" si="2"/>
        <v>1</v>
      </c>
      <c r="D9" s="5">
        <f t="shared" si="3"/>
        <v>1</v>
      </c>
      <c r="E9" s="5">
        <v>1.0</v>
      </c>
      <c r="F9" s="4" t="str">
        <f t="shared" si="4"/>
        <v>TP</v>
      </c>
      <c r="H9" s="6" t="s">
        <v>5</v>
      </c>
      <c r="I9" s="7">
        <v>1.0</v>
      </c>
      <c r="J9" s="8" t="s">
        <v>7</v>
      </c>
      <c r="K9" s="8" t="s">
        <v>8</v>
      </c>
    </row>
    <row r="10">
      <c r="A10" s="5">
        <v>0.9583416616133648</v>
      </c>
      <c r="B10" s="5">
        <f t="shared" si="1"/>
        <v>7</v>
      </c>
      <c r="C10" s="5">
        <f t="shared" si="2"/>
        <v>1</v>
      </c>
      <c r="D10" s="5">
        <f t="shared" si="3"/>
        <v>1</v>
      </c>
      <c r="E10" s="5">
        <v>0.0</v>
      </c>
      <c r="F10" s="4" t="str">
        <f t="shared" si="4"/>
        <v>FP</v>
      </c>
      <c r="I10" s="7">
        <v>0.0</v>
      </c>
      <c r="J10" s="8" t="s">
        <v>9</v>
      </c>
      <c r="K10" s="8" t="s">
        <v>10</v>
      </c>
    </row>
    <row r="11">
      <c r="A11" s="5">
        <v>0.9524744338708787</v>
      </c>
      <c r="B11" s="5">
        <f t="shared" si="1"/>
        <v>8</v>
      </c>
      <c r="C11" s="5">
        <f t="shared" si="2"/>
        <v>1</v>
      </c>
      <c r="D11" s="5">
        <f t="shared" si="3"/>
        <v>1</v>
      </c>
      <c r="E11" s="5">
        <v>0.0</v>
      </c>
      <c r="F11" s="4" t="str">
        <f t="shared" si="4"/>
        <v>FP</v>
      </c>
      <c r="H11" s="7"/>
      <c r="J11" s="7">
        <v>0.0</v>
      </c>
      <c r="K11" s="7">
        <v>1.0</v>
      </c>
    </row>
    <row r="12">
      <c r="A12" s="5">
        <v>0.9493611118728063</v>
      </c>
      <c r="B12" s="5">
        <f t="shared" si="1"/>
        <v>9</v>
      </c>
      <c r="C12" s="5">
        <f t="shared" si="2"/>
        <v>1</v>
      </c>
      <c r="D12" s="5">
        <f t="shared" si="3"/>
        <v>1</v>
      </c>
      <c r="E12" s="5">
        <v>1.0</v>
      </c>
      <c r="F12" s="4" t="str">
        <f t="shared" si="4"/>
        <v>TP</v>
      </c>
      <c r="J12" s="9" t="s">
        <v>4</v>
      </c>
    </row>
    <row r="13">
      <c r="A13" s="5">
        <v>0.9467386382162547</v>
      </c>
      <c r="B13" s="5">
        <f t="shared" si="1"/>
        <v>10</v>
      </c>
      <c r="C13" s="5">
        <f t="shared" si="2"/>
        <v>1</v>
      </c>
      <c r="D13" s="5">
        <f t="shared" si="3"/>
        <v>1</v>
      </c>
      <c r="E13" s="5">
        <v>1.0</v>
      </c>
      <c r="F13" s="4" t="str">
        <f t="shared" si="4"/>
        <v>TP</v>
      </c>
    </row>
    <row r="14">
      <c r="A14" s="5">
        <v>0.9321074456472163</v>
      </c>
      <c r="B14" s="5">
        <f t="shared" si="1"/>
        <v>11</v>
      </c>
      <c r="C14" s="5">
        <f t="shared" si="2"/>
        <v>2</v>
      </c>
      <c r="D14" s="5">
        <f t="shared" si="3"/>
        <v>1</v>
      </c>
      <c r="E14" s="5">
        <v>0.0</v>
      </c>
      <c r="F14" s="4" t="str">
        <f t="shared" si="4"/>
        <v>FP</v>
      </c>
    </row>
    <row r="15">
      <c r="A15" s="5">
        <v>0.9115178590602783</v>
      </c>
      <c r="B15" s="5">
        <f t="shared" si="1"/>
        <v>12</v>
      </c>
      <c r="C15" s="5">
        <f t="shared" si="2"/>
        <v>2</v>
      </c>
      <c r="D15" s="5">
        <f t="shared" si="3"/>
        <v>1</v>
      </c>
      <c r="E15" s="5">
        <v>0.0</v>
      </c>
      <c r="F15" s="4" t="str">
        <f t="shared" si="4"/>
        <v>FP</v>
      </c>
    </row>
    <row r="16">
      <c r="A16" s="5">
        <v>0.9037015309762221</v>
      </c>
      <c r="B16" s="5">
        <f t="shared" si="1"/>
        <v>13</v>
      </c>
      <c r="C16" s="5">
        <f t="shared" si="2"/>
        <v>2</v>
      </c>
      <c r="D16" s="5">
        <f t="shared" si="3"/>
        <v>1</v>
      </c>
      <c r="E16" s="5">
        <v>1.0</v>
      </c>
      <c r="F16" s="4" t="str">
        <f t="shared" si="4"/>
        <v>TP</v>
      </c>
    </row>
    <row r="17">
      <c r="A17" s="5">
        <v>0.8922703409970172</v>
      </c>
      <c r="B17" s="5">
        <f t="shared" si="1"/>
        <v>14</v>
      </c>
      <c r="C17" s="5">
        <f t="shared" si="2"/>
        <v>2</v>
      </c>
      <c r="D17" s="5">
        <f t="shared" si="3"/>
        <v>1</v>
      </c>
      <c r="E17" s="5">
        <v>0.0</v>
      </c>
      <c r="F17" s="4" t="str">
        <f t="shared" si="4"/>
        <v>FP</v>
      </c>
    </row>
    <row r="18">
      <c r="A18" s="5">
        <v>0.8812866921041104</v>
      </c>
      <c r="B18" s="5">
        <f t="shared" si="1"/>
        <v>15</v>
      </c>
      <c r="C18" s="5">
        <f t="shared" si="2"/>
        <v>2</v>
      </c>
      <c r="D18" s="5">
        <f t="shared" si="3"/>
        <v>1</v>
      </c>
      <c r="E18" s="5">
        <v>0.0</v>
      </c>
      <c r="F18" s="4" t="str">
        <f t="shared" si="4"/>
        <v>FP</v>
      </c>
    </row>
    <row r="19">
      <c r="A19" s="5">
        <v>0.8759747292480871</v>
      </c>
      <c r="B19" s="5">
        <f t="shared" si="1"/>
        <v>16</v>
      </c>
      <c r="C19" s="5">
        <f t="shared" si="2"/>
        <v>2</v>
      </c>
      <c r="D19" s="5">
        <f t="shared" si="3"/>
        <v>1</v>
      </c>
      <c r="E19" s="5">
        <v>0.0</v>
      </c>
      <c r="F19" s="4" t="str">
        <f t="shared" si="4"/>
        <v>FP</v>
      </c>
    </row>
    <row r="20">
      <c r="A20" s="5">
        <v>0.8696369553893416</v>
      </c>
      <c r="B20" s="5">
        <f t="shared" si="1"/>
        <v>17</v>
      </c>
      <c r="C20" s="5">
        <f t="shared" si="2"/>
        <v>2</v>
      </c>
      <c r="D20" s="5">
        <f t="shared" si="3"/>
        <v>1</v>
      </c>
      <c r="E20" s="5">
        <v>0.0</v>
      </c>
      <c r="F20" s="4" t="str">
        <f t="shared" si="4"/>
        <v>FP</v>
      </c>
    </row>
    <row r="21">
      <c r="A21" s="5">
        <v>0.86908920642422</v>
      </c>
      <c r="B21" s="5">
        <f t="shared" si="1"/>
        <v>18</v>
      </c>
      <c r="C21" s="5">
        <f t="shared" si="2"/>
        <v>2</v>
      </c>
      <c r="D21" s="5">
        <f t="shared" si="3"/>
        <v>1</v>
      </c>
      <c r="E21" s="5">
        <v>0.0</v>
      </c>
      <c r="F21" s="4" t="str">
        <f t="shared" si="4"/>
        <v>FP</v>
      </c>
    </row>
    <row r="22">
      <c r="A22" s="5">
        <v>0.8635739234218935</v>
      </c>
      <c r="B22" s="5">
        <f t="shared" si="1"/>
        <v>19</v>
      </c>
      <c r="C22" s="5">
        <f t="shared" si="2"/>
        <v>2</v>
      </c>
      <c r="D22" s="5">
        <f t="shared" si="3"/>
        <v>1</v>
      </c>
      <c r="E22" s="5">
        <v>0.0</v>
      </c>
      <c r="F22" s="4" t="str">
        <f t="shared" si="4"/>
        <v>FP</v>
      </c>
    </row>
    <row r="23">
      <c r="A23" s="5">
        <v>0.8538317684755337</v>
      </c>
      <c r="B23" s="5">
        <f t="shared" si="1"/>
        <v>20</v>
      </c>
      <c r="C23" s="5">
        <f t="shared" si="2"/>
        <v>2</v>
      </c>
      <c r="D23" s="5">
        <f t="shared" si="3"/>
        <v>1</v>
      </c>
      <c r="E23" s="5">
        <v>1.0</v>
      </c>
      <c r="F23" s="4" t="str">
        <f t="shared" si="4"/>
        <v>TP</v>
      </c>
    </row>
    <row r="24">
      <c r="A24" s="5">
        <v>0.8397622738597498</v>
      </c>
      <c r="B24" s="5">
        <f t="shared" si="1"/>
        <v>21</v>
      </c>
      <c r="C24" s="5">
        <f t="shared" si="2"/>
        <v>3</v>
      </c>
      <c r="D24" s="5">
        <f t="shared" si="3"/>
        <v>1</v>
      </c>
      <c r="E24" s="5">
        <v>0.0</v>
      </c>
      <c r="F24" s="4" t="str">
        <f t="shared" si="4"/>
        <v>FP</v>
      </c>
    </row>
    <row r="25">
      <c r="A25" s="5">
        <v>0.826904151555016</v>
      </c>
      <c r="B25" s="5">
        <f t="shared" si="1"/>
        <v>22</v>
      </c>
      <c r="C25" s="5">
        <f t="shared" si="2"/>
        <v>3</v>
      </c>
      <c r="D25" s="5">
        <f t="shared" si="3"/>
        <v>1</v>
      </c>
      <c r="E25" s="5">
        <v>1.0</v>
      </c>
      <c r="F25" s="4" t="str">
        <f t="shared" si="4"/>
        <v>TP</v>
      </c>
    </row>
    <row r="26">
      <c r="A26" s="5">
        <v>0.815741196042468</v>
      </c>
      <c r="B26" s="5">
        <f t="shared" si="1"/>
        <v>23</v>
      </c>
      <c r="C26" s="5">
        <f t="shared" si="2"/>
        <v>3</v>
      </c>
      <c r="D26" s="5">
        <f t="shared" si="3"/>
        <v>1</v>
      </c>
      <c r="E26" s="5">
        <v>0.0</v>
      </c>
      <c r="F26" s="4" t="str">
        <f t="shared" si="4"/>
        <v>FP</v>
      </c>
    </row>
    <row r="27">
      <c r="A27" s="5">
        <v>0.8121082254013758</v>
      </c>
      <c r="B27" s="5">
        <f t="shared" si="1"/>
        <v>24</v>
      </c>
      <c r="C27" s="5">
        <f t="shared" si="2"/>
        <v>3</v>
      </c>
      <c r="D27" s="5">
        <f t="shared" si="3"/>
        <v>1</v>
      </c>
      <c r="E27" s="5">
        <v>1.0</v>
      </c>
      <c r="F27" s="4" t="str">
        <f t="shared" si="4"/>
        <v>TP</v>
      </c>
    </row>
    <row r="28">
      <c r="A28" s="5">
        <v>0.784222668184654</v>
      </c>
      <c r="B28" s="5">
        <f t="shared" si="1"/>
        <v>25</v>
      </c>
      <c r="C28" s="5">
        <f t="shared" si="2"/>
        <v>3</v>
      </c>
      <c r="D28" s="5">
        <f t="shared" si="3"/>
        <v>1</v>
      </c>
      <c r="E28" s="5">
        <v>0.0</v>
      </c>
      <c r="F28" s="4" t="str">
        <f t="shared" si="4"/>
        <v>FP</v>
      </c>
    </row>
    <row r="29">
      <c r="A29" s="5">
        <v>0.7659207311854478</v>
      </c>
      <c r="B29" s="5">
        <f t="shared" si="1"/>
        <v>26</v>
      </c>
      <c r="C29" s="5">
        <f t="shared" si="2"/>
        <v>3</v>
      </c>
      <c r="D29" s="5">
        <f t="shared" si="3"/>
        <v>1</v>
      </c>
      <c r="E29" s="5">
        <v>1.0</v>
      </c>
      <c r="F29" s="4" t="str">
        <f t="shared" si="4"/>
        <v>TP</v>
      </c>
    </row>
    <row r="30">
      <c r="A30" s="5">
        <v>0.7648540411471296</v>
      </c>
      <c r="B30" s="5">
        <f t="shared" si="1"/>
        <v>27</v>
      </c>
      <c r="C30" s="5">
        <f t="shared" si="2"/>
        <v>3</v>
      </c>
      <c r="D30" s="5">
        <f t="shared" si="3"/>
        <v>1</v>
      </c>
      <c r="E30" s="5">
        <v>1.0</v>
      </c>
      <c r="F30" s="4" t="str">
        <f t="shared" si="4"/>
        <v>TP</v>
      </c>
    </row>
    <row r="31">
      <c r="A31" s="5">
        <v>0.758064593031489</v>
      </c>
      <c r="B31" s="5">
        <f t="shared" si="1"/>
        <v>28</v>
      </c>
      <c r="C31" s="5">
        <f t="shared" si="2"/>
        <v>3</v>
      </c>
      <c r="D31" s="5">
        <f t="shared" si="3"/>
        <v>1</v>
      </c>
      <c r="E31" s="5">
        <v>0.0</v>
      </c>
      <c r="F31" s="4" t="str">
        <f t="shared" si="4"/>
        <v>FP</v>
      </c>
    </row>
    <row r="32">
      <c r="A32" s="5">
        <v>0.751496462991663</v>
      </c>
      <c r="B32" s="5">
        <f t="shared" si="1"/>
        <v>29</v>
      </c>
      <c r="C32" s="5">
        <f t="shared" si="2"/>
        <v>3</v>
      </c>
      <c r="D32" s="5">
        <f t="shared" si="3"/>
        <v>1</v>
      </c>
      <c r="E32" s="5">
        <v>1.0</v>
      </c>
      <c r="F32" s="4" t="str">
        <f t="shared" si="4"/>
        <v>TP</v>
      </c>
    </row>
    <row r="33">
      <c r="A33" s="5">
        <v>0.7440765955824059</v>
      </c>
      <c r="B33" s="5">
        <f t="shared" si="1"/>
        <v>30</v>
      </c>
      <c r="C33" s="5">
        <f t="shared" si="2"/>
        <v>3</v>
      </c>
      <c r="D33" s="5">
        <f t="shared" si="3"/>
        <v>1</v>
      </c>
      <c r="E33" s="5">
        <v>0.0</v>
      </c>
      <c r="F33" s="4" t="str">
        <f t="shared" si="4"/>
        <v>FP</v>
      </c>
    </row>
    <row r="34">
      <c r="A34" s="5">
        <v>0.7423387171359451</v>
      </c>
      <c r="B34" s="5">
        <f t="shared" si="1"/>
        <v>31</v>
      </c>
      <c r="C34" s="5">
        <f t="shared" si="2"/>
        <v>4</v>
      </c>
      <c r="D34" s="5">
        <f t="shared" si="3"/>
        <v>1</v>
      </c>
      <c r="E34" s="5">
        <v>0.0</v>
      </c>
      <c r="F34" s="4" t="str">
        <f t="shared" si="4"/>
        <v>FP</v>
      </c>
    </row>
    <row r="35">
      <c r="A35" s="5">
        <v>0.7255714143647208</v>
      </c>
      <c r="B35" s="5">
        <f t="shared" si="1"/>
        <v>32</v>
      </c>
      <c r="C35" s="5">
        <f t="shared" si="2"/>
        <v>4</v>
      </c>
      <c r="D35" s="5">
        <f t="shared" si="3"/>
        <v>1</v>
      </c>
      <c r="E35" s="5">
        <v>0.0</v>
      </c>
      <c r="F35" s="4" t="str">
        <f t="shared" si="4"/>
        <v>FP</v>
      </c>
    </row>
    <row r="36">
      <c r="A36" s="5">
        <v>0.7180496757356528</v>
      </c>
      <c r="B36" s="5">
        <f t="shared" si="1"/>
        <v>33</v>
      </c>
      <c r="C36" s="5">
        <f t="shared" si="2"/>
        <v>4</v>
      </c>
      <c r="D36" s="5">
        <f t="shared" si="3"/>
        <v>1</v>
      </c>
      <c r="E36" s="5">
        <v>1.0</v>
      </c>
      <c r="F36" s="4" t="str">
        <f t="shared" si="4"/>
        <v>TP</v>
      </c>
    </row>
    <row r="37">
      <c r="A37" s="5">
        <v>0.7138783942953913</v>
      </c>
      <c r="B37" s="5">
        <f t="shared" si="1"/>
        <v>34</v>
      </c>
      <c r="C37" s="5">
        <f t="shared" si="2"/>
        <v>4</v>
      </c>
      <c r="D37" s="5">
        <f t="shared" si="3"/>
        <v>1</v>
      </c>
      <c r="E37" s="5">
        <v>1.0</v>
      </c>
      <c r="F37" s="4" t="str">
        <f t="shared" si="4"/>
        <v>TP</v>
      </c>
    </row>
    <row r="38">
      <c r="A38" s="5">
        <v>0.6943304316224526</v>
      </c>
      <c r="B38" s="5">
        <f t="shared" si="1"/>
        <v>35</v>
      </c>
      <c r="C38" s="5">
        <f t="shared" si="2"/>
        <v>4</v>
      </c>
      <c r="D38" s="5">
        <f t="shared" si="3"/>
        <v>1</v>
      </c>
      <c r="E38" s="5">
        <v>0.0</v>
      </c>
      <c r="F38" s="4" t="str">
        <f t="shared" si="4"/>
        <v>FP</v>
      </c>
    </row>
    <row r="39">
      <c r="A39" s="5">
        <v>0.6818670491952485</v>
      </c>
      <c r="B39" s="5">
        <f t="shared" si="1"/>
        <v>36</v>
      </c>
      <c r="C39" s="5">
        <f t="shared" si="2"/>
        <v>4</v>
      </c>
      <c r="D39" s="5">
        <f t="shared" si="3"/>
        <v>1</v>
      </c>
      <c r="E39" s="5">
        <v>0.0</v>
      </c>
      <c r="F39" s="4" t="str">
        <f t="shared" si="4"/>
        <v>FP</v>
      </c>
    </row>
    <row r="40">
      <c r="A40" s="5">
        <v>0.6813496299190188</v>
      </c>
      <c r="B40" s="5">
        <f t="shared" si="1"/>
        <v>37</v>
      </c>
      <c r="C40" s="5">
        <f t="shared" si="2"/>
        <v>4</v>
      </c>
      <c r="D40" s="5">
        <f t="shared" si="3"/>
        <v>1</v>
      </c>
      <c r="E40" s="5">
        <v>1.0</v>
      </c>
      <c r="F40" s="4" t="str">
        <f t="shared" si="4"/>
        <v>TP</v>
      </c>
    </row>
    <row r="41">
      <c r="A41" s="5">
        <v>0.6773109624428838</v>
      </c>
      <c r="B41" s="5">
        <f t="shared" si="1"/>
        <v>38</v>
      </c>
      <c r="C41" s="5">
        <f t="shared" si="2"/>
        <v>4</v>
      </c>
      <c r="D41" s="5">
        <f t="shared" si="3"/>
        <v>1</v>
      </c>
      <c r="E41" s="5">
        <v>0.0</v>
      </c>
      <c r="F41" s="4" t="str">
        <f t="shared" si="4"/>
        <v>FP</v>
      </c>
    </row>
    <row r="42">
      <c r="A42" s="5">
        <v>0.6745171409731769</v>
      </c>
      <c r="B42" s="5">
        <f t="shared" si="1"/>
        <v>39</v>
      </c>
      <c r="C42" s="5">
        <f t="shared" si="2"/>
        <v>4</v>
      </c>
      <c r="D42" s="5">
        <f t="shared" si="3"/>
        <v>1</v>
      </c>
      <c r="E42" s="5">
        <v>1.0</v>
      </c>
      <c r="F42" s="4" t="str">
        <f t="shared" si="4"/>
        <v>TP</v>
      </c>
    </row>
    <row r="43">
      <c r="A43" s="5">
        <v>0.6672826756174371</v>
      </c>
      <c r="B43" s="5">
        <f t="shared" si="1"/>
        <v>40</v>
      </c>
      <c r="C43" s="5">
        <f t="shared" si="2"/>
        <v>4</v>
      </c>
      <c r="D43" s="5">
        <f t="shared" si="3"/>
        <v>1</v>
      </c>
      <c r="E43" s="5">
        <v>1.0</v>
      </c>
      <c r="F43" s="4" t="str">
        <f t="shared" si="4"/>
        <v>TP</v>
      </c>
    </row>
    <row r="44">
      <c r="A44" s="5">
        <v>0.6636187107194254</v>
      </c>
      <c r="B44" s="5">
        <f t="shared" si="1"/>
        <v>41</v>
      </c>
      <c r="C44" s="5">
        <f t="shared" si="2"/>
        <v>5</v>
      </c>
      <c r="D44" s="5">
        <f t="shared" si="3"/>
        <v>1</v>
      </c>
      <c r="E44" s="5">
        <v>1.0</v>
      </c>
      <c r="F44" s="4" t="str">
        <f t="shared" si="4"/>
        <v>TP</v>
      </c>
    </row>
    <row r="45">
      <c r="A45" s="5">
        <v>0.6590566032788757</v>
      </c>
      <c r="B45" s="5">
        <f t="shared" si="1"/>
        <v>42</v>
      </c>
      <c r="C45" s="5">
        <f t="shared" si="2"/>
        <v>5</v>
      </c>
      <c r="D45" s="5">
        <f t="shared" si="3"/>
        <v>1</v>
      </c>
      <c r="E45" s="5">
        <v>0.0</v>
      </c>
      <c r="F45" s="4" t="str">
        <f t="shared" si="4"/>
        <v>FP</v>
      </c>
    </row>
    <row r="46">
      <c r="A46" s="5">
        <v>0.6254980684639645</v>
      </c>
      <c r="B46" s="5">
        <f t="shared" si="1"/>
        <v>43</v>
      </c>
      <c r="C46" s="5">
        <f t="shared" si="2"/>
        <v>5</v>
      </c>
      <c r="D46" s="5">
        <f t="shared" si="3"/>
        <v>1</v>
      </c>
      <c r="E46" s="5">
        <v>0.0</v>
      </c>
      <c r="F46" s="4" t="str">
        <f t="shared" si="4"/>
        <v>FP</v>
      </c>
    </row>
    <row r="47">
      <c r="A47" s="5">
        <v>0.6220785340553822</v>
      </c>
      <c r="B47" s="5">
        <f t="shared" si="1"/>
        <v>44</v>
      </c>
      <c r="C47" s="5">
        <f t="shared" si="2"/>
        <v>5</v>
      </c>
      <c r="D47" s="5">
        <f t="shared" si="3"/>
        <v>1</v>
      </c>
      <c r="E47" s="5">
        <v>0.0</v>
      </c>
      <c r="F47" s="4" t="str">
        <f t="shared" si="4"/>
        <v>FP</v>
      </c>
    </row>
    <row r="48">
      <c r="A48" s="5">
        <v>0.606641910354038</v>
      </c>
      <c r="B48" s="5">
        <f t="shared" si="1"/>
        <v>45</v>
      </c>
      <c r="C48" s="5">
        <f t="shared" si="2"/>
        <v>5</v>
      </c>
      <c r="D48" s="5">
        <f t="shared" si="3"/>
        <v>1</v>
      </c>
      <c r="E48" s="5">
        <v>0.0</v>
      </c>
      <c r="F48" s="4" t="str">
        <f t="shared" si="4"/>
        <v>FP</v>
      </c>
    </row>
    <row r="49">
      <c r="A49" s="5">
        <v>0.604696929302379</v>
      </c>
      <c r="B49" s="5">
        <f t="shared" si="1"/>
        <v>46</v>
      </c>
      <c r="C49" s="5">
        <f t="shared" si="2"/>
        <v>5</v>
      </c>
      <c r="D49" s="5">
        <f t="shared" si="3"/>
        <v>1</v>
      </c>
      <c r="E49" s="5">
        <v>0.0</v>
      </c>
      <c r="F49" s="4" t="str">
        <f t="shared" si="4"/>
        <v>FP</v>
      </c>
    </row>
    <row r="50">
      <c r="A50" s="5">
        <v>0.6029869142202183</v>
      </c>
      <c r="B50" s="5">
        <f t="shared" si="1"/>
        <v>47</v>
      </c>
      <c r="C50" s="5">
        <f t="shared" si="2"/>
        <v>5</v>
      </c>
      <c r="D50" s="5">
        <f t="shared" si="3"/>
        <v>1</v>
      </c>
      <c r="E50" s="5">
        <v>1.0</v>
      </c>
      <c r="F50" s="4" t="str">
        <f t="shared" si="4"/>
        <v>TP</v>
      </c>
    </row>
    <row r="51">
      <c r="A51" s="5">
        <v>0.6014043617955032</v>
      </c>
      <c r="B51" s="5">
        <f t="shared" si="1"/>
        <v>48</v>
      </c>
      <c r="C51" s="5">
        <f t="shared" si="2"/>
        <v>5</v>
      </c>
      <c r="D51" s="5">
        <f t="shared" si="3"/>
        <v>1</v>
      </c>
      <c r="E51" s="5">
        <v>0.0</v>
      </c>
      <c r="F51" s="4" t="str">
        <f t="shared" si="4"/>
        <v>FP</v>
      </c>
    </row>
    <row r="52">
      <c r="A52" s="5">
        <v>0.5949786965011654</v>
      </c>
      <c r="B52" s="5">
        <f t="shared" si="1"/>
        <v>49</v>
      </c>
      <c r="C52" s="5">
        <f t="shared" si="2"/>
        <v>5</v>
      </c>
      <c r="D52" s="5">
        <f t="shared" si="3"/>
        <v>0</v>
      </c>
      <c r="E52" s="5">
        <v>1.0</v>
      </c>
      <c r="F52" s="4" t="str">
        <f t="shared" si="4"/>
        <v>FN</v>
      </c>
    </row>
    <row r="53">
      <c r="A53" s="5">
        <v>0.5789681522291025</v>
      </c>
      <c r="B53" s="5">
        <f t="shared" si="1"/>
        <v>50</v>
      </c>
      <c r="C53" s="5">
        <f t="shared" si="2"/>
        <v>5</v>
      </c>
      <c r="D53" s="5">
        <f t="shared" si="3"/>
        <v>0</v>
      </c>
      <c r="E53" s="5">
        <v>1.0</v>
      </c>
      <c r="F53" s="4" t="str">
        <f t="shared" si="4"/>
        <v>FN</v>
      </c>
    </row>
    <row r="54">
      <c r="A54" s="5">
        <v>0.5658876925925536</v>
      </c>
      <c r="B54" s="5">
        <f t="shared" si="1"/>
        <v>51</v>
      </c>
      <c r="C54" s="5">
        <f t="shared" si="2"/>
        <v>6</v>
      </c>
      <c r="D54" s="5">
        <f t="shared" si="3"/>
        <v>0</v>
      </c>
      <c r="E54" s="5">
        <v>1.0</v>
      </c>
      <c r="F54" s="4" t="str">
        <f t="shared" si="4"/>
        <v>FN</v>
      </c>
    </row>
    <row r="55">
      <c r="A55" s="5">
        <v>0.5639796349597062</v>
      </c>
      <c r="B55" s="5">
        <f t="shared" si="1"/>
        <v>52</v>
      </c>
      <c r="C55" s="5">
        <f t="shared" si="2"/>
        <v>6</v>
      </c>
      <c r="D55" s="5">
        <f t="shared" si="3"/>
        <v>0</v>
      </c>
      <c r="E55" s="5">
        <v>0.0</v>
      </c>
      <c r="F55" s="4" t="str">
        <f t="shared" si="4"/>
        <v>TN</v>
      </c>
    </row>
    <row r="56">
      <c r="A56" s="5">
        <v>0.5518332372715604</v>
      </c>
      <c r="B56" s="5">
        <f t="shared" si="1"/>
        <v>53</v>
      </c>
      <c r="C56" s="5">
        <f t="shared" si="2"/>
        <v>6</v>
      </c>
      <c r="D56" s="5">
        <f t="shared" si="3"/>
        <v>0</v>
      </c>
      <c r="E56" s="5">
        <v>0.0</v>
      </c>
      <c r="F56" s="4" t="str">
        <f t="shared" si="4"/>
        <v>TN</v>
      </c>
    </row>
    <row r="57">
      <c r="A57" s="5">
        <v>0.534404839292878</v>
      </c>
      <c r="B57" s="5">
        <f t="shared" si="1"/>
        <v>54</v>
      </c>
      <c r="C57" s="5">
        <f t="shared" si="2"/>
        <v>6</v>
      </c>
      <c r="D57" s="5">
        <f t="shared" si="3"/>
        <v>0</v>
      </c>
      <c r="E57" s="5">
        <v>1.0</v>
      </c>
      <c r="F57" s="4" t="str">
        <f t="shared" si="4"/>
        <v>FN</v>
      </c>
    </row>
    <row r="58">
      <c r="A58" s="5">
        <v>0.5309023716245296</v>
      </c>
      <c r="B58" s="5">
        <f t="shared" si="1"/>
        <v>55</v>
      </c>
      <c r="C58" s="5">
        <f t="shared" si="2"/>
        <v>6</v>
      </c>
      <c r="D58" s="5">
        <f t="shared" si="3"/>
        <v>0</v>
      </c>
      <c r="E58" s="5">
        <v>1.0</v>
      </c>
      <c r="F58" s="4" t="str">
        <f t="shared" si="4"/>
        <v>FN</v>
      </c>
    </row>
    <row r="59">
      <c r="A59" s="5">
        <v>0.4782307937399555</v>
      </c>
      <c r="B59" s="5">
        <f t="shared" si="1"/>
        <v>56</v>
      </c>
      <c r="C59" s="5">
        <f t="shared" si="2"/>
        <v>6</v>
      </c>
      <c r="D59" s="5">
        <f t="shared" si="3"/>
        <v>0</v>
      </c>
      <c r="E59" s="5">
        <v>0.0</v>
      </c>
      <c r="F59" s="4" t="str">
        <f t="shared" si="4"/>
        <v>TN</v>
      </c>
    </row>
    <row r="60">
      <c r="A60" s="5">
        <v>0.4662974135884511</v>
      </c>
      <c r="B60" s="5">
        <f t="shared" si="1"/>
        <v>57</v>
      </c>
      <c r="C60" s="5">
        <f t="shared" si="2"/>
        <v>6</v>
      </c>
      <c r="D60" s="5">
        <f t="shared" si="3"/>
        <v>0</v>
      </c>
      <c r="E60" s="5">
        <v>0.0</v>
      </c>
      <c r="F60" s="4" t="str">
        <f t="shared" si="4"/>
        <v>TN</v>
      </c>
    </row>
    <row r="61">
      <c r="A61" s="5">
        <v>0.461475339501656</v>
      </c>
      <c r="B61" s="5">
        <f t="shared" si="1"/>
        <v>58</v>
      </c>
      <c r="C61" s="5">
        <f t="shared" si="2"/>
        <v>6</v>
      </c>
      <c r="D61" s="5">
        <f t="shared" si="3"/>
        <v>0</v>
      </c>
      <c r="E61" s="5">
        <v>1.0</v>
      </c>
      <c r="F61" s="4" t="str">
        <f t="shared" si="4"/>
        <v>FN</v>
      </c>
    </row>
    <row r="62">
      <c r="A62" s="5">
        <v>0.4585058178266792</v>
      </c>
      <c r="B62" s="5">
        <f t="shared" si="1"/>
        <v>59</v>
      </c>
      <c r="C62" s="5">
        <f t="shared" si="2"/>
        <v>6</v>
      </c>
      <c r="D62" s="5">
        <f t="shared" si="3"/>
        <v>0</v>
      </c>
      <c r="E62" s="5">
        <v>1.0</v>
      </c>
      <c r="F62" s="4" t="str">
        <f t="shared" si="4"/>
        <v>FN</v>
      </c>
    </row>
    <row r="63">
      <c r="A63" s="5">
        <v>0.4435931826849534</v>
      </c>
      <c r="B63" s="5">
        <f t="shared" si="1"/>
        <v>60</v>
      </c>
      <c r="C63" s="5">
        <f t="shared" si="2"/>
        <v>6</v>
      </c>
      <c r="D63" s="5">
        <f t="shared" si="3"/>
        <v>0</v>
      </c>
      <c r="E63" s="5">
        <v>1.0</v>
      </c>
      <c r="F63" s="4" t="str">
        <f t="shared" si="4"/>
        <v>FN</v>
      </c>
    </row>
    <row r="64">
      <c r="A64" s="5">
        <v>0.404654972622875</v>
      </c>
      <c r="B64" s="5">
        <f t="shared" si="1"/>
        <v>61</v>
      </c>
      <c r="C64" s="5">
        <f t="shared" si="2"/>
        <v>7</v>
      </c>
      <c r="D64" s="5">
        <f t="shared" si="3"/>
        <v>0</v>
      </c>
      <c r="E64" s="5">
        <v>1.0</v>
      </c>
      <c r="F64" s="4" t="str">
        <f t="shared" si="4"/>
        <v>FN</v>
      </c>
    </row>
    <row r="65">
      <c r="A65" s="5">
        <v>0.39838343149488686</v>
      </c>
      <c r="B65" s="5">
        <f t="shared" si="1"/>
        <v>62</v>
      </c>
      <c r="C65" s="5">
        <f t="shared" si="2"/>
        <v>7</v>
      </c>
      <c r="D65" s="5">
        <f t="shared" si="3"/>
        <v>0</v>
      </c>
      <c r="E65" s="5">
        <v>1.0</v>
      </c>
      <c r="F65" s="4" t="str">
        <f t="shared" si="4"/>
        <v>FN</v>
      </c>
    </row>
    <row r="66">
      <c r="A66" s="5">
        <v>0.3895295978923481</v>
      </c>
      <c r="B66" s="5">
        <f t="shared" si="1"/>
        <v>63</v>
      </c>
      <c r="C66" s="5">
        <f t="shared" si="2"/>
        <v>7</v>
      </c>
      <c r="D66" s="5">
        <f t="shared" si="3"/>
        <v>0</v>
      </c>
      <c r="E66" s="5">
        <v>0.0</v>
      </c>
      <c r="F66" s="4" t="str">
        <f t="shared" si="4"/>
        <v>TN</v>
      </c>
    </row>
    <row r="67">
      <c r="A67" s="5">
        <v>0.3884470175700798</v>
      </c>
      <c r="B67" s="5">
        <f t="shared" si="1"/>
        <v>64</v>
      </c>
      <c r="C67" s="5">
        <f t="shared" si="2"/>
        <v>7</v>
      </c>
      <c r="D67" s="5">
        <f t="shared" si="3"/>
        <v>0</v>
      </c>
      <c r="E67" s="5">
        <v>1.0</v>
      </c>
      <c r="F67" s="4" t="str">
        <f t="shared" si="4"/>
        <v>FN</v>
      </c>
    </row>
    <row r="68">
      <c r="A68" s="5">
        <v>0.3667823068467164</v>
      </c>
      <c r="B68" s="5">
        <f t="shared" si="1"/>
        <v>65</v>
      </c>
      <c r="C68" s="5">
        <f t="shared" si="2"/>
        <v>7</v>
      </c>
      <c r="D68" s="5">
        <f t="shared" si="3"/>
        <v>0</v>
      </c>
      <c r="E68" s="5">
        <v>1.0</v>
      </c>
      <c r="F68" s="4" t="str">
        <f t="shared" si="4"/>
        <v>FN</v>
      </c>
    </row>
    <row r="69">
      <c r="A69" s="5">
        <v>0.32544605447938535</v>
      </c>
      <c r="B69" s="5">
        <f t="shared" si="1"/>
        <v>66</v>
      </c>
      <c r="C69" s="5">
        <f t="shared" si="2"/>
        <v>7</v>
      </c>
      <c r="D69" s="5">
        <f t="shared" si="3"/>
        <v>0</v>
      </c>
      <c r="E69" s="5">
        <v>1.0</v>
      </c>
      <c r="F69" s="4" t="str">
        <f t="shared" si="4"/>
        <v>FN</v>
      </c>
    </row>
    <row r="70">
      <c r="A70" s="5">
        <v>0.32195401598044815</v>
      </c>
      <c r="B70" s="5">
        <f t="shared" si="1"/>
        <v>67</v>
      </c>
      <c r="C70" s="5">
        <f t="shared" si="2"/>
        <v>7</v>
      </c>
      <c r="D70" s="5">
        <f t="shared" si="3"/>
        <v>0</v>
      </c>
      <c r="E70" s="5">
        <v>1.0</v>
      </c>
      <c r="F70" s="4" t="str">
        <f t="shared" si="4"/>
        <v>FN</v>
      </c>
    </row>
    <row r="71">
      <c r="A71" s="5">
        <v>0.31701324467099623</v>
      </c>
      <c r="B71" s="5">
        <f t="shared" si="1"/>
        <v>68</v>
      </c>
      <c r="C71" s="5">
        <f t="shared" si="2"/>
        <v>7</v>
      </c>
      <c r="D71" s="5">
        <f t="shared" si="3"/>
        <v>0</v>
      </c>
      <c r="E71" s="5">
        <v>1.0</v>
      </c>
      <c r="F71" s="4" t="str">
        <f t="shared" si="4"/>
        <v>FN</v>
      </c>
    </row>
    <row r="72">
      <c r="A72" s="5">
        <v>0.3094173249870663</v>
      </c>
      <c r="B72" s="5">
        <f t="shared" si="1"/>
        <v>69</v>
      </c>
      <c r="C72" s="5">
        <f t="shared" si="2"/>
        <v>7</v>
      </c>
      <c r="D72" s="5">
        <f t="shared" si="3"/>
        <v>0</v>
      </c>
      <c r="E72" s="5">
        <v>0.0</v>
      </c>
      <c r="F72" s="4" t="str">
        <f t="shared" si="4"/>
        <v>TN</v>
      </c>
    </row>
    <row r="73">
      <c r="A73" s="5">
        <v>0.30093010871428827</v>
      </c>
      <c r="B73" s="5">
        <f t="shared" si="1"/>
        <v>70</v>
      </c>
      <c r="C73" s="5">
        <f t="shared" si="2"/>
        <v>7</v>
      </c>
      <c r="D73" s="5">
        <f t="shared" si="3"/>
        <v>0</v>
      </c>
      <c r="E73" s="5">
        <v>0.0</v>
      </c>
      <c r="F73" s="4" t="str">
        <f t="shared" si="4"/>
        <v>TN</v>
      </c>
    </row>
    <row r="74">
      <c r="A74" s="5">
        <v>0.2821411590873062</v>
      </c>
      <c r="B74" s="5">
        <f t="shared" si="1"/>
        <v>71</v>
      </c>
      <c r="C74" s="5">
        <f t="shared" si="2"/>
        <v>8</v>
      </c>
      <c r="D74" s="5">
        <f t="shared" si="3"/>
        <v>0</v>
      </c>
      <c r="E74" s="5">
        <v>0.0</v>
      </c>
      <c r="F74" s="4" t="str">
        <f t="shared" si="4"/>
        <v>TN</v>
      </c>
    </row>
    <row r="75">
      <c r="A75" s="5">
        <v>0.2816732117797639</v>
      </c>
      <c r="B75" s="5">
        <f t="shared" si="1"/>
        <v>72</v>
      </c>
      <c r="C75" s="5">
        <f t="shared" si="2"/>
        <v>8</v>
      </c>
      <c r="D75" s="5">
        <f t="shared" si="3"/>
        <v>0</v>
      </c>
      <c r="E75" s="5">
        <v>0.0</v>
      </c>
      <c r="F75" s="4" t="str">
        <f t="shared" si="4"/>
        <v>TN</v>
      </c>
    </row>
    <row r="76">
      <c r="A76" s="5">
        <v>0.2656016087041486</v>
      </c>
      <c r="B76" s="5">
        <f t="shared" si="1"/>
        <v>73</v>
      </c>
      <c r="C76" s="5">
        <f t="shared" si="2"/>
        <v>8</v>
      </c>
      <c r="D76" s="5">
        <f t="shared" si="3"/>
        <v>0</v>
      </c>
      <c r="E76" s="5">
        <v>1.0</v>
      </c>
      <c r="F76" s="4" t="str">
        <f t="shared" si="4"/>
        <v>FN</v>
      </c>
    </row>
    <row r="77">
      <c r="A77" s="5">
        <v>0.25814077766508514</v>
      </c>
      <c r="B77" s="5">
        <f t="shared" si="1"/>
        <v>74</v>
      </c>
      <c r="C77" s="5">
        <f t="shared" si="2"/>
        <v>8</v>
      </c>
      <c r="D77" s="5">
        <f t="shared" si="3"/>
        <v>0</v>
      </c>
      <c r="E77" s="5">
        <v>1.0</v>
      </c>
      <c r="F77" s="4" t="str">
        <f t="shared" si="4"/>
        <v>FN</v>
      </c>
    </row>
    <row r="78">
      <c r="A78" s="5">
        <v>0.24780448816269862</v>
      </c>
      <c r="B78" s="5">
        <f t="shared" si="1"/>
        <v>75</v>
      </c>
      <c r="C78" s="5">
        <f t="shared" si="2"/>
        <v>8</v>
      </c>
      <c r="D78" s="5">
        <f t="shared" si="3"/>
        <v>0</v>
      </c>
      <c r="E78" s="5">
        <v>1.0</v>
      </c>
      <c r="F78" s="4" t="str">
        <f t="shared" si="4"/>
        <v>FN</v>
      </c>
    </row>
    <row r="79">
      <c r="A79" s="5">
        <v>0.24316032776792618</v>
      </c>
      <c r="B79" s="5">
        <f t="shared" si="1"/>
        <v>76</v>
      </c>
      <c r="C79" s="5">
        <f t="shared" si="2"/>
        <v>8</v>
      </c>
      <c r="D79" s="5">
        <f t="shared" si="3"/>
        <v>0</v>
      </c>
      <c r="E79" s="5">
        <v>0.0</v>
      </c>
      <c r="F79" s="4" t="str">
        <f t="shared" si="4"/>
        <v>TN</v>
      </c>
    </row>
    <row r="80">
      <c r="A80" s="5">
        <v>0.23261983415412324</v>
      </c>
      <c r="B80" s="5">
        <f t="shared" si="1"/>
        <v>77</v>
      </c>
      <c r="C80" s="5">
        <f t="shared" si="2"/>
        <v>8</v>
      </c>
      <c r="D80" s="5">
        <f t="shared" si="3"/>
        <v>0</v>
      </c>
      <c r="E80" s="5">
        <v>1.0</v>
      </c>
      <c r="F80" s="4" t="str">
        <f t="shared" si="4"/>
        <v>FN</v>
      </c>
    </row>
    <row r="81">
      <c r="A81" s="5">
        <v>0.22456218568956576</v>
      </c>
      <c r="B81" s="5">
        <f t="shared" si="1"/>
        <v>78</v>
      </c>
      <c r="C81" s="5">
        <f t="shared" si="2"/>
        <v>8</v>
      </c>
      <c r="D81" s="5">
        <f t="shared" si="3"/>
        <v>0</v>
      </c>
      <c r="E81" s="5">
        <v>0.0</v>
      </c>
      <c r="F81" s="4" t="str">
        <f t="shared" si="4"/>
        <v>TN</v>
      </c>
    </row>
    <row r="82">
      <c r="A82" s="5">
        <v>0.19197855246032347</v>
      </c>
      <c r="B82" s="5">
        <f t="shared" si="1"/>
        <v>79</v>
      </c>
      <c r="C82" s="5">
        <f t="shared" si="2"/>
        <v>8</v>
      </c>
      <c r="D82" s="5">
        <f t="shared" si="3"/>
        <v>0</v>
      </c>
      <c r="E82" s="5">
        <v>0.0</v>
      </c>
      <c r="F82" s="4" t="str">
        <f t="shared" si="4"/>
        <v>TN</v>
      </c>
    </row>
    <row r="83">
      <c r="A83" s="5">
        <v>0.18735891813520467</v>
      </c>
      <c r="B83" s="5">
        <f t="shared" si="1"/>
        <v>80</v>
      </c>
      <c r="C83" s="5">
        <f t="shared" si="2"/>
        <v>8</v>
      </c>
      <c r="D83" s="5">
        <f t="shared" si="3"/>
        <v>0</v>
      </c>
      <c r="E83" s="5">
        <v>0.0</v>
      </c>
      <c r="F83" s="4" t="str">
        <f t="shared" si="4"/>
        <v>TN</v>
      </c>
    </row>
    <row r="84">
      <c r="A84" s="5">
        <v>0.15526324929511715</v>
      </c>
      <c r="B84" s="5">
        <f t="shared" si="1"/>
        <v>81</v>
      </c>
      <c r="C84" s="5">
        <f t="shared" si="2"/>
        <v>9</v>
      </c>
      <c r="D84" s="5">
        <f t="shared" si="3"/>
        <v>0</v>
      </c>
      <c r="E84" s="5">
        <v>0.0</v>
      </c>
      <c r="F84" s="4" t="str">
        <f t="shared" si="4"/>
        <v>TN</v>
      </c>
    </row>
    <row r="85">
      <c r="A85" s="5">
        <v>0.14343809181515044</v>
      </c>
      <c r="B85" s="5">
        <f t="shared" si="1"/>
        <v>82</v>
      </c>
      <c r="C85" s="5">
        <f t="shared" si="2"/>
        <v>9</v>
      </c>
      <c r="D85" s="5">
        <f t="shared" si="3"/>
        <v>0</v>
      </c>
      <c r="E85" s="5">
        <v>1.0</v>
      </c>
      <c r="F85" s="4" t="str">
        <f t="shared" si="4"/>
        <v>FN</v>
      </c>
    </row>
    <row r="86">
      <c r="A86" s="5">
        <v>0.13339143713961232</v>
      </c>
      <c r="B86" s="5">
        <f t="shared" si="1"/>
        <v>83</v>
      </c>
      <c r="C86" s="5">
        <f t="shared" si="2"/>
        <v>9</v>
      </c>
      <c r="D86" s="5">
        <f t="shared" si="3"/>
        <v>0</v>
      </c>
      <c r="E86" s="5">
        <v>1.0</v>
      </c>
      <c r="F86" s="4" t="str">
        <f t="shared" si="4"/>
        <v>FN</v>
      </c>
    </row>
    <row r="87">
      <c r="A87" s="5">
        <v>0.12473710561605422</v>
      </c>
      <c r="B87" s="5">
        <f t="shared" si="1"/>
        <v>84</v>
      </c>
      <c r="C87" s="5">
        <f t="shared" si="2"/>
        <v>9</v>
      </c>
      <c r="D87" s="5">
        <f t="shared" si="3"/>
        <v>0</v>
      </c>
      <c r="E87" s="5">
        <v>0.0</v>
      </c>
      <c r="F87" s="4" t="str">
        <f t="shared" si="4"/>
        <v>TN</v>
      </c>
    </row>
    <row r="88">
      <c r="A88" s="5">
        <v>0.12347789977380264</v>
      </c>
      <c r="B88" s="5">
        <f t="shared" si="1"/>
        <v>85</v>
      </c>
      <c r="C88" s="5">
        <f t="shared" si="2"/>
        <v>9</v>
      </c>
      <c r="D88" s="5">
        <f t="shared" si="3"/>
        <v>0</v>
      </c>
      <c r="E88" s="5">
        <v>0.0</v>
      </c>
      <c r="F88" s="4" t="str">
        <f t="shared" si="4"/>
        <v>TN</v>
      </c>
    </row>
    <row r="89">
      <c r="A89" s="5">
        <v>0.11468668783895408</v>
      </c>
      <c r="B89" s="5">
        <f t="shared" si="1"/>
        <v>86</v>
      </c>
      <c r="C89" s="5">
        <f t="shared" si="2"/>
        <v>9</v>
      </c>
      <c r="D89" s="5">
        <f t="shared" si="3"/>
        <v>0</v>
      </c>
      <c r="E89" s="5">
        <v>1.0</v>
      </c>
      <c r="F89" s="4" t="str">
        <f t="shared" si="4"/>
        <v>FN</v>
      </c>
    </row>
    <row r="90">
      <c r="A90" s="5">
        <v>0.11081695583174422</v>
      </c>
      <c r="B90" s="5">
        <f t="shared" si="1"/>
        <v>87</v>
      </c>
      <c r="C90" s="5">
        <f t="shared" si="2"/>
        <v>9</v>
      </c>
      <c r="D90" s="5">
        <f t="shared" si="3"/>
        <v>0</v>
      </c>
      <c r="E90" s="5">
        <v>1.0</v>
      </c>
      <c r="F90" s="4" t="str">
        <f t="shared" si="4"/>
        <v>FN</v>
      </c>
    </row>
    <row r="91">
      <c r="A91" s="5">
        <v>0.11014158256388618</v>
      </c>
      <c r="B91" s="5">
        <f t="shared" si="1"/>
        <v>88</v>
      </c>
      <c r="C91" s="5">
        <f t="shared" si="2"/>
        <v>9</v>
      </c>
      <c r="D91" s="5">
        <f t="shared" si="3"/>
        <v>0</v>
      </c>
      <c r="E91" s="5">
        <v>1.0</v>
      </c>
      <c r="F91" s="4" t="str">
        <f t="shared" si="4"/>
        <v>FN</v>
      </c>
    </row>
    <row r="92">
      <c r="A92" s="5">
        <v>0.10926521663299749</v>
      </c>
      <c r="B92" s="5">
        <f t="shared" si="1"/>
        <v>89</v>
      </c>
      <c r="C92" s="5">
        <f t="shared" si="2"/>
        <v>9</v>
      </c>
      <c r="D92" s="5">
        <f t="shared" si="3"/>
        <v>0</v>
      </c>
      <c r="E92" s="5">
        <v>1.0</v>
      </c>
      <c r="F92" s="4" t="str">
        <f t="shared" si="4"/>
        <v>FN</v>
      </c>
    </row>
    <row r="93">
      <c r="A93" s="5">
        <v>0.09097322294915355</v>
      </c>
      <c r="B93" s="5">
        <f t="shared" si="1"/>
        <v>90</v>
      </c>
      <c r="C93" s="5">
        <f t="shared" si="2"/>
        <v>9</v>
      </c>
      <c r="D93" s="5">
        <f t="shared" si="3"/>
        <v>0</v>
      </c>
      <c r="E93" s="5">
        <v>0.0</v>
      </c>
      <c r="F93" s="4" t="str">
        <f t="shared" si="4"/>
        <v>TN</v>
      </c>
    </row>
    <row r="94">
      <c r="A94" s="5">
        <v>0.08344032050816597</v>
      </c>
      <c r="B94" s="5">
        <f t="shared" si="1"/>
        <v>91</v>
      </c>
      <c r="C94" s="5">
        <f t="shared" si="2"/>
        <v>10</v>
      </c>
      <c r="D94" s="5">
        <f t="shared" si="3"/>
        <v>0</v>
      </c>
      <c r="E94" s="5">
        <v>0.0</v>
      </c>
      <c r="F94" s="4" t="str">
        <f t="shared" si="4"/>
        <v>TN</v>
      </c>
    </row>
    <row r="95">
      <c r="A95" s="5">
        <v>0.0790997275414167</v>
      </c>
      <c r="B95" s="5">
        <f t="shared" si="1"/>
        <v>92</v>
      </c>
      <c r="C95" s="5">
        <f t="shared" si="2"/>
        <v>10</v>
      </c>
      <c r="D95" s="5">
        <f t="shared" si="3"/>
        <v>0</v>
      </c>
      <c r="E95" s="5">
        <v>1.0</v>
      </c>
      <c r="F95" s="4" t="str">
        <f t="shared" si="4"/>
        <v>FN</v>
      </c>
    </row>
    <row r="96">
      <c r="A96" s="5">
        <v>0.0773004512526616</v>
      </c>
      <c r="B96" s="5">
        <f t="shared" si="1"/>
        <v>93</v>
      </c>
      <c r="C96" s="5">
        <f t="shared" si="2"/>
        <v>10</v>
      </c>
      <c r="D96" s="5">
        <f t="shared" si="3"/>
        <v>0</v>
      </c>
      <c r="E96" s="5">
        <v>1.0</v>
      </c>
      <c r="F96" s="4" t="str">
        <f t="shared" si="4"/>
        <v>FN</v>
      </c>
    </row>
    <row r="97">
      <c r="A97" s="5">
        <v>0.05552610740793684</v>
      </c>
      <c r="B97" s="5">
        <f t="shared" si="1"/>
        <v>94</v>
      </c>
      <c r="C97" s="5">
        <f t="shared" si="2"/>
        <v>10</v>
      </c>
      <c r="D97" s="5">
        <f t="shared" si="3"/>
        <v>0</v>
      </c>
      <c r="E97" s="5">
        <v>0.0</v>
      </c>
      <c r="F97" s="4" t="str">
        <f t="shared" si="4"/>
        <v>TN</v>
      </c>
    </row>
    <row r="98">
      <c r="A98" s="5">
        <v>0.03453554095105993</v>
      </c>
      <c r="B98" s="5">
        <f t="shared" si="1"/>
        <v>95</v>
      </c>
      <c r="C98" s="5">
        <f t="shared" si="2"/>
        <v>10</v>
      </c>
      <c r="D98" s="5">
        <f t="shared" si="3"/>
        <v>0</v>
      </c>
      <c r="E98" s="5">
        <v>0.0</v>
      </c>
      <c r="F98" s="4" t="str">
        <f t="shared" si="4"/>
        <v>TN</v>
      </c>
    </row>
    <row r="99">
      <c r="A99" s="5">
        <v>0.03271208915415891</v>
      </c>
      <c r="B99" s="5">
        <f t="shared" si="1"/>
        <v>96</v>
      </c>
      <c r="C99" s="5">
        <f t="shared" si="2"/>
        <v>10</v>
      </c>
      <c r="D99" s="5">
        <f t="shared" si="3"/>
        <v>0</v>
      </c>
      <c r="E99" s="5">
        <v>1.0</v>
      </c>
      <c r="F99" s="4" t="str">
        <f t="shared" si="4"/>
        <v>FN</v>
      </c>
    </row>
    <row r="100">
      <c r="A100" s="5">
        <v>0.029548939092410964</v>
      </c>
      <c r="B100" s="5">
        <f t="shared" si="1"/>
        <v>97</v>
      </c>
      <c r="C100" s="5">
        <f t="shared" si="2"/>
        <v>10</v>
      </c>
      <c r="D100" s="5">
        <f t="shared" si="3"/>
        <v>0</v>
      </c>
      <c r="E100" s="5">
        <v>0.0</v>
      </c>
      <c r="F100" s="4" t="str">
        <f t="shared" si="4"/>
        <v>TN</v>
      </c>
    </row>
    <row r="101">
      <c r="A101" s="5">
        <v>0.024369409652126195</v>
      </c>
      <c r="B101" s="5">
        <f t="shared" si="1"/>
        <v>98</v>
      </c>
      <c r="C101" s="5">
        <f t="shared" si="2"/>
        <v>10</v>
      </c>
      <c r="D101" s="5">
        <f t="shared" si="3"/>
        <v>0</v>
      </c>
      <c r="E101" s="5">
        <v>1.0</v>
      </c>
      <c r="F101" s="4" t="str">
        <f t="shared" si="4"/>
        <v>FN</v>
      </c>
    </row>
    <row r="102">
      <c r="A102" s="5">
        <v>0.017030054934339622</v>
      </c>
      <c r="B102" s="5">
        <f t="shared" si="1"/>
        <v>99</v>
      </c>
      <c r="C102" s="5">
        <f t="shared" si="2"/>
        <v>10</v>
      </c>
      <c r="D102" s="5">
        <f t="shared" si="3"/>
        <v>0</v>
      </c>
      <c r="E102" s="5">
        <v>0.0</v>
      </c>
      <c r="F102" s="4" t="str">
        <f t="shared" si="4"/>
        <v>TN</v>
      </c>
    </row>
    <row r="103">
      <c r="A103" s="5">
        <v>0.010425753968124618</v>
      </c>
      <c r="B103" s="5">
        <f t="shared" si="1"/>
        <v>100</v>
      </c>
      <c r="C103" s="5">
        <f t="shared" si="2"/>
        <v>10</v>
      </c>
      <c r="D103" s="5">
        <f t="shared" si="3"/>
        <v>0</v>
      </c>
      <c r="E103" s="5">
        <v>0.0</v>
      </c>
      <c r="F103" s="4" t="str">
        <f t="shared" si="4"/>
        <v>TN</v>
      </c>
    </row>
  </sheetData>
  <mergeCells count="2">
    <mergeCell ref="H9:H10"/>
    <mergeCell ref="J12:K12"/>
  </mergeCells>
  <conditionalFormatting sqref="F4:F1000">
    <cfRule type="containsText" dxfId="0" priority="1" operator="containsText" text="T">
      <formula>NOT(ISERROR(SEARCH(("T"),(F4))))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35.14"/>
  </cols>
  <sheetData>
    <row r="2">
      <c r="A2" s="8" t="s">
        <v>11</v>
      </c>
      <c r="B2" s="10">
        <v>25000.0</v>
      </c>
    </row>
    <row r="3">
      <c r="A3" s="8" t="s">
        <v>12</v>
      </c>
      <c r="B3" s="10">
        <v>4874.0</v>
      </c>
      <c r="C3" s="5">
        <f>B3/B2</f>
        <v>0.19496</v>
      </c>
    </row>
    <row r="4"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18</v>
      </c>
      <c r="L4" s="8" t="s">
        <v>19</v>
      </c>
    </row>
    <row r="5">
      <c r="A5" s="11" t="s">
        <v>20</v>
      </c>
      <c r="B5" s="11" t="s">
        <v>21</v>
      </c>
      <c r="C5" s="11" t="s">
        <v>3</v>
      </c>
      <c r="D5" s="11" t="s">
        <v>22</v>
      </c>
      <c r="E5" s="12"/>
      <c r="F5" s="13" t="s">
        <v>3</v>
      </c>
      <c r="G5" s="13" t="s">
        <v>23</v>
      </c>
      <c r="H5" s="13" t="s">
        <v>24</v>
      </c>
      <c r="I5" s="14" t="s">
        <v>25</v>
      </c>
      <c r="J5" s="13" t="s">
        <v>26</v>
      </c>
      <c r="K5" s="13" t="s">
        <v>27</v>
      </c>
      <c r="L5" s="13" t="s">
        <v>28</v>
      </c>
      <c r="M5" s="12"/>
      <c r="N5" s="15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7">
        <v>1.0</v>
      </c>
      <c r="B6" s="16">
        <v>0.98</v>
      </c>
      <c r="C6" s="7">
        <v>1.0</v>
      </c>
      <c r="D6" s="10">
        <v>1.0</v>
      </c>
      <c r="F6" s="7"/>
      <c r="G6" s="10"/>
      <c r="H6" s="10"/>
      <c r="I6" s="8" t="s">
        <v>30</v>
      </c>
      <c r="J6" s="8" t="s">
        <v>31</v>
      </c>
      <c r="K6" s="8" t="s">
        <v>32</v>
      </c>
      <c r="L6" s="17" t="s">
        <v>33</v>
      </c>
    </row>
    <row r="7">
      <c r="A7" s="7">
        <v>2.0</v>
      </c>
      <c r="B7" s="16">
        <v>0.94</v>
      </c>
      <c r="C7" s="7">
        <v>1.0</v>
      </c>
      <c r="D7" s="10">
        <v>0.0</v>
      </c>
      <c r="F7" s="7">
        <v>1.0</v>
      </c>
      <c r="G7" s="10">
        <v>2500.0</v>
      </c>
      <c r="H7" s="10">
        <v>2179.0</v>
      </c>
      <c r="I7" s="18">
        <f>H7</f>
        <v>2179</v>
      </c>
      <c r="J7" s="19">
        <f t="shared" ref="J7:J16" si="1">H7/H$17</f>
        <v>0.4470660648</v>
      </c>
      <c r="K7" s="19">
        <f>J7</f>
        <v>0.4470660648</v>
      </c>
      <c r="L7" s="20">
        <f t="shared" ref="L7:L16" si="2">K7/F7* 10</f>
        <v>4.470660648</v>
      </c>
    </row>
    <row r="8">
      <c r="A8" s="7">
        <v>3.0</v>
      </c>
      <c r="B8" s="16">
        <v>0.93</v>
      </c>
      <c r="C8" s="7">
        <v>1.0</v>
      </c>
      <c r="D8" s="10">
        <v>1.0</v>
      </c>
      <c r="F8" s="7">
        <v>2.0</v>
      </c>
      <c r="G8" s="10">
        <v>2500.0</v>
      </c>
      <c r="H8" s="10">
        <v>1753.0</v>
      </c>
      <c r="I8" s="18">
        <f t="shared" ref="I8:I16" si="3">I7+H8</f>
        <v>3932</v>
      </c>
      <c r="J8" s="19">
        <f t="shared" si="1"/>
        <v>0.3596635207</v>
      </c>
      <c r="K8" s="21">
        <f t="shared" ref="K8:K16" si="4">K7+J8</f>
        <v>0.8067295856</v>
      </c>
      <c r="L8" s="22">
        <f t="shared" si="2"/>
        <v>4.033647928</v>
      </c>
    </row>
    <row r="9">
      <c r="A9" s="7">
        <v>4.0</v>
      </c>
      <c r="B9" s="16">
        <v>0.88</v>
      </c>
      <c r="C9" s="7">
        <v>2.0</v>
      </c>
      <c r="D9" s="10">
        <v>1.0</v>
      </c>
      <c r="F9" s="7">
        <v>3.0</v>
      </c>
      <c r="G9" s="10">
        <v>2500.0</v>
      </c>
      <c r="H9" s="10">
        <v>396.0</v>
      </c>
      <c r="I9" s="18">
        <f t="shared" si="3"/>
        <v>4328</v>
      </c>
      <c r="J9" s="19">
        <f t="shared" si="1"/>
        <v>0.08124743537</v>
      </c>
      <c r="K9" s="19">
        <f t="shared" si="4"/>
        <v>0.8879770209</v>
      </c>
      <c r="L9" s="20">
        <f t="shared" si="2"/>
        <v>2.959923403</v>
      </c>
    </row>
    <row r="10">
      <c r="A10" s="23" t="s">
        <v>34</v>
      </c>
      <c r="B10" s="24"/>
      <c r="D10" s="18"/>
      <c r="F10" s="7">
        <v>4.0</v>
      </c>
      <c r="G10" s="10">
        <v>2500.0</v>
      </c>
      <c r="H10" s="10">
        <v>111.0</v>
      </c>
      <c r="I10" s="18">
        <f t="shared" si="3"/>
        <v>4439</v>
      </c>
      <c r="J10" s="19">
        <f t="shared" si="1"/>
        <v>0.02277390234</v>
      </c>
      <c r="K10" s="19">
        <f t="shared" si="4"/>
        <v>0.9107509233</v>
      </c>
      <c r="L10" s="20">
        <f t="shared" si="2"/>
        <v>2.276877308</v>
      </c>
    </row>
    <row r="11">
      <c r="A11" s="7">
        <v>12000.0</v>
      </c>
      <c r="B11" s="16">
        <v>0.66</v>
      </c>
      <c r="C11" s="7">
        <v>4.0</v>
      </c>
      <c r="D11" s="10">
        <v>1.0</v>
      </c>
      <c r="F11" s="7">
        <v>5.0</v>
      </c>
      <c r="G11" s="10">
        <v>2500.0</v>
      </c>
      <c r="H11" s="10">
        <v>110.0</v>
      </c>
      <c r="I11" s="18">
        <f t="shared" si="3"/>
        <v>4549</v>
      </c>
      <c r="J11" s="19">
        <f t="shared" si="1"/>
        <v>0.02256873205</v>
      </c>
      <c r="K11" s="19">
        <f t="shared" si="4"/>
        <v>0.9333196553</v>
      </c>
      <c r="L11" s="20">
        <f t="shared" si="2"/>
        <v>1.866639311</v>
      </c>
    </row>
    <row r="12">
      <c r="A12" s="23" t="s">
        <v>34</v>
      </c>
      <c r="B12" s="24"/>
      <c r="D12" s="18"/>
      <c r="F12" s="7">
        <v>6.0</v>
      </c>
      <c r="G12" s="10">
        <v>2500.0</v>
      </c>
      <c r="H12" s="10">
        <v>85.0</v>
      </c>
      <c r="I12" s="18">
        <f t="shared" si="3"/>
        <v>4634</v>
      </c>
      <c r="J12" s="19">
        <f t="shared" si="1"/>
        <v>0.01743947476</v>
      </c>
      <c r="K12" s="19">
        <f t="shared" si="4"/>
        <v>0.9507591301</v>
      </c>
      <c r="L12" s="20">
        <f t="shared" si="2"/>
        <v>1.58459855</v>
      </c>
      <c r="N12" s="25" t="s">
        <v>35</v>
      </c>
    </row>
    <row r="13">
      <c r="A13" s="1">
        <v>25000.0</v>
      </c>
      <c r="B13" s="16">
        <v>0.002</v>
      </c>
      <c r="C13" s="7">
        <v>10.0</v>
      </c>
      <c r="D13" s="10">
        <v>0.0</v>
      </c>
      <c r="F13" s="7">
        <v>7.0</v>
      </c>
      <c r="G13" s="10">
        <v>2500.0</v>
      </c>
      <c r="H13" s="10">
        <v>67.0</v>
      </c>
      <c r="I13" s="18">
        <f t="shared" si="3"/>
        <v>4701</v>
      </c>
      <c r="J13" s="19">
        <f t="shared" si="1"/>
        <v>0.01374640952</v>
      </c>
      <c r="K13" s="19">
        <f t="shared" si="4"/>
        <v>0.9645055396</v>
      </c>
      <c r="L13" s="20">
        <f t="shared" si="2"/>
        <v>1.377865057</v>
      </c>
    </row>
    <row r="14">
      <c r="D14" s="26">
        <v>4874.0</v>
      </c>
      <c r="F14" s="7">
        <v>8.0</v>
      </c>
      <c r="G14" s="10">
        <v>2500.0</v>
      </c>
      <c r="H14" s="10">
        <v>69.0</v>
      </c>
      <c r="I14" s="18">
        <f t="shared" si="3"/>
        <v>4770</v>
      </c>
      <c r="J14" s="19">
        <f t="shared" si="1"/>
        <v>0.0141567501</v>
      </c>
      <c r="K14" s="19">
        <f t="shared" si="4"/>
        <v>0.9786622897</v>
      </c>
      <c r="L14" s="20">
        <f t="shared" si="2"/>
        <v>1.223327862</v>
      </c>
    </row>
    <row r="15">
      <c r="F15" s="7">
        <v>9.0</v>
      </c>
      <c r="G15" s="10">
        <v>2500.0</v>
      </c>
      <c r="H15" s="10">
        <v>49.0</v>
      </c>
      <c r="I15" s="18">
        <f t="shared" si="3"/>
        <v>4819</v>
      </c>
      <c r="J15" s="19">
        <f t="shared" si="1"/>
        <v>0.01005334428</v>
      </c>
      <c r="K15" s="19">
        <f t="shared" si="4"/>
        <v>0.988715634</v>
      </c>
      <c r="L15" s="20">
        <f t="shared" si="2"/>
        <v>1.098572927</v>
      </c>
    </row>
    <row r="16">
      <c r="F16" s="7">
        <v>10.0</v>
      </c>
      <c r="G16" s="10">
        <v>2500.0</v>
      </c>
      <c r="H16" s="10">
        <v>55.0</v>
      </c>
      <c r="I16" s="18">
        <f t="shared" si="3"/>
        <v>4874</v>
      </c>
      <c r="J16" s="19">
        <f t="shared" si="1"/>
        <v>0.01128436602</v>
      </c>
      <c r="K16" s="19">
        <f t="shared" si="4"/>
        <v>1</v>
      </c>
      <c r="L16" s="20">
        <f t="shared" si="2"/>
        <v>1</v>
      </c>
    </row>
    <row r="17">
      <c r="G17" s="18">
        <f t="shared" ref="G17:H17" si="5">sum(G7:G16)</f>
        <v>25000</v>
      </c>
      <c r="H17" s="18">
        <f t="shared" si="5"/>
        <v>4874</v>
      </c>
      <c r="N17" s="27"/>
    </row>
    <row r="18">
      <c r="N18" s="27"/>
    </row>
    <row r="19">
      <c r="N19" s="27"/>
    </row>
  </sheetData>
  <mergeCells count="2">
    <mergeCell ref="N5:N10"/>
    <mergeCell ref="N12:N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</cols>
  <sheetData>
    <row r="1">
      <c r="A1" s="7" t="s">
        <v>20</v>
      </c>
      <c r="C1" s="7" t="s">
        <v>36</v>
      </c>
      <c r="D1" s="7" t="s">
        <v>2</v>
      </c>
      <c r="E1" s="7" t="s">
        <v>3</v>
      </c>
      <c r="G1" s="7" t="s">
        <v>37</v>
      </c>
      <c r="H1" s="7" t="s">
        <v>38</v>
      </c>
    </row>
    <row r="2">
      <c r="A2" s="7">
        <v>7.0</v>
      </c>
      <c r="B2" s="5">
        <f t="shared" ref="B2:B21" si="1">RAND()</f>
        <v>0.03552112981</v>
      </c>
      <c r="C2" s="5">
        <v>0.9893672618318221</v>
      </c>
      <c r="D2" s="5">
        <f t="shared" ref="D2:D21" si="2">RANK(C2,C$2:C$21,0)</f>
        <v>1</v>
      </c>
      <c r="E2" s="7">
        <v>1.0</v>
      </c>
      <c r="G2" s="7">
        <v>1.0</v>
      </c>
      <c r="H2" s="7">
        <v>1.0</v>
      </c>
    </row>
    <row r="3">
      <c r="A3" s="7">
        <v>6.0</v>
      </c>
      <c r="B3" s="5">
        <f t="shared" si="1"/>
        <v>0.7615238771</v>
      </c>
      <c r="C3" s="5">
        <v>0.9091318861986525</v>
      </c>
      <c r="D3" s="5">
        <f t="shared" si="2"/>
        <v>2</v>
      </c>
      <c r="E3" s="7">
        <v>1.0</v>
      </c>
      <c r="G3" s="7">
        <v>0.0</v>
      </c>
      <c r="H3" s="7">
        <v>1.0</v>
      </c>
    </row>
    <row r="4">
      <c r="A4" s="7">
        <v>5.0</v>
      </c>
      <c r="B4" s="5">
        <f t="shared" si="1"/>
        <v>0.0214329423</v>
      </c>
      <c r="C4" s="5">
        <v>0.8743971462072334</v>
      </c>
      <c r="D4" s="5">
        <f t="shared" si="2"/>
        <v>3</v>
      </c>
      <c r="E4" s="7">
        <v>2.0</v>
      </c>
      <c r="G4" s="7">
        <v>1.0</v>
      </c>
      <c r="H4" s="7">
        <v>1.0</v>
      </c>
    </row>
    <row r="5">
      <c r="A5" s="7">
        <v>12.0</v>
      </c>
      <c r="B5" s="5">
        <f t="shared" si="1"/>
        <v>0.02833019406</v>
      </c>
      <c r="C5" s="5">
        <v>0.8471059421444339</v>
      </c>
      <c r="D5" s="5">
        <f t="shared" si="2"/>
        <v>4</v>
      </c>
      <c r="E5" s="7">
        <v>2.0</v>
      </c>
      <c r="G5" s="7">
        <v>0.0</v>
      </c>
      <c r="H5" s="7">
        <v>1.0</v>
      </c>
    </row>
    <row r="6">
      <c r="A6" s="7">
        <v>13.0</v>
      </c>
      <c r="B6" s="5">
        <f t="shared" si="1"/>
        <v>0.8902289175</v>
      </c>
      <c r="C6" s="5">
        <v>0.7955993190144267</v>
      </c>
      <c r="D6" s="5">
        <f t="shared" si="2"/>
        <v>5</v>
      </c>
      <c r="E6" s="7">
        <v>3.0</v>
      </c>
      <c r="G6" s="7">
        <v>1.0</v>
      </c>
      <c r="H6" s="7">
        <v>1.0</v>
      </c>
    </row>
    <row r="7">
      <c r="A7" s="7">
        <v>8.0</v>
      </c>
      <c r="B7" s="5">
        <f t="shared" si="1"/>
        <v>0.01619988438</v>
      </c>
      <c r="C7" s="5">
        <v>0.7301320008770675</v>
      </c>
      <c r="D7" s="5">
        <f t="shared" si="2"/>
        <v>6</v>
      </c>
      <c r="E7" s="7">
        <v>3.0</v>
      </c>
      <c r="G7" s="7">
        <v>0.0</v>
      </c>
      <c r="H7" s="7">
        <v>0.0</v>
      </c>
    </row>
    <row r="8">
      <c r="A8" s="7">
        <v>3.0</v>
      </c>
      <c r="B8" s="5">
        <f t="shared" si="1"/>
        <v>0.003381398188</v>
      </c>
      <c r="C8" s="5">
        <v>0.7119302964907458</v>
      </c>
      <c r="D8" s="5">
        <f t="shared" si="2"/>
        <v>7</v>
      </c>
      <c r="E8" s="7">
        <v>4.0</v>
      </c>
      <c r="G8" s="7">
        <v>1.0</v>
      </c>
      <c r="H8" s="7">
        <v>1.0</v>
      </c>
    </row>
    <row r="9">
      <c r="A9" s="7">
        <v>19.0</v>
      </c>
      <c r="B9" s="5">
        <f t="shared" si="1"/>
        <v>0.1657405133</v>
      </c>
      <c r="C9" s="5">
        <v>0.6395805739453521</v>
      </c>
      <c r="D9" s="5">
        <f t="shared" si="2"/>
        <v>8</v>
      </c>
      <c r="E9" s="7">
        <v>4.0</v>
      </c>
      <c r="G9" s="7">
        <v>0.0</v>
      </c>
      <c r="H9" s="7">
        <v>0.0</v>
      </c>
    </row>
    <row r="10">
      <c r="A10" s="7">
        <v>14.0</v>
      </c>
      <c r="B10" s="5">
        <f t="shared" si="1"/>
        <v>0.05116368977</v>
      </c>
      <c r="C10" s="5">
        <v>0.6251035889515941</v>
      </c>
      <c r="D10" s="5">
        <f t="shared" si="2"/>
        <v>9</v>
      </c>
      <c r="E10" s="7">
        <v>5.0</v>
      </c>
      <c r="G10" s="7">
        <v>1.0</v>
      </c>
      <c r="H10" s="7">
        <v>1.0</v>
      </c>
    </row>
    <row r="11">
      <c r="A11" s="7">
        <v>11.0</v>
      </c>
      <c r="B11" s="5">
        <f t="shared" si="1"/>
        <v>0.4348310321</v>
      </c>
      <c r="C11" s="5">
        <v>0.6029262495320646</v>
      </c>
      <c r="D11" s="5">
        <f t="shared" si="2"/>
        <v>10</v>
      </c>
      <c r="E11" s="7">
        <v>5.0</v>
      </c>
      <c r="G11" s="7">
        <v>0.0</v>
      </c>
      <c r="H11" s="7">
        <v>0.0</v>
      </c>
    </row>
    <row r="12">
      <c r="A12" s="7">
        <v>9.0</v>
      </c>
      <c r="B12" s="5">
        <f t="shared" si="1"/>
        <v>0.009688455346</v>
      </c>
      <c r="C12" s="5">
        <v>0.5579395561394798</v>
      </c>
      <c r="D12" s="5">
        <f t="shared" si="2"/>
        <v>11</v>
      </c>
      <c r="E12" s="7">
        <v>6.0</v>
      </c>
      <c r="G12" s="7">
        <v>1.0</v>
      </c>
      <c r="H12" s="7">
        <v>0.0</v>
      </c>
    </row>
    <row r="13">
      <c r="A13" s="7">
        <v>10.0</v>
      </c>
      <c r="B13" s="5">
        <f t="shared" si="1"/>
        <v>0.7881406859</v>
      </c>
      <c r="C13" s="5">
        <v>0.5138070026413909</v>
      </c>
      <c r="D13" s="5">
        <f t="shared" si="2"/>
        <v>12</v>
      </c>
      <c r="E13" s="7">
        <v>6.0</v>
      </c>
      <c r="G13" s="7">
        <v>0.0</v>
      </c>
      <c r="H13" s="7">
        <v>0.0</v>
      </c>
    </row>
    <row r="14">
      <c r="A14" s="7">
        <v>16.0</v>
      </c>
      <c r="B14" s="5">
        <f t="shared" si="1"/>
        <v>0.8632726948</v>
      </c>
      <c r="C14" s="5">
        <v>0.47243273893162385</v>
      </c>
      <c r="D14" s="5">
        <f t="shared" si="2"/>
        <v>13</v>
      </c>
      <c r="E14" s="7">
        <v>7.0</v>
      </c>
      <c r="G14" s="7">
        <v>1.0</v>
      </c>
      <c r="H14" s="7">
        <v>0.0</v>
      </c>
    </row>
    <row r="15">
      <c r="A15" s="7">
        <v>18.0</v>
      </c>
      <c r="B15" s="5">
        <f t="shared" si="1"/>
        <v>0.5010366344</v>
      </c>
      <c r="C15" s="5">
        <v>0.3830373337111582</v>
      </c>
      <c r="D15" s="5">
        <f t="shared" si="2"/>
        <v>14</v>
      </c>
      <c r="E15" s="7">
        <v>7.0</v>
      </c>
      <c r="G15" s="7">
        <v>0.0</v>
      </c>
      <c r="H15" s="7">
        <v>0.0</v>
      </c>
    </row>
    <row r="16">
      <c r="A16" s="7">
        <v>4.0</v>
      </c>
      <c r="B16" s="5">
        <f t="shared" si="1"/>
        <v>0.6411399047</v>
      </c>
      <c r="C16" s="5">
        <v>0.3230289801329109</v>
      </c>
      <c r="D16" s="5">
        <f t="shared" si="2"/>
        <v>15</v>
      </c>
      <c r="E16" s="7">
        <v>8.0</v>
      </c>
      <c r="G16" s="7">
        <v>1.0</v>
      </c>
      <c r="H16" s="7">
        <v>0.0</v>
      </c>
    </row>
    <row r="17">
      <c r="A17" s="7">
        <v>2.0</v>
      </c>
      <c r="B17" s="5">
        <f t="shared" si="1"/>
        <v>0.8909031039</v>
      </c>
      <c r="C17" s="5">
        <v>0.31475394735537077</v>
      </c>
      <c r="D17" s="5">
        <f t="shared" si="2"/>
        <v>16</v>
      </c>
      <c r="E17" s="7">
        <v>8.0</v>
      </c>
      <c r="G17" s="7">
        <v>0.0</v>
      </c>
      <c r="H17" s="7">
        <v>1.0</v>
      </c>
    </row>
    <row r="18">
      <c r="A18" s="7">
        <v>15.0</v>
      </c>
      <c r="B18" s="5">
        <f t="shared" si="1"/>
        <v>0.9748683185</v>
      </c>
      <c r="C18" s="5">
        <v>0.2611436878904786</v>
      </c>
      <c r="D18" s="5">
        <f t="shared" si="2"/>
        <v>17</v>
      </c>
      <c r="E18" s="7">
        <v>9.0</v>
      </c>
      <c r="G18" s="7">
        <v>1.0</v>
      </c>
      <c r="H18" s="7">
        <v>0.0</v>
      </c>
    </row>
    <row r="19">
      <c r="A19" s="7">
        <v>20.0</v>
      </c>
      <c r="B19" s="5">
        <f t="shared" si="1"/>
        <v>0.05516191183</v>
      </c>
      <c r="C19" s="5">
        <v>0.10102525540177643</v>
      </c>
      <c r="D19" s="5">
        <f t="shared" si="2"/>
        <v>18</v>
      </c>
      <c r="E19" s="7">
        <v>9.0</v>
      </c>
      <c r="G19" s="7">
        <v>0.0</v>
      </c>
      <c r="H19" s="7">
        <v>0.0</v>
      </c>
    </row>
    <row r="20">
      <c r="A20" s="7">
        <v>1.0</v>
      </c>
      <c r="B20" s="5">
        <f t="shared" si="1"/>
        <v>0.4835682153</v>
      </c>
      <c r="C20" s="5">
        <v>0.09443623590609895</v>
      </c>
      <c r="D20" s="5">
        <f t="shared" si="2"/>
        <v>19</v>
      </c>
      <c r="E20" s="7">
        <v>10.0</v>
      </c>
      <c r="G20" s="7">
        <v>1.0</v>
      </c>
      <c r="H20" s="7">
        <v>0.0</v>
      </c>
    </row>
    <row r="21">
      <c r="A21" s="7">
        <v>17.0</v>
      </c>
      <c r="B21" s="5">
        <f t="shared" si="1"/>
        <v>0.2263088723</v>
      </c>
      <c r="C21" s="5">
        <v>0.0060614043716098465</v>
      </c>
      <c r="D21" s="5">
        <f t="shared" si="2"/>
        <v>20</v>
      </c>
      <c r="E21" s="7">
        <v>10.0</v>
      </c>
      <c r="G21" s="7">
        <v>0.0</v>
      </c>
      <c r="H21" s="7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.14"/>
    <col customWidth="1" min="12" max="12" width="7.57"/>
    <col customWidth="1" min="16" max="16" width="7.57"/>
    <col customWidth="1" min="20" max="20" width="7.57"/>
  </cols>
  <sheetData>
    <row r="1">
      <c r="A1" s="3" t="s">
        <v>4</v>
      </c>
      <c r="B1" s="3" t="s">
        <v>5</v>
      </c>
      <c r="C1" s="28"/>
      <c r="D1" s="28"/>
      <c r="E1" s="3" t="s">
        <v>4</v>
      </c>
      <c r="F1" s="3" t="s">
        <v>5</v>
      </c>
      <c r="G1" s="28"/>
      <c r="H1" s="28"/>
      <c r="I1" s="3" t="s">
        <v>4</v>
      </c>
      <c r="J1" s="3" t="s">
        <v>5</v>
      </c>
      <c r="K1" s="28"/>
      <c r="L1" s="28"/>
      <c r="M1" s="3" t="s">
        <v>4</v>
      </c>
      <c r="N1" s="3" t="s">
        <v>5</v>
      </c>
      <c r="O1" s="28"/>
      <c r="P1" s="3"/>
      <c r="Q1" s="3" t="s">
        <v>4</v>
      </c>
      <c r="R1" s="3" t="s">
        <v>5</v>
      </c>
      <c r="S1" s="28"/>
      <c r="T1" s="3"/>
      <c r="U1" s="3" t="s">
        <v>4</v>
      </c>
      <c r="V1" s="3" t="s">
        <v>5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>
      <c r="A2" s="7">
        <v>0.5</v>
      </c>
      <c r="B2" s="7">
        <v>0.0</v>
      </c>
      <c r="C2" s="5">
        <f t="shared" ref="C2:C11" si="1">if(B2=1,A2, 1-A2)</f>
        <v>0.5</v>
      </c>
      <c r="E2" s="7">
        <v>0.4</v>
      </c>
      <c r="F2" s="7">
        <v>0.0</v>
      </c>
      <c r="G2" s="5">
        <f t="shared" ref="G2:G11" si="2">if(F2=1,E2, 1-E2)</f>
        <v>0.6</v>
      </c>
      <c r="I2" s="29">
        <v>0.5</v>
      </c>
      <c r="J2" s="29">
        <v>1.0</v>
      </c>
      <c r="K2" s="30">
        <f t="shared" ref="K2:K6" si="3">if(J2=1,I2, 1-I2)</f>
        <v>0.5</v>
      </c>
      <c r="M2" s="29">
        <v>0.7</v>
      </c>
      <c r="N2" s="29">
        <v>1.0</v>
      </c>
      <c r="O2" s="30">
        <f t="shared" ref="O2:O6" si="4">if(N2=1,M2, 1-M2)</f>
        <v>0.7</v>
      </c>
      <c r="P2" s="7"/>
      <c r="Q2" s="29">
        <v>0.8</v>
      </c>
      <c r="R2" s="29">
        <v>1.0</v>
      </c>
      <c r="S2" s="30">
        <f t="shared" ref="S2:S6" si="5">if(R2=1,Q2, 1-Q2)</f>
        <v>0.8</v>
      </c>
      <c r="T2" s="7"/>
      <c r="U2" s="29">
        <v>0.9</v>
      </c>
      <c r="V2" s="29">
        <v>1.0</v>
      </c>
      <c r="W2" s="30">
        <f t="shared" ref="W2:W6" si="6">if(V2=1,U2, 1-U2)</f>
        <v>0.9</v>
      </c>
    </row>
    <row r="3">
      <c r="A3" s="7">
        <v>0.5</v>
      </c>
      <c r="B3" s="7">
        <v>1.0</v>
      </c>
      <c r="C3" s="5">
        <f t="shared" si="1"/>
        <v>0.5</v>
      </c>
      <c r="E3" s="7">
        <v>0.6</v>
      </c>
      <c r="F3" s="7">
        <v>1.0</v>
      </c>
      <c r="G3" s="5">
        <f t="shared" si="2"/>
        <v>0.6</v>
      </c>
      <c r="I3" s="7">
        <v>0.5</v>
      </c>
      <c r="J3" s="7">
        <v>1.0</v>
      </c>
      <c r="K3" s="5">
        <f t="shared" si="3"/>
        <v>0.5</v>
      </c>
      <c r="M3" s="7">
        <v>0.7</v>
      </c>
      <c r="N3" s="7">
        <v>1.0</v>
      </c>
      <c r="O3" s="5">
        <f t="shared" si="4"/>
        <v>0.7</v>
      </c>
      <c r="P3" s="7"/>
      <c r="Q3" s="7">
        <v>0.8</v>
      </c>
      <c r="R3" s="7">
        <v>1.0</v>
      </c>
      <c r="S3" s="5">
        <f t="shared" si="5"/>
        <v>0.8</v>
      </c>
      <c r="T3" s="7"/>
      <c r="U3" s="7">
        <v>0.9</v>
      </c>
      <c r="V3" s="7">
        <v>1.0</v>
      </c>
      <c r="W3" s="5">
        <f t="shared" si="6"/>
        <v>0.9</v>
      </c>
    </row>
    <row r="4">
      <c r="A4" s="7">
        <v>0.5</v>
      </c>
      <c r="B4" s="7">
        <v>0.0</v>
      </c>
      <c r="C4" s="5">
        <f t="shared" si="1"/>
        <v>0.5</v>
      </c>
      <c r="E4" s="7">
        <v>0.4</v>
      </c>
      <c r="F4" s="7">
        <v>0.0</v>
      </c>
      <c r="G4" s="5">
        <f t="shared" si="2"/>
        <v>0.6</v>
      </c>
      <c r="I4" s="7">
        <v>0.5</v>
      </c>
      <c r="J4" s="7">
        <v>1.0</v>
      </c>
      <c r="K4" s="5">
        <f t="shared" si="3"/>
        <v>0.5</v>
      </c>
      <c r="M4" s="7">
        <v>0.7</v>
      </c>
      <c r="N4" s="7">
        <v>1.0</v>
      </c>
      <c r="O4" s="5">
        <f t="shared" si="4"/>
        <v>0.7</v>
      </c>
      <c r="P4" s="7"/>
      <c r="Q4" s="7">
        <v>0.8</v>
      </c>
      <c r="R4" s="7">
        <v>1.0</v>
      </c>
      <c r="S4" s="5">
        <f t="shared" si="5"/>
        <v>0.8</v>
      </c>
      <c r="T4" s="7"/>
      <c r="U4" s="7">
        <v>0.9</v>
      </c>
      <c r="V4" s="7">
        <v>1.0</v>
      </c>
      <c r="W4" s="5">
        <f t="shared" si="6"/>
        <v>0.9</v>
      </c>
    </row>
    <row r="5">
      <c r="A5" s="7">
        <v>0.5</v>
      </c>
      <c r="B5" s="7">
        <v>1.0</v>
      </c>
      <c r="C5" s="5">
        <f t="shared" si="1"/>
        <v>0.5</v>
      </c>
      <c r="E5" s="7">
        <v>0.6</v>
      </c>
      <c r="F5" s="7">
        <v>1.0</v>
      </c>
      <c r="G5" s="5">
        <f t="shared" si="2"/>
        <v>0.6</v>
      </c>
      <c r="I5" s="7">
        <v>0.5</v>
      </c>
      <c r="J5" s="7">
        <v>1.0</v>
      </c>
      <c r="K5" s="5">
        <f t="shared" si="3"/>
        <v>0.5</v>
      </c>
      <c r="M5" s="7">
        <v>0.7</v>
      </c>
      <c r="N5" s="7">
        <v>1.0</v>
      </c>
      <c r="O5" s="5">
        <f t="shared" si="4"/>
        <v>0.7</v>
      </c>
      <c r="P5" s="7"/>
      <c r="Q5" s="7">
        <v>0.8</v>
      </c>
      <c r="R5" s="7">
        <v>1.0</v>
      </c>
      <c r="S5" s="5">
        <f t="shared" si="5"/>
        <v>0.8</v>
      </c>
      <c r="T5" s="7"/>
      <c r="U5" s="7">
        <v>0.9</v>
      </c>
      <c r="V5" s="7">
        <v>1.0</v>
      </c>
      <c r="W5" s="5">
        <f t="shared" si="6"/>
        <v>0.9</v>
      </c>
    </row>
    <row r="6">
      <c r="A6" s="7">
        <v>0.5</v>
      </c>
      <c r="B6" s="7">
        <v>0.0</v>
      </c>
      <c r="C6" s="5">
        <f t="shared" si="1"/>
        <v>0.5</v>
      </c>
      <c r="E6" s="7">
        <v>0.4</v>
      </c>
      <c r="F6" s="7">
        <v>0.0</v>
      </c>
      <c r="G6" s="5">
        <f t="shared" si="2"/>
        <v>0.6</v>
      </c>
      <c r="I6" s="31">
        <v>0.5</v>
      </c>
      <c r="J6" s="31">
        <v>0.0</v>
      </c>
      <c r="K6" s="32">
        <f t="shared" si="3"/>
        <v>0.5</v>
      </c>
      <c r="M6" s="31">
        <v>0.7</v>
      </c>
      <c r="N6" s="31">
        <v>0.0</v>
      </c>
      <c r="O6" s="32">
        <f t="shared" si="4"/>
        <v>0.3</v>
      </c>
      <c r="P6" s="7"/>
      <c r="Q6" s="31">
        <v>0.8</v>
      </c>
      <c r="R6" s="31">
        <v>0.0</v>
      </c>
      <c r="S6" s="32">
        <f t="shared" si="5"/>
        <v>0.2</v>
      </c>
      <c r="T6" s="7"/>
      <c r="U6" s="31">
        <v>0.9</v>
      </c>
      <c r="V6" s="31">
        <v>0.0</v>
      </c>
      <c r="W6" s="32">
        <f t="shared" si="6"/>
        <v>0.1</v>
      </c>
    </row>
    <row r="7">
      <c r="A7" s="7">
        <v>0.5</v>
      </c>
      <c r="B7" s="7">
        <v>1.0</v>
      </c>
      <c r="C7" s="5">
        <f t="shared" si="1"/>
        <v>0.5</v>
      </c>
      <c r="E7" s="7">
        <v>0.6</v>
      </c>
      <c r="F7" s="7">
        <v>1.0</v>
      </c>
      <c r="G7" s="5">
        <f t="shared" si="2"/>
        <v>0.6</v>
      </c>
      <c r="J7" s="7" t="s">
        <v>39</v>
      </c>
      <c r="K7" s="33">
        <f>PRODUCT(K2:K6)</f>
        <v>0.03125</v>
      </c>
      <c r="L7" s="33"/>
      <c r="N7" s="7" t="s">
        <v>39</v>
      </c>
      <c r="O7" s="33">
        <f>PRODUCT(O2:O6)</f>
        <v>0.07203</v>
      </c>
      <c r="P7" s="33"/>
      <c r="R7" s="7" t="s">
        <v>39</v>
      </c>
      <c r="S7" s="33">
        <f>PRODUCT(S2:S6)</f>
        <v>0.08192</v>
      </c>
      <c r="T7" s="33"/>
      <c r="U7" s="33"/>
      <c r="V7" s="7" t="s">
        <v>39</v>
      </c>
      <c r="W7" s="33">
        <f>PRODUCT(W2:W6)</f>
        <v>0.06561</v>
      </c>
      <c r="X7" s="33"/>
      <c r="Y7" s="33"/>
      <c r="Z7" s="33"/>
    </row>
    <row r="8">
      <c r="A8" s="7">
        <v>0.5</v>
      </c>
      <c r="B8" s="7">
        <v>0.0</v>
      </c>
      <c r="C8" s="5">
        <f t="shared" si="1"/>
        <v>0.5</v>
      </c>
      <c r="E8" s="7">
        <v>0.4</v>
      </c>
      <c r="F8" s="7">
        <v>0.0</v>
      </c>
      <c r="G8" s="5">
        <f t="shared" si="2"/>
        <v>0.6</v>
      </c>
      <c r="J8" s="7" t="s">
        <v>40</v>
      </c>
      <c r="K8" s="33">
        <f>LN(K7)</f>
        <v>-3.465735903</v>
      </c>
      <c r="L8" s="33"/>
      <c r="N8" s="7" t="s">
        <v>40</v>
      </c>
      <c r="O8" s="33">
        <f>LN(O7)</f>
        <v>-2.63067258</v>
      </c>
      <c r="P8" s="33"/>
      <c r="R8" s="7" t="s">
        <v>40</v>
      </c>
      <c r="S8" s="33">
        <f>LN(S7)</f>
        <v>-2.502012118</v>
      </c>
      <c r="T8" s="33"/>
      <c r="U8" s="33"/>
      <c r="V8" s="7" t="s">
        <v>40</v>
      </c>
      <c r="W8" s="33">
        <f>LN(W7)</f>
        <v>-2.724027156</v>
      </c>
      <c r="X8" s="33"/>
      <c r="Y8" s="33"/>
      <c r="Z8" s="33"/>
    </row>
    <row r="9">
      <c r="A9" s="7">
        <v>0.5</v>
      </c>
      <c r="B9" s="7">
        <v>1.0</v>
      </c>
      <c r="C9" s="5">
        <f t="shared" si="1"/>
        <v>0.5</v>
      </c>
      <c r="E9" s="7">
        <v>0.6</v>
      </c>
      <c r="F9" s="7">
        <v>1.0</v>
      </c>
      <c r="G9" s="5">
        <f t="shared" si="2"/>
        <v>0.6</v>
      </c>
      <c r="K9" s="33">
        <f>K8*-1</f>
        <v>3.465735903</v>
      </c>
      <c r="L9" s="33"/>
      <c r="O9" s="33">
        <f>O8*-1</f>
        <v>2.63067258</v>
      </c>
      <c r="P9" s="33"/>
      <c r="S9" s="33">
        <f>S8*-1</f>
        <v>2.502012118</v>
      </c>
      <c r="T9" s="33"/>
      <c r="U9" s="33"/>
      <c r="W9" s="33">
        <f>W8*-1</f>
        <v>2.724027156</v>
      </c>
      <c r="X9" s="33"/>
      <c r="Y9" s="33"/>
      <c r="Z9" s="33"/>
    </row>
    <row r="10">
      <c r="A10" s="7">
        <v>0.5</v>
      </c>
      <c r="B10" s="7">
        <v>0.0</v>
      </c>
      <c r="C10" s="5">
        <f t="shared" si="1"/>
        <v>0.5</v>
      </c>
      <c r="E10" s="7">
        <v>0.4</v>
      </c>
      <c r="F10" s="7">
        <v>0.0</v>
      </c>
      <c r="G10" s="5">
        <f t="shared" si="2"/>
        <v>0.6</v>
      </c>
      <c r="J10" s="7" t="s">
        <v>41</v>
      </c>
      <c r="K10" s="34">
        <f>K9/5</f>
        <v>0.6931471806</v>
      </c>
      <c r="L10" s="33"/>
      <c r="N10" s="7" t="s">
        <v>41</v>
      </c>
      <c r="O10" s="34">
        <f>O9/5</f>
        <v>0.526134516</v>
      </c>
      <c r="P10" s="33"/>
      <c r="R10" s="7" t="s">
        <v>41</v>
      </c>
      <c r="S10" s="34">
        <f>S9/5</f>
        <v>0.5004024235</v>
      </c>
      <c r="T10" s="33"/>
      <c r="U10" s="33"/>
      <c r="V10" s="7" t="s">
        <v>41</v>
      </c>
      <c r="W10" s="34">
        <f>W9/5</f>
        <v>0.5448054311</v>
      </c>
      <c r="X10" s="33"/>
      <c r="Y10" s="33"/>
      <c r="Z10" s="33"/>
    </row>
    <row r="11">
      <c r="A11" s="7">
        <v>0.5</v>
      </c>
      <c r="B11" s="7">
        <v>1.0</v>
      </c>
      <c r="C11" s="5">
        <f t="shared" si="1"/>
        <v>0.5</v>
      </c>
      <c r="E11" s="7">
        <v>0.6</v>
      </c>
      <c r="F11" s="7">
        <v>1.0</v>
      </c>
      <c r="G11" s="5">
        <f t="shared" si="2"/>
        <v>0.6</v>
      </c>
      <c r="X11" s="33"/>
      <c r="Y11" s="33"/>
      <c r="Z11" s="33"/>
    </row>
    <row r="12">
      <c r="C12" s="33">
        <f>PRODUCT(C2:C11)</f>
        <v>0.0009765625</v>
      </c>
      <c r="D12" s="33"/>
      <c r="E12" s="33"/>
      <c r="F12" s="33"/>
      <c r="G12" s="33">
        <f>PRODUCT(G2:G11)</f>
        <v>0.0060466176</v>
      </c>
      <c r="X12" s="34"/>
      <c r="Y12" s="34"/>
      <c r="Z12" s="34"/>
    </row>
    <row r="13">
      <c r="C13" s="33">
        <f>LOG(C12)</f>
        <v>-3.010299957</v>
      </c>
      <c r="D13" s="33"/>
      <c r="E13" s="33"/>
      <c r="F13" s="33"/>
      <c r="G13" s="33">
        <f>LOG(G12)</f>
        <v>-2.218487496</v>
      </c>
    </row>
    <row r="14">
      <c r="C14" s="33">
        <f>C13*-1</f>
        <v>3.010299957</v>
      </c>
      <c r="D14" s="33"/>
      <c r="E14" s="33"/>
      <c r="F14" s="33"/>
      <c r="G14" s="33">
        <f>G13*-1</f>
        <v>2.218487496</v>
      </c>
    </row>
    <row r="15">
      <c r="C15" s="33">
        <f>LN(C12)</f>
        <v>-6.931471806</v>
      </c>
      <c r="D15" s="33"/>
      <c r="E15" s="33"/>
      <c r="F15" s="33"/>
      <c r="G15" s="33">
        <f>LN(G12)</f>
        <v>-5.108256238</v>
      </c>
    </row>
    <row r="16">
      <c r="C16" s="33">
        <f>C15*-1</f>
        <v>6.931471806</v>
      </c>
      <c r="D16" s="33"/>
      <c r="E16" s="33"/>
      <c r="F16" s="33"/>
      <c r="G16" s="33">
        <f>G15*-1</f>
        <v>5.108256238</v>
      </c>
    </row>
    <row r="17">
      <c r="C17" s="34">
        <f>C16/10</f>
        <v>0.6931471806</v>
      </c>
      <c r="D17" s="33"/>
      <c r="E17" s="33"/>
      <c r="F17" s="33"/>
      <c r="G17" s="34">
        <f>G16/10</f>
        <v>0.5108256238</v>
      </c>
    </row>
    <row r="20">
      <c r="B20" s="35" t="s">
        <v>5</v>
      </c>
      <c r="C20" s="35" t="s">
        <v>42</v>
      </c>
      <c r="E20" s="35" t="s">
        <v>43</v>
      </c>
      <c r="F20" s="35" t="s">
        <v>44</v>
      </c>
    </row>
    <row r="21">
      <c r="B21" s="36">
        <v>1.0</v>
      </c>
      <c r="C21" s="37">
        <v>0.95</v>
      </c>
      <c r="E21" s="38">
        <f t="shared" ref="E21:E28" si="7">(B21-C21)^2</f>
        <v>0.0025</v>
      </c>
      <c r="F21" s="38">
        <f t="shared" ref="F21:F24" si="8">ln(C21)*-1</f>
        <v>0.05129329439</v>
      </c>
    </row>
    <row r="22">
      <c r="B22" s="36">
        <v>1.0</v>
      </c>
      <c r="C22" s="37">
        <v>0.5</v>
      </c>
      <c r="E22" s="38">
        <f t="shared" si="7"/>
        <v>0.25</v>
      </c>
      <c r="F22" s="38">
        <f t="shared" si="8"/>
        <v>0.6931471806</v>
      </c>
    </row>
    <row r="23">
      <c r="B23" s="36">
        <v>1.0</v>
      </c>
      <c r="C23" s="37">
        <v>0.25</v>
      </c>
      <c r="E23" s="38">
        <f t="shared" si="7"/>
        <v>0.5625</v>
      </c>
      <c r="F23" s="38">
        <f t="shared" si="8"/>
        <v>1.386294361</v>
      </c>
    </row>
    <row r="24">
      <c r="B24" s="39">
        <v>1.0</v>
      </c>
      <c r="C24" s="40">
        <v>0.05</v>
      </c>
      <c r="D24" s="32"/>
      <c r="E24" s="41">
        <f t="shared" si="7"/>
        <v>0.9025</v>
      </c>
      <c r="F24" s="41">
        <f t="shared" si="8"/>
        <v>2.995732274</v>
      </c>
    </row>
    <row r="25">
      <c r="B25" s="36">
        <v>0.0</v>
      </c>
      <c r="C25" s="42">
        <f>C24</f>
        <v>0.05</v>
      </c>
      <c r="E25" s="38">
        <f t="shared" si="7"/>
        <v>0.0025</v>
      </c>
      <c r="F25" s="38">
        <f t="shared" ref="F25:F28" si="9">ln(1-C25)*-1</f>
        <v>0.05129329439</v>
      </c>
    </row>
    <row r="26">
      <c r="B26" s="36">
        <v>0.0</v>
      </c>
      <c r="C26" s="42">
        <f>C23</f>
        <v>0.25</v>
      </c>
      <c r="E26" s="38">
        <f t="shared" si="7"/>
        <v>0.0625</v>
      </c>
      <c r="F26" s="38">
        <f t="shared" si="9"/>
        <v>0.2876820725</v>
      </c>
    </row>
    <row r="27">
      <c r="B27" s="36">
        <v>0.0</v>
      </c>
      <c r="C27" s="42">
        <f>C22</f>
        <v>0.5</v>
      </c>
      <c r="E27" s="38">
        <f t="shared" si="7"/>
        <v>0.25</v>
      </c>
      <c r="F27" s="38">
        <f t="shared" si="9"/>
        <v>0.6931471806</v>
      </c>
    </row>
    <row r="28">
      <c r="B28" s="39">
        <v>0.0</v>
      </c>
      <c r="C28" s="43">
        <f>C21</f>
        <v>0.95</v>
      </c>
      <c r="D28" s="32"/>
      <c r="E28" s="41">
        <f t="shared" si="7"/>
        <v>0.9025</v>
      </c>
      <c r="F28" s="41">
        <f t="shared" si="9"/>
        <v>2.995732274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7" width="4.43"/>
  </cols>
  <sheetData>
    <row r="2">
      <c r="A2" s="14" t="s">
        <v>5</v>
      </c>
      <c r="B2" s="14" t="s">
        <v>42</v>
      </c>
      <c r="C2" s="14" t="s">
        <v>45</v>
      </c>
      <c r="D2" s="14" t="s">
        <v>46</v>
      </c>
    </row>
    <row r="3">
      <c r="A3" s="7">
        <v>1.0</v>
      </c>
      <c r="B3" s="7">
        <v>1.0</v>
      </c>
      <c r="C3" s="5">
        <f t="shared" ref="C3:C15" si="1">if(A3=B3,1,0)</f>
        <v>1</v>
      </c>
      <c r="D3" s="44">
        <v>0.9471181152774341</v>
      </c>
    </row>
    <row r="4">
      <c r="A4" s="7">
        <v>1.0</v>
      </c>
      <c r="B4" s="7">
        <v>1.0</v>
      </c>
      <c r="C4" s="5">
        <f t="shared" si="1"/>
        <v>1</v>
      </c>
      <c r="D4" s="44">
        <v>0.8184054888693975</v>
      </c>
    </row>
    <row r="5">
      <c r="A5" s="7">
        <v>1.0</v>
      </c>
      <c r="B5" s="7">
        <v>1.0</v>
      </c>
      <c r="C5" s="5">
        <f t="shared" si="1"/>
        <v>1</v>
      </c>
      <c r="D5" s="44">
        <v>0.7774840612185521</v>
      </c>
      <c r="E5" s="7"/>
      <c r="F5" s="7" t="s">
        <v>8</v>
      </c>
      <c r="G5" s="45"/>
      <c r="H5" s="45"/>
      <c r="I5" s="45"/>
    </row>
    <row r="6">
      <c r="A6" s="7">
        <v>0.0</v>
      </c>
      <c r="B6" s="7">
        <v>1.0</v>
      </c>
      <c r="C6" s="5">
        <f t="shared" si="1"/>
        <v>0</v>
      </c>
      <c r="D6" s="44">
        <v>0.675890445612528</v>
      </c>
      <c r="G6" s="45"/>
      <c r="H6" s="45"/>
      <c r="I6" s="45"/>
    </row>
    <row r="7">
      <c r="A7" s="46">
        <v>0.0</v>
      </c>
      <c r="B7" s="47">
        <v>0.0</v>
      </c>
      <c r="C7" s="5">
        <f t="shared" si="1"/>
        <v>1</v>
      </c>
      <c r="D7" s="44">
        <v>0.6228387278552711</v>
      </c>
      <c r="G7" s="45"/>
    </row>
    <row r="8">
      <c r="A8" s="7">
        <v>1.0</v>
      </c>
      <c r="B8" s="7">
        <v>1.0</v>
      </c>
      <c r="C8" s="5">
        <f t="shared" si="1"/>
        <v>1</v>
      </c>
      <c r="D8" s="44">
        <v>0.5859661522317</v>
      </c>
      <c r="G8" s="45"/>
      <c r="H8" s="48"/>
      <c r="I8" s="45"/>
      <c r="J8" s="49"/>
      <c r="K8" s="49"/>
    </row>
    <row r="9">
      <c r="A9" s="7">
        <v>1.0</v>
      </c>
      <c r="B9" s="7">
        <v>0.0</v>
      </c>
      <c r="C9" s="5">
        <f t="shared" si="1"/>
        <v>0</v>
      </c>
      <c r="D9" s="44">
        <v>0.5499841290017884</v>
      </c>
      <c r="G9" s="45"/>
      <c r="H9" s="48"/>
      <c r="I9" s="45"/>
    </row>
    <row r="10">
      <c r="A10" s="7">
        <v>1.0</v>
      </c>
      <c r="B10" s="7">
        <v>1.0</v>
      </c>
      <c r="C10" s="5">
        <f t="shared" si="1"/>
        <v>1</v>
      </c>
      <c r="D10" s="44">
        <v>0.5066754623173394</v>
      </c>
      <c r="G10" s="45"/>
      <c r="H10" s="48"/>
      <c r="I10" s="45"/>
    </row>
    <row r="11">
      <c r="A11" s="7">
        <v>1.0</v>
      </c>
      <c r="B11" s="7">
        <v>1.0</v>
      </c>
      <c r="C11" s="5">
        <f t="shared" si="1"/>
        <v>1</v>
      </c>
      <c r="D11" s="44">
        <v>0.49477010901639096</v>
      </c>
      <c r="G11" s="48"/>
      <c r="H11" s="48"/>
      <c r="I11" s="45"/>
    </row>
    <row r="12">
      <c r="A12" s="7">
        <v>1.0</v>
      </c>
      <c r="B12" s="7">
        <v>1.0</v>
      </c>
      <c r="C12" s="5">
        <f t="shared" si="1"/>
        <v>1</v>
      </c>
      <c r="D12" s="44">
        <v>0.2196483221181561</v>
      </c>
      <c r="F12" s="50"/>
      <c r="G12" s="48"/>
      <c r="H12" s="45"/>
      <c r="I12" s="45"/>
    </row>
    <row r="13">
      <c r="A13" s="7">
        <v>1.0</v>
      </c>
      <c r="B13" s="47">
        <v>0.0</v>
      </c>
      <c r="C13" s="5">
        <f t="shared" si="1"/>
        <v>0</v>
      </c>
      <c r="D13" s="44">
        <v>0.09350215310181531</v>
      </c>
      <c r="F13" s="50"/>
    </row>
    <row r="14">
      <c r="A14" s="7">
        <v>1.0</v>
      </c>
      <c r="B14" s="47">
        <v>0.0</v>
      </c>
      <c r="C14" s="5">
        <f t="shared" si="1"/>
        <v>0</v>
      </c>
      <c r="D14" s="44">
        <v>0.05180046375618341</v>
      </c>
      <c r="F14" s="50"/>
    </row>
    <row r="15">
      <c r="A15" s="7">
        <v>1.0</v>
      </c>
      <c r="B15" s="47">
        <v>0.0</v>
      </c>
      <c r="C15" s="5">
        <f t="shared" si="1"/>
        <v>0</v>
      </c>
      <c r="D15" s="44">
        <v>0.0017145520687216198</v>
      </c>
      <c r="E15" s="49"/>
      <c r="F15" s="51"/>
      <c r="Q15" s="7" t="s">
        <v>10</v>
      </c>
    </row>
  </sheetData>
  <conditionalFormatting sqref="C3:C15">
    <cfRule type="cellIs" dxfId="1" priority="1" operator="greaterThan">
      <formula>0</formula>
    </cfRule>
  </conditionalFormatting>
  <drawing r:id="rId1"/>
</worksheet>
</file>