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worksheets/sheet10.xml" ContentType="application/vnd.openxmlformats-officedocument.spreadsheetml.worksheet+xml"/>
  <Override PartName="/xl/tables/table2.xml" ContentType="application/vnd.openxmlformats-officedocument.spreadsheetml.table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2" autoFilterDateGrouping="1"/>
  </bookViews>
  <sheets>
    <sheet xmlns:r="http://schemas.openxmlformats.org/officeDocument/2006/relationships" name="Hoja principal" sheetId="1" state="visible" r:id="rId1"/>
    <sheet xmlns:r="http://schemas.openxmlformats.org/officeDocument/2006/relationships" name="1_Comisiones" sheetId="2" state="visible" r:id="rId2"/>
    <sheet xmlns:r="http://schemas.openxmlformats.org/officeDocument/2006/relationships" name="1_CostosFijos" sheetId="3" state="visible" r:id="rId3"/>
    <sheet xmlns:r="http://schemas.openxmlformats.org/officeDocument/2006/relationships" name="1_CostosFijosTotales" sheetId="4" state="visible" r:id="rId4"/>
    <sheet xmlns:r="http://schemas.openxmlformats.org/officeDocument/2006/relationships" name="1_Precios" sheetId="5" state="visible" r:id="rId5"/>
    <sheet xmlns:r="http://schemas.openxmlformats.org/officeDocument/2006/relationships" name="1_MembresíasProyectadas_3" sheetId="6" state="visible" r:id="rId6"/>
    <sheet xmlns:r="http://schemas.openxmlformats.org/officeDocument/2006/relationships" name="1_MembresíasProyectadas_6" sheetId="7" state="visible" r:id="rId7"/>
    <sheet xmlns:r="http://schemas.openxmlformats.org/officeDocument/2006/relationships" name="1_Tasas" sheetId="8" state="visible" r:id="rId8"/>
    <sheet xmlns:r="http://schemas.openxmlformats.org/officeDocument/2006/relationships" name="3_Membresías" sheetId="9" state="visible" r:id="rId9"/>
    <sheet xmlns:r="http://schemas.openxmlformats.org/officeDocument/2006/relationships" name="3_Margen" sheetId="10" state="visible" r:id="rId10"/>
    <sheet xmlns:r="http://schemas.openxmlformats.org/officeDocument/2006/relationships" name="3_Utilidad" sheetId="11" state="visible" r:id="rId11"/>
    <sheet xmlns:r="http://schemas.openxmlformats.org/officeDocument/2006/relationships" name="3_Porcentaje  de utilización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4" tint="-0.249977111117893"/>
      <sz val="11"/>
      <scheme val="minor"/>
    </font>
    <font>
      <name val="Calibri"/>
      <family val="2"/>
      <b val="1"/>
      <color rgb="FF00B050"/>
      <sz val="11"/>
      <scheme val="minor"/>
    </font>
    <font>
      <name val="Roboto Condensed"/>
      <b val="1"/>
      <color rgb="FFFFFFFF"/>
      <sz val="10"/>
    </font>
    <font>
      <name val="Roboto Condensed"/>
      <color theme="1"/>
      <sz val="10"/>
    </font>
    <font>
      <name val="Calibri"/>
      <family val="2"/>
      <sz val="11"/>
      <scheme val="minor"/>
    </font>
    <font>
      <name val="Calibri"/>
      <family val="2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theme="4" tint="0.3999755851924192"/>
      </right>
      <top style="thin">
        <color theme="4" tint="0.3999755851924192"/>
      </top>
      <bottom style="thin">
        <color theme="4" tint="0.399975585192419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164" fontId="1" fillId="0" borderId="0"/>
    <xf numFmtId="9" fontId="1" fillId="0" borderId="0"/>
  </cellStyleXfs>
  <cellXfs count="30">
    <xf numFmtId="0" fontId="0" fillId="0" borderId="0" pivotButton="0" quotePrefix="0" xfId="0"/>
    <xf numFmtId="164" fontId="0" fillId="0" borderId="0" pivotButton="0" quotePrefix="0" xfId="1"/>
    <xf numFmtId="9" fontId="3" fillId="0" borderId="0" pivotButton="0" quotePrefix="0" xfId="2"/>
    <xf numFmtId="164" fontId="2" fillId="0" borderId="0" pivotButton="0" quotePrefix="0" xfId="1"/>
    <xf numFmtId="164" fontId="3" fillId="0" borderId="0" pivotButton="0" quotePrefix="0" xfId="1"/>
    <xf numFmtId="0" fontId="2" fillId="0" borderId="0" applyAlignment="1" pivotButton="0" quotePrefix="0" xfId="0">
      <alignment horizontal="right"/>
    </xf>
    <xf numFmtId="164" fontId="2" fillId="0" borderId="1" pivotButton="0" quotePrefix="0" xfId="1"/>
    <xf numFmtId="164" fontId="2" fillId="0" borderId="0" pivotButton="0" quotePrefix="0" xfId="0"/>
    <xf numFmtId="164" fontId="0" fillId="0" borderId="1" pivotButton="0" quotePrefix="0" xfId="1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164" fontId="4" fillId="0" borderId="0" pivotButton="0" quotePrefix="0" xfId="0"/>
    <xf numFmtId="9" fontId="4" fillId="0" borderId="0" applyAlignment="1" pivotButton="0" quotePrefix="0" xfId="2">
      <alignment horizontal="center"/>
    </xf>
    <xf numFmtId="9" fontId="0" fillId="0" borderId="0" pivotButton="0" quotePrefix="0" xfId="0"/>
    <xf numFmtId="0" fontId="5" fillId="2" borderId="2" applyAlignment="1" pivotButton="0" quotePrefix="0" xfId="0">
      <alignment wrapText="1"/>
    </xf>
    <xf numFmtId="0" fontId="6" fillId="0" borderId="2" applyAlignment="1" pivotButton="0" quotePrefix="0" xfId="0">
      <alignment wrapText="1"/>
    </xf>
    <xf numFmtId="0" fontId="0" fillId="3" borderId="3" pivotButton="0" quotePrefix="0" xfId="0"/>
    <xf numFmtId="0" fontId="0" fillId="0" borderId="3" pivotButton="0" quotePrefix="0" xfId="0"/>
    <xf numFmtId="17" fontId="0" fillId="0" borderId="0" pivotButton="0" quotePrefix="0" xfId="0"/>
    <xf numFmtId="49" fontId="0" fillId="0" borderId="0" pivotButton="0" quotePrefix="0" xfId="0"/>
    <xf numFmtId="49" fontId="7" fillId="0" borderId="0" pivotButton="0" quotePrefix="0" xfId="1"/>
    <xf numFmtId="49" fontId="7" fillId="0" borderId="0" pivotButton="0" quotePrefix="0" xfId="0"/>
    <xf numFmtId="49" fontId="2" fillId="0" borderId="0" pivotButton="0" quotePrefix="0" xfId="0"/>
    <xf numFmtId="49" fontId="2" fillId="0" borderId="0" applyAlignment="1" pivotButton="0" quotePrefix="0" xfId="0">
      <alignment horizontal="center"/>
    </xf>
    <xf numFmtId="49" fontId="1" fillId="0" borderId="0" pivotButton="0" quotePrefix="0" xfId="1"/>
    <xf numFmtId="0" fontId="8" fillId="0" borderId="4" applyAlignment="1" pivotButton="0" quotePrefix="0" xfId="0">
      <alignment horizontal="center" vertical="top"/>
    </xf>
    <xf numFmtId="0" fontId="9" fillId="0" borderId="5" applyAlignment="1" pivotButton="0" quotePrefix="0" xfId="0">
      <alignment horizontal="center" vertical="top"/>
    </xf>
  </cellXfs>
  <cellStyles count="3">
    <cellStyle name="Normal" xfId="0" builtinId="0"/>
    <cellStyle name="Moneda" xfId="1" builtinId="4"/>
    <cellStyle name="Porcentaje" xfId="2" builtinId="5"/>
  </cellStyles>
  <dxfs count="2">
    <dxf>
      <numFmt numFmtId="13" formatCode="0%"/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ables/table1.xml><?xml version="1.0" encoding="utf-8"?>
<table xmlns="http://schemas.openxmlformats.org/spreadsheetml/2006/main" id="1" name="Tabla2" displayName="Tabla2" ref="A1:B4" headerRowCount="1" totalsRowShown="0" headerRowDxfId="1">
  <autoFilter ref="A1:B4"/>
  <tableColumns count="2">
    <tableColumn id="1" name="Membresias"/>
    <tableColumn id="2" name="Cantidad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" displayName="Tabla1" ref="A1:B13" headerRowCount="1" totalsRowShown="0">
  <autoFilter ref="A1:B13"/>
  <tableColumns count="2">
    <tableColumn id="1" name="Tiempo"/>
    <tableColumn id="2" name="Margen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9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2:Q30"/>
  <sheetViews>
    <sheetView workbookViewId="0">
      <selection activeCell="J18" sqref="J18"/>
    </sheetView>
  </sheetViews>
  <sheetFormatPr baseColWidth="10" defaultColWidth="9.140625" defaultRowHeight="15"/>
  <cols>
    <col width="29.42578125" customWidth="1" min="3" max="3"/>
    <col hidden="1" width="38.7109375" customWidth="1" min="7" max="7"/>
    <col hidden="1" width="15.7109375" customWidth="1" min="8" max="8"/>
    <col hidden="1" width="15.28515625" customWidth="1" min="9" max="9"/>
    <col width="14.28515625" bestFit="1" customWidth="1" min="17" max="17"/>
  </cols>
  <sheetData>
    <row r="2">
      <c r="C2" s="9" t="inlineStr">
        <is>
          <t>DATOS</t>
        </is>
      </c>
      <c r="D2" s="12" t="inlineStr">
        <is>
          <t>Básica</t>
        </is>
      </c>
      <c r="E2" s="12" t="inlineStr">
        <is>
          <t>Black</t>
        </is>
      </c>
    </row>
    <row r="3">
      <c r="C3" t="inlineStr">
        <is>
          <t>%Comisión Vendedor</t>
        </is>
      </c>
      <c r="D3" s="2" t="n">
        <v>0.13</v>
      </c>
      <c r="E3" s="2" t="n">
        <v>0.15</v>
      </c>
      <c r="G3" s="9" t="inlineStr">
        <is>
          <t>DATOS</t>
        </is>
      </c>
      <c r="H3" s="12" t="inlineStr">
        <is>
          <t>Básica</t>
        </is>
      </c>
      <c r="I3" s="12" t="inlineStr">
        <is>
          <t>Black</t>
        </is>
      </c>
      <c r="J3" t="n">
        <v>8</v>
      </c>
      <c r="M3" t="inlineStr">
        <is>
          <t>Legal</t>
        </is>
      </c>
    </row>
    <row r="4">
      <c r="C4" t="inlineStr">
        <is>
          <t>% Comisión Referencia</t>
        </is>
      </c>
      <c r="D4" s="2" t="n">
        <v>0.03</v>
      </c>
      <c r="E4" s="2" t="n">
        <v>0.05</v>
      </c>
      <c r="G4" t="inlineStr">
        <is>
          <t># de colaboradores</t>
        </is>
      </c>
      <c r="H4" s="10" t="n">
        <v>1000</v>
      </c>
      <c r="I4" s="10" t="n">
        <v>1000</v>
      </c>
      <c r="J4" t="n">
        <v>2</v>
      </c>
      <c r="M4" t="inlineStr">
        <is>
          <t>Admin</t>
        </is>
      </c>
    </row>
    <row r="5">
      <c r="C5" t="inlineStr">
        <is>
          <t>% Comisión Financiera</t>
        </is>
      </c>
      <c r="D5" s="2" t="n">
        <v>0.15</v>
      </c>
      <c r="E5" s="2" t="n">
        <v>0.15</v>
      </c>
      <c r="J5" t="n">
        <v>8</v>
      </c>
    </row>
    <row r="6">
      <c r="C6" t="inlineStr">
        <is>
          <t>% Para MKT</t>
        </is>
      </c>
      <c r="D6" s="2" t="n">
        <v>0.01</v>
      </c>
      <c r="E6" s="2" t="n">
        <v>0.03</v>
      </c>
      <c r="G6" s="11" t="inlineStr">
        <is>
          <t>INGRESOS</t>
        </is>
      </c>
      <c r="H6" s="1">
        <f>+D9*H4</f>
        <v/>
      </c>
      <c r="I6" s="1">
        <f>+E9*I4</f>
        <v/>
      </c>
      <c r="J6" t="n">
        <v>0</v>
      </c>
    </row>
    <row r="7">
      <c r="G7" s="11" t="inlineStr">
        <is>
          <t>COSTOS</t>
        </is>
      </c>
      <c r="H7" s="8">
        <f>+D27*H4</f>
        <v/>
      </c>
      <c r="I7" s="8">
        <f>+E27*I4</f>
        <v/>
      </c>
    </row>
    <row r="8">
      <c r="C8" s="9" t="inlineStr">
        <is>
          <t>INGRESOS</t>
        </is>
      </c>
      <c r="D8" s="12" t="inlineStr">
        <is>
          <t>Básica</t>
        </is>
      </c>
      <c r="E8" s="12" t="inlineStr">
        <is>
          <t>Black</t>
        </is>
      </c>
      <c r="G8" s="11" t="inlineStr">
        <is>
          <t>UTILIDAD</t>
        </is>
      </c>
      <c r="H8" s="3">
        <f>+H6-H7</f>
        <v/>
      </c>
      <c r="I8" s="3">
        <f>+I6-I7</f>
        <v/>
      </c>
      <c r="N8" t="inlineStr">
        <is>
          <t>Objetivo</t>
        </is>
      </c>
      <c r="O8" t="n">
        <v>3000</v>
      </c>
      <c r="Q8" s="1">
        <f>+D9*O8</f>
        <v/>
      </c>
    </row>
    <row r="9">
      <c r="C9" t="inlineStr">
        <is>
          <t>Precio de venta</t>
        </is>
      </c>
      <c r="D9" s="4" t="n">
        <v>199</v>
      </c>
      <c r="E9" s="4" t="n">
        <v>304.47</v>
      </c>
      <c r="J9" t="n">
        <v>95</v>
      </c>
      <c r="K9" t="n">
        <v>145</v>
      </c>
      <c r="Q9" s="1">
        <f>+Q8*12</f>
        <v/>
      </c>
    </row>
    <row r="10">
      <c r="G10" s="9" t="inlineStr">
        <is>
          <t>INGRESO REAL DOCTOUR</t>
        </is>
      </c>
      <c r="H10" s="12" t="inlineStr">
        <is>
          <t>Básica</t>
        </is>
      </c>
      <c r="I10" s="12" t="inlineStr">
        <is>
          <t>Black</t>
        </is>
      </c>
    </row>
    <row r="11">
      <c r="C11" s="9" t="inlineStr">
        <is>
          <t>COSTOS FIJOS</t>
        </is>
      </c>
      <c r="G11" t="inlineStr">
        <is>
          <t>Call Center</t>
        </is>
      </c>
      <c r="H11" s="1">
        <f>+D12*H4</f>
        <v/>
      </c>
      <c r="I11" s="1">
        <f>+E12*I4</f>
        <v/>
      </c>
    </row>
    <row r="12">
      <c r="C12" t="inlineStr">
        <is>
          <t>Call Center / Oficinas</t>
        </is>
      </c>
      <c r="D12" s="3" t="n">
        <v>18</v>
      </c>
      <c r="E12" s="3" t="n">
        <v>21</v>
      </c>
      <c r="G12" t="inlineStr">
        <is>
          <t>Medicina General</t>
        </is>
      </c>
      <c r="H12" s="1">
        <f>+D13*H4</f>
        <v/>
      </c>
      <c r="I12" s="1">
        <f>+E13*I4</f>
        <v/>
      </c>
      <c r="J12" t="n">
        <v>0</v>
      </c>
    </row>
    <row r="13">
      <c r="C13" t="inlineStr">
        <is>
          <t>Medicina General</t>
        </is>
      </c>
      <c r="D13" s="3" t="n">
        <v>25</v>
      </c>
      <c r="E13" s="3" t="n">
        <v>25</v>
      </c>
      <c r="G13" t="inlineStr">
        <is>
          <t>Utilidad</t>
        </is>
      </c>
      <c r="H13" s="1">
        <f>+H8</f>
        <v/>
      </c>
      <c r="I13" s="1">
        <f>+I8</f>
        <v/>
      </c>
      <c r="J13" t="n">
        <v>0</v>
      </c>
      <c r="O13" t="n">
        <v>72000</v>
      </c>
    </row>
    <row r="14">
      <c r="C14" t="inlineStr">
        <is>
          <t>Nutrición</t>
        </is>
      </c>
      <c r="D14" s="3" t="n">
        <v>18</v>
      </c>
      <c r="E14" s="3" t="n">
        <v>18</v>
      </c>
      <c r="G14" t="inlineStr">
        <is>
          <t>MKT</t>
        </is>
      </c>
      <c r="H14" s="8">
        <f>+D24*H4</f>
        <v/>
      </c>
      <c r="I14" s="8">
        <f>+E24*I4</f>
        <v/>
      </c>
      <c r="O14">
        <f>+O13/1000</f>
        <v/>
      </c>
    </row>
    <row r="15">
      <c r="C15" t="inlineStr">
        <is>
          <t>Psicología</t>
        </is>
      </c>
      <c r="D15" s="3" t="n">
        <v>22</v>
      </c>
      <c r="E15" s="3" t="n">
        <v>22</v>
      </c>
      <c r="G15" s="5" t="inlineStr">
        <is>
          <t>TOTAL</t>
        </is>
      </c>
      <c r="H15" s="7">
        <f>SUM(H11:H14)</f>
        <v/>
      </c>
      <c r="I15" s="7">
        <f>SUM(I11:I14)</f>
        <v/>
      </c>
    </row>
    <row r="16">
      <c r="C16" t="inlineStr">
        <is>
          <t>Addiuva</t>
        </is>
      </c>
      <c r="D16" s="3" t="n">
        <v>15</v>
      </c>
      <c r="E16" s="3" t="n">
        <v>15</v>
      </c>
    </row>
    <row r="17">
      <c r="C17" t="inlineStr">
        <is>
          <t>Descuéntale</t>
        </is>
      </c>
      <c r="D17" s="6" t="n">
        <v>8</v>
      </c>
      <c r="E17" s="6" t="n">
        <v>8</v>
      </c>
      <c r="G17" s="9" t="inlineStr">
        <is>
          <t>INGRESO POTENCIAL ADICIONAL</t>
        </is>
      </c>
      <c r="H17" s="12" t="inlineStr">
        <is>
          <t>Básica</t>
        </is>
      </c>
      <c r="I17" s="12" t="inlineStr">
        <is>
          <t>Black</t>
        </is>
      </c>
    </row>
    <row r="18">
      <c r="C18" s="5" t="inlineStr">
        <is>
          <t xml:space="preserve">TOTAL FIJO </t>
        </is>
      </c>
      <c r="D18" s="7">
        <f>SUM(D12:D17)</f>
        <v/>
      </c>
      <c r="E18" s="7">
        <f>SUM(E12:E17)</f>
        <v/>
      </c>
      <c r="G18" t="inlineStr">
        <is>
          <t>Comisión Vendedor</t>
        </is>
      </c>
      <c r="H18" s="1">
        <f>+D21*H4</f>
        <v/>
      </c>
      <c r="I18" s="1">
        <f>+E21*I4</f>
        <v/>
      </c>
    </row>
    <row r="19">
      <c r="G19" t="inlineStr">
        <is>
          <t>Comisión Referencia</t>
        </is>
      </c>
      <c r="H19" s="1">
        <f>+D22*H4</f>
        <v/>
      </c>
      <c r="I19" s="1">
        <f>+E22*I4</f>
        <v/>
      </c>
    </row>
    <row r="20">
      <c r="C20" s="9" t="inlineStr">
        <is>
          <t>COMISIONES Y PORCENTAJES</t>
        </is>
      </c>
      <c r="G20" t="inlineStr">
        <is>
          <t>Comisión Financiera</t>
        </is>
      </c>
      <c r="H20" s="8">
        <f>+D23*H4</f>
        <v/>
      </c>
      <c r="I20" s="8">
        <f>+E23*I4</f>
        <v/>
      </c>
    </row>
    <row r="21">
      <c r="C21" t="inlineStr">
        <is>
          <t>Comisión Vendedor</t>
        </is>
      </c>
      <c r="D21" s="1">
        <f>+$D$9*D3</f>
        <v/>
      </c>
      <c r="E21" s="1">
        <f>+$E$9*E3</f>
        <v/>
      </c>
      <c r="G21" s="5" t="inlineStr">
        <is>
          <t>TOTAL</t>
        </is>
      </c>
      <c r="H21" s="3">
        <f>SUM(H18:H20)</f>
        <v/>
      </c>
      <c r="I21" s="3">
        <f>SUM(I18:I20)</f>
        <v/>
      </c>
    </row>
    <row r="22">
      <c r="C22" t="inlineStr">
        <is>
          <t>Comisión Referencia</t>
        </is>
      </c>
      <c r="D22" s="1">
        <f>+$D$9*D4</f>
        <v/>
      </c>
      <c r="E22" s="1">
        <f>+$E$9*E4</f>
        <v/>
      </c>
    </row>
    <row r="23">
      <c r="C23" t="inlineStr">
        <is>
          <t>Comisión Financiera</t>
        </is>
      </c>
      <c r="D23" s="1">
        <f>+$D$9*D5</f>
        <v/>
      </c>
      <c r="E23" s="1">
        <f>+$E$9*E5</f>
        <v/>
      </c>
      <c r="G23" s="5" t="inlineStr">
        <is>
          <t>INGRESO REAL + POTENCIAL</t>
        </is>
      </c>
      <c r="H23" s="7">
        <f>+H15+H21</f>
        <v/>
      </c>
      <c r="I23" s="7">
        <f>+I15+I21</f>
        <v/>
      </c>
    </row>
    <row r="24">
      <c r="C24" t="inlineStr">
        <is>
          <t>MKT</t>
        </is>
      </c>
      <c r="D24" s="8">
        <f>+$D$9*D6</f>
        <v/>
      </c>
      <c r="E24" s="8">
        <f>+$E$9*E6</f>
        <v/>
      </c>
    </row>
    <row r="25">
      <c r="C25" s="5" t="inlineStr">
        <is>
          <t>TOTAL</t>
        </is>
      </c>
      <c r="D25" s="7">
        <f>SUM(D21:D24)</f>
        <v/>
      </c>
      <c r="E25" s="7">
        <f>SUM(E21:E24)</f>
        <v/>
      </c>
    </row>
    <row r="27">
      <c r="C27" s="5" t="inlineStr">
        <is>
          <t>TOTAL COSTOS</t>
        </is>
      </c>
      <c r="D27" s="7">
        <f>+D18+D25</f>
        <v/>
      </c>
      <c r="E27" s="7">
        <f>+E18+E25</f>
        <v/>
      </c>
    </row>
    <row r="29">
      <c r="C29" s="13" t="inlineStr">
        <is>
          <t>UTILIDAD DOCTOUR</t>
        </is>
      </c>
      <c r="D29" s="14">
        <f>+D9-D27</f>
        <v/>
      </c>
      <c r="E29" s="14">
        <f>+E9-E27</f>
        <v/>
      </c>
    </row>
    <row r="30">
      <c r="C30" s="13" t="inlineStr">
        <is>
          <t>% de utilidad DocTour</t>
        </is>
      </c>
      <c r="D30" s="15">
        <f>+D29/D9</f>
        <v/>
      </c>
      <c r="E30" s="15">
        <f>+E29/E9</f>
        <v/>
      </c>
    </row>
  </sheetData>
  <pageMargins left="0.7" right="0.7" top="0.75" bottom="0.75" header="0.3" footer="0.3"/>
  <pageSetup orientation="portrait" horizontalDpi="4294967293" verticalDpi="429496729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F18" sqref="F18"/>
    </sheetView>
  </sheetViews>
  <sheetFormatPr baseColWidth="10" defaultRowHeight="15"/>
  <cols>
    <col width="18.140625" customWidth="1" min="1" max="1"/>
  </cols>
  <sheetData>
    <row r="1">
      <c r="A1" t="inlineStr">
        <is>
          <t>Tiempo</t>
        </is>
      </c>
      <c r="B1" t="inlineStr">
        <is>
          <t>Margenes</t>
        </is>
      </c>
    </row>
    <row r="2">
      <c r="A2" t="inlineStr">
        <is>
          <t>enero</t>
        </is>
      </c>
      <c r="B2" s="16" t="n">
        <v>0.1</v>
      </c>
    </row>
    <row r="3">
      <c r="A3" t="inlineStr">
        <is>
          <t xml:space="preserve">febrero </t>
        </is>
      </c>
      <c r="B3" s="16" t="n">
        <v>0.11</v>
      </c>
    </row>
    <row r="4">
      <c r="A4" t="inlineStr">
        <is>
          <t>marzo</t>
        </is>
      </c>
      <c r="B4" s="16" t="n">
        <v>0.12</v>
      </c>
    </row>
    <row r="5">
      <c r="A5" t="inlineStr">
        <is>
          <t>abril</t>
        </is>
      </c>
      <c r="B5" s="16" t="n">
        <v>0.13</v>
      </c>
    </row>
    <row r="6">
      <c r="A6" t="inlineStr">
        <is>
          <t>mayo</t>
        </is>
      </c>
      <c r="B6" s="16" t="n">
        <v>0.14</v>
      </c>
    </row>
    <row r="7">
      <c r="A7" t="inlineStr">
        <is>
          <t>junio</t>
        </is>
      </c>
      <c r="B7" s="16" t="n">
        <v>0.15</v>
      </c>
    </row>
    <row r="8">
      <c r="A8" t="inlineStr">
        <is>
          <t>julio</t>
        </is>
      </c>
      <c r="B8" s="16" t="n">
        <v>0.16</v>
      </c>
    </row>
    <row r="9">
      <c r="A9" t="inlineStr">
        <is>
          <t>agosto</t>
        </is>
      </c>
      <c r="B9" s="16" t="n">
        <v>0.17</v>
      </c>
    </row>
    <row r="10">
      <c r="A10" t="inlineStr">
        <is>
          <t>septiembre</t>
        </is>
      </c>
      <c r="B10" s="16" t="n">
        <v>0.18</v>
      </c>
    </row>
    <row r="11">
      <c r="A11" t="inlineStr">
        <is>
          <t>octubre</t>
        </is>
      </c>
      <c r="B11" s="16" t="n">
        <v>0.19</v>
      </c>
    </row>
    <row r="12">
      <c r="A12" t="inlineStr">
        <is>
          <t>noviembre</t>
        </is>
      </c>
      <c r="B12" s="16" t="n">
        <v>0.2</v>
      </c>
    </row>
    <row r="13">
      <c r="A13" t="inlineStr">
        <is>
          <t>diciembre</t>
        </is>
      </c>
      <c r="B13" s="16" t="n">
        <v>0.21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G19" sqref="G19"/>
    </sheetView>
  </sheetViews>
  <sheetFormatPr baseColWidth="10" defaultRowHeight="15"/>
  <sheetData>
    <row r="1">
      <c r="A1" t="inlineStr">
        <is>
          <t>Tiempo</t>
        </is>
      </c>
      <c r="B1" t="inlineStr">
        <is>
          <t>Utilidad</t>
        </is>
      </c>
    </row>
    <row r="2">
      <c r="A2" t="inlineStr">
        <is>
          <t>enero</t>
        </is>
      </c>
      <c r="B2" s="19" t="n">
        <v>1000</v>
      </c>
      <c r="C2" s="19" t="n"/>
    </row>
    <row r="3">
      <c r="A3" t="inlineStr">
        <is>
          <t xml:space="preserve">febrero </t>
        </is>
      </c>
      <c r="B3" s="20" t="n">
        <v>2000</v>
      </c>
      <c r="C3" s="20" t="n"/>
    </row>
    <row r="4">
      <c r="A4" t="inlineStr">
        <is>
          <t>marzo</t>
        </is>
      </c>
      <c r="B4" s="19" t="n">
        <v>3000</v>
      </c>
      <c r="C4" s="19" t="n"/>
    </row>
    <row r="5">
      <c r="A5" t="inlineStr">
        <is>
          <t>abril</t>
        </is>
      </c>
      <c r="B5" s="20" t="n">
        <v>4000</v>
      </c>
      <c r="C5" s="20" t="n"/>
    </row>
    <row r="6">
      <c r="A6" t="inlineStr">
        <is>
          <t>mayo</t>
        </is>
      </c>
      <c r="B6" s="19" t="n">
        <v>5000</v>
      </c>
      <c r="C6" s="19" t="n"/>
    </row>
    <row r="7">
      <c r="A7" t="inlineStr">
        <is>
          <t>junio</t>
        </is>
      </c>
      <c r="B7" s="20" t="n">
        <v>6000</v>
      </c>
      <c r="C7" s="20" t="n"/>
    </row>
    <row r="8">
      <c r="A8" t="inlineStr">
        <is>
          <t>julio</t>
        </is>
      </c>
      <c r="B8" s="19" t="n">
        <v>1000</v>
      </c>
      <c r="C8" s="19" t="n"/>
    </row>
    <row r="9">
      <c r="A9" t="inlineStr">
        <is>
          <t>agosto</t>
        </is>
      </c>
      <c r="B9" s="20" t="n">
        <v>1000</v>
      </c>
      <c r="C9" s="20" t="n"/>
    </row>
    <row r="10">
      <c r="A10" t="inlineStr">
        <is>
          <t>septiembre</t>
        </is>
      </c>
      <c r="B10" s="19" t="n">
        <v>600</v>
      </c>
      <c r="C10" s="19" t="n"/>
    </row>
    <row r="11">
      <c r="A11" t="inlineStr">
        <is>
          <t>octubre</t>
        </is>
      </c>
      <c r="B11" s="20" t="n">
        <v>700</v>
      </c>
      <c r="C11" s="20" t="n"/>
    </row>
    <row r="12">
      <c r="A12" t="inlineStr">
        <is>
          <t>noviembre</t>
        </is>
      </c>
      <c r="B12" s="19" t="n">
        <v>800</v>
      </c>
      <c r="C12" s="19" t="n"/>
    </row>
    <row r="13">
      <c r="A13" t="inlineStr">
        <is>
          <t>diciembre</t>
        </is>
      </c>
      <c r="B13" s="20" t="n">
        <v>900</v>
      </c>
      <c r="C13" s="20" t="n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7"/>
  <sheetViews>
    <sheetView topLeftCell="A11" workbookViewId="0">
      <selection activeCell="E19" sqref="E19"/>
    </sheetView>
  </sheetViews>
  <sheetFormatPr baseColWidth="10" defaultRowHeight="15"/>
  <cols>
    <col width="32.28515625" customWidth="1" min="1" max="1"/>
    <col width="27.85546875" customWidth="1" min="2" max="2"/>
  </cols>
  <sheetData>
    <row r="1" ht="15.75" customHeight="1" thickBot="1">
      <c r="A1" s="17" t="inlineStr">
        <is>
          <t>Servicios</t>
        </is>
      </c>
      <c r="B1" t="inlineStr">
        <is>
          <t>% de utilización</t>
        </is>
      </c>
    </row>
    <row r="2" ht="15.75" customHeight="1" thickBot="1">
      <c r="A2" s="18" t="inlineStr">
        <is>
          <t xml:space="preserve">Consulta en línea medicinal general </t>
        </is>
      </c>
      <c r="B2" t="n">
        <v>25</v>
      </c>
    </row>
    <row r="3" ht="15.75" customHeight="1" thickBot="1">
      <c r="A3" s="18" t="inlineStr">
        <is>
          <t xml:space="preserve">Contención emocional </t>
        </is>
      </c>
      <c r="B3" t="n">
        <v>2</v>
      </c>
    </row>
    <row r="4" ht="15.75" customHeight="1" thickBot="1">
      <c r="A4" s="18" t="inlineStr">
        <is>
          <t xml:space="preserve">Consulta en línea psicología </t>
        </is>
      </c>
      <c r="B4" t="n">
        <v>4</v>
      </c>
    </row>
    <row r="5" ht="15.75" customHeight="1" thickBot="1">
      <c r="A5" s="18" t="inlineStr">
        <is>
          <t xml:space="preserve">Consulta en línea de nutrición </t>
        </is>
      </c>
      <c r="B5" t="n">
        <v>6</v>
      </c>
    </row>
    <row r="6" ht="15.75" customHeight="1" thickBot="1">
      <c r="A6" s="18" t="inlineStr">
        <is>
          <t xml:space="preserve">Traslado en ambulancia terrestre </t>
        </is>
      </c>
      <c r="B6" t="n">
        <v>3</v>
      </c>
    </row>
    <row r="7" ht="15.75" customHeight="1" thickBot="1">
      <c r="A7" s="18" t="inlineStr">
        <is>
          <t xml:space="preserve">Check anual - laboratorios </t>
        </is>
      </c>
      <c r="B7" t="n">
        <v>10</v>
      </c>
    </row>
    <row r="8" ht="15.75" customHeight="1" thickBot="1">
      <c r="A8" s="18" t="inlineStr">
        <is>
          <t xml:space="preserve">Plan visual- Examen de la vista </t>
        </is>
      </c>
      <c r="B8" t="n">
        <v>5</v>
      </c>
    </row>
    <row r="9" ht="15.75" customHeight="1" thickBot="1">
      <c r="A9" s="18" t="inlineStr">
        <is>
          <t xml:space="preserve">Plan dental </t>
        </is>
      </c>
      <c r="B9" t="n">
        <v>10</v>
      </c>
    </row>
    <row r="10" ht="15.75" customHeight="1" thickBot="1">
      <c r="A10" s="18" t="inlineStr">
        <is>
          <t xml:space="preserve">Asistencia funeraria </t>
        </is>
      </c>
      <c r="B10" t="n">
        <v>10</v>
      </c>
    </row>
    <row r="11" ht="27" customHeight="1" thickBot="1">
      <c r="A11" s="18" t="inlineStr">
        <is>
          <t xml:space="preserve">Indemnización por muerte en accidente laboral </t>
        </is>
      </c>
      <c r="B11" t="n">
        <v>10</v>
      </c>
    </row>
    <row r="12" ht="27" customHeight="1" thickBot="1">
      <c r="A12" s="18" t="inlineStr">
        <is>
          <t xml:space="preserve">Reembolso de gastos médicos en hospital </t>
        </is>
      </c>
      <c r="B12" t="n">
        <v>1</v>
      </c>
    </row>
    <row r="13" ht="65.25" customHeight="1" thickBot="1">
      <c r="A13" s="18" t="inlineStr">
        <is>
          <t>Red de descuentos nacional + plataforma wellness</t>
        </is>
      </c>
      <c r="B13" t="n">
        <v>10</v>
      </c>
    </row>
    <row r="14" ht="27" customHeight="1" thickBot="1">
      <c r="A14" s="18" t="inlineStr">
        <is>
          <t>2A opinión médica en Estados Unidos para colaborador y familia</t>
        </is>
      </c>
      <c r="B14" t="n">
        <v>5</v>
      </c>
    </row>
    <row r="15" ht="15.75" customHeight="1" thickBot="1">
      <c r="A15" s="18" t="inlineStr">
        <is>
          <t xml:space="preserve">Seguro de vida - 12 meses de salario </t>
        </is>
      </c>
      <c r="B15" t="n">
        <v>1</v>
      </c>
    </row>
    <row r="16" ht="27" customHeight="1" thickBot="1">
      <c r="A16" s="18" t="inlineStr">
        <is>
          <t>Voucher para viaje familiar a Cancún con descuento</t>
        </is>
      </c>
      <c r="B16" t="n">
        <v>10</v>
      </c>
    </row>
    <row r="17" ht="15.75" customHeight="1" thickBot="1">
      <c r="A17" s="18" t="inlineStr">
        <is>
          <t xml:space="preserve">Fitness app </t>
        </is>
      </c>
      <c r="B17" t="n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B1" s="29" t="inlineStr">
        <is>
          <t>Básica</t>
        </is>
      </c>
      <c r="C1" s="29" t="inlineStr">
        <is>
          <t>Black</t>
        </is>
      </c>
      <c r="D1" s="29" t="inlineStr">
        <is>
          <t>Platino</t>
        </is>
      </c>
    </row>
    <row r="2">
      <c r="A2" s="29" t="n">
        <v>0</v>
      </c>
      <c r="B2" t="n">
        <v>14.99999999999999</v>
      </c>
      <c r="C2" t="n">
        <v>15</v>
      </c>
      <c r="D2" t="n">
        <v>15</v>
      </c>
    </row>
    <row r="3">
      <c r="A3" s="29" t="n">
        <v>1</v>
      </c>
      <c r="B3" t="n">
        <v>4.499999999999999</v>
      </c>
      <c r="C3" t="n">
        <v>5</v>
      </c>
      <c r="D3" t="n">
        <v>5</v>
      </c>
    </row>
    <row r="4">
      <c r="A4" s="29" t="n">
        <v>2</v>
      </c>
      <c r="B4" t="n">
        <v>15</v>
      </c>
      <c r="C4" t="n">
        <v>15</v>
      </c>
      <c r="D4" t="n">
        <v>15</v>
      </c>
    </row>
    <row r="5">
      <c r="A5" s="29" t="n">
        <v>3</v>
      </c>
      <c r="B5" t="n">
        <v>1.2</v>
      </c>
      <c r="C5" t="n">
        <v>3</v>
      </c>
      <c r="D5" t="n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"/>
  <sheetViews>
    <sheetView tabSelected="1" workbookViewId="0">
      <selection activeCell="G16" sqref="G16"/>
    </sheetView>
  </sheetViews>
  <sheetFormatPr baseColWidth="10" defaultColWidth="9.140625" defaultRowHeight="15"/>
  <cols>
    <col width="29.42578125" customWidth="1" min="1" max="1"/>
  </cols>
  <sheetData>
    <row r="1">
      <c r="A1" s="25" t="n"/>
      <c r="B1" s="26" t="inlineStr">
        <is>
          <t>Básica</t>
        </is>
      </c>
      <c r="C1" s="26" t="inlineStr">
        <is>
          <t>Black</t>
        </is>
      </c>
      <c r="D1" s="26" t="inlineStr">
        <is>
          <t>Platino</t>
        </is>
      </c>
    </row>
    <row r="2">
      <c r="A2" s="22" t="inlineStr">
        <is>
          <t>CallCenter_Oficinas</t>
        </is>
      </c>
      <c r="B2" s="27" t="inlineStr">
        <is>
          <t>18.00</t>
        </is>
      </c>
      <c r="C2" s="27" t="inlineStr">
        <is>
          <t>21.00</t>
        </is>
      </c>
      <c r="D2" s="22" t="inlineStr">
        <is>
          <t>25.00</t>
        </is>
      </c>
    </row>
    <row r="3">
      <c r="A3" s="22" t="inlineStr">
        <is>
          <t>Medicina_General</t>
        </is>
      </c>
      <c r="B3" s="27" t="inlineStr">
        <is>
          <t>25.00</t>
        </is>
      </c>
      <c r="C3" s="27" t="inlineStr">
        <is>
          <t>25.00</t>
        </is>
      </c>
      <c r="D3" s="22" t="inlineStr">
        <is>
          <t>25.00</t>
        </is>
      </c>
    </row>
    <row r="4">
      <c r="A4" s="22" t="inlineStr">
        <is>
          <t>Nutrición</t>
        </is>
      </c>
      <c r="B4" s="27" t="inlineStr">
        <is>
          <t>18.00</t>
        </is>
      </c>
      <c r="C4" s="27" t="inlineStr">
        <is>
          <t>18.00</t>
        </is>
      </c>
      <c r="D4" s="22" t="inlineStr">
        <is>
          <t>18.00</t>
        </is>
      </c>
    </row>
    <row r="5">
      <c r="A5" s="22" t="inlineStr">
        <is>
          <t>Psicología</t>
        </is>
      </c>
      <c r="B5" s="27" t="inlineStr">
        <is>
          <t>22.00</t>
        </is>
      </c>
      <c r="C5" s="27" t="inlineStr">
        <is>
          <t>22.00</t>
        </is>
      </c>
      <c r="D5" s="22" t="inlineStr">
        <is>
          <t>22.00</t>
        </is>
      </c>
    </row>
    <row r="6">
      <c r="A6" s="22" t="inlineStr">
        <is>
          <t>Addiuva</t>
        </is>
      </c>
      <c r="B6" s="27" t="inlineStr">
        <is>
          <t>15.00</t>
        </is>
      </c>
      <c r="C6" s="27" t="inlineStr">
        <is>
          <t>15.00</t>
        </is>
      </c>
      <c r="D6" s="22" t="inlineStr">
        <is>
          <t>15.00</t>
        </is>
      </c>
    </row>
    <row r="7">
      <c r="A7" s="22" t="inlineStr">
        <is>
          <t>Plataforma_de_descuentos</t>
        </is>
      </c>
      <c r="B7" s="27" t="inlineStr">
        <is>
          <t>8.00</t>
        </is>
      </c>
      <c r="C7" s="27" t="inlineStr">
        <is>
          <t>8.00</t>
        </is>
      </c>
      <c r="D7" s="22" t="inlineStr">
        <is>
          <t>8.00</t>
        </is>
      </c>
    </row>
    <row r="8">
      <c r="A8" s="22" t="inlineStr">
        <is>
          <t>Segunda_opinión_médica</t>
        </is>
      </c>
      <c r="B8" s="27" t="inlineStr">
        <is>
          <t>0.00</t>
        </is>
      </c>
      <c r="C8" s="27" t="inlineStr">
        <is>
          <t>0.00</t>
        </is>
      </c>
      <c r="D8" s="22" t="inlineStr">
        <is>
          <t>39.00</t>
        </is>
      </c>
    </row>
    <row r="9">
      <c r="A9" s="22" t="inlineStr">
        <is>
          <t>Sueldo_por_muerte_accidental</t>
        </is>
      </c>
      <c r="B9" s="27" t="inlineStr">
        <is>
          <t>0.00</t>
        </is>
      </c>
      <c r="C9" s="27" t="inlineStr">
        <is>
          <t>0.00</t>
        </is>
      </c>
      <c r="D9" s="22" t="n">
        <v>15.25</v>
      </c>
    </row>
  </sheetData>
  <pageMargins left="0.7" right="0.7" top="0.75" bottom="0.75" header="0.3" footer="0.3"/>
  <pageSetup orientation="portrait" horizontalDpi="4294967293" verticalDpi="429496729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B1" s="29" t="inlineStr">
        <is>
          <t>Básica</t>
        </is>
      </c>
      <c r="C1" s="29" t="inlineStr">
        <is>
          <t>Black</t>
        </is>
      </c>
      <c r="D1" s="29" t="inlineStr">
        <is>
          <t>Platino</t>
        </is>
      </c>
    </row>
    <row r="2">
      <c r="A2" s="29" t="n">
        <v>0</v>
      </c>
      <c r="B2" t="n">
        <v>106</v>
      </c>
      <c r="C2" t="n">
        <v>109</v>
      </c>
      <c r="D2" t="n">
        <v>167.25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B1" s="29" t="inlineStr">
        <is>
          <t>Básica</t>
        </is>
      </c>
      <c r="C1" s="29" t="inlineStr">
        <is>
          <t>Black</t>
        </is>
      </c>
      <c r="D1" s="29" t="inlineStr">
        <is>
          <t>Platino</t>
        </is>
      </c>
    </row>
    <row r="2">
      <c r="A2" s="29" t="n">
        <v>0</v>
      </c>
      <c r="B2" t="n">
        <v>200</v>
      </c>
      <c r="C2" t="n">
        <v>304.47</v>
      </c>
      <c r="D2" t="n">
        <v>487.15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L9" sqref="L9"/>
    </sheetView>
  </sheetViews>
  <sheetFormatPr baseColWidth="10" defaultRowHeight="15"/>
  <sheetData>
    <row r="1">
      <c r="B1" s="12" t="inlineStr">
        <is>
          <t>Básica</t>
        </is>
      </c>
      <c r="C1" s="12" t="inlineStr">
        <is>
          <t>Black</t>
        </is>
      </c>
      <c r="D1" s="12" t="inlineStr">
        <is>
          <t>Platino</t>
        </is>
      </c>
    </row>
    <row r="2">
      <c r="A2" s="21" t="n">
        <v>45078</v>
      </c>
      <c r="B2" t="n">
        <v>70</v>
      </c>
      <c r="C2" t="n">
        <v>40</v>
      </c>
      <c r="D2" t="n">
        <v>5</v>
      </c>
    </row>
    <row r="3">
      <c r="A3" s="21" t="n">
        <v>45108</v>
      </c>
      <c r="B3" t="n">
        <v>74</v>
      </c>
      <c r="C3" t="n">
        <v>41</v>
      </c>
      <c r="D3" t="n">
        <v>8</v>
      </c>
    </row>
    <row r="4">
      <c r="A4" s="21" t="n">
        <v>45139</v>
      </c>
      <c r="B4" t="n">
        <v>80</v>
      </c>
      <c r="C4" t="n">
        <v>50</v>
      </c>
      <c r="D4" t="n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B1" s="29" t="inlineStr">
        <is>
          <t>Básica</t>
        </is>
      </c>
      <c r="C1" s="29" t="inlineStr">
        <is>
          <t>Black</t>
        </is>
      </c>
      <c r="D1" s="29" t="inlineStr">
        <is>
          <t>Platino</t>
        </is>
      </c>
    </row>
    <row r="2">
      <c r="A2" s="29" t="n">
        <v>0</v>
      </c>
      <c r="B2" t="n">
        <v>70</v>
      </c>
      <c r="C2" t="n">
        <v>40</v>
      </c>
      <c r="D2" t="n">
        <v>5</v>
      </c>
    </row>
    <row r="3">
      <c r="A3" s="29" t="n">
        <v>1</v>
      </c>
      <c r="B3" t="n">
        <v>75</v>
      </c>
      <c r="C3" t="n">
        <v>41</v>
      </c>
      <c r="D3" t="n">
        <v>10</v>
      </c>
    </row>
    <row r="4">
      <c r="A4" s="29" t="n">
        <v>2</v>
      </c>
      <c r="B4" t="n">
        <v>85</v>
      </c>
      <c r="C4" t="n">
        <v>50</v>
      </c>
      <c r="D4" t="n">
        <v>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29" t="inlineStr">
        <is>
          <t>Valor</t>
        </is>
      </c>
    </row>
    <row r="2">
      <c r="A2" s="29" t="n">
        <v>0</v>
      </c>
      <c r="B2" t="n">
        <v>15</v>
      </c>
    </row>
    <row r="3">
      <c r="A3" s="29" t="n">
        <v>1</v>
      </c>
      <c r="B3" t="n">
        <v>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H21" sqref="H21"/>
    </sheetView>
  </sheetViews>
  <sheetFormatPr baseColWidth="10" defaultRowHeight="15"/>
  <cols>
    <col width="16.7109375" customWidth="1" min="1" max="1"/>
  </cols>
  <sheetData>
    <row r="1">
      <c r="A1" s="9" t="inlineStr">
        <is>
          <t>Membresias</t>
        </is>
      </c>
      <c r="B1" s="9" t="inlineStr">
        <is>
          <t xml:space="preserve">Cantidad </t>
        </is>
      </c>
    </row>
    <row r="2">
      <c r="A2" t="inlineStr">
        <is>
          <t>Basica</t>
        </is>
      </c>
      <c r="B2" t="n">
        <v>65</v>
      </c>
    </row>
    <row r="3">
      <c r="A3" t="inlineStr">
        <is>
          <t>Black</t>
        </is>
      </c>
      <c r="B3" t="n">
        <v>35</v>
      </c>
    </row>
    <row r="4">
      <c r="A4" t="inlineStr">
        <is>
          <t>Platino</t>
        </is>
      </c>
      <c r="B4" t="n">
        <v>5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Gabriel Garza</dc:creator>
  <dcterms:created xmlns:dcterms="http://purl.org/dc/terms/" xmlns:xsi="http://www.w3.org/2001/XMLSchema-instance" xsi:type="dcterms:W3CDTF">2023-03-22T21:06:08Z</dcterms:created>
  <dcterms:modified xmlns:dcterms="http://purl.org/dc/terms/" xmlns:xsi="http://www.w3.org/2001/XMLSchema-instance" xsi:type="dcterms:W3CDTF">2023-06-06T20:30:48Z</dcterms:modified>
  <cp:lastModifiedBy>Ángel Alexis Anaya Alamea</cp:lastModifiedBy>
</cp:coreProperties>
</file>