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automation-demo\docs\automation-demo\artifacts\"/>
    </mc:Choice>
  </mc:AlternateContent>
  <bookViews>
    <workbookView xWindow="-105" yWindow="-105" windowWidth="23250" windowHeight="12450" firstSheet="1" activeTab="1"/>
  </bookViews>
  <sheets>
    <sheet name="Workload Model HJB R1" sheetId="1" state="hidden" r:id="rId1"/>
    <sheet name="WLM x BP" sheetId="5" r:id="rId2"/>
    <sheet name="WLM" sheetId="2" state="hidden" r:id="rId3"/>
    <sheet name="WLM opt3" sheetId="4" state="hidden" r:id="rId4"/>
  </sheets>
  <calcPr calcId="152511"/>
</workbook>
</file>

<file path=xl/calcChain.xml><?xml version="1.0" encoding="utf-8"?>
<calcChain xmlns="http://schemas.openxmlformats.org/spreadsheetml/2006/main">
  <c r="I16" i="5" l="1"/>
  <c r="D14" i="5" s="1"/>
  <c r="H16" i="5"/>
  <c r="G11" i="5"/>
  <c r="C14" i="2"/>
  <c r="F14" i="2"/>
  <c r="D15" i="5" l="1"/>
  <c r="D13" i="5"/>
  <c r="D11" i="5"/>
  <c r="D12" i="5"/>
  <c r="H15" i="4"/>
  <c r="G15" i="4"/>
  <c r="F14" i="4"/>
  <c r="C14" i="4"/>
  <c r="F13" i="4"/>
  <c r="C13" i="4"/>
  <c r="F12" i="4"/>
  <c r="C12" i="4"/>
  <c r="F11" i="4"/>
  <c r="C11" i="4"/>
  <c r="D16" i="5" l="1"/>
  <c r="C15" i="4"/>
  <c r="F15" i="2" l="1"/>
  <c r="F13" i="2"/>
  <c r="F12" i="2"/>
  <c r="F11" i="2"/>
  <c r="G16" i="2"/>
  <c r="H16" i="2"/>
  <c r="C13" i="2" s="1"/>
  <c r="C12" i="2" l="1"/>
  <c r="C15" i="2"/>
  <c r="C11" i="2"/>
  <c r="E30" i="1"/>
  <c r="P6" i="1" s="1"/>
  <c r="O3" i="1" l="1"/>
  <c r="P3" i="1"/>
  <c r="O5" i="1"/>
  <c r="P5" i="1"/>
  <c r="C16" i="2"/>
  <c r="O4" i="1"/>
  <c r="O6" i="1"/>
  <c r="P4" i="1"/>
  <c r="P7" i="1"/>
  <c r="O7" i="1" l="1"/>
</calcChain>
</file>

<file path=xl/comments1.xml><?xml version="1.0" encoding="utf-8"?>
<comments xmlns="http://schemas.openxmlformats.org/spreadsheetml/2006/main">
  <authors>
    <author>Limas, Angel</author>
  </authors>
  <commentList>
    <comment ref="E28" authorId="0" shapeId="0">
      <text>
        <r>
          <rPr>
            <b/>
            <sz val="8"/>
            <color indexed="81"/>
            <rFont val="Tahoma"/>
            <family val="2"/>
          </rPr>
          <t>Limas, Angel:</t>
        </r>
        <r>
          <rPr>
            <sz val="8"/>
            <color indexed="81"/>
            <rFont val="Tahoma"/>
            <family val="2"/>
          </rPr>
          <t xml:space="preserve">
Maximum response time</t>
        </r>
      </text>
    </comment>
    <comment ref="E30" authorId="0" shapeId="0">
      <text>
        <r>
          <rPr>
            <b/>
            <sz val="8"/>
            <color indexed="81"/>
            <rFont val="Tahoma"/>
            <family val="2"/>
          </rPr>
          <t>Limas, Angel:</t>
        </r>
        <r>
          <rPr>
            <sz val="8"/>
            <color indexed="81"/>
            <rFont val="Tahoma"/>
            <family val="2"/>
          </rPr>
          <t xml:space="preserve">
average response time</t>
        </r>
      </text>
    </comment>
  </commentList>
</comments>
</file>

<file path=xl/sharedStrings.xml><?xml version="1.0" encoding="utf-8"?>
<sst xmlns="http://schemas.openxmlformats.org/spreadsheetml/2006/main" count="118" uniqueCount="69">
  <si>
    <t>#</t>
  </si>
  <si>
    <t>Script Name</t>
  </si>
  <si>
    <t>Description</t>
  </si>
  <si>
    <t>Volume(Scenario1) (PV/sec)</t>
  </si>
  <si>
    <t>Volume(Scenario2) (PV/sec)</t>
  </si>
  <si>
    <t>Number of users</t>
  </si>
  <si>
    <t>N = X (R + Th)</t>
  </si>
  <si>
    <t>According to Little’s law -</t>
  </si>
  <si>
    <t>Actual Number of Users in the System (N) = (Transactions per second or Throughput (X))* (Response Time (R) + Think Time (Th))</t>
  </si>
  <si>
    <t>Formula</t>
  </si>
  <si>
    <t>Workload Model</t>
  </si>
  <si>
    <t>cs-uri-stem</t>
  </si>
  <si>
    <t>Max</t>
  </si>
  <si>
    <t>Time</t>
  </si>
  <si>
    <t>Avg</t>
  </si>
  <si>
    <t>/Applications/PerformanceWidget/intranetticker.aspx</t>
  </si>
  <si>
    <t>/Applications/PerformanceWidget/img/op_performance.gif</t>
  </si>
  <si>
    <t>/jscript/common.js</t>
  </si>
  <si>
    <t>/index.html</t>
  </si>
  <si>
    <t>/images/featured_image/jets/plane_marshaling.jpg</t>
  </si>
  <si>
    <t>Production Data</t>
  </si>
  <si>
    <t>Standard Think Time</t>
  </si>
  <si>
    <t>N=</t>
  </si>
  <si>
    <t>Scenario 1</t>
  </si>
  <si>
    <t>Scenario 2</t>
  </si>
  <si>
    <t>Total PV</t>
  </si>
  <si>
    <t>PV Per hour</t>
  </si>
  <si>
    <t>PV Per minute</t>
  </si>
  <si>
    <t>PV per second</t>
  </si>
  <si>
    <t>Avg PV/sec</t>
  </si>
  <si>
    <t>01_AS_Report</t>
  </si>
  <si>
    <t>02_SSR_Report</t>
  </si>
  <si>
    <t>03_MINT_Report</t>
  </si>
  <si>
    <t>04_BlueLine_Report</t>
  </si>
  <si>
    <t>Airport Score Board</t>
  </si>
  <si>
    <t>Vusers</t>
  </si>
  <si>
    <t>Business Process</t>
  </si>
  <si>
    <t>Expected Response Time</t>
  </si>
  <si>
    <t>Think Time</t>
  </si>
  <si>
    <t>Pacing Time</t>
  </si>
  <si>
    <t>Throughput for each BP (TPS)</t>
  </si>
  <si>
    <t>Number of Users</t>
  </si>
  <si>
    <t>Total</t>
  </si>
  <si>
    <t>NA</t>
  </si>
  <si>
    <t>Project Name:</t>
  </si>
  <si>
    <t>Estimated Date</t>
  </si>
  <si>
    <t>Project Manager:</t>
  </si>
  <si>
    <t>Performance Engineer:</t>
  </si>
  <si>
    <t>Angel Limas</t>
  </si>
  <si>
    <t>Headers</t>
  </si>
  <si>
    <t>Calculated Values</t>
  </si>
  <si>
    <t>Data gotten from Project team</t>
  </si>
  <si>
    <t>Legend</t>
  </si>
  <si>
    <t>% Vusers</t>
  </si>
  <si>
    <t>PM</t>
  </si>
  <si>
    <t>Company</t>
  </si>
  <si>
    <t>Date</t>
  </si>
  <si>
    <t>01_TI1_Report</t>
  </si>
  <si>
    <t>02_rep2_Report</t>
  </si>
  <si>
    <t>03_rep3_Report</t>
  </si>
  <si>
    <t>04_line_Report</t>
  </si>
  <si>
    <t>UVDesk</t>
  </si>
  <si>
    <t>TBD</t>
  </si>
  <si>
    <t>UVD_01_CustomerCreateTicket_S01_pageLoad</t>
  </si>
  <si>
    <t>UVD_02_CustomerCreateTicket_S01_signIn</t>
  </si>
  <si>
    <t>UVD_03_CustomerCreateTicket_S01_clickOnNewTicketLink</t>
  </si>
  <si>
    <t>UVD_04_CustomerCreateTicket_S01_clickOnCreateTicketButton</t>
  </si>
  <si>
    <t>UVD_05_CustomerCreateTicket_S01_signOut</t>
  </si>
  <si>
    <t>CustomerCreateTicket_S01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</si>
</sst>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/>
      <right style="medium">
        <color rgb="FFBFBFB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0" fillId="3" borderId="13" xfId="0" applyFill="1" applyBorder="1"/>
    <xf numFmtId="0" fontId="2" fillId="0" borderId="12" xfId="0" applyFont="1" applyBorder="1" applyAlignment="1">
      <alignment vertical="center"/>
    </xf>
    <xf numFmtId="0" fontId="0" fillId="3" borderId="0" xfId="0" applyFill="1"/>
    <xf numFmtId="0" fontId="1" fillId="2" borderId="12" xfId="0" applyFont="1" applyFill="1" applyBorder="1" applyAlignment="1">
      <alignment vertical="center"/>
    </xf>
    <xf numFmtId="0" fontId="8" fillId="0" borderId="0" xfId="0" applyFont="1"/>
    <xf numFmtId="0" fontId="10" fillId="4" borderId="0" xfId="0" applyFont="1" applyFill="1"/>
    <xf numFmtId="0" fontId="11" fillId="4" borderId="0" xfId="0" applyFont="1" applyFill="1"/>
    <xf numFmtId="0" fontId="12" fillId="5" borderId="14" xfId="0" applyFont="1" applyFill="1" applyBorder="1"/>
    <xf numFmtId="0" fontId="12" fillId="5" borderId="14" xfId="0" applyFont="1" applyFill="1" applyBorder="1" applyAlignment="1">
      <alignment wrapText="1"/>
    </xf>
    <xf numFmtId="0" fontId="8" fillId="5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vertical="center"/>
    </xf>
    <xf numFmtId="0" fontId="9" fillId="5" borderId="14" xfId="0" applyFont="1" applyFill="1" applyBorder="1"/>
    <xf numFmtId="9" fontId="9" fillId="6" borderId="14" xfId="1" applyFont="1" applyFill="1" applyBorder="1"/>
    <xf numFmtId="0" fontId="9" fillId="6" borderId="14" xfId="0" applyFont="1" applyFill="1" applyBorder="1"/>
    <xf numFmtId="9" fontId="0" fillId="6" borderId="14" xfId="1" applyFont="1" applyFill="1" applyBorder="1"/>
    <xf numFmtId="164" fontId="0" fillId="6" borderId="14" xfId="0" applyNumberFormat="1" applyFill="1" applyBorder="1"/>
    <xf numFmtId="0" fontId="2" fillId="7" borderId="14" xfId="0" applyFont="1" applyFill="1" applyBorder="1" applyAlignment="1">
      <alignment vertical="center"/>
    </xf>
    <xf numFmtId="0" fontId="0" fillId="7" borderId="14" xfId="0" applyFill="1" applyBorder="1"/>
    <xf numFmtId="0" fontId="10" fillId="4" borderId="15" xfId="0" applyFont="1" applyFill="1" applyBorder="1"/>
    <xf numFmtId="0" fontId="11" fillId="4" borderId="16" xfId="0" applyFont="1" applyFill="1" applyBorder="1"/>
    <xf numFmtId="0" fontId="10" fillId="4" borderId="16" xfId="0" applyFont="1" applyFill="1" applyBorder="1"/>
    <xf numFmtId="165" fontId="11" fillId="4" borderId="16" xfId="0" applyNumberFormat="1" applyFont="1" applyFill="1" applyBorder="1"/>
    <xf numFmtId="165" fontId="10" fillId="4" borderId="17" xfId="0" applyNumberFormat="1" applyFont="1" applyFill="1" applyBorder="1"/>
    <xf numFmtId="0" fontId="10" fillId="4" borderId="18" xfId="0" applyFont="1" applyFill="1" applyBorder="1"/>
    <xf numFmtId="0" fontId="10" fillId="4" borderId="19" xfId="0" applyFont="1" applyFill="1" applyBorder="1"/>
    <xf numFmtId="0" fontId="10" fillId="4" borderId="20" xfId="0" applyFont="1" applyFill="1" applyBorder="1"/>
    <xf numFmtId="0" fontId="10" fillId="4" borderId="21" xfId="0" applyFont="1" applyFill="1" applyBorder="1"/>
    <xf numFmtId="0" fontId="10" fillId="4" borderId="22" xfId="0" applyFont="1" applyFill="1" applyBorder="1"/>
    <xf numFmtId="0" fontId="1" fillId="5" borderId="25" xfId="0" applyFont="1" applyFill="1" applyBorder="1" applyAlignment="1">
      <alignment vertical="center"/>
    </xf>
    <xf numFmtId="0" fontId="0" fillId="0" borderId="26" xfId="0" applyBorder="1"/>
    <xf numFmtId="0" fontId="0" fillId="7" borderId="27" xfId="0" applyFill="1" applyBorder="1"/>
    <xf numFmtId="0" fontId="0" fillId="0" borderId="28" xfId="0" applyBorder="1" applyAlignment="1">
      <alignment wrapText="1"/>
    </xf>
    <xf numFmtId="164" fontId="0" fillId="6" borderId="29" xfId="0" applyNumberFormat="1" applyFill="1" applyBorder="1"/>
    <xf numFmtId="0" fontId="0" fillId="0" borderId="30" xfId="0" applyBorder="1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9" fillId="5" borderId="14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workbookViewId="0">
      <selection activeCell="F3" sqref="F3:F6"/>
    </sheetView>
  </sheetViews>
  <sheetFormatPr defaultRowHeight="15" x14ac:dyDescent="0.25"/>
  <cols>
    <col min="1" max="1" width="2" bestFit="1" customWidth="1"/>
    <col min="2" max="2" width="16.42578125" bestFit="1" customWidth="1"/>
    <col min="3" max="3" width="15.7109375" bestFit="1" customWidth="1"/>
    <col min="4" max="5" width="23.28515625" bestFit="1" customWidth="1"/>
    <col min="6" max="6" width="10.42578125" bestFit="1" customWidth="1"/>
    <col min="7" max="7" width="14.28515625" bestFit="1" customWidth="1"/>
    <col min="8" max="9" width="17" bestFit="1" customWidth="1"/>
  </cols>
  <sheetData>
    <row r="1" spans="1:17" ht="15.75" thickBot="1" x14ac:dyDescent="0.3">
      <c r="A1" s="52" t="s">
        <v>10</v>
      </c>
      <c r="B1" s="52"/>
      <c r="C1" s="52"/>
      <c r="D1" s="52"/>
      <c r="E1" s="52"/>
      <c r="O1" s="5" t="s">
        <v>23</v>
      </c>
      <c r="P1" s="5" t="s">
        <v>24</v>
      </c>
    </row>
    <row r="2" spans="1:17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5" t="s">
        <v>35</v>
      </c>
      <c r="O2" s="5" t="s">
        <v>5</v>
      </c>
      <c r="P2" s="5" t="s">
        <v>5</v>
      </c>
      <c r="Q2" s="5" t="s">
        <v>21</v>
      </c>
    </row>
    <row r="3" spans="1:17" ht="15.75" thickBot="1" x14ac:dyDescent="0.3">
      <c r="A3" s="3">
        <v>1</v>
      </c>
      <c r="B3" s="4" t="s">
        <v>30</v>
      </c>
      <c r="C3" s="4" t="s">
        <v>34</v>
      </c>
      <c r="D3" s="4">
        <v>4</v>
      </c>
      <c r="E3" s="4">
        <v>27</v>
      </c>
      <c r="F3" s="13">
        <v>120</v>
      </c>
      <c r="O3" s="4">
        <f>D3*(E30+Q3)</f>
        <v>41</v>
      </c>
      <c r="P3" s="4">
        <f>E3*(E30+Q3)</f>
        <v>276.75</v>
      </c>
      <c r="Q3" s="4">
        <v>5</v>
      </c>
    </row>
    <row r="4" spans="1:17" ht="15.75" thickBot="1" x14ac:dyDescent="0.3">
      <c r="A4" s="3">
        <v>2</v>
      </c>
      <c r="B4" s="4" t="s">
        <v>31</v>
      </c>
      <c r="C4" s="4"/>
      <c r="D4" s="4">
        <v>4</v>
      </c>
      <c r="E4" s="4">
        <v>18</v>
      </c>
      <c r="F4" s="13">
        <v>100</v>
      </c>
      <c r="O4" s="4">
        <f>D4*(E30+Q4)</f>
        <v>41</v>
      </c>
      <c r="P4" s="4">
        <f>E4*(E30+Q4)</f>
        <v>184.5</v>
      </c>
      <c r="Q4" s="4">
        <v>5</v>
      </c>
    </row>
    <row r="5" spans="1:17" ht="15.75" thickBot="1" x14ac:dyDescent="0.3">
      <c r="A5" s="3">
        <v>3</v>
      </c>
      <c r="B5" s="4" t="s">
        <v>32</v>
      </c>
      <c r="C5" s="4"/>
      <c r="D5" s="4">
        <v>4</v>
      </c>
      <c r="E5" s="4">
        <v>18</v>
      </c>
      <c r="F5" s="13">
        <v>25</v>
      </c>
      <c r="O5" s="4">
        <f>D5*(E30+Q5)</f>
        <v>41</v>
      </c>
      <c r="P5" s="4">
        <f>E5*(E30+Q5)</f>
        <v>184.5</v>
      </c>
      <c r="Q5" s="4">
        <v>5</v>
      </c>
    </row>
    <row r="6" spans="1:17" ht="15.75" thickBot="1" x14ac:dyDescent="0.3">
      <c r="A6" s="3">
        <v>4</v>
      </c>
      <c r="B6" s="4" t="s">
        <v>33</v>
      </c>
      <c r="C6" s="4"/>
      <c r="D6" s="4">
        <v>4</v>
      </c>
      <c r="E6" s="4">
        <v>18</v>
      </c>
      <c r="F6" s="4">
        <v>50</v>
      </c>
      <c r="O6" s="13">
        <f>D6*(E30+Q6)</f>
        <v>41</v>
      </c>
      <c r="P6" s="13">
        <f>E6*(E30+Q6)</f>
        <v>184.5</v>
      </c>
      <c r="Q6" s="4">
        <v>5</v>
      </c>
    </row>
    <row r="7" spans="1:17" ht="15.75" thickBot="1" x14ac:dyDescent="0.3">
      <c r="N7" s="12" t="s">
        <v>22</v>
      </c>
      <c r="O7" s="12">
        <f>ROUND(SUM(O3:O6),0)</f>
        <v>164</v>
      </c>
      <c r="P7" s="12">
        <f>ROUND(SUM(P3:P6),0)</f>
        <v>830</v>
      </c>
    </row>
    <row r="8" spans="1:17" x14ac:dyDescent="0.25">
      <c r="F8" s="14"/>
      <c r="G8" s="14"/>
      <c r="H8" s="14"/>
    </row>
    <row r="9" spans="1:17" x14ac:dyDescent="0.25">
      <c r="F9" s="14"/>
      <c r="G9" s="14"/>
      <c r="H9" s="14"/>
    </row>
    <row r="10" spans="1:17" x14ac:dyDescent="0.25">
      <c r="F10" s="14"/>
      <c r="G10" s="14"/>
      <c r="H10" s="14"/>
    </row>
    <row r="11" spans="1:17" x14ac:dyDescent="0.25">
      <c r="F11" s="14"/>
      <c r="G11" s="14"/>
      <c r="H11" s="14"/>
    </row>
    <row r="12" spans="1:17" x14ac:dyDescent="0.25">
      <c r="F12" s="14"/>
      <c r="G12" s="14"/>
      <c r="H12" s="14"/>
    </row>
    <row r="13" spans="1:17" x14ac:dyDescent="0.25">
      <c r="B13" s="6"/>
    </row>
    <row r="14" spans="1:17" x14ac:dyDescent="0.25">
      <c r="B14" s="6"/>
    </row>
    <row r="15" spans="1:17" x14ac:dyDescent="0.25">
      <c r="B15" s="6"/>
    </row>
    <row r="16" spans="1:17" x14ac:dyDescent="0.25">
      <c r="B16" s="6"/>
    </row>
    <row r="18" spans="2:9" x14ac:dyDescent="0.25">
      <c r="B18" t="s">
        <v>7</v>
      </c>
    </row>
    <row r="19" spans="2:9" x14ac:dyDescent="0.25">
      <c r="B19" t="s">
        <v>8</v>
      </c>
    </row>
    <row r="20" spans="2:9" x14ac:dyDescent="0.25">
      <c r="B20" t="s">
        <v>9</v>
      </c>
    </row>
    <row r="21" spans="2:9" x14ac:dyDescent="0.25">
      <c r="B21" t="s">
        <v>6</v>
      </c>
    </row>
    <row r="22" spans="2:9" ht="15.75" thickBot="1" x14ac:dyDescent="0.3">
      <c r="B22" s="51" t="s">
        <v>20</v>
      </c>
      <c r="C22" s="51"/>
      <c r="D22" s="51"/>
      <c r="E22" s="51"/>
      <c r="F22" s="51"/>
      <c r="G22" s="51"/>
      <c r="H22" s="51"/>
      <c r="I22" s="51"/>
    </row>
    <row r="23" spans="2:9" x14ac:dyDescent="0.25">
      <c r="B23" s="46" t="s">
        <v>11</v>
      </c>
      <c r="C23" s="46" t="s">
        <v>25</v>
      </c>
      <c r="D23" s="7" t="s">
        <v>12</v>
      </c>
      <c r="E23" s="7" t="s">
        <v>14</v>
      </c>
      <c r="F23" s="53" t="s">
        <v>26</v>
      </c>
      <c r="G23" s="46" t="s">
        <v>27</v>
      </c>
      <c r="H23" s="46" t="s">
        <v>28</v>
      </c>
      <c r="I23" s="46" t="s">
        <v>29</v>
      </c>
    </row>
    <row r="24" spans="2:9" ht="15.75" thickBot="1" x14ac:dyDescent="0.3">
      <c r="B24" s="47"/>
      <c r="C24" s="47"/>
      <c r="D24" s="8" t="s">
        <v>13</v>
      </c>
      <c r="E24" s="8" t="s">
        <v>13</v>
      </c>
      <c r="F24" s="54"/>
      <c r="G24" s="47"/>
      <c r="H24" s="47"/>
      <c r="I24" s="47"/>
    </row>
    <row r="25" spans="2:9" ht="15.75" thickBot="1" x14ac:dyDescent="0.3">
      <c r="B25" s="10" t="s">
        <v>15</v>
      </c>
      <c r="C25" s="9">
        <v>2405106</v>
      </c>
      <c r="D25" s="9">
        <v>41280</v>
      </c>
      <c r="E25" s="9">
        <v>129</v>
      </c>
      <c r="F25" s="9">
        <v>52284.9</v>
      </c>
      <c r="G25" s="9">
        <v>871.4</v>
      </c>
      <c r="H25" s="9">
        <v>14.5</v>
      </c>
      <c r="I25" s="48">
        <v>8.9</v>
      </c>
    </row>
    <row r="26" spans="2:9" ht="15.75" thickBot="1" x14ac:dyDescent="0.3">
      <c r="B26" s="10" t="s">
        <v>16</v>
      </c>
      <c r="C26" s="9">
        <v>1978421</v>
      </c>
      <c r="D26" s="9">
        <v>26374</v>
      </c>
      <c r="E26" s="11">
        <v>3</v>
      </c>
      <c r="F26" s="9">
        <v>43009.2</v>
      </c>
      <c r="G26" s="9">
        <v>716.8</v>
      </c>
      <c r="H26" s="9">
        <v>11.9</v>
      </c>
      <c r="I26" s="49"/>
    </row>
    <row r="27" spans="2:9" ht="15.75" thickBot="1" x14ac:dyDescent="0.3">
      <c r="B27" s="10" t="s">
        <v>17</v>
      </c>
      <c r="C27" s="9">
        <v>1533393</v>
      </c>
      <c r="D27" s="9">
        <v>28561</v>
      </c>
      <c r="E27" s="11">
        <v>4</v>
      </c>
      <c r="F27" s="9">
        <v>33334.6</v>
      </c>
      <c r="G27" s="9">
        <v>555.6</v>
      </c>
      <c r="H27" s="9">
        <v>9.3000000000000007</v>
      </c>
      <c r="I27" s="49"/>
    </row>
    <row r="28" spans="2:9" ht="15.75" thickBot="1" x14ac:dyDescent="0.3">
      <c r="B28" s="10" t="s">
        <v>18</v>
      </c>
      <c r="C28" s="9">
        <v>986168</v>
      </c>
      <c r="D28" s="9">
        <v>57062</v>
      </c>
      <c r="E28" s="11">
        <v>13</v>
      </c>
      <c r="F28" s="9">
        <v>21438.400000000001</v>
      </c>
      <c r="G28" s="9">
        <v>357.3</v>
      </c>
      <c r="H28" s="11">
        <v>6</v>
      </c>
      <c r="I28" s="49"/>
    </row>
    <row r="29" spans="2:9" ht="15.75" thickBot="1" x14ac:dyDescent="0.3">
      <c r="B29" s="10" t="s">
        <v>19</v>
      </c>
      <c r="C29" s="9">
        <v>465582</v>
      </c>
      <c r="D29" s="9">
        <v>796</v>
      </c>
      <c r="E29" s="11">
        <v>1</v>
      </c>
      <c r="F29" s="9">
        <v>10121.299999999999</v>
      </c>
      <c r="G29" s="9">
        <v>168.7</v>
      </c>
      <c r="H29" s="9">
        <v>2.8</v>
      </c>
      <c r="I29" s="50"/>
    </row>
    <row r="30" spans="2:9" x14ac:dyDescent="0.25">
      <c r="E30">
        <f>AVERAGE(E26:E29)</f>
        <v>5.25</v>
      </c>
    </row>
  </sheetData>
  <mergeCells count="9">
    <mergeCell ref="I23:I24"/>
    <mergeCell ref="I25:I29"/>
    <mergeCell ref="B22:I22"/>
    <mergeCell ref="A1:E1"/>
    <mergeCell ref="B23:B24"/>
    <mergeCell ref="C23:C24"/>
    <mergeCell ref="F23:F24"/>
    <mergeCell ref="G23:G24"/>
    <mergeCell ref="H23:H2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abSelected="1" workbookViewId="0">
      <selection activeCell="N26" sqref="N26"/>
    </sheetView>
  </sheetViews>
  <sheetFormatPr defaultRowHeight="15" x14ac:dyDescent="0.25"/>
  <cols>
    <col min="1" max="1" width="3.85546875" customWidth="1"/>
    <col min="2" max="2" width="22.42578125" bestFit="1" customWidth="1"/>
    <col min="3" max="3" width="51.7109375" bestFit="1" customWidth="1"/>
    <col min="5" max="5" width="16.85546875" customWidth="1"/>
    <col min="6" max="6" width="15.85546875" customWidth="1"/>
    <col min="7" max="7" width="14.28515625" customWidth="1"/>
    <col min="8" max="8" width="22" bestFit="1" customWidth="1"/>
    <col min="9" max="9" width="16" bestFit="1" customWidth="1"/>
  </cols>
  <sheetData>
    <row r="1" spans="2:9" ht="15.75" thickBot="1" x14ac:dyDescent="0.3"/>
    <row r="2" spans="2:9" x14ac:dyDescent="0.25">
      <c r="B2" s="30" t="s">
        <v>44</v>
      </c>
      <c r="C2" s="31" t="s">
        <v>61</v>
      </c>
      <c r="D2" s="32"/>
      <c r="E2" s="32"/>
      <c r="F2" s="32" t="s">
        <v>45</v>
      </c>
      <c r="G2" s="33">
        <v>45222</v>
      </c>
      <c r="H2" s="32"/>
      <c r="I2" s="34"/>
    </row>
    <row r="3" spans="2:9" s="16" customFormat="1" x14ac:dyDescent="0.25">
      <c r="B3" s="35" t="s">
        <v>46</v>
      </c>
      <c r="C3" s="18" t="s">
        <v>62</v>
      </c>
      <c r="D3" s="17"/>
      <c r="E3" s="17"/>
      <c r="F3" s="17"/>
      <c r="G3" s="18"/>
      <c r="H3" s="17"/>
      <c r="I3" s="36"/>
    </row>
    <row r="4" spans="2:9" x14ac:dyDescent="0.25">
      <c r="B4" s="35" t="s">
        <v>47</v>
      </c>
      <c r="C4" s="18" t="s">
        <v>48</v>
      </c>
      <c r="D4" s="17"/>
      <c r="E4" s="17"/>
      <c r="F4" s="17"/>
      <c r="G4" s="18"/>
      <c r="H4" s="17"/>
      <c r="I4" s="36"/>
    </row>
    <row r="5" spans="2:9" ht="15.75" thickBot="1" x14ac:dyDescent="0.3">
      <c r="B5" s="37"/>
      <c r="C5" s="38"/>
      <c r="D5" s="38"/>
      <c r="E5" s="38"/>
      <c r="F5" s="38"/>
      <c r="G5" s="38"/>
      <c r="H5" s="38"/>
      <c r="I5" s="39"/>
    </row>
    <row r="7" spans="2:9" x14ac:dyDescent="0.25">
      <c r="B7" s="16"/>
      <c r="C7" s="16"/>
      <c r="D7" s="16"/>
      <c r="E7" s="16"/>
      <c r="F7" s="16"/>
      <c r="G7" s="16"/>
      <c r="H7" s="16"/>
      <c r="I7" s="16"/>
    </row>
    <row r="8" spans="2:9" ht="18.75" x14ac:dyDescent="0.3">
      <c r="C8" s="55" t="s">
        <v>10</v>
      </c>
      <c r="D8" s="55"/>
      <c r="E8" s="55"/>
      <c r="F8" s="55"/>
      <c r="G8" s="55"/>
      <c r="H8" s="55"/>
      <c r="I8" s="55"/>
    </row>
    <row r="9" spans="2:9" ht="30" x14ac:dyDescent="0.25">
      <c r="C9" s="19" t="s">
        <v>36</v>
      </c>
      <c r="D9" s="19" t="s">
        <v>53</v>
      </c>
      <c r="E9" s="20" t="s">
        <v>37</v>
      </c>
      <c r="F9" s="19" t="s">
        <v>38</v>
      </c>
      <c r="G9" s="19" t="s">
        <v>39</v>
      </c>
      <c r="H9" s="20" t="s">
        <v>40</v>
      </c>
      <c r="I9" s="19" t="s">
        <v>41</v>
      </c>
    </row>
    <row r="10" spans="2:9" x14ac:dyDescent="0.25">
      <c r="C10" s="21">
        <v>1</v>
      </c>
      <c r="D10" s="21">
        <v>2</v>
      </c>
      <c r="E10" s="21">
        <v>3</v>
      </c>
      <c r="F10" s="21">
        <v>4</v>
      </c>
      <c r="G10" s="21">
        <v>5</v>
      </c>
      <c r="H10" s="21">
        <v>6</v>
      </c>
      <c r="I10" s="21">
        <v>7</v>
      </c>
    </row>
    <row r="11" spans="2:9" x14ac:dyDescent="0.25">
      <c r="C11" s="28" t="s">
        <v>68</v>
      </c>
      <c r="D11" s="26">
        <f>I11/I16</f>
        <v>1</v>
      </c>
      <c r="E11" s="29">
        <v>2.35</v>
      </c>
      <c r="F11" s="29">
        <v>0</v>
      </c>
      <c r="G11" s="27">
        <f>(I11/H11)-E11</f>
        <v>7.65</v>
      </c>
      <c r="H11" s="29">
        <v>3</v>
      </c>
      <c r="I11" s="28">
        <v>30</v>
      </c>
    </row>
    <row r="12" spans="2:9" x14ac:dyDescent="0.25">
      <c r="C12" s="28"/>
      <c r="D12" s="26">
        <f>I12/I16</f>
        <v>0</v>
      </c>
      <c r="E12" s="29">
        <v>0</v>
      </c>
      <c r="F12" s="29">
        <v>0</v>
      </c>
      <c r="G12" s="27"/>
      <c r="H12" s="29">
        <v>0</v>
      </c>
      <c r="I12" s="28">
        <v>0</v>
      </c>
    </row>
    <row r="13" spans="2:9" x14ac:dyDescent="0.25">
      <c r="C13" s="28"/>
      <c r="D13" s="26">
        <f>I13/I16</f>
        <v>0</v>
      </c>
      <c r="E13" s="29">
        <v>0</v>
      </c>
      <c r="F13" s="29">
        <v>0</v>
      </c>
      <c r="G13" s="27"/>
      <c r="H13" s="29">
        <v>0</v>
      </c>
      <c r="I13" s="28">
        <v>0</v>
      </c>
    </row>
    <row r="14" spans="2:9" x14ac:dyDescent="0.25">
      <c r="C14" s="28"/>
      <c r="D14" s="26">
        <f>I14/I16</f>
        <v>0</v>
      </c>
      <c r="E14" s="29">
        <v>0</v>
      </c>
      <c r="F14" s="29">
        <v>0</v>
      </c>
      <c r="G14" s="27"/>
      <c r="H14" s="29">
        <v>0</v>
      </c>
      <c r="I14" s="28">
        <v>0</v>
      </c>
    </row>
    <row r="15" spans="2:9" x14ac:dyDescent="0.25">
      <c r="C15" s="28"/>
      <c r="D15" s="26">
        <f>I15/I16</f>
        <v>0</v>
      </c>
      <c r="E15" s="29">
        <v>0</v>
      </c>
      <c r="F15" s="29">
        <v>0</v>
      </c>
      <c r="G15" s="27"/>
      <c r="H15" s="29">
        <v>0</v>
      </c>
      <c r="I15" s="28">
        <v>0</v>
      </c>
    </row>
    <row r="16" spans="2:9" ht="18.75" x14ac:dyDescent="0.3">
      <c r="C16" s="22" t="s">
        <v>42</v>
      </c>
      <c r="D16" s="24">
        <f>SUM(D11:D15)</f>
        <v>1</v>
      </c>
      <c r="E16" s="23" t="s">
        <v>43</v>
      </c>
      <c r="F16" s="23" t="s">
        <v>43</v>
      </c>
      <c r="G16" s="23" t="s">
        <v>43</v>
      </c>
      <c r="H16" s="25">
        <f>SUM(H11:H15)</f>
        <v>3</v>
      </c>
      <c r="I16" s="25">
        <f>SUM(I11:I15)</f>
        <v>30</v>
      </c>
    </row>
    <row r="20" spans="2:3" ht="15.75" thickBot="1" x14ac:dyDescent="0.3"/>
    <row r="21" spans="2:3" ht="15.75" thickBot="1" x14ac:dyDescent="0.3">
      <c r="B21" s="56" t="s">
        <v>52</v>
      </c>
      <c r="C21" s="57"/>
    </row>
    <row r="22" spans="2:3" x14ac:dyDescent="0.25">
      <c r="B22" s="40"/>
      <c r="C22" s="41" t="s">
        <v>49</v>
      </c>
    </row>
    <row r="23" spans="2:3" x14ac:dyDescent="0.25">
      <c r="B23" s="42"/>
      <c r="C23" s="43" t="s">
        <v>51</v>
      </c>
    </row>
    <row r="24" spans="2:3" ht="15.75" thickBot="1" x14ac:dyDescent="0.3">
      <c r="B24" s="44"/>
      <c r="C24" s="45" t="s">
        <v>50</v>
      </c>
    </row>
  </sheetData>
  <mergeCells count="2">
    <mergeCell ref="C8:I8"/>
    <mergeCell ref="B21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2" sqref="B12"/>
    </sheetView>
  </sheetViews>
  <sheetFormatPr defaultRowHeight="15" x14ac:dyDescent="0.25"/>
  <cols>
    <col min="1" max="1" width="22.42578125" bestFit="1" customWidth="1"/>
    <col min="2" max="2" width="51.7109375" bestFit="1" customWidth="1"/>
    <col min="4" max="4" width="16.85546875" customWidth="1"/>
    <col min="5" max="5" width="15.85546875" customWidth="1"/>
    <col min="6" max="6" width="14.28515625" customWidth="1"/>
    <col min="7" max="7" width="22" bestFit="1" customWidth="1"/>
    <col min="8" max="8" width="16" bestFit="1" customWidth="1"/>
  </cols>
  <sheetData>
    <row r="1" spans="1:8" ht="15.75" thickBot="1" x14ac:dyDescent="0.3"/>
    <row r="2" spans="1:8" x14ac:dyDescent="0.25">
      <c r="A2" s="30" t="s">
        <v>44</v>
      </c>
      <c r="B2" s="31" t="s">
        <v>61</v>
      </c>
      <c r="C2" s="32"/>
      <c r="D2" s="32"/>
      <c r="E2" s="32" t="s">
        <v>45</v>
      </c>
      <c r="F2" s="33">
        <v>45222</v>
      </c>
      <c r="G2" s="32"/>
      <c r="H2" s="34"/>
    </row>
    <row r="3" spans="1:8" s="16" customFormat="1" x14ac:dyDescent="0.25">
      <c r="A3" s="35" t="s">
        <v>46</v>
      </c>
      <c r="B3" s="18" t="s">
        <v>62</v>
      </c>
      <c r="C3" s="17"/>
      <c r="D3" s="17"/>
      <c r="E3" s="17"/>
      <c r="F3" s="18"/>
      <c r="G3" s="17"/>
      <c r="H3" s="36"/>
    </row>
    <row r="4" spans="1:8" x14ac:dyDescent="0.25">
      <c r="A4" s="35" t="s">
        <v>47</v>
      </c>
      <c r="B4" s="18" t="s">
        <v>48</v>
      </c>
      <c r="C4" s="17"/>
      <c r="D4" s="17"/>
      <c r="E4" s="17"/>
      <c r="F4" s="18"/>
      <c r="G4" s="17"/>
      <c r="H4" s="36"/>
    </row>
    <row r="5" spans="1:8" ht="15.75" thickBot="1" x14ac:dyDescent="0.3">
      <c r="A5" s="37"/>
      <c r="B5" s="38"/>
      <c r="C5" s="38"/>
      <c r="D5" s="38"/>
      <c r="E5" s="38"/>
      <c r="F5" s="38"/>
      <c r="G5" s="38"/>
      <c r="H5" s="39"/>
    </row>
    <row r="7" spans="1:8" x14ac:dyDescent="0.25">
      <c r="A7" s="16"/>
      <c r="B7" s="16"/>
      <c r="C7" s="16"/>
      <c r="D7" s="16"/>
      <c r="E7" s="16"/>
      <c r="F7" s="16"/>
      <c r="G7" s="16"/>
      <c r="H7" s="16"/>
    </row>
    <row r="8" spans="1:8" ht="18.75" x14ac:dyDescent="0.3">
      <c r="B8" s="55" t="s">
        <v>10</v>
      </c>
      <c r="C8" s="55"/>
      <c r="D8" s="55"/>
      <c r="E8" s="55"/>
      <c r="F8" s="55"/>
      <c r="G8" s="55"/>
      <c r="H8" s="55"/>
    </row>
    <row r="9" spans="1:8" ht="30" x14ac:dyDescent="0.25">
      <c r="B9" s="19" t="s">
        <v>36</v>
      </c>
      <c r="C9" s="19" t="s">
        <v>53</v>
      </c>
      <c r="D9" s="20" t="s">
        <v>37</v>
      </c>
      <c r="E9" s="19" t="s">
        <v>38</v>
      </c>
      <c r="F9" s="19" t="s">
        <v>39</v>
      </c>
      <c r="G9" s="20" t="s">
        <v>40</v>
      </c>
      <c r="H9" s="19" t="s">
        <v>41</v>
      </c>
    </row>
    <row r="10" spans="1:8" x14ac:dyDescent="0.25">
      <c r="B10" s="21">
        <v>1</v>
      </c>
      <c r="C10" s="21">
        <v>2</v>
      </c>
      <c r="D10" s="21">
        <v>3</v>
      </c>
      <c r="E10" s="21">
        <v>4</v>
      </c>
      <c r="F10" s="21">
        <v>5</v>
      </c>
      <c r="G10" s="21">
        <v>6</v>
      </c>
      <c r="H10" s="21">
        <v>7</v>
      </c>
    </row>
    <row r="11" spans="1:8" x14ac:dyDescent="0.25">
      <c r="B11" s="28" t="s">
        <v>63</v>
      </c>
      <c r="C11" s="26">
        <f>H11/H16</f>
        <v>0.17647058823529413</v>
      </c>
      <c r="D11" s="29">
        <v>0.14599999999999999</v>
      </c>
      <c r="E11" s="29">
        <v>0</v>
      </c>
      <c r="F11" s="27">
        <f>(H11/G11)-D11</f>
        <v>9.8539999999999992</v>
      </c>
      <c r="G11" s="29">
        <v>3</v>
      </c>
      <c r="H11" s="28">
        <v>30</v>
      </c>
    </row>
    <row r="12" spans="1:8" x14ac:dyDescent="0.25">
      <c r="B12" s="28" t="s">
        <v>64</v>
      </c>
      <c r="C12" s="26">
        <f>H12/H16</f>
        <v>0.17647058823529413</v>
      </c>
      <c r="D12" s="29">
        <v>0.69</v>
      </c>
      <c r="E12" s="29">
        <v>0</v>
      </c>
      <c r="F12" s="27">
        <f>(H12/G12)-D12</f>
        <v>9.31</v>
      </c>
      <c r="G12" s="29">
        <v>3</v>
      </c>
      <c r="H12" s="28">
        <v>30</v>
      </c>
    </row>
    <row r="13" spans="1:8" x14ac:dyDescent="0.25">
      <c r="B13" s="28" t="s">
        <v>65</v>
      </c>
      <c r="C13" s="26">
        <f>H13/H16</f>
        <v>0.17647058823529413</v>
      </c>
      <c r="D13" s="29">
        <v>0.159</v>
      </c>
      <c r="E13" s="29">
        <v>0</v>
      </c>
      <c r="F13" s="27">
        <f>(H13/G13)-D13</f>
        <v>9.8409999999999993</v>
      </c>
      <c r="G13" s="29">
        <v>3</v>
      </c>
      <c r="H13" s="28">
        <v>30</v>
      </c>
    </row>
    <row r="14" spans="1:8" x14ac:dyDescent="0.25">
      <c r="B14" s="28" t="s">
        <v>66</v>
      </c>
      <c r="C14" s="26">
        <f>H14/H16</f>
        <v>0.17647058823529413</v>
      </c>
      <c r="D14" s="29">
        <v>1</v>
      </c>
      <c r="E14" s="29">
        <v>0</v>
      </c>
      <c r="F14" s="27">
        <f>(H14/G14)-D14</f>
        <v>9</v>
      </c>
      <c r="G14" s="29">
        <v>3</v>
      </c>
      <c r="H14" s="28">
        <v>30</v>
      </c>
    </row>
    <row r="15" spans="1:8" x14ac:dyDescent="0.25">
      <c r="B15" s="28" t="s">
        <v>67</v>
      </c>
      <c r="C15" s="26">
        <f>H15/H16</f>
        <v>0.29411764705882354</v>
      </c>
      <c r="D15" s="29">
        <v>0.35499999999999998</v>
      </c>
      <c r="E15" s="29">
        <v>0</v>
      </c>
      <c r="F15" s="27">
        <f>(H15/G15)-D15</f>
        <v>16.311666666666667</v>
      </c>
      <c r="G15" s="29">
        <v>3</v>
      </c>
      <c r="H15" s="28">
        <v>50</v>
      </c>
    </row>
    <row r="16" spans="1:8" ht="18.75" x14ac:dyDescent="0.3">
      <c r="B16" s="22" t="s">
        <v>42</v>
      </c>
      <c r="C16" s="24">
        <f>SUM(C11:C15)</f>
        <v>1</v>
      </c>
      <c r="D16" s="23" t="s">
        <v>43</v>
      </c>
      <c r="E16" s="23" t="s">
        <v>43</v>
      </c>
      <c r="F16" s="23" t="s">
        <v>43</v>
      </c>
      <c r="G16" s="25">
        <f>SUM(G11:G15)</f>
        <v>15</v>
      </c>
      <c r="H16" s="25">
        <f>SUM(H11:H15)</f>
        <v>170</v>
      </c>
    </row>
    <row r="20" spans="1:2" ht="15.75" thickBot="1" x14ac:dyDescent="0.3"/>
    <row r="21" spans="1:2" ht="15.75" thickBot="1" x14ac:dyDescent="0.3">
      <c r="A21" s="56" t="s">
        <v>52</v>
      </c>
      <c r="B21" s="57"/>
    </row>
    <row r="22" spans="1:2" x14ac:dyDescent="0.25">
      <c r="A22" s="40"/>
      <c r="B22" s="41" t="s">
        <v>49</v>
      </c>
    </row>
    <row r="23" spans="1:2" ht="30" x14ac:dyDescent="0.25">
      <c r="A23" s="42"/>
      <c r="B23" s="43" t="s">
        <v>51</v>
      </c>
    </row>
    <row r="24" spans="1:2" ht="15.75" thickBot="1" x14ac:dyDescent="0.3">
      <c r="A24" s="44"/>
      <c r="B24" s="45" t="s">
        <v>50</v>
      </c>
    </row>
  </sheetData>
  <mergeCells count="2">
    <mergeCell ref="B8:H8"/>
    <mergeCell ref="A21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10" zoomScaleNormal="110" workbookViewId="0">
      <selection activeCell="B2" sqref="B2:B4"/>
    </sheetView>
  </sheetViews>
  <sheetFormatPr defaultRowHeight="15" x14ac:dyDescent="0.25"/>
  <cols>
    <col min="1" max="1" width="22.42578125" bestFit="1" customWidth="1"/>
    <col min="2" max="2" width="18.5703125" bestFit="1" customWidth="1"/>
    <col min="4" max="4" width="16.85546875" customWidth="1"/>
    <col min="5" max="5" width="15.85546875" customWidth="1"/>
    <col min="6" max="6" width="14.28515625" customWidth="1"/>
    <col min="7" max="7" width="22" bestFit="1" customWidth="1"/>
    <col min="8" max="8" width="16" bestFit="1" customWidth="1"/>
  </cols>
  <sheetData>
    <row r="1" spans="1:8" ht="15.75" thickBot="1" x14ac:dyDescent="0.3"/>
    <row r="2" spans="1:8" x14ac:dyDescent="0.25">
      <c r="A2" s="30" t="s">
        <v>44</v>
      </c>
      <c r="B2" s="31" t="s">
        <v>55</v>
      </c>
      <c r="C2" s="32"/>
      <c r="D2" s="32"/>
      <c r="E2" s="32" t="s">
        <v>45</v>
      </c>
      <c r="F2" s="33" t="s">
        <v>56</v>
      </c>
      <c r="G2" s="32"/>
      <c r="H2" s="34"/>
    </row>
    <row r="3" spans="1:8" s="16" customFormat="1" x14ac:dyDescent="0.25">
      <c r="A3" s="35" t="s">
        <v>46</v>
      </c>
      <c r="B3" s="18" t="s">
        <v>54</v>
      </c>
      <c r="C3" s="17"/>
      <c r="D3" s="17"/>
      <c r="E3" s="17"/>
      <c r="F3" s="18"/>
      <c r="G3" s="17"/>
      <c r="H3" s="36"/>
    </row>
    <row r="4" spans="1:8" x14ac:dyDescent="0.25">
      <c r="A4" s="35" t="s">
        <v>47</v>
      </c>
      <c r="B4" s="18" t="s">
        <v>48</v>
      </c>
      <c r="C4" s="17"/>
      <c r="D4" s="17"/>
      <c r="E4" s="17"/>
      <c r="F4" s="18"/>
      <c r="G4" s="17"/>
      <c r="H4" s="36"/>
    </row>
    <row r="5" spans="1:8" ht="15.75" thickBot="1" x14ac:dyDescent="0.3">
      <c r="A5" s="37"/>
      <c r="B5" s="38"/>
      <c r="C5" s="38"/>
      <c r="D5" s="38"/>
      <c r="E5" s="38"/>
      <c r="F5" s="38"/>
      <c r="G5" s="38"/>
      <c r="H5" s="39"/>
    </row>
    <row r="7" spans="1:8" x14ac:dyDescent="0.25">
      <c r="A7" s="16"/>
      <c r="B7" s="16"/>
      <c r="C7" s="16"/>
      <c r="D7" s="16"/>
      <c r="E7" s="16"/>
      <c r="F7" s="16"/>
      <c r="G7" s="16"/>
      <c r="H7" s="16"/>
    </row>
    <row r="8" spans="1:8" ht="18.75" x14ac:dyDescent="0.3">
      <c r="B8" s="55" t="s">
        <v>10</v>
      </c>
      <c r="C8" s="55"/>
      <c r="D8" s="55"/>
      <c r="E8" s="55"/>
      <c r="F8" s="55"/>
      <c r="G8" s="55"/>
      <c r="H8" s="55"/>
    </row>
    <row r="9" spans="1:8" ht="30" x14ac:dyDescent="0.25">
      <c r="B9" s="19" t="s">
        <v>36</v>
      </c>
      <c r="C9" s="19" t="s">
        <v>53</v>
      </c>
      <c r="D9" s="20" t="s">
        <v>37</v>
      </c>
      <c r="E9" s="19" t="s">
        <v>38</v>
      </c>
      <c r="F9" s="19" t="s">
        <v>39</v>
      </c>
      <c r="G9" s="20" t="s">
        <v>40</v>
      </c>
      <c r="H9" s="19" t="s">
        <v>41</v>
      </c>
    </row>
    <row r="10" spans="1:8" x14ac:dyDescent="0.25">
      <c r="B10" s="21">
        <v>1</v>
      </c>
      <c r="C10" s="21">
        <v>2</v>
      </c>
      <c r="D10" s="21">
        <v>3</v>
      </c>
      <c r="E10" s="21">
        <v>4</v>
      </c>
      <c r="F10" s="21">
        <v>5</v>
      </c>
      <c r="G10" s="21">
        <v>6</v>
      </c>
      <c r="H10" s="21">
        <v>7</v>
      </c>
    </row>
    <row r="11" spans="1:8" x14ac:dyDescent="0.25">
      <c r="B11" s="28" t="s">
        <v>57</v>
      </c>
      <c r="C11" s="26">
        <f>H11/H15</f>
        <v>0.97560975609756095</v>
      </c>
      <c r="D11" s="29">
        <v>3.5</v>
      </c>
      <c r="E11" s="29">
        <v>0</v>
      </c>
      <c r="F11" s="27">
        <f>(H11/G11)-D11</f>
        <v>56.5</v>
      </c>
      <c r="G11" s="29">
        <v>2</v>
      </c>
      <c r="H11" s="28">
        <v>120</v>
      </c>
    </row>
    <row r="12" spans="1:8" x14ac:dyDescent="0.25">
      <c r="B12" s="28" t="s">
        <v>58</v>
      </c>
      <c r="C12" s="26">
        <f>H12/H15</f>
        <v>8.130081300813009E-3</v>
      </c>
      <c r="D12" s="29">
        <v>0.56999999999999995</v>
      </c>
      <c r="E12" s="29">
        <v>0</v>
      </c>
      <c r="F12" s="27">
        <f>(H12/G12)-D12</f>
        <v>119.91192771084337</v>
      </c>
      <c r="G12" s="29">
        <v>8.3000000000000001E-3</v>
      </c>
      <c r="H12" s="28">
        <v>1</v>
      </c>
    </row>
    <row r="13" spans="1:8" x14ac:dyDescent="0.25">
      <c r="B13" s="28" t="s">
        <v>59</v>
      </c>
      <c r="C13" s="26">
        <f>H13/H15</f>
        <v>8.130081300813009E-3</v>
      </c>
      <c r="D13" s="29">
        <v>1.2</v>
      </c>
      <c r="E13" s="29">
        <v>0</v>
      </c>
      <c r="F13" s="27">
        <f>(H13/G13)-D13</f>
        <v>119.28192771084336</v>
      </c>
      <c r="G13" s="29">
        <v>8.3000000000000001E-3</v>
      </c>
      <c r="H13" s="28">
        <v>1</v>
      </c>
    </row>
    <row r="14" spans="1:8" x14ac:dyDescent="0.25">
      <c r="B14" s="28" t="s">
        <v>60</v>
      </c>
      <c r="C14" s="26">
        <f>H14/H15</f>
        <v>8.130081300813009E-3</v>
      </c>
      <c r="D14" s="29">
        <v>1.57</v>
      </c>
      <c r="E14" s="29">
        <v>0</v>
      </c>
      <c r="F14" s="27">
        <f>(H14/G14)-D14</f>
        <v>118.91192771084337</v>
      </c>
      <c r="G14" s="29">
        <v>8.3000000000000001E-3</v>
      </c>
      <c r="H14" s="28">
        <v>1</v>
      </c>
    </row>
    <row r="15" spans="1:8" ht="18.75" x14ac:dyDescent="0.3">
      <c r="B15" s="22" t="s">
        <v>42</v>
      </c>
      <c r="C15" s="24">
        <f>SUM(C11:C14)</f>
        <v>1</v>
      </c>
      <c r="D15" s="23" t="s">
        <v>43</v>
      </c>
      <c r="E15" s="23" t="s">
        <v>43</v>
      </c>
      <c r="F15" s="23" t="s">
        <v>43</v>
      </c>
      <c r="G15" s="25">
        <f>SUM(G11:G14)</f>
        <v>2.0249000000000006</v>
      </c>
      <c r="H15" s="25">
        <f>SUM(H11:H14)</f>
        <v>123</v>
      </c>
    </row>
    <row r="19" spans="1:2" ht="15.75" thickBot="1" x14ac:dyDescent="0.3"/>
    <row r="20" spans="1:2" ht="15.75" thickBot="1" x14ac:dyDescent="0.3">
      <c r="A20" s="56" t="s">
        <v>52</v>
      </c>
      <c r="B20" s="57"/>
    </row>
    <row r="21" spans="1:2" x14ac:dyDescent="0.25">
      <c r="A21" s="40"/>
      <c r="B21" s="41" t="s">
        <v>49</v>
      </c>
    </row>
    <row r="22" spans="1:2" ht="30" x14ac:dyDescent="0.25">
      <c r="A22" s="42"/>
      <c r="B22" s="43" t="s">
        <v>51</v>
      </c>
    </row>
    <row r="23" spans="1:2" ht="15.75" thickBot="1" x14ac:dyDescent="0.3">
      <c r="A23" s="44"/>
      <c r="B23" s="45" t="s">
        <v>50</v>
      </c>
    </row>
  </sheetData>
  <mergeCells count="2">
    <mergeCell ref="B8:H8"/>
    <mergeCell ref="A20:B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Workload Model HJB R1</vt:lpstr>
      <vt:lpstr>WLM x BP</vt:lpstr>
      <vt:lpstr>WLM</vt:lpstr>
      <vt:lpstr>WLM opt3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Limas, Angel</dc:creator>
  <cp:lastModifiedBy>Usuario de Windows</cp:lastModifiedBy>
  <dcterms:created xsi:type="dcterms:W3CDTF">2015-11-06T18:58:57Z</dcterms:created>
  <dcterms:modified xsi:type="dcterms:W3CDTF">2023-10-23T20:51:05Z</dcterms:modified>
</cp:coreProperties>
</file>