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11"/>
  <workbookPr/>
  <mc:AlternateContent xmlns:mc="http://schemas.openxmlformats.org/markup-compatibility/2006">
    <mc:Choice Requires="x15">
      <x15ac:absPath xmlns:x15ac="http://schemas.microsoft.com/office/spreadsheetml/2010/11/ac" url="C:\Users\Netha Eliana Calysta\Downloads\"/>
    </mc:Choice>
  </mc:AlternateContent>
  <xr:revisionPtr revIDLastSave="0" documentId="13_ncr:1_{3D9520A6-1F6A-4E98-B778-D5D6588049F9}" xr6:coauthVersionLast="47" xr6:coauthVersionMax="47" xr10:uidLastSave="{00000000-0000-0000-0000-000000000000}"/>
  <bookViews>
    <workbookView xWindow="-120" yWindow="-120" windowWidth="20730" windowHeight="11310" tabRatio="768" firstSheet="5" activeTab="8" xr2:uid="{00000000-000D-0000-FFFF-FFFF00000000}"/>
  </bookViews>
  <sheets>
    <sheet name="Matriks BKD" sheetId="17" state="hidden" r:id="rId1"/>
    <sheet name="Master" sheetId="25" r:id="rId2"/>
    <sheet name="Concept" sheetId="20" r:id="rId3"/>
    <sheet name="Template Rubrik Individ-Kepend." sheetId="26" r:id="rId4"/>
    <sheet name="Rubrik BKD Dikti 2016" sheetId="4" state="hidden" r:id="rId5"/>
    <sheet name="Template Rubrik Indv-Ac Support" sheetId="27" r:id="rId6"/>
    <sheet name="Template Rubrik Indv-Laboran" sheetId="28" r:id="rId7"/>
    <sheet name="Template Rubrik Indv-Koor Lab" sheetId="29" r:id="rId8"/>
    <sheet name="Acuan perhitungan sks" sheetId="10" r:id="rId9"/>
    <sheet name="List" sheetId="2" state="hidden" r:id="rId10"/>
  </sheets>
  <externalReferences>
    <externalReference r:id="rId11"/>
  </externalReferences>
  <definedNames>
    <definedName name="_xlnm._FilterDatabase" localSheetId="9" hidden="1">List!$B$19:$C$19</definedName>
    <definedName name="mList">Master!$C$10:$C$25</definedName>
    <definedName name="mList_K" localSheetId="5">[1]Master!$C$32:$C$38</definedName>
    <definedName name="mList_K" localSheetId="7">[1]Master!$C$32:$C$38</definedName>
    <definedName name="mList_K" localSheetId="6">[1]Master!$C$32:$C$38</definedName>
    <definedName name="mList_K">Master!$C$32:$C$38</definedName>
    <definedName name="mList_Studi" localSheetId="5">[1]Master!$B$2:$B$4</definedName>
    <definedName name="mList_Studi" localSheetId="7">[1]Master!$B$2:$B$4</definedName>
    <definedName name="mList_Studi" localSheetId="6">[1]Master!$B$2:$B$4</definedName>
    <definedName name="mList_Studi">Master!$B$2:$B$4</definedName>
    <definedName name="mMaster">Master!$C$10:$V$25</definedName>
    <definedName name="mMaster_K" localSheetId="5">[1]Master!$C$32:$V$38</definedName>
    <definedName name="mMaster_K" localSheetId="7">[1]Master!$C$32:$V$38</definedName>
    <definedName name="mMaster_K" localSheetId="6">[1]Master!$C$32:$V$38</definedName>
    <definedName name="mMaster_K">Master!$C$32:$V$38</definedName>
    <definedName name="mStudi" localSheetId="5">[1]Master!$B$2:$C$4</definedName>
    <definedName name="mStudi" localSheetId="7">[1]Master!$B$2:$C$4</definedName>
    <definedName name="mStudi" localSheetId="6">[1]Master!$B$2:$C$4</definedName>
    <definedName name="mStudi">Master!$B$2:$C$4</definedName>
    <definedName name="_xlnm.Print_Area" localSheetId="3">'Template Rubrik Individ-Kepend.'!$B$1:$S$45</definedName>
    <definedName name="_xlnm.Print_Area" localSheetId="5">'Template Rubrik Indv-Ac Support'!$B$1:$S$51</definedName>
    <definedName name="_xlnm.Print_Area" localSheetId="7">'Template Rubrik Indv-Koor Lab'!$B$1:$S$48</definedName>
    <definedName name="_xlnm.Print_Area" localSheetId="6">'Template Rubrik Indv-Laboran'!$B$1:$S$46</definedName>
    <definedName name="_xlnm.Print_Titles" localSheetId="5">'Template Rubrik Indv-Ac Support'!$14:$15</definedName>
    <definedName name="_xlnm.Print_Titles" localSheetId="7">'Template Rubrik Indv-Koor Lab'!$14:$15</definedName>
    <definedName name="_xlnm.Print_Titles" localSheetId="6">'Template Rubrik Indv-Laboran'!$14:$15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1" i="28" l="1"/>
  <c r="D33" i="29" l="1"/>
  <c r="G33" i="29" s="1"/>
  <c r="F31" i="29"/>
  <c r="E31" i="29"/>
  <c r="D30" i="29"/>
  <c r="G30" i="29" s="1"/>
  <c r="J21" i="29"/>
  <c r="G21" i="29"/>
  <c r="D21" i="29"/>
  <c r="D18" i="29"/>
  <c r="G18" i="29" s="1"/>
  <c r="D17" i="29"/>
  <c r="G17" i="29" s="1"/>
  <c r="D16" i="29"/>
  <c r="G16" i="29" s="1"/>
  <c r="D32" i="28"/>
  <c r="G32" i="28" s="1"/>
  <c r="F30" i="28"/>
  <c r="E30" i="28"/>
  <c r="D29" i="28"/>
  <c r="G29" i="28" s="1"/>
  <c r="G21" i="28"/>
  <c r="D21" i="28"/>
  <c r="D18" i="28"/>
  <c r="G18" i="28" s="1"/>
  <c r="D17" i="28"/>
  <c r="G17" i="28" s="1"/>
  <c r="D16" i="28"/>
  <c r="G16" i="28" s="1"/>
  <c r="G31" i="29" l="1"/>
  <c r="G35" i="29" s="1"/>
  <c r="H30" i="29" s="1"/>
  <c r="K30" i="29" s="1"/>
  <c r="D35" i="29"/>
  <c r="G30" i="28"/>
  <c r="G34" i="28" s="1"/>
  <c r="H30" i="28" s="1"/>
  <c r="K30" i="28" s="1"/>
  <c r="D34" i="28"/>
  <c r="D21" i="27"/>
  <c r="G21" i="27"/>
  <c r="J21" i="27"/>
  <c r="H33" i="29" l="1"/>
  <c r="K33" i="29" s="1"/>
  <c r="H21" i="29"/>
  <c r="K25" i="29" s="1"/>
  <c r="H18" i="29"/>
  <c r="K18" i="29" s="1"/>
  <c r="H31" i="29"/>
  <c r="K31" i="29" s="1"/>
  <c r="H16" i="29"/>
  <c r="K26" i="29"/>
  <c r="K29" i="29"/>
  <c r="K24" i="29"/>
  <c r="K23" i="29"/>
  <c r="H17" i="29"/>
  <c r="K17" i="29" s="1"/>
  <c r="H32" i="28"/>
  <c r="K32" i="28" s="1"/>
  <c r="H18" i="28"/>
  <c r="K18" i="28" s="1"/>
  <c r="H16" i="28"/>
  <c r="H21" i="28"/>
  <c r="H29" i="28"/>
  <c r="K29" i="28" s="1"/>
  <c r="H17" i="28"/>
  <c r="K17" i="28" s="1"/>
  <c r="F15" i="20"/>
  <c r="K26" i="28" l="1"/>
  <c r="K28" i="28"/>
  <c r="K27" i="29"/>
  <c r="K28" i="29"/>
  <c r="K27" i="28"/>
  <c r="K24" i="28"/>
  <c r="K25" i="28"/>
  <c r="K23" i="28"/>
  <c r="K16" i="29"/>
  <c r="H35" i="29"/>
  <c r="K16" i="28"/>
  <c r="H34" i="28"/>
  <c r="D37" i="27"/>
  <c r="G37" i="27" s="1"/>
  <c r="F35" i="27"/>
  <c r="E35" i="27"/>
  <c r="D34" i="27"/>
  <c r="G34" i="27" s="1"/>
  <c r="D18" i="27"/>
  <c r="G18" i="27" s="1"/>
  <c r="D17" i="27"/>
  <c r="G17" i="27" s="1"/>
  <c r="D16" i="27"/>
  <c r="G16" i="27" s="1"/>
  <c r="K35" i="29" l="1"/>
  <c r="G35" i="27"/>
  <c r="K34" i="28"/>
  <c r="G39" i="27"/>
  <c r="D39" i="27"/>
  <c r="H18" i="27" l="1"/>
  <c r="K18" i="27" s="1"/>
  <c r="H21" i="27"/>
  <c r="H37" i="27"/>
  <c r="K37" i="27" s="1"/>
  <c r="H35" i="27"/>
  <c r="K35" i="27" s="1"/>
  <c r="H17" i="27"/>
  <c r="K17" i="27" s="1"/>
  <c r="H16" i="27"/>
  <c r="H34" i="27"/>
  <c r="K34" i="27" s="1"/>
  <c r="K16" i="27" l="1"/>
  <c r="H39" i="27"/>
  <c r="K30" i="27"/>
  <c r="K26" i="27"/>
  <c r="K33" i="27"/>
  <c r="K29" i="27"/>
  <c r="K25" i="27"/>
  <c r="K31" i="27"/>
  <c r="K23" i="27"/>
  <c r="K32" i="27"/>
  <c r="K28" i="27"/>
  <c r="K24" i="27"/>
  <c r="K27" i="27"/>
  <c r="K39" i="27" l="1"/>
  <c r="J21" i="26" l="1"/>
  <c r="D21" i="26"/>
  <c r="G21" i="26"/>
  <c r="D32" i="26"/>
  <c r="G32" i="26" s="1"/>
  <c r="F30" i="26"/>
  <c r="E30" i="26"/>
  <c r="D18" i="26"/>
  <c r="G18" i="26" s="1"/>
  <c r="D17" i="26"/>
  <c r="G17" i="26" s="1"/>
  <c r="D16" i="26"/>
  <c r="G16" i="26" s="1"/>
  <c r="D29" i="26"/>
  <c r="G29" i="26" s="1"/>
  <c r="D29" i="25"/>
  <c r="E29" i="25" s="1"/>
  <c r="F29" i="25" s="1"/>
  <c r="G29" i="25" s="1"/>
  <c r="H29" i="25" s="1"/>
  <c r="I29" i="25" s="1"/>
  <c r="J29" i="25" s="1"/>
  <c r="K29" i="25" s="1"/>
  <c r="L29" i="25" s="1"/>
  <c r="M29" i="25" s="1"/>
  <c r="N29" i="25" s="1"/>
  <c r="O29" i="25" s="1"/>
  <c r="P29" i="25" s="1"/>
  <c r="Q29" i="25" s="1"/>
  <c r="R29" i="25" s="1"/>
  <c r="S29" i="25" s="1"/>
  <c r="T29" i="25" s="1"/>
  <c r="U29" i="25" s="1"/>
  <c r="G30" i="26" l="1"/>
  <c r="G34" i="26" s="1"/>
  <c r="H21" i="26" s="1"/>
  <c r="D34" i="26"/>
  <c r="K23" i="26" l="1"/>
  <c r="K26" i="26"/>
  <c r="K25" i="26"/>
  <c r="K28" i="26"/>
  <c r="K24" i="26"/>
  <c r="K27" i="26"/>
  <c r="H30" i="26"/>
  <c r="K30" i="26" s="1"/>
  <c r="H18" i="26"/>
  <c r="K18" i="26" s="1"/>
  <c r="H32" i="26"/>
  <c r="K32" i="26" s="1"/>
  <c r="H17" i="26"/>
  <c r="K17" i="26" s="1"/>
  <c r="H29" i="26"/>
  <c r="K29" i="26" s="1"/>
  <c r="H16" i="26"/>
  <c r="H34" i="26" l="1"/>
  <c r="K16" i="26"/>
  <c r="K34" i="26" l="1"/>
  <c r="D7" i="25" l="1"/>
  <c r="E7" i="25" s="1"/>
  <c r="F7" i="25" s="1"/>
  <c r="G7" i="25" s="1"/>
  <c r="H7" i="25" s="1"/>
  <c r="I7" i="25" s="1"/>
  <c r="J7" i="25" s="1"/>
  <c r="K7" i="25" s="1"/>
  <c r="L7" i="25" s="1"/>
  <c r="M7" i="25" s="1"/>
  <c r="N7" i="25" s="1"/>
  <c r="O7" i="25" s="1"/>
  <c r="P7" i="25" s="1"/>
  <c r="Q7" i="25" s="1"/>
  <c r="R7" i="25" s="1"/>
  <c r="S7" i="25" s="1"/>
  <c r="T7" i="25" s="1"/>
  <c r="U7" i="25" s="1"/>
  <c r="A28" i="10" l="1"/>
  <c r="A29" i="10" s="1"/>
  <c r="D62" i="2" l="1"/>
  <c r="D21" i="2" l="1"/>
  <c r="D22" i="2"/>
  <c r="D23" i="2"/>
  <c r="D24" i="2"/>
  <c r="D25" i="2"/>
  <c r="D26" i="2"/>
  <c r="D27" i="2"/>
  <c r="D28" i="2"/>
  <c r="D29" i="2"/>
  <c r="D30" i="2"/>
  <c r="D31"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000-000001000000}">
      <text>
        <r>
          <rPr>
            <sz val="11"/>
            <color rgb="FF000000"/>
            <rFont val="Calibri"/>
            <family val="2"/>
          </rPr>
          <t>Bimbingan TA, Penguji, Bimbingan Akademik, Pengajaran
	-Novalina Gloria</t>
        </r>
      </text>
    </comment>
  </commentList>
</comments>
</file>

<file path=xl/sharedStrings.xml><?xml version="1.0" encoding="utf-8"?>
<sst xmlns="http://schemas.openxmlformats.org/spreadsheetml/2006/main" count="1265" uniqueCount="566">
  <si>
    <t>I</t>
  </si>
  <si>
    <t>Chrisher</t>
  </si>
  <si>
    <t>Imanuel</t>
  </si>
  <si>
    <t>Teofilus</t>
  </si>
  <si>
    <t>Maureen</t>
  </si>
  <si>
    <t>Thomas</t>
  </si>
  <si>
    <t>No.</t>
  </si>
  <si>
    <t>Category</t>
  </si>
  <si>
    <t>Remarks</t>
  </si>
  <si>
    <t>No</t>
  </si>
  <si>
    <t>Rektor</t>
  </si>
  <si>
    <t>Wakil Rektor/Dekan</t>
  </si>
  <si>
    <t>Kaprodi/ Ketua Program/ Kepala Pusat</t>
  </si>
  <si>
    <t>Wakaprodi/Kepala Biro</t>
  </si>
  <si>
    <t>Non struktural (full time &amp; part time)</t>
  </si>
  <si>
    <t>Izin belajar (struktural &amp; non struktural)</t>
  </si>
  <si>
    <t>A</t>
  </si>
  <si>
    <t>BSC Dept</t>
  </si>
  <si>
    <t>-</t>
  </si>
  <si>
    <t>B</t>
  </si>
  <si>
    <t>Kinerja Individu</t>
  </si>
  <si>
    <t>Pendidikan</t>
  </si>
  <si>
    <t>B.1.1. Pengajaran (MK prodi, MKU, MKE)</t>
  </si>
  <si>
    <t>B.1.2. Bimbingan Akademik</t>
  </si>
  <si>
    <t>B.1.3. Bimbingan Tugas Akhir</t>
  </si>
  <si>
    <t>Penelitian</t>
  </si>
  <si>
    <t>Bobot PA penelitian jabatan struktural/dosen izin belajar antara 0 s.d. 8 sks per tahun. Bobot PA penelitian selain jabatan struktural antara 4 s.d. 8 sks per tahun.</t>
  </si>
  <si>
    <t>Pengabdian Masyarakat</t>
  </si>
  <si>
    <t>Bobot PA PkM jabatan struktural/dosen izin belajar antara 0 s.d. 2 sks per tahun. Bobot PA PkM selain jabatan struktural antara 2 s.d. 4 sks per tahun.</t>
  </si>
  <si>
    <t>Studi Lanjut</t>
  </si>
  <si>
    <t xml:space="preserve">Beban studi lanjut:
* S3: 12 sks (berdasarkan rubrik BKD Dikti 2016)
* S2: 8 sks (diasumsikan 2/3 beban sks S3) </t>
  </si>
  <si>
    <t>Bobot PA unsur penunjang jabatan struktural/dosen izin belajar antara 0 s.d. 2 sks per tahun. Bobot PA unsur penunjang selain jabatan struktural antara 0 s.d. 4 sks per tahun.</t>
  </si>
  <si>
    <t>C</t>
  </si>
  <si>
    <t>Bobot PA penugasan non struktural di departemen lain antara 0 s.d. 8 sks per tahun.</t>
  </si>
  <si>
    <t>Kepala Pusat</t>
  </si>
  <si>
    <t>Kepala Biro</t>
  </si>
  <si>
    <t>Jabatan</t>
  </si>
  <si>
    <t>Dekan</t>
  </si>
  <si>
    <t>Wakil Rektor</t>
  </si>
  <si>
    <t>Kaprodi</t>
  </si>
  <si>
    <t>Ketua Program</t>
  </si>
  <si>
    <t>sks</t>
  </si>
  <si>
    <t>Wakaprodi</t>
  </si>
  <si>
    <t>Ketua Lembaga</t>
  </si>
  <si>
    <r>
      <t xml:space="preserve">Jabatan yang dinilai adalah jabatan yang diemban </t>
    </r>
    <r>
      <rPr>
        <sz val="11"/>
        <color theme="1"/>
        <rFont val="Calibri"/>
        <family val="2"/>
      </rPr>
      <t>≥</t>
    </r>
    <r>
      <rPr>
        <sz val="11"/>
        <color theme="1"/>
        <rFont val="Calibri"/>
        <family val="2"/>
        <charset val="1"/>
        <scheme val="minor"/>
      </rPr>
      <t xml:space="preserve"> 3 bulan</t>
    </r>
  </si>
  <si>
    <t>Kepala Kantor</t>
  </si>
  <si>
    <t>Departemen</t>
  </si>
  <si>
    <t>Dept. Code</t>
  </si>
  <si>
    <t>IMT</t>
  </si>
  <si>
    <t>Rectorat</t>
  </si>
  <si>
    <t>REC</t>
  </si>
  <si>
    <t>Academic</t>
  </si>
  <si>
    <t>ACA</t>
  </si>
  <si>
    <t>Operational</t>
  </si>
  <si>
    <t>OPR</t>
  </si>
  <si>
    <t>INA</t>
  </si>
  <si>
    <t>Cooperation and Development</t>
  </si>
  <si>
    <t>CND</t>
  </si>
  <si>
    <t>Fakultas Entrepreneurship dan Humaniora (School of Entrepreneurship &amp; Humanities)</t>
  </si>
  <si>
    <t>FEH</t>
  </si>
  <si>
    <t>Unit Inkubator Bisnis (Business Incubator)</t>
  </si>
  <si>
    <t>BI</t>
  </si>
  <si>
    <t>Fakultas Manajemen dan Bisnis (School of Management and Business)</t>
  </si>
  <si>
    <t>FMB</t>
  </si>
  <si>
    <t>Program Studi Akuntansi (Accounting)</t>
  </si>
  <si>
    <t>ACC</t>
  </si>
  <si>
    <t>Program Studi Manajemen - Kelas Reguler (Management - Regular Class)</t>
  </si>
  <si>
    <t>IBM-RC</t>
  </si>
  <si>
    <t>Program Studi Manajemen - Kelas Internasional (Management - International Class)</t>
  </si>
  <si>
    <t>IBM-IC</t>
  </si>
  <si>
    <t>Program Komunikasi Pemasaran (Marketing Communication)</t>
  </si>
  <si>
    <t>MCM</t>
  </si>
  <si>
    <t>Program Studi Magister Manajemen (Master of Management)</t>
  </si>
  <si>
    <t>MEM</t>
  </si>
  <si>
    <t>Fakultas Industri Kreatif (School of Creative Industry)</t>
  </si>
  <si>
    <t>FIK</t>
  </si>
  <si>
    <t>Program Studi Sistem Infomasi (Information System)</t>
  </si>
  <si>
    <t>ISB</t>
  </si>
  <si>
    <t>Program Studi Informatika (Informatics)</t>
  </si>
  <si>
    <t>Program Studi Arsitektur (Architecture)</t>
  </si>
  <si>
    <t>Program Studi Desain Komunikasi Visual (Visual Communication Design)</t>
  </si>
  <si>
    <t>VCD</t>
  </si>
  <si>
    <t>Program Desain Fesyen (Fashion Design)</t>
  </si>
  <si>
    <t>FDB</t>
  </si>
  <si>
    <r>
      <t>Fakultas Psikologi (School of Psychology)</t>
    </r>
    <r>
      <rPr>
        <sz val="11"/>
        <color theme="1"/>
        <rFont val="Calibri"/>
        <family val="2"/>
        <scheme val="minor"/>
      </rPr>
      <t xml:space="preserve">
</t>
    </r>
  </si>
  <si>
    <t>FPSY</t>
  </si>
  <si>
    <t>Program Studi Psikologi (Psychology)</t>
  </si>
  <si>
    <t>PSY</t>
  </si>
  <si>
    <t>Fakultas Pariwisata (School of Tourism)</t>
  </si>
  <si>
    <t>FPAR</t>
  </si>
  <si>
    <t>Program Studi Bisnis Hospitaliti (Hospitality and Tourism Business)</t>
  </si>
  <si>
    <t>HTB</t>
  </si>
  <si>
    <t>Program Bisnis Kuliner (Culinary Business)</t>
  </si>
  <si>
    <t>CBZ</t>
  </si>
  <si>
    <t>Program Studi Teknologi Pangan (Food Technology)</t>
  </si>
  <si>
    <t>FTO</t>
  </si>
  <si>
    <t>Fakultas Kedokteran (Medical School)</t>
  </si>
  <si>
    <t>FK</t>
  </si>
  <si>
    <t>Program Studi Kedokteran (Medicine)</t>
  </si>
  <si>
    <t>MED</t>
  </si>
  <si>
    <t>FIKOM</t>
  </si>
  <si>
    <t>Program Studi Ilmu Komunikasi (Communication Science)</t>
  </si>
  <si>
    <t>COM</t>
  </si>
  <si>
    <t>Biro Administrasi Akademik (Office of the Registrar)</t>
  </si>
  <si>
    <t>BAA</t>
  </si>
  <si>
    <t>Biro Mahasiswa &amp; Alumni (Student &amp; Alumni Affairs)</t>
  </si>
  <si>
    <t>BMA</t>
  </si>
  <si>
    <t>Pusat Pengembangan Pendidikan &amp; Aktivitas Instruksional (Teaching &amp; Learning Center)</t>
  </si>
  <si>
    <t>TLC</t>
  </si>
  <si>
    <t>Perpustakaan (Library)</t>
  </si>
  <si>
    <t>LIB</t>
  </si>
  <si>
    <t>Biro Keuangan &amp; Akuntansi (Finance &amp; Accounting)</t>
  </si>
  <si>
    <t>FA</t>
  </si>
  <si>
    <t>Biro Pemasaran dan Penerimaan Mahasiswa Baru (Marketing and Admission)</t>
  </si>
  <si>
    <t>MNA</t>
  </si>
  <si>
    <t>Biro Manajemen Sumber Daya Manusia (Human Capital Management)</t>
  </si>
  <si>
    <t>HCM</t>
  </si>
  <si>
    <t>Pusat Pengembangan Teknologi Informasi &amp; Komunikasi (Information &amp; Communication Technology)</t>
  </si>
  <si>
    <t>ICT</t>
  </si>
  <si>
    <t>Biro Pengelolaan Aset &amp; Gedung (Property Management)</t>
  </si>
  <si>
    <t>PM</t>
  </si>
  <si>
    <t>Biro Jejaring dan Kerjasama (Networking &amp; Partnership)</t>
  </si>
  <si>
    <t>NNP</t>
  </si>
  <si>
    <t>Lembaga Penelitian &amp; Publikasi (Research &amp; Publication)</t>
  </si>
  <si>
    <t>LPP</t>
  </si>
  <si>
    <t>LPM</t>
  </si>
  <si>
    <t>Pusat Pengembangan Universitas (University Development Center)</t>
  </si>
  <si>
    <t>UDC</t>
  </si>
  <si>
    <t>Kantor Penjaminan Mutu (Quality Assurance)</t>
  </si>
  <si>
    <t>QA</t>
  </si>
  <si>
    <t>Sekretariat (Secretariat)</t>
  </si>
  <si>
    <t>SEC</t>
  </si>
  <si>
    <t>Kode Dept</t>
  </si>
  <si>
    <t>Total</t>
  </si>
  <si>
    <t>Fakultas Ilmu Komunikasi dan Bisnis Media (School of Communication and Media Business)</t>
  </si>
  <si>
    <t>Ketua Lembaga/
Kepala Kantor</t>
  </si>
  <si>
    <t>Fakultas Ilmu Komunikasi dan Bisnis Media (School of Communication Science and Media Business)</t>
  </si>
  <si>
    <t>Lembaga Pengabdian Masyarakat (Community Development)</t>
  </si>
  <si>
    <t>Ketua</t>
  </si>
  <si>
    <t>Anggota</t>
  </si>
  <si>
    <t>Peran dalam Penelitian</t>
  </si>
  <si>
    <t>Peran dalam penelitian</t>
  </si>
  <si>
    <t>Yes</t>
  </si>
  <si>
    <t>- (tidak ada penelitian)</t>
  </si>
  <si>
    <t>D</t>
  </si>
  <si>
    <t>Peran dalam PkM</t>
  </si>
  <si>
    <t>E</t>
  </si>
  <si>
    <t>Jenjang Pendidikan</t>
  </si>
  <si>
    <t>Kinerja Bidang Pendidikan</t>
  </si>
  <si>
    <t>Kinerja Bidang Penelitian</t>
  </si>
  <si>
    <t>Kinerja Bidang Pengabdian pada Masyarakat (PkM)</t>
  </si>
  <si>
    <t>Kinerja Bidang Penunjang Lain</t>
  </si>
  <si>
    <t>Tugas Khusus Profesor</t>
  </si>
  <si>
    <t>S2 (Magister)</t>
  </si>
  <si>
    <t>S3 (Doktoral)</t>
  </si>
  <si>
    <t>- (Tidak sedang studi lanjut)</t>
  </si>
  <si>
    <t>Klasifikasi Pekerjaan Sesuai Job Desc &amp; mengacu ke BSC Dept</t>
  </si>
  <si>
    <t xml:space="preserve"> </t>
  </si>
  <si>
    <t>1 sks</t>
  </si>
  <si>
    <t>/bulan</t>
  </si>
  <si>
    <t>/minggu</t>
  </si>
  <si>
    <t>Astrid *)</t>
  </si>
  <si>
    <t>Wirawan *)</t>
  </si>
  <si>
    <t>Victor *)</t>
  </si>
  <si>
    <t>Stephanus Eko *)</t>
  </si>
  <si>
    <t>Daniel *)</t>
  </si>
  <si>
    <t>Dwi Sunu *)</t>
  </si>
  <si>
    <t>Lenny R *)</t>
  </si>
  <si>
    <t>*) Tim PA 2017 langsung melakukan simulasi</t>
  </si>
  <si>
    <t>RUBRIK BKD Dikti 2016 (berlaku di Kopertis VI)</t>
  </si>
  <si>
    <t>Menurut rubrik BKD 2010, beban S2 dan S3 sama-sama 12 sks</t>
  </si>
  <si>
    <t>Bimbingan Akademik</t>
  </si>
  <si>
    <t>Max</t>
  </si>
  <si>
    <t>Pengajaran</t>
  </si>
  <si>
    <t>Bimbingan Tugas Akhir</t>
  </si>
  <si>
    <t>Struktural</t>
  </si>
  <si>
    <t>PRINCIPAL ACCOUNTABILITY</t>
  </si>
  <si>
    <t>SELF DEVELOPMENT</t>
  </si>
  <si>
    <t>DEFINISI</t>
  </si>
  <si>
    <t>INDIVIDUAL PA</t>
  </si>
  <si>
    <t>PA CATEGORY</t>
  </si>
  <si>
    <t>Principal Accountability</t>
  </si>
  <si>
    <t>Menilai kinerja karyawan atas pelaksanaan tanggung jawab utama sesuai posisi masing-masing</t>
  </si>
  <si>
    <t>Self Development</t>
  </si>
  <si>
    <t>Menilai kompetensi karyawan melalui peer assessment</t>
  </si>
  <si>
    <t>Menilai kedisiplinan karyawan dari sisi keHCMan</t>
  </si>
  <si>
    <t>Tenaga Kependidikan</t>
  </si>
  <si>
    <t>Kriteria</t>
  </si>
  <si>
    <t>Tenaga Pendidik</t>
  </si>
  <si>
    <t>Non Struktural</t>
  </si>
  <si>
    <t>Bobot</t>
  </si>
  <si>
    <t>Definisi</t>
  </si>
  <si>
    <t>Kategori</t>
  </si>
  <si>
    <t>Sesuai Surat Tugas</t>
  </si>
  <si>
    <t>Performance Appraisal terdiri atas 3 kategori sebagaimana ditusliskan pada Tabel 1.</t>
  </si>
  <si>
    <t>Tabel 1. Kategori dan Bobot PA</t>
  </si>
  <si>
    <t>Principal Accountability terdiri atas 3 kriteria utama</t>
  </si>
  <si>
    <t>Self Development terdiri atas 3 kategori kompetensi sebagaimana dijelaskan di tabel 5 di bawah ini</t>
  </si>
  <si>
    <t>Tabel 2. Matriks Principal Accountability</t>
  </si>
  <si>
    <t>Core Competency</t>
  </si>
  <si>
    <t>Leadership Competency</t>
  </si>
  <si>
    <t>Kompetensi</t>
  </si>
  <si>
    <t>Jenis kompetensi yang dievaluasi sesuai dengan posisi masing-masing</t>
  </si>
  <si>
    <t>Jenis kompetensi yang dievaluasi pada personil yang menduduki jabatan struktural</t>
  </si>
  <si>
    <t>1.1 Act with Integrity</t>
  </si>
  <si>
    <t>1.2 Spirit of Excellence</t>
  </si>
  <si>
    <t>1.3 Continuous Improvement &amp; Innovation</t>
  </si>
  <si>
    <t>1.4 Team Collaboration</t>
  </si>
  <si>
    <t>1.5 Organizational Commitment</t>
  </si>
  <si>
    <t>Sesuai dengan jabatan</t>
  </si>
  <si>
    <t>3.2 Passion for the Business</t>
  </si>
  <si>
    <t>3.3 Strategic Orientation</t>
  </si>
  <si>
    <t>Jenis kompetensi yang perlu dievaluasi pada seluruh karyawan</t>
  </si>
  <si>
    <t>TENAGA PENDIDIK:</t>
  </si>
  <si>
    <t>Karyawan yang tercatat di data karyawan sebagai Tenaga Pendidik.</t>
  </si>
  <si>
    <t>Untuk Tenaga Pendidik yang melakukan pekerjaan di luar tanggung jawab utamanya, maka kinerjanya dinilai di "unsur penunjang".</t>
  </si>
  <si>
    <t>TENAGA KEPENDIDIKAN:</t>
  </si>
  <si>
    <t>Karyawan yang tercatat di data karyawan dalam kategori Tenaga Kependidikan.</t>
  </si>
  <si>
    <t>Untuk tenaga kependidikan yang melakukan pekerjaan di luar tanggung jawab utamanya, maka kinerjanya dinilai di "unsur penunjang".</t>
  </si>
  <si>
    <t>Tabel 5. Kategori Kompetensi</t>
  </si>
  <si>
    <t>Sesuai Matriks sks per Jabatan</t>
  </si>
  <si>
    <t>Matriks sks ini dimanfaatkan sebagai batasan bobot PA, bukan sebagai batasan pemberian beban kerja</t>
  </si>
  <si>
    <t xml:space="preserve">Bimbingan Tugas Akhir: APS skor 4 jika rata-rata jumlah mahasiswa bimbingan TA per dosen &lt;= 4 mahasiswa per semester. Sks dihitung dari jumlah mahasiswa bimbingan akademik dibagi 6. </t>
  </si>
  <si>
    <t>Bimbingan Akademik: APS skor 4 jika rata-rata jumlah mahasiswa bimbingan akademik per dosen &lt;= 20 mahasiswa per semester. Sks dihitung dari jumlah mahasiswa bimbingan akademik dibagi 12.</t>
  </si>
  <si>
    <t>Penelitian: sks dihitung berdasarkan jumlah judul penelitian dan peran tim peneliti</t>
  </si>
  <si>
    <t>Pengabdian Masyarakat: sks dihitung berdasarkan jumlah jam kerja pengabdian masyarakat</t>
  </si>
  <si>
    <t>Studi Lanjut:</t>
  </si>
  <si>
    <t>Unsur Penunjang: sks dihitung berdasarkan rubrik BKD</t>
  </si>
  <si>
    <t>Pengajaran: sks sesuai dengan surat tugas yang tercreate di sistem</t>
  </si>
  <si>
    <t>Keterangan:</t>
  </si>
  <si>
    <t>BSC Dept: penilaian kinerja dilakukan untuk personil yang menduduki jabatan struktural ≥ 3 bulan</t>
  </si>
  <si>
    <t xml:space="preserve">Dosen dengan jabatan struktural wajib mengajar di prodi yang sesuai homebasenya dengan beban pengajaran minimal 3 sks. </t>
  </si>
  <si>
    <t>Jika terdapat perubahan rubrik beban kerja dosen dari Dikti, maka matriks sks per jabatan ini perlu disesuaikan kembali.</t>
  </si>
  <si>
    <t>Unsur Penunjang*)
(contoh: Koordinator magang, Koordinator penelitian dan pengabdian masyarakat, Koordinator penjaminan mutu, Koordinator Kemahasiswaan dan Alumni, Koordinator Jejaring 
dan Kerja Sama, Tim PA, Tim kurikulum, tenaga kependidikan yang melakukan penelitian/PkM atau kegiatan lainnya dll.)</t>
  </si>
  <si>
    <t>Studi Lanjut*)
(biaya UC atau non mandiri lainnya {baik pada jam kerja ataupun di luar jam kerja} dan tetap bekerja di UC)</t>
  </si>
  <si>
    <t>Sesuai Surat Keputusan</t>
  </si>
  <si>
    <t>Rangkap Jabatan Non Struktural di Departemen Lain</t>
  </si>
  <si>
    <t>Job Family Competency</t>
  </si>
  <si>
    <t>Kaprodi/Wakil Dekan</t>
  </si>
  <si>
    <t>RUBRIK PA INDIVIDU</t>
  </si>
  <si>
    <t>Detailkan sesuai target masing-masing jabatan</t>
  </si>
  <si>
    <t>NAME</t>
  </si>
  <si>
    <t>DEPARTMENT</t>
  </si>
  <si>
    <t>PERIOD</t>
  </si>
  <si>
    <t>REVISION</t>
  </si>
  <si>
    <t>Criteria</t>
  </si>
  <si>
    <t>Measurement</t>
  </si>
  <si>
    <t>Target</t>
  </si>
  <si>
    <t>100% memenuhi  target capaian yang diberikan oleh pemberi tugas</t>
  </si>
  <si>
    <t>Criteria Weight (%)</t>
  </si>
  <si>
    <t>B.1</t>
  </si>
  <si>
    <t>B.2</t>
  </si>
  <si>
    <t>B.3</t>
  </si>
  <si>
    <t>B.4</t>
  </si>
  <si>
    <t>Studi lanjut</t>
  </si>
  <si>
    <t>Indeks Prestasi Kumulatif (IPK)</t>
  </si>
  <si>
    <t>Indeks Prestasi Kumulatif (IPK) sesuai transkrip akademik</t>
  </si>
  <si>
    <t>B.5</t>
  </si>
  <si>
    <t xml:space="preserve">Unsur Penunjang - Penugasan khusus </t>
  </si>
  <si>
    <t xml:space="preserve">Score </t>
  </si>
  <si>
    <t>Source</t>
  </si>
  <si>
    <t>3.76 - 4</t>
  </si>
  <si>
    <t xml:space="preserve">3.51 - 3.75  </t>
  </si>
  <si>
    <t>Transkrip Nilai</t>
  </si>
  <si>
    <t>3.26 - 3.50</t>
  </si>
  <si>
    <t>3.01 - 3.25</t>
  </si>
  <si>
    <t>&lt;3.01</t>
  </si>
  <si>
    <t>BEBAN KERJA TENAGA PENDIDIK</t>
  </si>
  <si>
    <t>Sumber perhitungan sks</t>
  </si>
  <si>
    <t>Bobot PA (per tahun=32 sks)</t>
  </si>
  <si>
    <t>Beban Kerja Dosen (per semester=16 sks)</t>
  </si>
  <si>
    <t>Master BKD yang diinput link dengan surat tugas</t>
  </si>
  <si>
    <t>Kinerja izin belajar nanti terukur di indikator yang mana?</t>
  </si>
  <si>
    <t>sks sesuai dengan surat tugas yang tercreate di sistem</t>
  </si>
  <si>
    <t xml:space="preserve">Bobot PA pengajaran dosen minimal senilai 6 sks (konversi %) dan maksimal 24 sks per tahun. </t>
  </si>
  <si>
    <t>3 s.d. 6 sks per semester</t>
  </si>
  <si>
    <t>3 s.d. 9 sks per semester</t>
  </si>
  <si>
    <t>minimum 6 sks per semester</t>
  </si>
  <si>
    <t>minimum 9 sks per semester</t>
  </si>
  <si>
    <t xml:space="preserve">Dosen dengan jabatan struktural mengajar di prodi sesuai dengan homebasenya minimal 3 sks </t>
  </si>
  <si>
    <t>sks dihitung dari jumlah mahasiswa bimbingan akademik dibagi 12 (angka 12 diperoleh dari rubrik dikti 2016.</t>
  </si>
  <si>
    <t>Bobot PA bimbingan akademik antara 0-6 sks (konversi %) per tahun. APS skor 4 jika rata-rata jumlah mahasiswa bimbingan akademik per dosen &lt;= 20 mahasiswa per semester</t>
  </si>
  <si>
    <t>0 sks</t>
  </si>
  <si>
    <t>0 s.d. 1 sks</t>
  </si>
  <si>
    <t>0 s.d. 2 sks</t>
  </si>
  <si>
    <t>sesuai kebutuhan</t>
  </si>
  <si>
    <t>sks dihitung dari jumlah mahasiswa bimbingan akademik dibagi 6 (angka 6 diperoleh dari rubrik dikti 2016).</t>
  </si>
  <si>
    <t>Bobot bimbingan tugas akhir, diperhitungkan 0-6 sks per tahun (konversi %). APS skor 4 jika rata-rata jumlah mahasiswa bimbingan TA per dosen &lt;= 4 mahasiswa per semester.</t>
  </si>
  <si>
    <r>
      <t xml:space="preserve">sks dihitung berdasarkan jumlah judul penelitian dan peran tim peneliti serta </t>
    </r>
    <r>
      <rPr>
        <sz val="11"/>
        <color rgb="FFFF0000"/>
        <rFont val="Calibri"/>
        <family val="2"/>
      </rPr>
      <t>yang telah ada laporan akhir</t>
    </r>
  </si>
  <si>
    <t>0 s.d. 4 sks</t>
  </si>
  <si>
    <r>
      <t xml:space="preserve">sks dihitung berdasarkan jumlah jam kerja pengabdian masyarakat </t>
    </r>
    <r>
      <rPr>
        <sz val="11"/>
        <color rgb="FFFF0000"/>
        <rFont val="Calibri"/>
        <family val="2"/>
      </rPr>
      <t>serta yang telah ada laporan akhir</t>
    </r>
  </si>
  <si>
    <t>sks dihitung berdasarkan rubrik BKD Dikti 2016. Khusus untuk sks S2 dihitung dengan asumsi 2/3 dari S3</t>
  </si>
  <si>
    <t>sesuai beban studi lanjut</t>
  </si>
  <si>
    <t>sks dihitung berdasarkan rubrik BKD 2016</t>
  </si>
  <si>
    <t>Tugas Non Struktural di Departemen Lain</t>
  </si>
  <si>
    <t>Contoh: dosen ditugaskan sebagai staf FEH, LPP, LPM, atau departemen lainnya.</t>
  </si>
  <si>
    <t>Izin belajar</t>
  </si>
  <si>
    <t>Tenaga pendidik/tenaga kependidikan melakukan studi lanjut dengan biaya UC atau non mandiri lainnya (baik pada jam kerja ataupun di luar jam kerja) dan tetap bekerja</t>
  </si>
  <si>
    <t>Tenaga pendidik/tenaga kependidikan melakukan studi lanjut dengan biaya mandiri dan menggunakan jam kerja</t>
  </si>
  <si>
    <t>Tugas belajar</t>
  </si>
  <si>
    <t>Tenaga pendidik melakukan studi lanjut penuh waktu (tidak bekerja)</t>
  </si>
  <si>
    <t>Beban studi lanjut</t>
  </si>
  <si>
    <t>* S2</t>
  </si>
  <si>
    <t>6 sks</t>
  </si>
  <si>
    <t>sks S2 diasumsikan 1/2 dari sks S3</t>
  </si>
  <si>
    <t>* S3</t>
  </si>
  <si>
    <t>12 sks</t>
  </si>
  <si>
    <t xml:space="preserve">berdasarkan rubrik BKD Dikti 2016 </t>
  </si>
  <si>
    <t>Jika terdapat perubahan rubrik beban kerja dosen dari Dikti, maka tabel beban kerja ini perlu disesuaikan kembali.</t>
  </si>
  <si>
    <t>Memenuhi 80% target capaian yang diberikan oleh pemberi tugas</t>
  </si>
  <si>
    <t>Wakil Dekan/ Kaprodi/ Kepala Pusat</t>
  </si>
  <si>
    <t>Ketua Program/ Wakaprodi/ Koordinator Prodi</t>
  </si>
  <si>
    <t>Sesuai dengan BSC masing-masing departemen</t>
  </si>
  <si>
    <t>sks sesuai dengan master BKD. Master diinput oleh HCM, sesuai dengan rubrik BKD Dikti yang disempurnakan 2010</t>
  </si>
  <si>
    <t>Sesuai % capaian BSC departemen</t>
  </si>
  <si>
    <t>All Dept_Hasil capaian BSC Dept.</t>
  </si>
  <si>
    <t>Persentase realisasi BSC Dept</t>
  </si>
  <si>
    <t>Tingkat Pencapaian Target Penugasan</t>
  </si>
  <si>
    <t>Sesuai penilaian pemberi tugas</t>
  </si>
  <si>
    <t>Memenuhi 90% target capaian yang diberikan oleh pemberi tugas</t>
  </si>
  <si>
    <t>Memenuhi 70% target capaian yang diberikan oleh pemberi tugas</t>
  </si>
  <si>
    <t>Tidak berpartisipasi dalam kegiatan sama sekali atau capaian target &lt;70%</t>
  </si>
  <si>
    <t>Surat Tugas</t>
  </si>
  <si>
    <t>SK Pengangkatan</t>
  </si>
  <si>
    <t>Manajemen</t>
  </si>
  <si>
    <t>PA Dept</t>
  </si>
  <si>
    <t xml:space="preserve">Tabel 3. Matriks Bobot PA Tenaga Pendidik per semester </t>
  </si>
  <si>
    <t xml:space="preserve">A. </t>
  </si>
  <si>
    <t xml:space="preserve">B.1.1 </t>
  </si>
  <si>
    <t xml:space="preserve">B.1.2 </t>
  </si>
  <si>
    <t xml:space="preserve">B.1.3 </t>
  </si>
  <si>
    <t>B.1.4 Bimbingan Dosen Muda</t>
  </si>
  <si>
    <t>B.2 Penelitian</t>
  </si>
  <si>
    <t>B.3 Pengabdian Masyarakat</t>
  </si>
  <si>
    <t xml:space="preserve">B.4 Studi Lanjut </t>
  </si>
  <si>
    <t>B.5 Unsur Penunjang</t>
  </si>
  <si>
    <t>C. Rangkap Jabatan Non Struktural</t>
  </si>
  <si>
    <t>S2: 4</t>
  </si>
  <si>
    <t>S3: 6</t>
  </si>
  <si>
    <t>Kepala Lembaga</t>
  </si>
  <si>
    <t>Wakaprodi/</t>
  </si>
  <si>
    <t>Koordinator Prodi</t>
  </si>
  <si>
    <t xml:space="preserve">Non struktural </t>
  </si>
  <si>
    <t>full time</t>
  </si>
  <si>
    <t>part time</t>
  </si>
  <si>
    <t xml:space="preserve">Tabel 4. Matriks Bobot PA Tenaga Kependidikan per semester 
</t>
  </si>
  <si>
    <t xml:space="preserve">B.1 dst. Klasifikasi pekerjaan sesuai </t>
  </si>
  <si>
    <t xml:space="preserve">B.4 </t>
  </si>
  <si>
    <t>job desc</t>
  </si>
  <si>
    <t xml:space="preserve">Studi Lanjut </t>
  </si>
  <si>
    <t>Koordinator full time &amp; part time</t>
  </si>
  <si>
    <t>Supervisor/Officer full time &amp; part time</t>
  </si>
  <si>
    <t>Staf full time &amp; part time</t>
  </si>
  <si>
    <t xml:space="preserve">* S2: 4 sks (diasumsikan 2/3 beban sks S3) </t>
  </si>
  <si>
    <t>* S3: 6 sks (berdasarkan rubrik BKD Dikti)</t>
  </si>
  <si>
    <t>Place, Date</t>
  </si>
  <si>
    <t>Prepared by,</t>
  </si>
  <si>
    <t>Approved by,</t>
  </si>
  <si>
    <t xml:space="preserve">: Nama </t>
  </si>
  <si>
    <t>: Masukkan nama dept.</t>
  </si>
  <si>
    <t>: Masukkan tahun akademik</t>
  </si>
  <si>
    <t>: Nomor revisi, mulai dari 1.0, 2.0 dst. 1.0 untuk pertama kali terbit, 1.1 jika ada revisi rubrik tahun akademik yg sama</t>
  </si>
  <si>
    <t>Klasifikasi pekerjaan sesuai job desc</t>
  </si>
  <si>
    <t>min</t>
  </si>
  <si>
    <t>max</t>
  </si>
  <si>
    <t>diakui</t>
  </si>
  <si>
    <t>B.4 Studi Lanjut</t>
  </si>
  <si>
    <t>S2</t>
  </si>
  <si>
    <t>S3</t>
  </si>
  <si>
    <t>Sesuai rumus tidak perlu diubah</t>
  </si>
  <si>
    <t>POSITION 1</t>
  </si>
  <si>
    <t>* Masukkan posisi tertinggi Bapak/Ibu saat ini</t>
  </si>
  <si>
    <t>Kependidikan - Koordinator full time &amp; part time</t>
  </si>
  <si>
    <t>Kependidikan - Supervisor/Officer full time &amp; part time</t>
  </si>
  <si>
    <t>Kependidikan - Staf full time &amp; part time</t>
  </si>
  <si>
    <t>Pendidik - Non struktural full time</t>
  </si>
  <si>
    <t>Pendidik - Non struktural part time</t>
  </si>
  <si>
    <t>POSITION 2</t>
  </si>
  <si>
    <t>POSITION 3</t>
  </si>
  <si>
    <t>BSC Dept Position 2</t>
  </si>
  <si>
    <t>BSC Dept Position 3</t>
  </si>
  <si>
    <t>BSC Dept Position 1</t>
  </si>
  <si>
    <t>Category
Weight (%)</t>
  </si>
  <si>
    <t>PA Weight
(Category Weight * Criteria Weight) (%)</t>
  </si>
  <si>
    <t>Klasifikasi Sesuai Job Desc</t>
  </si>
  <si>
    <t>S2 : 4
S3 : 6</t>
  </si>
  <si>
    <t>B. Klasifikasi Sesuai Job Desc</t>
  </si>
  <si>
    <t>Wakaprodi/ Koordinator Prodi</t>
  </si>
  <si>
    <t>Tuliskan masing-masing kriteria</t>
  </si>
  <si>
    <t>* Total kriteria untuk category ini harus 100%</t>
  </si>
  <si>
    <t>KPI Dept</t>
  </si>
  <si>
    <t>Grouping</t>
  </si>
  <si>
    <t>* Isi dengan KPI Dept yang menjadi acuan KPI individu di kolom I</t>
  </si>
  <si>
    <t>* Isi dengan pengelompokan fungsi di departemen</t>
  </si>
  <si>
    <t>TENAGA KEPENDIDIKAN</t>
  </si>
  <si>
    <t>STUDI LANJUT</t>
  </si>
  <si>
    <t>Academic Support dan Helper</t>
  </si>
  <si>
    <t>Perencanaan dan Persiapan Perkuliahan</t>
  </si>
  <si>
    <t xml:space="preserve">Merencanakan jadwal perkuliahan, dosen pengajar (termasuk administrasi DLB) dan ruang perkuliahan semester depan setelah berkoordinasi dengan Kaprodi dan Laboran (bila ada), serta menginput jadwal sesuai deadline dari BAA.
</t>
  </si>
  <si>
    <t>Rubrik
(skor min. 4)</t>
  </si>
  <si>
    <t>Kurang aktif dalam membuat rencana jadwal perkuliahan, dosen pengajar dan ruang perkuliahan.</t>
  </si>
  <si>
    <t>Membuat rencana jadwal perkuliahan, dosen pengajar dan ruang perkuliahan, namun kurang berkoordinasi dengan Kaprodi dan Laboran (bila ada)</t>
  </si>
  <si>
    <t>Berkoordinasi dan membuat rencana jadwal perkuliahan, dosen pengajar dan ruang perkuliahan, namun disubmit terlambat dari deadline BAA.</t>
  </si>
  <si>
    <t>Berkoordinasi dan membuat rencana jadwal perkuliahan, dosen pengajar dan ruang perkuliahan, serta disubmit sesuai deadline dari BAA.</t>
  </si>
  <si>
    <t>Berkoordinasi dan membuat rencana jadwal perkuliahan, dosen pengajar dan ruang perkuliahan, serta disubmit sebelum deadline dari BAA dan tidak ada revisi.</t>
  </si>
  <si>
    <t>Prodi_Input CIS</t>
  </si>
  <si>
    <t>Administrasi Perkuliahan</t>
  </si>
  <si>
    <t>Administrasi perkuliahan (termasuk kuliah tamu dan event lain dalam perkuliahan), dengan  target: 
(1) Menyiapkan lebih awal dari waktu perkuliahan
(2) Berkoordinasi dengan OB untuk menyiapkan ruangan yang tertata dan bersih sesuai setting yang direquest dosen 
(3) Memastikan alat dan kebutuhan dosen (spidol,dll dalam keadaan baik),
(4) Memastikan tertib administrasi dosen (menandatangani lembar presensi, lembar monitoring, memastikan form terisi sesuai) dan mengingatkan dosen apabila belum sesuai dalam pengisian, termasuk pengisian lembar daftar hadir mahasiswa, dan tandatangan ketua kelas di lembar monitoring.</t>
  </si>
  <si>
    <t>Memenuhi  1 kriteria</t>
  </si>
  <si>
    <t>Memenuhi  2 kriteria</t>
  </si>
  <si>
    <t>Memenuhi  3 kriteria</t>
  </si>
  <si>
    <t>Memenuhi  4 kriteria dengan toleransi keterlambatan proses kinerja H+1</t>
  </si>
  <si>
    <t>Memenuhi  4 kriteria tepat waktu dan tidak ada perubahan (revisi)</t>
  </si>
  <si>
    <t>Prodi_presensi dosen</t>
  </si>
  <si>
    <t xml:space="preserve">Rekap Perkuliahan </t>
  </si>
  <si>
    <t>Rekap perkuliahan dengan target: 
(1) Input data presensi mahasiswa setiap hari 
(2) Input data kehadiran LB  tiap minggu 
(3) Merekap mhs yang tidak hadir ke Dekan, Kaprodi dan dosen PA sesuai jadwal 
(4) Rekap honor dosen LB tidak terlambat</t>
  </si>
  <si>
    <t>Prodi_Rekap Absen Mahasiswa</t>
  </si>
  <si>
    <t>Monitoring dan pelaporan mahasiswa yang terancam mendapat surat peringatan</t>
  </si>
  <si>
    <t xml:space="preserve">Secara aktif berkoordinasi dengan dosen PA terkait nama-nama mahasiswa yang terancam mendapat SP1; SP2 dan SP3, serta melaporkan kepada Kaprodi, dan mempersiapkan Surat peringatannya.setiap akhir semester (sebelum KRS) </t>
  </si>
  <si>
    <t xml:space="preserve">Tidak aktif berkoordinasi </t>
  </si>
  <si>
    <t>Jarang berkoordinasi (hanya 1x per semester)  dengan dosen PA sehingga kurang dari 90% mahasiswa yang perlu mendapat SP terpantau.</t>
  </si>
  <si>
    <t>Berkoordinasi 2-3x per semester dengan dosen PA,  90% mahasiswa yang perlu mendapat SP terpantau dan dilaporkan setelah KRS.</t>
  </si>
  <si>
    <t>Berkoordinasi dengan dosen PA secara teratur setiap bulan, Min. 90% mahasiswa yang perlu mendapat SP terpantau dan dilaporkan min 1 minggu sebelum KRS.</t>
  </si>
  <si>
    <t>Berkoordinasi dengan dosen PA secara teratur setiap bulan, 100% mahasiswa yang perlu mendapat SP terpantau dan dilaporkan min 1 minggu sebelum KRS.</t>
  </si>
  <si>
    <t>Prodi_Rekap Data Mahasiswa SP</t>
  </si>
  <si>
    <t>Persiapan dan Pelaksanaan UTS, UAS, Ujian Skripsi dan Judisium</t>
  </si>
  <si>
    <t>UTS dan UAS: 
(1) Mepersiapkan jadwal, mengatur petugas supervisor UTS dan UAS, 
(2) Mengoordinir pelaksanaan UTS dan UAS serta mengumpulkan semua nilai UTS dan UAS sebelum deadline dari BAA.
(3) Membuat jadwal ujian dan penguji skripsi, serta mengecek persyaratan ujian skripsi &amp; judisium lainnya.
(4) Menata pelaksanaan dan kelengkapan ruang ujian skripsi 
(5) Merekap hasil ujian skripsi</t>
  </si>
  <si>
    <t>Memenuhi  4 kriteria</t>
  </si>
  <si>
    <t>Memenuhi  5 kriteria</t>
  </si>
  <si>
    <t>Prodi_Rekap Hasil UTS UAS</t>
  </si>
  <si>
    <t>Surat menyurat, dokumentasi meeting, dan filing database</t>
  </si>
  <si>
    <t>1. Surat menyurat
2. Dokumentasi meeting (pembuatan notulen dan dokumentasi rapat (foto-foto), selesai diemailkan/submit google drive maksimal 3 hari setelah rapat)  
3. Filing dokumen dan database sesuai koding</t>
  </si>
  <si>
    <t>Tidak tepat hasil, sering kali harus direvisi dan mendapat komplain, kurang mempersiapkan dan mengarsip semua daftar hadir briefing, meeting, dan mentoring dengan baik.
Tidak membuat  notulen rapat.</t>
  </si>
  <si>
    <t xml:space="preserve">Tepat hasil namun terlambat (lebih dari 3 hari kerja)
Mempersiapkan namun kurang mengarsip semua daftar hadir briefing, meeting, dan mentoring dengan baik.
Pembuatan notulen rapat,  notulen rapat selesai dan diemailkan lebih lama dari 1 minggu  setelah rapat  </t>
  </si>
  <si>
    <t xml:space="preserve">Tepat hasil, tuntas dan tepat waktu (selesai dalam 3 hari kerja), namun tidak segera mengkomunikasikan kepada requester
Mempersiapkan namun kurang tepat waktu dan mengarsip semua daftar hadir briefing, meeting, dan mentoring dg baik.
Pembuatan notulen rapat,  notulen rapat selesai dan diemailkan maks 1 minggu  setelah rapat  </t>
  </si>
  <si>
    <t xml:space="preserve">Tepat hasil, tuntas dan tepat waktu (selesai dalam 3 hari kerja), mengkomunikasikan kepada requester
Mempersiapkan tepat waktu dan mengarsip semua daftar hadir briefing, meeting, dan mentoring dg baik.
Pembuatan notulen rapat, notulen rapat selesai dan diemailkan 3 hari setelah rapat  </t>
  </si>
  <si>
    <t xml:space="preserve">Tepat hasilnya, tuntas dan lebih cepat dari yang diharapkan (selesai  lebih awal, dalam 2 hari kerja), tuntas, dan mengkomunikasikan kepada requester
Mempersiapkan tepat waktu dan mengarsip semua daftar hadir briefing, meeting, dan mentoring dg baik sehingga saat file dibutuhkan dapat ditemukan dengan mudah
Pembuatan notulen rapat,  notulen rapat selesai dan diemailkan sebelum 3 hari setelah rapat  </t>
  </si>
  <si>
    <t>Prodi_Notulen</t>
  </si>
  <si>
    <t>Administrasi Keuangan Prodi</t>
  </si>
  <si>
    <t>Keuangan prodi, dengan target: 
1) Meremind FA sebelum jatuh tempo, ada upaya untuk mengingatkan, dan mengupdate yang bersangkutan  RF dan pencairan dana sesuai dengan waktu yang dibutuhkan sejauh proposal tidak terlambat 
2) Memiliki pencatatan yang mudah ditelusuri dan dapat dimonitor oleh dekan ataupun kaprodi (terintegrasi dengan monitoring keuangan online 
3) Ada upaya meremind agar PJK dituntaskan dalam 3 hari setelah kegiatan 
4) Pertanggungjawaban kas bon maks. 1 minggu</t>
  </si>
  <si>
    <t>Tidak ada kriteria yang terpenuhi</t>
  </si>
  <si>
    <t>FA_Daftar Tagihan UM</t>
  </si>
  <si>
    <t>Monitoring dan update pengumuman Prodi</t>
  </si>
  <si>
    <t>Monitoring pengumuman (di web dan di papan pengumuman)</t>
  </si>
  <si>
    <t>Pengumuman di web dan di papan pengumuman tidak dimonitor, 100 % (dari pengumuman yang ada) kadaluarsa</t>
  </si>
  <si>
    <t>Pengumuman di web dan di papan pengumuman kurang dimonitor, 75 % (dari pengumuman yang ada) kadaluarsa</t>
  </si>
  <si>
    <t>Pengumuman di web dan di papan pengumuman kadang dimonitor kadang tidak, 50 % (dari pengumuman yang ada) kadaluarsa</t>
  </si>
  <si>
    <t xml:space="preserve">Pengumuman di web dan papan pengumuman selalu dimonitor, 100 % (dari pengumuman yang ada) relevan dan up to date. Tidak ada yang kadaluarsa. </t>
  </si>
  <si>
    <t>Pengumuman di web dan  papan pengumuman  selalu dimonitor 100 % (dari pengumuman yang ada) relevan dan up to date. Tidak ada yang kadaluarsa. Konsisten dilakukan setiap awal bulan</t>
  </si>
  <si>
    <t>Prodi_Update Web</t>
  </si>
  <si>
    <t>Pengaturan dan penggunaan sarana prasarana prodi, termasuk kebutuhan ATK dan CAPEX Prodi</t>
  </si>
  <si>
    <t>1. Pengaturan dan penggunaan ruang serta sarana-prasarananya, kendaraan dan transportasi lainnya yang dibutuhkan.
2.  Inventaris ATK prodi
3. Membantu Kaprodi dan berkoordinasi dengan laboran dalam monitoring dan follow-up CAPEX.</t>
  </si>
  <si>
    <t xml:space="preserve">Tidak melaksanakan request kebutuhan ruang, sarana dan prasarana serta transportasi lainnya dan tidak memonitor dan follow up CAPEK dan ATK Prodi </t>
  </si>
  <si>
    <t>Terlambat dan jauh dari harapan. Follow up request dilakukan saat hari H kegiatan</t>
  </si>
  <si>
    <t>Terlambat dan tidak sesuai request. Follow up request dikerjakan H+2</t>
  </si>
  <si>
    <t>Tersedia on time dengan sarana lengkap. Follow up request dikerjakan H+1 dari request
Follow up CAPEX dan ATK kurang teratur</t>
  </si>
  <si>
    <t>Dapat mengatur sesuai kebutuhan, melebih ekspektasi. Follow up request dilakukan di hari yg sama saat melakukan request, secara aktif dan teratur memonitoring dan follow-up ATK &amp; CAPEX.</t>
  </si>
  <si>
    <t>Prodi_Rekap STK Prodi</t>
  </si>
  <si>
    <t>Service Excellence</t>
  </si>
  <si>
    <t>Secara konsisten melayani customer (mahasiswa dan dosen), dengan sikap yang ramah, komunikatif, supportif, objektif &amp; proaktif.</t>
  </si>
  <si>
    <t>Rata-rata tingkat kepuasan Pelayanan Academic Support</t>
  </si>
  <si>
    <t>QA_Exit Survei Pelayanan Academic Support</t>
  </si>
  <si>
    <t>Melaporkan kinerja kepada Ketua Program Studi secara berkala.</t>
  </si>
  <si>
    <t xml:space="preserve">Report secara berkala kepada ketua program studi </t>
  </si>
  <si>
    <t>Tidak melaporkan sama sekali</t>
  </si>
  <si>
    <t>Update kinerja 1x/ semester</t>
  </si>
  <si>
    <t>Update Kinerja 3x/ semester</t>
  </si>
  <si>
    <t>Update kinerja tiap bulan (rutin) namun tidak ada tindak lanjut</t>
  </si>
  <si>
    <t>Update kinerja tiap bulan (rutin) dan ada tindak lanjut</t>
  </si>
  <si>
    <t>Prodi_report bulanan</t>
  </si>
  <si>
    <t>sks Riil</t>
  </si>
  <si>
    <r>
      <t xml:space="preserve">BSC Dept </t>
    </r>
    <r>
      <rPr>
        <b/>
        <sz val="12"/>
        <color rgb="FF0000FF"/>
        <rFont val="Calibri"/>
        <family val="2"/>
      </rPr>
      <t>Position 1</t>
    </r>
  </si>
  <si>
    <r>
      <t>BSC Dept</t>
    </r>
    <r>
      <rPr>
        <b/>
        <sz val="12"/>
        <color rgb="FF0000FF"/>
        <rFont val="Calibri"/>
        <family val="2"/>
      </rPr>
      <t xml:space="preserve"> Position 2</t>
    </r>
  </si>
  <si>
    <r>
      <t xml:space="preserve">BSC Dept </t>
    </r>
    <r>
      <rPr>
        <b/>
        <sz val="12"/>
        <color rgb="FF0000FF"/>
        <rFont val="Calibri"/>
        <family val="2"/>
      </rPr>
      <t>Position 3</t>
    </r>
  </si>
  <si>
    <t>Discipline</t>
  </si>
  <si>
    <t>Rangkap Jabatan Non Struktural di Departemen Lain.
Contoh: Tenaga Pendidik atau Tenaga Kependidikan yang ditugaskan sebagai Koordinator MK FEH, Staf TLC, Staf LPPM dll.</t>
  </si>
  <si>
    <t>3.1 Managing Your People</t>
  </si>
  <si>
    <t>DISCIPLINE</t>
  </si>
  <si>
    <t>Aspek disiplin karyawan dievaluasi berdasarkan Kepatuhan dan Tatib Perilaku (HCM)</t>
  </si>
  <si>
    <t>Jabatan atasan langsung minimal HoD</t>
  </si>
  <si>
    <t>Nama Terang</t>
  </si>
  <si>
    <t>Jabatan individu yang bersangkutan</t>
  </si>
  <si>
    <t>1. Merencanakan jadwal praktikum bersama dengan dosen pegampu
2. Merekrut dan kaderisasi asisten praktikum setelah berkoordinasi dengan kaprodi dan dosen pengampu sebelum semester dimulai
3. Memonitor ketersediaan ruang kelas dan lab untuk praktikum semester depan dengan melakukan koordinasi bersama kaprodi dan academic support</t>
  </si>
  <si>
    <t>Tidak melakukan penjadwalan sehingga pengguna laboratorium sering bentrok</t>
  </si>
  <si>
    <t>Jarang melakukan penjadwalan, sehingga masih ada bentrok penggunaan lab</t>
  </si>
  <si>
    <t xml:space="preserve">Melakukan penjadwalan namun tidak disosialisasikan kepada pengguna Lab, sehingga membuka peluang untuk bentrok </t>
  </si>
  <si>
    <t>Memiliki rekap jadwal pemakaian laboratoriumdan telah disosialisasikan pada saat kuliah berlangsung.</t>
  </si>
  <si>
    <t>Jadwal penggunaan ruangan telah ada dan tersosialisasikan kepada user sebelum perkuliahan dimulai (maks 1 Minggu sebelum)</t>
  </si>
  <si>
    <t>Prodi_Rekap Jadwal Penggunaan Laboratorium</t>
  </si>
  <si>
    <t xml:space="preserve">Administrasi praktikum
</t>
  </si>
  <si>
    <t>Administrasi praktikum, dengan  target: 
1. Menyiapkan peralatan praktikum dan sarana-prasarana lab lebih awal dari jadwal (H-1) praktikum, 
2.  Berkoordinasi dengan OB untuk menyiapkan ruang kelas atau lab untuk praktikum yang tertata dan bersih sesuai setting yang direquest dosen, 
3. Standby minimal 5 menit sebelum, selama pelaksanaan dan minimal 5 menit setelah pelaksanaan praktikum (sampai beres), 
4. Membantu dosen dalam pembagian kelompok dan ruang praktikum, 
5. Memonitor semua peminjaman dan pengembalian alat serta penggunaan ruang-ruang lab.</t>
  </si>
  <si>
    <t>Hanya terpenuhi 1 kriteria</t>
  </si>
  <si>
    <t>Terpenuhi 2 kriteria</t>
  </si>
  <si>
    <t>Terpenuhi 3 kriteria</t>
  </si>
  <si>
    <t>Terpenuhi 4 kriteria</t>
  </si>
  <si>
    <t>Terpenuhi 5 kriteria</t>
  </si>
  <si>
    <t>Prodi_Rekap Inventaris Barang (Peminjaman dan Pengembalian Barang)</t>
  </si>
  <si>
    <t>Daftar inventaris sarana dan prasarana selalu update</t>
  </si>
  <si>
    <t>Tidak memiliki rekap daftar inventaris sarana dan prasarana</t>
  </si>
  <si>
    <t>Prodi_Rekap Daftar Inventaris</t>
  </si>
  <si>
    <t>Rubrik
skor min. 4</t>
  </si>
  <si>
    <t>Prodi_report bulanan Laboran</t>
  </si>
  <si>
    <t>Memiliki data perangkat laboratorium yang diperlukan dan memberi usulan anggaran pengadaan barang</t>
  </si>
  <si>
    <t>Skor min 4</t>
  </si>
  <si>
    <t>Tidak memiliki data  apapun</t>
  </si>
  <si>
    <t>Melakukan pendataan hanya jika diminta oleh Kaprodi dan tidak memberikan usulan</t>
  </si>
  <si>
    <t>Melakukan pendataan perangkat laboratorium secara teratur dan memiliki draft usulan anggaran pengadaan barang di akhir semester</t>
  </si>
  <si>
    <t>Prodi_ Usulan Budget Laboratorium</t>
  </si>
  <si>
    <t xml:space="preserve">Kondisi sarana-prasarana lab praktikum siap digunakan dalam menunjang proses pendidikan dan pengajaran, penelitian, pengabdian kepada masyarakat
</t>
  </si>
  <si>
    <t>Prodi_Rekap Inventaris Barang</t>
  </si>
  <si>
    <t>Tidak melakukan satu kriteria pun.</t>
  </si>
  <si>
    <t>Hanya melakukan salah satu kriteria.</t>
  </si>
  <si>
    <t>Melakukan 2 kriteria namun agak terlambat.</t>
  </si>
  <si>
    <t>Melakukan 2 kriteria sesuai waktu yang ditentukan.</t>
  </si>
  <si>
    <t>Prodi_Modul Praktikum</t>
  </si>
  <si>
    <t>Melakukan pendataan perangkat laboratorium secara teratur dan memiliki draft usulan anggaran pengadaan barang H-1 bulan akhir semester untuk digunakan semester selanjutnya</t>
  </si>
  <si>
    <t>Melakukan pendataan perangkat laboratorium tidak teratur</t>
  </si>
  <si>
    <t>Kondisi sarana-prasarana lab praktikum tidak siap digunakan dalam menunjang proses pendidikan dan pengajaran, penelitian, pengabdian kepada masyarakat</t>
  </si>
  <si>
    <t>Kondisi sarana-prasarana lab praktikum hanya siap digunakan dalam menunjang proses pendidikan dan pengajaran saja</t>
  </si>
  <si>
    <t>Kondisi sarana-prasarana lab praktikum hanya siap digunakan dalam menunjang proses pendidikan dan pengajaran serta penelitian saja</t>
  </si>
  <si>
    <t>Kondisi sarana-prasarana lab praktikum siap digunakan dalam menunjang proses pendidikan dan pengajaran, penelitian, pengabdian kepada masyarakat</t>
  </si>
  <si>
    <t>Kondisi sarana-prasarana lab praktikum tidak digunakan dalam menunjang proses pendidikan dan pengajaran, penelitian, pengabdian kepada masyarakat bahkan digunakan oleh pihak luar UC</t>
  </si>
  <si>
    <t xml:space="preserve">Catatan umpan balik praktikum untuk bahan evaluasi materi </t>
  </si>
  <si>
    <t>Tidak ada inisiatif untuk menentukan dan melakukan evaluasi materi praktikum</t>
  </si>
  <si>
    <t>Hanya menentukan materi praktikum saja</t>
  </si>
  <si>
    <t>Menentukan dan melakukan evaluasi materi praktikum bila diminta/diingatkan kaprodi</t>
  </si>
  <si>
    <t>Annual Plan Praktikum per semester</t>
  </si>
  <si>
    <t>Draft perencanaan pengembangan lab</t>
  </si>
  <si>
    <t xml:space="preserve">Mempersiapkan lab agar sesuai dengan standar sertifikasi dengan target:
1. Mencari informasi standart laboratorium
2. Melakukan perbaikan sesuai aturang yang ada
3. Berkoordinasi dengan kaprodi 
</t>
  </si>
  <si>
    <t>Tidak ada inisiatif untuk mencari informasi standart lab</t>
  </si>
  <si>
    <t>Mencari informasi namun tidak ada tindak lanjut</t>
  </si>
  <si>
    <t>Mencari informasi dan melakukan analisa namun tidak disampaikan kepada kaprodi.</t>
  </si>
  <si>
    <t>Mencari informasi, melakukan analisa dan menyampaikan saran perbaikan lab sesuai standart akreditasi kepada kaprodi di akhir semester</t>
  </si>
  <si>
    <t>Mencari informasi, melakukan analisa dan menyampaikan saran perbaikan lab sesuai standart akreditasi kepada kaprodi H-1 bulan semester berjalan sehingga dapat diimplementasikan di semester mendatang</t>
  </si>
  <si>
    <t>Prodi_Dokumen Improvement Lab</t>
  </si>
  <si>
    <t>Koordinator Laboratorium</t>
  </si>
  <si>
    <t>Indeks kepuasan mahasiswa</t>
  </si>
  <si>
    <t>Quality Improvement Score</t>
  </si>
  <si>
    <t>Laboran</t>
  </si>
  <si>
    <t xml:space="preserve">Penjadwalan aktivitas laboratorium
</t>
  </si>
  <si>
    <t>Inventarisasi dan perawatan sarana dan prasarana laboratorium secara berkala.</t>
  </si>
  <si>
    <t>Memiliki daftar inventaris yang tidak pernah diupdate, serta jarang melakukan perawatan sarana &amp; prasarana (hanya 1x per semester)</t>
  </si>
  <si>
    <t>Memiliki daftar inventaris  yang tidak pernah diupdate dan tidak melakukan perawatan sarana &amp; prasarana  sama sekali</t>
  </si>
  <si>
    <t>Memiliki daftar inventaris sarana &amp; prasarana dimana secara berkala di update dan melakukan perawatan bila diminta oleh koordinator lab/kaprodi</t>
  </si>
  <si>
    <t>Memiliki daftar inventaris sarana &amp; prasarana dimana secara berkala di update dan melakukan perawatan terjadwal tanpa diminta oleh koordinator lab/kaprodi</t>
  </si>
  <si>
    <t xml:space="preserve">Menyusun dan menyampaikan laproan secara berkala kepada ketua program studi </t>
  </si>
  <si>
    <t>Laporan kinerja secara berkala kepada Koordinator Laboratorium</t>
  </si>
  <si>
    <t>Keuangan lab, dengan target: 
1) Meremind FA sebelum jatuh tempo, ada upaya untuk mengingatkan, dan mengupdate yang bersangkutan  RF dan pencairan dana sesuai dengan waktu yang dibutuhkan sejauh proposal tidak terlambat 
2) Memiliki pencatatan yang mudah ditelusuri dan dapat dimonitor oleh dekan ataupun kaprodi (terintegrasi dengan monitoring keuangan online 
3) Ada upaya meremind agar PJK dituntaskan dalam 3 hari setelah kegiatan 
4) Pertanggungjawaban kas bon maks. 1 minggu</t>
  </si>
  <si>
    <t>Administrasi Keuangan Laboratorium</t>
  </si>
  <si>
    <t>Perencanaan dan pelaksanaan pengembangan laboratorium</t>
  </si>
  <si>
    <t>Laporan kinerja secara berkala kepada Ketua Program Studi</t>
  </si>
  <si>
    <t>Pencapaian standar sertifikasi/akreditasi bidang laboratorium.</t>
  </si>
  <si>
    <t xml:space="preserve">Menentukan dan melakukan evaluasi materi praktikum secara teratur </t>
  </si>
  <si>
    <t>Menentukan dan melakukan evaluasi materi praktikum secara teratur jauh hari sebelum perkuliahan semester baru dimulai</t>
  </si>
  <si>
    <t>Anggaran pengadaan perangkat-perangkat laboratorium (hardware dan software)</t>
  </si>
  <si>
    <t xml:space="preserve">Pengelolaan sarana dan prasarana laboratorium </t>
  </si>
  <si>
    <t xml:space="preserve">Penentuan dan evaluasi materi praktikum </t>
  </si>
  <si>
    <t>Kualitas penyelenggaan layanan praktikum (internal dan eksternal</t>
  </si>
  <si>
    <t>Indeks layanan laboran</t>
  </si>
  <si>
    <t>QA_Exit Survey</t>
  </si>
  <si>
    <t>Skor hasil survey 
2.00 - 2.99</t>
  </si>
  <si>
    <t>Skor hasil survey 
3.00 - 3.49</t>
  </si>
  <si>
    <t>Skor hasil survey 3.5 - 4.00</t>
  </si>
  <si>
    <t>Skor hasil survey 
&gt; 4.00</t>
  </si>
  <si>
    <t xml:space="preserve">Skor hasil survey   &lt;2.00 </t>
  </si>
  <si>
    <t>Indeks layanan laboran sesuai exit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</si>
</sst>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
    <numFmt numFmtId="166" formatCode="0.0000%"/>
  </numFmts>
  <fonts count="52" x14ac:knownFonts="1">
    <font>
      <sz val="11"/>
      <color theme="1"/>
      <name val="Calibri"/>
      <family val="2"/>
      <charset val="1"/>
      <scheme val="minor"/>
    </font>
    <font>
      <sz val="11"/>
      <color theme="1"/>
      <name val="Calibri"/>
      <family val="2"/>
      <scheme val="minor"/>
    </font>
    <font>
      <sz val="11"/>
      <color theme="1"/>
      <name val="Calibri"/>
      <family val="2"/>
      <charset val="1"/>
      <scheme val="minor"/>
    </font>
    <font>
      <b/>
      <sz val="11"/>
      <color theme="1"/>
      <name val="Calibri"/>
      <family val="2"/>
      <charset val="1"/>
      <scheme val="minor"/>
    </font>
    <font>
      <sz val="11"/>
      <color theme="1"/>
      <name val="Calibri"/>
      <family val="2"/>
      <scheme val="minor"/>
    </font>
    <font>
      <b/>
      <sz val="11"/>
      <color theme="1"/>
      <name val="Calibri"/>
      <family val="2"/>
      <scheme val="minor"/>
    </font>
    <font>
      <sz val="11"/>
      <name val="Calibri"/>
      <family val="2"/>
      <charset val="1"/>
      <scheme val="minor"/>
    </font>
    <font>
      <sz val="11"/>
      <color theme="1"/>
      <name val="Calibri"/>
      <family val="2"/>
    </font>
    <font>
      <b/>
      <sz val="11"/>
      <color theme="0"/>
      <name val="Calibri"/>
      <family val="2"/>
      <scheme val="minor"/>
    </font>
    <font>
      <sz val="11"/>
      <name val="Calibri"/>
      <family val="2"/>
      <scheme val="minor"/>
    </font>
    <font>
      <sz val="11"/>
      <color rgb="FF000000"/>
      <name val="Calibri"/>
      <family val="2"/>
    </font>
    <font>
      <sz val="11"/>
      <name val="Calibri"/>
      <family val="2"/>
    </font>
    <font>
      <sz val="11"/>
      <color rgb="FF0000FF"/>
      <name val="Calibri"/>
      <family val="2"/>
      <charset val="1"/>
      <scheme val="minor"/>
    </font>
    <font>
      <sz val="11"/>
      <color rgb="FFFF0000"/>
      <name val="Calibri"/>
      <family val="2"/>
      <charset val="1"/>
      <scheme val="minor"/>
    </font>
    <font>
      <b/>
      <sz val="11"/>
      <color rgb="FFFF0000"/>
      <name val="Calibri"/>
      <family val="2"/>
      <scheme val="minor"/>
    </font>
    <font>
      <b/>
      <sz val="12"/>
      <color theme="0"/>
      <name val="Calibri"/>
      <family val="2"/>
      <scheme val="minor"/>
    </font>
    <font>
      <sz val="12"/>
      <color theme="0"/>
      <name val="Calibri"/>
      <family val="2"/>
      <scheme val="minor"/>
    </font>
    <font>
      <sz val="12"/>
      <color theme="1"/>
      <name val="Calibri"/>
      <family val="2"/>
      <scheme val="minor"/>
    </font>
    <font>
      <b/>
      <sz val="12"/>
      <color theme="1"/>
      <name val="Calibri"/>
      <family val="2"/>
      <scheme val="minor"/>
    </font>
    <font>
      <sz val="12"/>
      <name val="Calibri"/>
      <family val="2"/>
      <scheme val="minor"/>
    </font>
    <font>
      <i/>
      <sz val="12"/>
      <name val="Calibri"/>
      <family val="2"/>
      <scheme val="minor"/>
    </font>
    <font>
      <sz val="12"/>
      <color rgb="FFFF6600"/>
      <name val="Calibri"/>
      <family val="2"/>
      <scheme val="minor"/>
    </font>
    <font>
      <b/>
      <sz val="12"/>
      <name val="Calibri"/>
      <family val="2"/>
      <scheme val="minor"/>
    </font>
    <font>
      <i/>
      <sz val="12"/>
      <color theme="1"/>
      <name val="Calibri"/>
      <family val="2"/>
      <scheme val="minor"/>
    </font>
    <font>
      <sz val="12"/>
      <name val="Calibri"/>
      <family val="2"/>
    </font>
    <font>
      <sz val="12"/>
      <color theme="1"/>
      <name val="Calibri"/>
      <family val="2"/>
      <charset val="1"/>
      <scheme val="minor"/>
    </font>
    <font>
      <b/>
      <sz val="12"/>
      <color theme="0"/>
      <name val="Calibri"/>
      <family val="2"/>
      <charset val="1"/>
      <scheme val="minor"/>
    </font>
    <font>
      <sz val="12"/>
      <name val="Calibri"/>
      <family val="2"/>
      <charset val="1"/>
    </font>
    <font>
      <b/>
      <sz val="11"/>
      <color rgb="FF000000"/>
      <name val="Calibri"/>
      <family val="2"/>
    </font>
    <font>
      <b/>
      <sz val="11"/>
      <name val="Calibri"/>
      <family val="2"/>
    </font>
    <font>
      <sz val="11"/>
      <color rgb="FFFF0000"/>
      <name val="Calibri"/>
      <family val="2"/>
    </font>
    <font>
      <b/>
      <sz val="12"/>
      <color rgb="FF000000"/>
      <name val="Calibri"/>
      <family val="2"/>
    </font>
    <font>
      <b/>
      <sz val="12"/>
      <name val="Calibri"/>
      <family val="2"/>
    </font>
    <font>
      <sz val="12"/>
      <color rgb="FF000000"/>
      <name val="Calibri"/>
      <family val="2"/>
    </font>
    <font>
      <b/>
      <sz val="12"/>
      <color rgb="FFFFFFFF"/>
      <name val="Calibri"/>
      <family val="2"/>
    </font>
    <font>
      <sz val="12"/>
      <color rgb="FF0000FF"/>
      <name val="Calibri"/>
      <family val="2"/>
    </font>
    <font>
      <sz val="11"/>
      <color rgb="FF000000"/>
      <name val="Calibri"/>
      <family val="2"/>
    </font>
    <font>
      <sz val="12"/>
      <color rgb="FF0033CC"/>
      <name val="Calibri"/>
      <family val="2"/>
    </font>
    <font>
      <sz val="12"/>
      <color rgb="FF0033CC"/>
      <name val="Calibri"/>
      <family val="2"/>
      <scheme val="minor"/>
    </font>
    <font>
      <b/>
      <sz val="20"/>
      <color theme="1"/>
      <name val="Calibri"/>
      <family val="2"/>
      <scheme val="minor"/>
    </font>
    <font>
      <b/>
      <sz val="16"/>
      <color rgb="FF000000"/>
      <name val="Calibri"/>
      <family val="2"/>
    </font>
    <font>
      <i/>
      <sz val="12"/>
      <name val="Calibri"/>
      <family val="2"/>
    </font>
    <font>
      <sz val="12"/>
      <name val="Calibri"/>
      <family val="2"/>
      <charset val="1"/>
      <scheme val="minor"/>
    </font>
    <font>
      <sz val="12"/>
      <color theme="1"/>
      <name val="Calibri"/>
      <family val="2"/>
      <charset val="1"/>
    </font>
    <font>
      <sz val="12"/>
      <color rgb="FF000000"/>
      <name val="Calibri"/>
      <family val="2"/>
      <charset val="1"/>
    </font>
    <font>
      <b/>
      <sz val="12"/>
      <color rgb="FF0000FF"/>
      <name val="Calibri"/>
      <family val="2"/>
    </font>
    <font>
      <sz val="14"/>
      <color rgb="FF0000FF"/>
      <name val="Calibri"/>
      <family val="2"/>
      <charset val="1"/>
      <scheme val="minor"/>
    </font>
    <font>
      <sz val="12"/>
      <color rgb="FF0000FF"/>
      <name val="Calibri"/>
      <family val="2"/>
      <charset val="1"/>
    </font>
    <font>
      <sz val="12"/>
      <color rgb="FF0000FF"/>
      <name val="Calibri"/>
      <family val="2"/>
      <scheme val="minor"/>
    </font>
    <font>
      <sz val="12"/>
      <color theme="1"/>
      <name val="Calibri"/>
      <family val="2"/>
    </font>
    <font>
      <b/>
      <sz val="24"/>
      <color theme="1"/>
      <name val="Cambria"/>
      <family val="1"/>
    </font>
    <font>
      <b/>
      <sz val="14"/>
      <color theme="1"/>
      <name val="Calibri Light"/>
      <family val="1"/>
      <scheme val="major"/>
    </font>
  </fonts>
  <fills count="21">
    <fill>
      <patternFill patternType="none"/>
    </fill>
    <fill>
      <patternFill patternType="gray125"/>
    </fill>
    <fill>
      <patternFill patternType="solid">
        <fgColor theme="8"/>
        <bgColor indexed="64"/>
      </patternFill>
    </fill>
    <fill>
      <patternFill patternType="solid">
        <fgColor theme="8" tint="0.79998168889431442"/>
        <bgColor indexed="64"/>
      </patternFill>
    </fill>
    <fill>
      <patternFill patternType="solid">
        <fgColor rgb="FF0000FF"/>
        <bgColor indexed="64"/>
      </patternFill>
    </fill>
    <fill>
      <patternFill patternType="solid">
        <fgColor rgb="FF3366FF"/>
        <bgColor indexed="64"/>
      </patternFill>
    </fill>
    <fill>
      <patternFill patternType="solid">
        <fgColor rgb="FFB8CCE4"/>
        <bgColor rgb="FFB8CCE4"/>
      </patternFill>
    </fill>
    <fill>
      <patternFill patternType="solid">
        <fgColor rgb="FFFFE599"/>
        <bgColor rgb="FFFFE599"/>
      </patternFill>
    </fill>
    <fill>
      <patternFill patternType="solid">
        <fgColor rgb="FF4472C4"/>
        <bgColor indexed="64"/>
      </patternFill>
    </fill>
    <fill>
      <patternFill patternType="solid">
        <fgColor rgb="FFDDEBF7"/>
        <bgColor indexed="64"/>
      </patternFill>
    </fill>
    <fill>
      <patternFill patternType="solid">
        <fgColor rgb="FFFFFF00"/>
        <bgColor indexed="64"/>
      </patternFill>
    </fill>
    <fill>
      <patternFill patternType="solid">
        <fgColor rgb="FFDAE3F3"/>
        <bgColor indexed="64"/>
      </patternFill>
    </fill>
    <fill>
      <patternFill patternType="solid">
        <fgColor rgb="FFFFFFFF"/>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rgb="FFBDD7EE"/>
        <bgColor indexed="64"/>
      </patternFill>
    </fill>
    <fill>
      <patternFill patternType="solid">
        <fgColor rgb="FFC9C9C9"/>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indexed="64"/>
      </top>
      <bottom/>
      <diagonal/>
    </border>
    <border>
      <left style="thin">
        <color rgb="FF595959"/>
      </left>
      <right style="thin">
        <color rgb="FF595959"/>
      </right>
      <top style="thin">
        <color rgb="FF595959"/>
      </top>
      <bottom/>
      <diagonal/>
    </border>
    <border>
      <left/>
      <right/>
      <top style="thin">
        <color rgb="FF000000"/>
      </top>
      <bottom style="thin">
        <color rgb="FF000000"/>
      </bottom>
      <diagonal/>
    </border>
    <border>
      <left style="thin">
        <color rgb="FF595959"/>
      </left>
      <right style="thin">
        <color rgb="FF595959"/>
      </right>
      <top/>
      <bottom style="thin">
        <color rgb="FF595959"/>
      </bottom>
      <diagonal/>
    </border>
    <border>
      <left style="thin">
        <color rgb="FF595959"/>
      </left>
      <right/>
      <top style="thin">
        <color rgb="FF595959"/>
      </top>
      <bottom/>
      <diagonal/>
    </border>
    <border>
      <left style="thin">
        <color rgb="FF000000"/>
      </left>
      <right/>
      <top/>
      <bottom style="thin">
        <color indexed="64"/>
      </bottom>
      <diagonal/>
    </border>
    <border>
      <left/>
      <right/>
      <top/>
      <bottom style="thin">
        <color indexed="64"/>
      </bottom>
      <diagonal/>
    </border>
    <border>
      <left style="thin">
        <color rgb="FF000000"/>
      </left>
      <right/>
      <top style="thin">
        <color rgb="FF000000"/>
      </top>
      <bottom/>
      <diagonal/>
    </border>
    <border>
      <left style="thin">
        <color rgb="FF000000"/>
      </left>
      <right style="thin">
        <color rgb="FF000000"/>
      </right>
      <top/>
      <bottom style="thin">
        <color indexed="64"/>
      </bottom>
      <diagonal/>
    </border>
    <border>
      <left/>
      <right style="thin">
        <color rgb="FF000000"/>
      </right>
      <top/>
      <bottom style="thin">
        <color auto="1"/>
      </bottom>
      <diagonal/>
    </border>
    <border>
      <left style="thin">
        <color rgb="FF000000"/>
      </left>
      <right style="thin">
        <color rgb="FF000000"/>
      </right>
      <top/>
      <bottom/>
      <diagonal/>
    </border>
    <border>
      <left/>
      <right style="thin">
        <color rgb="FF000000"/>
      </right>
      <top/>
      <bottom/>
      <diagonal/>
    </border>
    <border>
      <left/>
      <right style="thin">
        <color indexed="64"/>
      </right>
      <top/>
      <bottom/>
      <diagonal/>
    </border>
    <border>
      <left style="thin">
        <color rgb="FF000000"/>
      </left>
      <right style="thin">
        <color indexed="64"/>
      </right>
      <top style="thin">
        <color rgb="FF000000"/>
      </top>
      <bottom style="thin">
        <color rgb="FF000000"/>
      </bottom>
      <diagonal/>
    </border>
    <border>
      <left/>
      <right/>
      <top/>
      <bottom style="thin">
        <color rgb="FF000000"/>
      </bottom>
      <diagonal/>
    </border>
    <border>
      <left style="thin">
        <color indexed="64"/>
      </left>
      <right style="thin">
        <color auto="1"/>
      </right>
      <top style="thin">
        <color rgb="FF000000"/>
      </top>
      <bottom style="thin">
        <color auto="1"/>
      </bottom>
      <diagonal/>
    </border>
    <border>
      <left style="thin">
        <color indexed="64"/>
      </left>
      <right style="thin">
        <color rgb="FF000000"/>
      </right>
      <top style="thin">
        <color indexed="64"/>
      </top>
      <bottom style="thin">
        <color rgb="FF000000"/>
      </bottom>
      <diagonal/>
    </border>
  </borders>
  <cellStyleXfs count="12">
    <xf numFmtId="0" fontId="0" fillId="0" borderId="0"/>
    <xf numFmtId="9" fontId="2" fillId="0" borderId="0" applyFont="0" applyFill="0" applyBorder="0" applyAlignment="0" applyProtection="0"/>
    <xf numFmtId="0" fontId="10" fillId="0" borderId="0"/>
    <xf numFmtId="0" fontId="4" fillId="0" borderId="0"/>
    <xf numFmtId="164" fontId="4" fillId="0" borderId="0" applyFont="0" applyFill="0" applyBorder="0" applyAlignment="0" applyProtection="0"/>
    <xf numFmtId="0" fontId="17" fillId="0" borderId="0"/>
    <xf numFmtId="9" fontId="17" fillId="0" borderId="0" applyFont="0" applyFill="0" applyBorder="0" applyAlignment="0" applyProtection="0"/>
    <xf numFmtId="0" fontId="2" fillId="0" borderId="0"/>
    <xf numFmtId="0" fontId="10" fillId="0" borderId="0"/>
    <xf numFmtId="0" fontId="10" fillId="0" borderId="0"/>
    <xf numFmtId="9" fontId="17" fillId="0" borderId="0" applyFont="0" applyFill="0" applyBorder="0" applyAlignment="0" applyProtection="0"/>
    <xf numFmtId="0" fontId="36" fillId="0" borderId="0"/>
  </cellStyleXfs>
  <cellXfs count="518">
    <xf numFmtId="0" fontId="0" fillId="0" borderId="0" xfId="0"/>
    <xf numFmtId="0" fontId="0" fillId="0" borderId="0" xfId="0" applyAlignment="1">
      <alignment horizontal="center"/>
    </xf>
    <xf numFmtId="0" fontId="5" fillId="0" borderId="0" xfId="0" applyFont="1"/>
    <xf numFmtId="0" fontId="8" fillId="2" borderId="1" xfId="0" applyFont="1" applyFill="1" applyBorder="1" applyAlignment="1">
      <alignment vertical="center" wrapText="1"/>
    </xf>
    <xf numFmtId="0" fontId="0" fillId="0" borderId="0" xfId="0" applyAlignment="1">
      <alignment vertical="center" wrapText="1"/>
    </xf>
    <xf numFmtId="0" fontId="0" fillId="0" borderId="1" xfId="0" applyBorder="1" applyAlignment="1">
      <alignment vertical="top" wrapText="1"/>
    </xf>
    <xf numFmtId="0" fontId="0" fillId="0" borderId="0" xfId="0" applyAlignment="1">
      <alignment vertical="top"/>
    </xf>
    <xf numFmtId="0" fontId="6" fillId="0" borderId="1" xfId="0" applyFont="1" applyBorder="1" applyAlignment="1">
      <alignment vertical="top" wrapText="1"/>
    </xf>
    <xf numFmtId="0" fontId="0" fillId="0" borderId="1" xfId="0" applyBorder="1" applyAlignment="1">
      <alignment vertical="center" wrapText="1"/>
    </xf>
    <xf numFmtId="0" fontId="0" fillId="0" borderId="0" xfId="0" applyAlignment="1">
      <alignment vertical="center"/>
    </xf>
    <xf numFmtId="0" fontId="8" fillId="2" borderId="1" xfId="0" applyFont="1" applyFill="1" applyBorder="1" applyAlignment="1">
      <alignment vertical="center"/>
    </xf>
    <xf numFmtId="0" fontId="8" fillId="2"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4" fillId="0" borderId="1" xfId="0" applyFont="1" applyBorder="1" applyAlignment="1">
      <alignment vertical="top" wrapText="1"/>
    </xf>
    <xf numFmtId="0" fontId="0" fillId="0" borderId="1" xfId="0" applyBorder="1" applyAlignment="1">
      <alignment horizontal="left" vertical="top" wrapText="1"/>
    </xf>
    <xf numFmtId="0" fontId="6" fillId="0" borderId="1" xfId="0" applyFont="1" applyBorder="1" applyAlignment="1">
      <alignment horizontal="left" vertical="top" wrapText="1"/>
    </xf>
    <xf numFmtId="0" fontId="9" fillId="0" borderId="1" xfId="0" applyFont="1" applyBorder="1" applyAlignment="1">
      <alignment horizontal="left" vertical="center" wrapText="1"/>
    </xf>
    <xf numFmtId="0" fontId="9" fillId="0" borderId="1" xfId="0" applyFont="1" applyBorder="1" applyAlignment="1">
      <alignment vertical="center" wrapText="1"/>
    </xf>
    <xf numFmtId="0" fontId="0" fillId="0" borderId="0" xfId="0" applyAlignment="1">
      <alignment horizontal="left" vertical="top" wrapText="1"/>
    </xf>
    <xf numFmtId="0" fontId="0" fillId="0" borderId="0" xfId="0" applyAlignment="1">
      <alignment horizontal="left"/>
    </xf>
    <xf numFmtId="0" fontId="0" fillId="0" borderId="0" xfId="0" quotePrefix="1" applyAlignment="1">
      <alignment horizontal="left"/>
    </xf>
    <xf numFmtId="0" fontId="5" fillId="0" borderId="0" xfId="0" applyFont="1" applyAlignment="1">
      <alignment horizontal="center"/>
    </xf>
    <xf numFmtId="0" fontId="0" fillId="0" borderId="0" xfId="0" quotePrefix="1"/>
    <xf numFmtId="0" fontId="0" fillId="0" borderId="1" xfId="0" quotePrefix="1" applyBorder="1" applyAlignment="1">
      <alignment vertical="center"/>
    </xf>
    <xf numFmtId="0" fontId="4" fillId="0" borderId="0" xfId="3"/>
    <xf numFmtId="164" fontId="0" fillId="0" borderId="0" xfId="4" applyFont="1"/>
    <xf numFmtId="0" fontId="3" fillId="0" borderId="0" xfId="0" applyFont="1" applyAlignment="1">
      <alignment horizontal="left" vertical="top" wrapText="1"/>
    </xf>
    <xf numFmtId="0" fontId="12" fillId="0" borderId="0" xfId="0" applyFont="1" applyAlignment="1">
      <alignment horizontal="left" vertical="top"/>
    </xf>
    <xf numFmtId="0" fontId="12" fillId="0" borderId="0" xfId="0" applyFont="1" applyAlignment="1">
      <alignment horizontal="left" vertical="top" wrapText="1"/>
    </xf>
    <xf numFmtId="0" fontId="13" fillId="0" borderId="0" xfId="0" applyFont="1"/>
    <xf numFmtId="0" fontId="13" fillId="0" borderId="0" xfId="0" applyFont="1" applyAlignment="1">
      <alignment horizontal="left"/>
    </xf>
    <xf numFmtId="0" fontId="14" fillId="0" borderId="0" xfId="3" applyFont="1"/>
    <xf numFmtId="0" fontId="17" fillId="0" borderId="0" xfId="0" applyFont="1" applyAlignment="1">
      <alignment horizontal="center" vertical="center" wrapText="1"/>
    </xf>
    <xf numFmtId="0" fontId="17" fillId="0" borderId="0" xfId="0" applyFont="1" applyAlignment="1">
      <alignment vertical="center"/>
    </xf>
    <xf numFmtId="0" fontId="17" fillId="0" borderId="0" xfId="5" applyAlignment="1">
      <alignment vertical="center"/>
    </xf>
    <xf numFmtId="0" fontId="17" fillId="0" borderId="0" xfId="5" applyAlignment="1">
      <alignment vertical="center" wrapText="1"/>
    </xf>
    <xf numFmtId="9" fontId="0" fillId="0" borderId="0" xfId="6" applyFont="1" applyAlignment="1">
      <alignment horizontal="center" vertical="center"/>
    </xf>
    <xf numFmtId="0" fontId="17" fillId="0" borderId="0" xfId="5" applyAlignment="1">
      <alignment horizontal="center" vertical="center" wrapText="1"/>
    </xf>
    <xf numFmtId="0" fontId="18" fillId="0" borderId="0" xfId="5" applyFont="1" applyAlignment="1">
      <alignment vertical="center"/>
    </xf>
    <xf numFmtId="0" fontId="31" fillId="0" borderId="0" xfId="8" applyFont="1" applyAlignment="1">
      <alignment horizontal="center" vertical="center"/>
    </xf>
    <xf numFmtId="0" fontId="31" fillId="0" borderId="0" xfId="8" applyFont="1" applyAlignment="1">
      <alignment vertical="center"/>
    </xf>
    <xf numFmtId="0" fontId="11" fillId="0" borderId="0" xfId="8" applyFont="1" applyAlignment="1">
      <alignment vertical="center"/>
    </xf>
    <xf numFmtId="0" fontId="10" fillId="0" borderId="0" xfId="8" applyAlignment="1">
      <alignment vertical="center"/>
    </xf>
    <xf numFmtId="0" fontId="10" fillId="0" borderId="0" xfId="8"/>
    <xf numFmtId="0" fontId="31" fillId="0" borderId="0" xfId="8" applyFont="1" applyAlignment="1">
      <alignment horizontal="center" vertical="center" wrapText="1"/>
    </xf>
    <xf numFmtId="0" fontId="29" fillId="7" borderId="17" xfId="8" applyFont="1" applyFill="1" applyBorder="1" applyAlignment="1">
      <alignment horizontal="center" vertical="center" wrapText="1"/>
    </xf>
    <xf numFmtId="0" fontId="29" fillId="0" borderId="0" xfId="8" applyFont="1" applyAlignment="1">
      <alignment horizontal="center" vertical="center"/>
    </xf>
    <xf numFmtId="0" fontId="29" fillId="0" borderId="19" xfId="8" applyFont="1" applyBorder="1" applyAlignment="1">
      <alignment vertical="center"/>
    </xf>
    <xf numFmtId="0" fontId="28" fillId="0" borderId="30" xfId="8" applyFont="1" applyBorder="1" applyAlignment="1">
      <alignment vertical="center" wrapText="1"/>
    </xf>
    <xf numFmtId="0" fontId="10" fillId="0" borderId="19" xfId="8" applyBorder="1" applyAlignment="1">
      <alignment vertical="center" wrapText="1"/>
    </xf>
    <xf numFmtId="0" fontId="11" fillId="0" borderId="19" xfId="8" applyFont="1" applyBorder="1" applyAlignment="1">
      <alignment vertical="center" wrapText="1"/>
    </xf>
    <xf numFmtId="0" fontId="10" fillId="0" borderId="19" xfId="8" applyBorder="1" applyAlignment="1">
      <alignment horizontal="center" vertical="center" wrapText="1"/>
    </xf>
    <xf numFmtId="0" fontId="10" fillId="0" borderId="19" xfId="8" applyBorder="1" applyAlignment="1">
      <alignment horizontal="center" vertical="center"/>
    </xf>
    <xf numFmtId="0" fontId="11" fillId="0" borderId="17" xfId="8" applyFont="1" applyBorder="1" applyAlignment="1">
      <alignment vertical="center"/>
    </xf>
    <xf numFmtId="0" fontId="29" fillId="0" borderId="18" xfId="8" applyFont="1" applyBorder="1" applyAlignment="1">
      <alignment vertical="center"/>
    </xf>
    <xf numFmtId="0" fontId="28" fillId="0" borderId="28" xfId="8" applyFont="1" applyBorder="1" applyAlignment="1">
      <alignment vertical="center" wrapText="1"/>
    </xf>
    <xf numFmtId="0" fontId="11" fillId="0" borderId="28" xfId="8" applyFont="1" applyBorder="1" applyAlignment="1">
      <alignment vertical="center" wrapText="1"/>
    </xf>
    <xf numFmtId="0" fontId="11" fillId="0" borderId="28" xfId="8" applyFont="1" applyBorder="1" applyAlignment="1">
      <alignment vertical="center"/>
    </xf>
    <xf numFmtId="0" fontId="11" fillId="0" borderId="28" xfId="8" applyFont="1" applyBorder="1"/>
    <xf numFmtId="0" fontId="11" fillId="0" borderId="22" xfId="8" applyFont="1" applyBorder="1" applyAlignment="1">
      <alignment vertical="center"/>
    </xf>
    <xf numFmtId="0" fontId="11" fillId="0" borderId="0" xfId="8" applyFont="1" applyAlignment="1">
      <alignment horizontal="center" vertical="center"/>
    </xf>
    <xf numFmtId="0" fontId="11" fillId="0" borderId="19" xfId="8" applyFont="1" applyBorder="1" applyAlignment="1">
      <alignment horizontal="center" vertical="center"/>
    </xf>
    <xf numFmtId="0" fontId="11" fillId="0" borderId="17" xfId="8" applyFont="1" applyBorder="1" applyAlignment="1">
      <alignment vertical="center" wrapText="1"/>
    </xf>
    <xf numFmtId="0" fontId="11" fillId="0" borderId="17" xfId="8" applyFont="1" applyBorder="1" applyAlignment="1">
      <alignment horizontal="center" vertical="center" wrapText="1"/>
    </xf>
    <xf numFmtId="0" fontId="30" fillId="0" borderId="0" xfId="8" applyFont="1" applyAlignment="1">
      <alignment vertical="center"/>
    </xf>
    <xf numFmtId="0" fontId="11" fillId="0" borderId="18" xfId="8" applyFont="1" applyBorder="1" applyAlignment="1">
      <alignment vertical="center"/>
    </xf>
    <xf numFmtId="0" fontId="10" fillId="0" borderId="17" xfId="8" applyBorder="1" applyAlignment="1">
      <alignment horizontal="left" vertical="center" wrapText="1"/>
    </xf>
    <xf numFmtId="0" fontId="11" fillId="0" borderId="22" xfId="8" applyFont="1" applyBorder="1" applyAlignment="1">
      <alignment vertical="center" wrapText="1"/>
    </xf>
    <xf numFmtId="0" fontId="10" fillId="0" borderId="17" xfId="8" applyBorder="1" applyAlignment="1">
      <alignment vertical="center" wrapText="1"/>
    </xf>
    <xf numFmtId="0" fontId="11" fillId="0" borderId="17" xfId="8" applyFont="1" applyBorder="1" applyAlignment="1">
      <alignment horizontal="left" vertical="center" wrapText="1"/>
    </xf>
    <xf numFmtId="0" fontId="11" fillId="0" borderId="21" xfId="8" applyFont="1" applyBorder="1" applyAlignment="1">
      <alignment horizontal="center" vertical="center"/>
    </xf>
    <xf numFmtId="0" fontId="10" fillId="0" borderId="21" xfId="8" applyBorder="1" applyAlignment="1">
      <alignment horizontal="left" vertical="center" shrinkToFit="1"/>
    </xf>
    <xf numFmtId="0" fontId="11" fillId="0" borderId="17" xfId="8" applyFont="1" applyBorder="1" applyAlignment="1">
      <alignment horizontal="center" vertical="center"/>
    </xf>
    <xf numFmtId="0" fontId="29" fillId="0" borderId="17" xfId="8" applyFont="1" applyBorder="1" applyAlignment="1">
      <alignment vertical="center"/>
    </xf>
    <xf numFmtId="0" fontId="28" fillId="0" borderId="17" xfId="8" applyFont="1" applyBorder="1" applyAlignment="1">
      <alignment horizontal="left" vertical="center" wrapText="1"/>
    </xf>
    <xf numFmtId="0" fontId="24" fillId="0" borderId="21" xfId="0" applyFont="1" applyBorder="1" applyAlignment="1">
      <alignment horizontal="center" vertical="center" wrapText="1"/>
    </xf>
    <xf numFmtId="0" fontId="24" fillId="0" borderId="20" xfId="0" applyFont="1" applyBorder="1" applyAlignment="1">
      <alignment horizontal="center" vertical="center" wrapText="1"/>
    </xf>
    <xf numFmtId="0" fontId="17" fillId="0" borderId="0" xfId="5" applyAlignment="1">
      <alignment horizontal="left" vertical="center"/>
    </xf>
    <xf numFmtId="0" fontId="17" fillId="0" borderId="0" xfId="5" applyAlignment="1">
      <alignment horizontal="left" vertical="center" wrapText="1"/>
    </xf>
    <xf numFmtId="0" fontId="24" fillId="0" borderId="1" xfId="0" applyFont="1" applyBorder="1" applyAlignment="1">
      <alignment horizontal="left" vertical="center" wrapText="1"/>
    </xf>
    <xf numFmtId="0" fontId="15" fillId="4" borderId="0" xfId="7" applyFont="1" applyFill="1" applyAlignment="1">
      <alignment horizontal="left"/>
    </xf>
    <xf numFmtId="0" fontId="16" fillId="4" borderId="0" xfId="7" applyFont="1" applyFill="1"/>
    <xf numFmtId="0" fontId="16" fillId="4" borderId="0" xfId="7" applyFont="1" applyFill="1" applyAlignment="1">
      <alignment wrapText="1"/>
    </xf>
    <xf numFmtId="0" fontId="16" fillId="4" borderId="0" xfId="7" applyFont="1" applyFill="1" applyAlignment="1">
      <alignment horizontal="center" wrapText="1"/>
    </xf>
    <xf numFmtId="9" fontId="16" fillId="4" borderId="0" xfId="6" applyFont="1" applyFill="1" applyAlignment="1">
      <alignment horizontal="center"/>
    </xf>
    <xf numFmtId="0" fontId="17" fillId="0" borderId="0" xfId="7" applyFont="1"/>
    <xf numFmtId="0" fontId="18" fillId="0" borderId="0" xfId="7" applyFont="1"/>
    <xf numFmtId="0" fontId="17" fillId="0" borderId="0" xfId="7" applyFont="1" applyAlignment="1">
      <alignment wrapText="1"/>
    </xf>
    <xf numFmtId="0" fontId="19" fillId="0" borderId="0" xfId="7" applyFont="1" applyAlignment="1">
      <alignment horizontal="left"/>
    </xf>
    <xf numFmtId="0" fontId="17" fillId="0" borderId="0" xfId="7" applyFont="1" applyAlignment="1">
      <alignment horizontal="center" wrapText="1"/>
    </xf>
    <xf numFmtId="9" fontId="17" fillId="0" borderId="0" xfId="6" applyFont="1" applyAlignment="1">
      <alignment horizontal="center"/>
    </xf>
    <xf numFmtId="0" fontId="20" fillId="0" borderId="0" xfId="7" applyFont="1" applyAlignment="1">
      <alignment horizontal="left"/>
    </xf>
    <xf numFmtId="0" fontId="18" fillId="0" borderId="0" xfId="7" applyFont="1" applyAlignment="1">
      <alignment horizontal="left"/>
    </xf>
    <xf numFmtId="0" fontId="15" fillId="5" borderId="0" xfId="7" applyFont="1" applyFill="1" applyAlignment="1">
      <alignment horizontal="left"/>
    </xf>
    <xf numFmtId="0" fontId="16" fillId="5" borderId="0" xfId="7" applyFont="1" applyFill="1"/>
    <xf numFmtId="0" fontId="16" fillId="5" borderId="0" xfId="7" applyFont="1" applyFill="1" applyAlignment="1">
      <alignment wrapText="1"/>
    </xf>
    <xf numFmtId="0" fontId="16" fillId="5" borderId="0" xfId="7" applyFont="1" applyFill="1" applyAlignment="1">
      <alignment horizontal="center" wrapText="1"/>
    </xf>
    <xf numFmtId="9" fontId="16" fillId="5" borderId="0" xfId="6" applyFont="1" applyFill="1" applyAlignment="1">
      <alignment horizontal="center"/>
    </xf>
    <xf numFmtId="0" fontId="17" fillId="5" borderId="0" xfId="7" applyFont="1" applyFill="1"/>
    <xf numFmtId="0" fontId="21" fillId="0" borderId="0" xfId="7" applyFont="1" applyAlignment="1">
      <alignment horizontal="left"/>
    </xf>
    <xf numFmtId="0" fontId="18" fillId="0" borderId="0" xfId="7" applyFont="1" applyAlignment="1">
      <alignment horizontal="left" vertical="center"/>
    </xf>
    <xf numFmtId="0" fontId="18" fillId="3" borderId="13" xfId="7" applyFont="1" applyFill="1" applyBorder="1" applyAlignment="1">
      <alignment vertical="center"/>
    </xf>
    <xf numFmtId="0" fontId="18" fillId="3" borderId="13" xfId="7" applyFont="1" applyFill="1" applyBorder="1" applyAlignment="1">
      <alignment vertical="center" wrapText="1"/>
    </xf>
    <xf numFmtId="0" fontId="18" fillId="3" borderId="13" xfId="7" applyFont="1" applyFill="1" applyBorder="1" applyAlignment="1">
      <alignment horizontal="center" vertical="center" wrapText="1"/>
    </xf>
    <xf numFmtId="0" fontId="17" fillId="0" borderId="0" xfId="7" applyFont="1" applyAlignment="1">
      <alignment horizontal="center" vertical="center" wrapText="1"/>
    </xf>
    <xf numFmtId="9" fontId="17" fillId="0" borderId="0" xfId="6" applyFont="1" applyAlignment="1">
      <alignment horizontal="center" vertical="center"/>
    </xf>
    <xf numFmtId="0" fontId="17" fillId="0" borderId="0" xfId="7" applyFont="1" applyAlignment="1">
      <alignment vertical="center"/>
    </xf>
    <xf numFmtId="0" fontId="18" fillId="0" borderId="0" xfId="7" applyFont="1" applyAlignment="1">
      <alignment horizontal="left" vertical="top"/>
    </xf>
    <xf numFmtId="0" fontId="17" fillId="0" borderId="13" xfId="7" applyFont="1" applyBorder="1" applyAlignment="1">
      <alignment horizontal="left" vertical="top"/>
    </xf>
    <xf numFmtId="0" fontId="17" fillId="0" borderId="13" xfId="7" applyFont="1" applyBorder="1" applyAlignment="1">
      <alignment horizontal="left" vertical="top" wrapText="1"/>
    </xf>
    <xf numFmtId="9" fontId="17" fillId="0" borderId="13" xfId="6" applyFont="1" applyBorder="1" applyAlignment="1">
      <alignment horizontal="center" vertical="top" wrapText="1"/>
    </xf>
    <xf numFmtId="0" fontId="17" fillId="0" borderId="0" xfId="7" applyFont="1" applyAlignment="1">
      <alignment horizontal="center" vertical="top" wrapText="1"/>
    </xf>
    <xf numFmtId="9" fontId="17" fillId="0" borderId="0" xfId="7" applyNumberFormat="1" applyFont="1" applyAlignment="1">
      <alignment horizontal="left" vertical="center"/>
    </xf>
    <xf numFmtId="0" fontId="17" fillId="0" borderId="0" xfId="7" applyFont="1" applyAlignment="1">
      <alignment vertical="top"/>
    </xf>
    <xf numFmtId="0" fontId="17" fillId="0" borderId="13" xfId="7" applyFont="1" applyBorder="1" applyAlignment="1">
      <alignment vertical="top" wrapText="1"/>
    </xf>
    <xf numFmtId="0" fontId="18" fillId="0" borderId="15" xfId="7" applyFont="1" applyBorder="1" applyAlignment="1">
      <alignment horizontal="center" wrapText="1"/>
    </xf>
    <xf numFmtId="9" fontId="18" fillId="0" borderId="13" xfId="7" applyNumberFormat="1" applyFont="1" applyBorder="1" applyAlignment="1">
      <alignment horizontal="center" wrapText="1"/>
    </xf>
    <xf numFmtId="0" fontId="18" fillId="0" borderId="0" xfId="7" applyFont="1" applyAlignment="1">
      <alignment vertical="top"/>
    </xf>
    <xf numFmtId="0" fontId="18" fillId="3" borderId="1" xfId="7" applyFont="1" applyFill="1" applyBorder="1" applyAlignment="1">
      <alignment vertical="center" wrapText="1"/>
    </xf>
    <xf numFmtId="0" fontId="17" fillId="0" borderId="1" xfId="7" applyFont="1" applyBorder="1" applyAlignment="1">
      <alignment vertical="top" wrapText="1"/>
    </xf>
    <xf numFmtId="0" fontId="17" fillId="0" borderId="1" xfId="7" applyFont="1" applyBorder="1" applyAlignment="1">
      <alignment wrapText="1"/>
    </xf>
    <xf numFmtId="0" fontId="33" fillId="0" borderId="17" xfId="5" applyFont="1" applyBorder="1" applyAlignment="1">
      <alignment horizontal="left" vertical="top" wrapText="1" readingOrder="1"/>
    </xf>
    <xf numFmtId="0" fontId="17" fillId="0" borderId="4" xfId="7" applyFont="1" applyBorder="1" applyAlignment="1">
      <alignment vertical="top" wrapText="1"/>
    </xf>
    <xf numFmtId="0" fontId="17" fillId="0" borderId="4" xfId="7" applyFont="1" applyBorder="1" applyAlignment="1">
      <alignment vertical="top"/>
    </xf>
    <xf numFmtId="0" fontId="17" fillId="0" borderId="5" xfId="7" applyFont="1" applyBorder="1" applyAlignment="1">
      <alignment vertical="top" wrapText="1"/>
    </xf>
    <xf numFmtId="0" fontId="17" fillId="0" borderId="5" xfId="7" applyFont="1" applyBorder="1"/>
    <xf numFmtId="0" fontId="17" fillId="0" borderId="6" xfId="7" applyFont="1" applyBorder="1" applyAlignment="1">
      <alignment vertical="top" wrapText="1"/>
    </xf>
    <xf numFmtId="0" fontId="17" fillId="0" borderId="6" xfId="7" applyFont="1" applyBorder="1"/>
    <xf numFmtId="0" fontId="17" fillId="0" borderId="1" xfId="7" applyFont="1" applyBorder="1" applyAlignment="1">
      <alignment vertical="top"/>
    </xf>
    <xf numFmtId="0" fontId="23" fillId="0" borderId="0" xfId="7" applyFont="1"/>
    <xf numFmtId="0" fontId="33" fillId="0" borderId="17" xfId="5" applyFont="1" applyBorder="1" applyAlignment="1">
      <alignment horizontal="center" vertical="center" wrapText="1" readingOrder="1"/>
    </xf>
    <xf numFmtId="0" fontId="33" fillId="0" borderId="17" xfId="5" applyFont="1" applyBorder="1" applyAlignment="1">
      <alignment horizontal="left" vertical="center" wrapText="1" readingOrder="1"/>
    </xf>
    <xf numFmtId="0" fontId="33" fillId="11" borderId="17" xfId="5" applyFont="1" applyFill="1" applyBorder="1" applyAlignment="1">
      <alignment horizontal="center" vertical="center" wrapText="1" readingOrder="1"/>
    </xf>
    <xf numFmtId="0" fontId="33" fillId="11" borderId="36" xfId="5" applyFont="1" applyFill="1" applyBorder="1" applyAlignment="1">
      <alignment horizontal="center" vertical="center" wrapText="1" readingOrder="1"/>
    </xf>
    <xf numFmtId="0" fontId="33" fillId="11" borderId="36" xfId="5" applyFont="1" applyFill="1" applyBorder="1" applyAlignment="1">
      <alignment horizontal="center" vertical="center" wrapText="1"/>
    </xf>
    <xf numFmtId="0" fontId="19" fillId="0" borderId="0" xfId="7" applyFont="1" applyAlignment="1">
      <alignment vertical="center"/>
    </xf>
    <xf numFmtId="0" fontId="33" fillId="0" borderId="19" xfId="5" applyFont="1" applyBorder="1" applyAlignment="1">
      <alignment horizontal="left" vertical="center" wrapText="1" readingOrder="1"/>
    </xf>
    <xf numFmtId="0" fontId="33" fillId="0" borderId="21" xfId="5" applyFont="1" applyBorder="1" applyAlignment="1">
      <alignment horizontal="left" vertical="center" wrapText="1" readingOrder="1"/>
    </xf>
    <xf numFmtId="0" fontId="2" fillId="0" borderId="0" xfId="7" applyAlignment="1">
      <alignment vertical="center"/>
    </xf>
    <xf numFmtId="0" fontId="33" fillId="11" borderId="21" xfId="5" applyFont="1" applyFill="1" applyBorder="1" applyAlignment="1">
      <alignment horizontal="center" vertical="center" wrapText="1"/>
    </xf>
    <xf numFmtId="0" fontId="13" fillId="0" borderId="0" xfId="7" applyFont="1" applyAlignment="1">
      <alignment vertical="center"/>
    </xf>
    <xf numFmtId="0" fontId="8" fillId="0" borderId="0" xfId="7" applyFont="1" applyAlignment="1">
      <alignment horizontal="center" vertical="center"/>
    </xf>
    <xf numFmtId="0" fontId="34" fillId="8" borderId="17" xfId="5" applyFont="1" applyFill="1" applyBorder="1" applyAlignment="1">
      <alignment horizontal="center" vertical="center" wrapText="1" readingOrder="1"/>
    </xf>
    <xf numFmtId="0" fontId="31" fillId="11" borderId="17" xfId="5" applyFont="1" applyFill="1" applyBorder="1" applyAlignment="1">
      <alignment horizontal="center" vertical="center" wrapText="1" readingOrder="1"/>
    </xf>
    <xf numFmtId="0" fontId="33" fillId="12" borderId="17" xfId="5" applyFont="1" applyFill="1" applyBorder="1" applyAlignment="1">
      <alignment horizontal="center" vertical="center" wrapText="1" readingOrder="1"/>
    </xf>
    <xf numFmtId="0" fontId="33" fillId="0" borderId="36" xfId="5" applyFont="1" applyBorder="1" applyAlignment="1">
      <alignment horizontal="center" vertical="center" wrapText="1" readingOrder="1"/>
    </xf>
    <xf numFmtId="0" fontId="33" fillId="0" borderId="36" xfId="5" applyFont="1" applyBorder="1" applyAlignment="1">
      <alignment horizontal="center" vertical="center" wrapText="1"/>
    </xf>
    <xf numFmtId="0" fontId="33" fillId="12" borderId="19" xfId="5" applyFont="1" applyFill="1" applyBorder="1" applyAlignment="1">
      <alignment horizontal="center" vertical="center" wrapText="1" readingOrder="1"/>
    </xf>
    <xf numFmtId="0" fontId="33" fillId="0" borderId="21" xfId="5" applyFont="1" applyBorder="1" applyAlignment="1">
      <alignment horizontal="center" vertical="center" wrapText="1"/>
    </xf>
    <xf numFmtId="0" fontId="25" fillId="0" borderId="0" xfId="7" applyFont="1" applyAlignment="1">
      <alignment horizontal="left" vertical="center"/>
    </xf>
    <xf numFmtId="0" fontId="25" fillId="0" borderId="0" xfId="7" applyFont="1" applyAlignment="1">
      <alignment vertical="center"/>
    </xf>
    <xf numFmtId="0" fontId="26" fillId="0" borderId="0" xfId="7" applyFont="1" applyAlignment="1">
      <alignment horizontal="center" vertical="center"/>
    </xf>
    <xf numFmtId="0" fontId="25" fillId="0" borderId="0" xfId="7" applyFont="1" applyAlignment="1">
      <alignment vertical="center" wrapText="1"/>
    </xf>
    <xf numFmtId="0" fontId="27" fillId="0" borderId="0" xfId="9" applyFont="1" applyAlignment="1">
      <alignment vertical="center"/>
    </xf>
    <xf numFmtId="0" fontId="17" fillId="0" borderId="0" xfId="7" applyFont="1" applyAlignment="1">
      <alignment horizontal="left" vertical="center"/>
    </xf>
    <xf numFmtId="0" fontId="11" fillId="0" borderId="0" xfId="9" applyFont="1" applyAlignment="1">
      <alignment vertical="center"/>
    </xf>
    <xf numFmtId="0" fontId="22" fillId="3" borderId="1" xfId="7" applyFont="1" applyFill="1" applyBorder="1" applyAlignment="1">
      <alignment horizontal="left" vertical="center"/>
    </xf>
    <xf numFmtId="0" fontId="22" fillId="3" borderId="1" xfId="7" applyFont="1" applyFill="1" applyBorder="1" applyAlignment="1">
      <alignment vertical="center"/>
    </xf>
    <xf numFmtId="0" fontId="17" fillId="0" borderId="4" xfId="7" applyFont="1" applyBorder="1" applyAlignment="1">
      <alignment horizontal="left" vertical="center"/>
    </xf>
    <xf numFmtId="0" fontId="17" fillId="0" borderId="4" xfId="7" applyFont="1" applyBorder="1" applyAlignment="1">
      <alignment vertical="center"/>
    </xf>
    <xf numFmtId="0" fontId="17" fillId="0" borderId="5" xfId="7" applyFont="1" applyBorder="1" applyAlignment="1">
      <alignment horizontal="left" vertical="center"/>
    </xf>
    <xf numFmtId="0" fontId="17" fillId="0" borderId="5" xfId="7" applyFont="1" applyBorder="1" applyAlignment="1">
      <alignment vertical="center"/>
    </xf>
    <xf numFmtId="0" fontId="17" fillId="0" borderId="6" xfId="7" applyFont="1" applyBorder="1" applyAlignment="1">
      <alignment horizontal="left" vertical="center"/>
    </xf>
    <xf numFmtId="0" fontId="17" fillId="0" borderId="6" xfId="7" applyFont="1" applyBorder="1" applyAlignment="1">
      <alignment vertical="center"/>
    </xf>
    <xf numFmtId="0" fontId="17" fillId="0" borderId="1" xfId="7" applyFont="1" applyBorder="1" applyAlignment="1">
      <alignment horizontal="left" vertical="top"/>
    </xf>
    <xf numFmtId="0" fontId="17" fillId="0" borderId="4" xfId="7" applyFont="1" applyBorder="1" applyAlignment="1">
      <alignment horizontal="left"/>
    </xf>
    <xf numFmtId="0" fontId="0" fillId="0" borderId="0" xfId="7" applyFont="1"/>
    <xf numFmtId="0" fontId="24" fillId="0" borderId="1" xfId="0" applyFont="1" applyBorder="1" applyAlignment="1">
      <alignment vertical="center" wrapText="1"/>
    </xf>
    <xf numFmtId="0" fontId="24" fillId="0" borderId="22" xfId="0" applyFont="1" applyBorder="1" applyAlignment="1">
      <alignment vertical="center" wrapText="1"/>
    </xf>
    <xf numFmtId="0" fontId="24" fillId="0" borderId="17" xfId="0" applyFont="1" applyBorder="1" applyAlignment="1">
      <alignment vertical="center" wrapText="1"/>
    </xf>
    <xf numFmtId="0" fontId="24" fillId="0" borderId="17" xfId="0" applyFont="1" applyBorder="1" applyAlignment="1">
      <alignment horizontal="center" vertical="center" wrapText="1"/>
    </xf>
    <xf numFmtId="9" fontId="24" fillId="0" borderId="17" xfId="0" applyNumberFormat="1" applyFont="1" applyBorder="1" applyAlignment="1">
      <alignment horizontal="center" vertical="center" wrapText="1"/>
    </xf>
    <xf numFmtId="0" fontId="35" fillId="0" borderId="24" xfId="0" applyFont="1" applyBorder="1" applyAlignment="1">
      <alignment vertical="center" wrapText="1"/>
    </xf>
    <xf numFmtId="0" fontId="24" fillId="0" borderId="0" xfId="0" applyFont="1" applyAlignment="1">
      <alignment vertical="center" wrapText="1"/>
    </xf>
    <xf numFmtId="0" fontId="33" fillId="0" borderId="0" xfId="0" applyFont="1" applyAlignment="1">
      <alignment vertical="center" wrapText="1"/>
    </xf>
    <xf numFmtId="10" fontId="24" fillId="0" borderId="0" xfId="0" applyNumberFormat="1" applyFont="1" applyAlignment="1">
      <alignment horizontal="left" vertical="center" wrapText="1"/>
    </xf>
    <xf numFmtId="9" fontId="17" fillId="0" borderId="0" xfId="10" applyFont="1" applyFill="1" applyBorder="1" applyAlignment="1">
      <alignment vertical="center"/>
    </xf>
    <xf numFmtId="0" fontId="17" fillId="0" borderId="0" xfId="0" applyFont="1" applyAlignment="1">
      <alignment horizontal="left" vertical="center" wrapText="1"/>
    </xf>
    <xf numFmtId="0" fontId="18" fillId="0" borderId="0" xfId="0" applyFont="1" applyAlignment="1">
      <alignment horizontal="left" vertical="center" wrapText="1"/>
    </xf>
    <xf numFmtId="165" fontId="18" fillId="0" borderId="0" xfId="10" applyNumberFormat="1" applyFont="1" applyBorder="1" applyAlignment="1">
      <alignment horizontal="left" vertical="center"/>
    </xf>
    <xf numFmtId="9" fontId="17" fillId="0" borderId="0" xfId="10" applyFont="1" applyAlignment="1">
      <alignment horizontal="center" vertical="center"/>
    </xf>
    <xf numFmtId="0" fontId="17" fillId="0" borderId="0" xfId="0" applyFont="1" applyAlignment="1">
      <alignment vertical="center" wrapText="1"/>
    </xf>
    <xf numFmtId="0" fontId="31" fillId="9" borderId="19" xfId="5" applyFont="1" applyFill="1" applyBorder="1" applyAlignment="1">
      <alignment horizontal="center" vertical="center" wrapText="1" readingOrder="1"/>
    </xf>
    <xf numFmtId="10" fontId="33" fillId="0" borderId="0" xfId="0" applyNumberFormat="1" applyFont="1" applyAlignment="1">
      <alignment vertical="center" wrapText="1"/>
    </xf>
    <xf numFmtId="0" fontId="17" fillId="15" borderId="0" xfId="5" applyFill="1" applyAlignment="1">
      <alignment vertical="center"/>
    </xf>
    <xf numFmtId="10" fontId="17" fillId="15" borderId="0" xfId="5" applyNumberFormat="1" applyFill="1" applyAlignment="1">
      <alignment vertical="center"/>
    </xf>
    <xf numFmtId="0" fontId="33" fillId="0" borderId="0" xfId="5" applyFont="1" applyAlignment="1">
      <alignment horizontal="center" vertical="center" wrapText="1" readingOrder="1"/>
    </xf>
    <xf numFmtId="0" fontId="33" fillId="0" borderId="0" xfId="5" applyFont="1" applyAlignment="1">
      <alignment horizontal="left" vertical="center" wrapText="1" readingOrder="1"/>
    </xf>
    <xf numFmtId="0" fontId="33" fillId="0" borderId="32" xfId="5" applyFont="1" applyBorder="1" applyAlignment="1">
      <alignment horizontal="center" vertical="center" wrapText="1" readingOrder="1"/>
    </xf>
    <xf numFmtId="0" fontId="33" fillId="0" borderId="32" xfId="5" applyFont="1" applyBorder="1" applyAlignment="1">
      <alignment horizontal="left" vertical="center" wrapText="1" readingOrder="1"/>
    </xf>
    <xf numFmtId="0" fontId="32" fillId="0" borderId="0" xfId="0" applyFont="1" applyAlignment="1">
      <alignment vertical="center" wrapText="1"/>
    </xf>
    <xf numFmtId="0" fontId="24" fillId="0" borderId="8" xfId="0" applyFont="1" applyBorder="1" applyAlignment="1">
      <alignment vertical="center" wrapText="1"/>
    </xf>
    <xf numFmtId="9" fontId="24" fillId="0" borderId="0" xfId="0" applyNumberFormat="1" applyFont="1" applyAlignment="1">
      <alignment horizontal="center" vertical="center" wrapText="1"/>
    </xf>
    <xf numFmtId="0" fontId="32" fillId="0" borderId="1" xfId="0" applyFont="1" applyBorder="1" applyAlignment="1">
      <alignment vertical="center" wrapText="1"/>
    </xf>
    <xf numFmtId="0" fontId="31" fillId="0" borderId="2" xfId="0" applyFont="1" applyBorder="1" applyAlignment="1">
      <alignment vertical="center" wrapText="1"/>
    </xf>
    <xf numFmtId="0" fontId="17" fillId="0" borderId="7" xfId="0" applyFont="1" applyBorder="1" applyAlignment="1">
      <alignment vertical="center" wrapText="1"/>
    </xf>
    <xf numFmtId="0" fontId="24" fillId="0" borderId="8" xfId="0" applyFont="1" applyBorder="1" applyAlignment="1">
      <alignment horizontal="center" vertical="center" wrapText="1"/>
    </xf>
    <xf numFmtId="0" fontId="17" fillId="0" borderId="8" xfId="0" applyFont="1" applyBorder="1" applyAlignment="1">
      <alignment horizontal="left" vertical="center" wrapText="1"/>
    </xf>
    <xf numFmtId="0" fontId="24" fillId="0" borderId="8" xfId="0" applyFont="1" applyBorder="1" applyAlignment="1">
      <alignment horizontal="left" vertical="center" wrapText="1"/>
    </xf>
    <xf numFmtId="0" fontId="17" fillId="0" borderId="8" xfId="5" applyBorder="1" applyAlignment="1">
      <alignment vertical="center" wrapText="1"/>
    </xf>
    <xf numFmtId="0" fontId="17" fillId="0" borderId="8" xfId="5" applyBorder="1" applyAlignment="1">
      <alignment vertical="center"/>
    </xf>
    <xf numFmtId="0" fontId="31" fillId="0" borderId="1" xfId="0" applyFont="1" applyBorder="1" applyAlignment="1">
      <alignment vertical="top" wrapText="1"/>
    </xf>
    <xf numFmtId="0" fontId="31" fillId="0" borderId="0" xfId="0" applyFont="1" applyAlignment="1">
      <alignment vertical="top" wrapText="1"/>
    </xf>
    <xf numFmtId="0" fontId="33" fillId="0" borderId="2" xfId="0" applyFont="1" applyBorder="1" applyAlignment="1">
      <alignment horizontal="left" vertical="top" wrapText="1"/>
    </xf>
    <xf numFmtId="0" fontId="33" fillId="13" borderId="2" xfId="0" applyFont="1" applyFill="1" applyBorder="1" applyAlignment="1">
      <alignment horizontal="center" vertical="center" wrapText="1"/>
    </xf>
    <xf numFmtId="0" fontId="31" fillId="0" borderId="0" xfId="0" applyFont="1" applyAlignment="1">
      <alignment horizontal="center" vertical="center" wrapText="1"/>
    </xf>
    <xf numFmtId="10" fontId="31" fillId="0" borderId="0" xfId="0" applyNumberFormat="1" applyFont="1" applyAlignment="1">
      <alignment horizontal="center" vertical="center" wrapText="1"/>
    </xf>
    <xf numFmtId="10" fontId="17" fillId="0" borderId="12" xfId="0" applyNumberFormat="1" applyFont="1" applyBorder="1" applyAlignment="1">
      <alignment horizontal="center" vertical="center" wrapText="1"/>
    </xf>
    <xf numFmtId="0" fontId="17" fillId="13" borderId="7" xfId="0" applyFont="1" applyFill="1" applyBorder="1" applyAlignment="1">
      <alignment horizontal="center" vertical="center" wrapText="1"/>
    </xf>
    <xf numFmtId="0" fontId="17" fillId="0" borderId="7" xfId="0" applyFont="1" applyBorder="1" applyAlignment="1">
      <alignment horizontal="center" vertical="center" wrapText="1"/>
    </xf>
    <xf numFmtId="0" fontId="17" fillId="13" borderId="12" xfId="0" applyFont="1" applyFill="1" applyBorder="1" applyAlignment="1">
      <alignment horizontal="center" vertical="center" wrapText="1"/>
    </xf>
    <xf numFmtId="0" fontId="17" fillId="0" borderId="12" xfId="0" applyFont="1" applyBorder="1" applyAlignment="1">
      <alignment horizontal="center" vertical="center" wrapText="1"/>
    </xf>
    <xf numFmtId="0" fontId="17" fillId="13" borderId="2" xfId="0" applyFont="1" applyFill="1" applyBorder="1" applyAlignment="1">
      <alignment horizontal="center" vertical="center" wrapText="1"/>
    </xf>
    <xf numFmtId="0" fontId="17" fillId="0" borderId="2" xfId="0" applyFont="1" applyBorder="1" applyAlignment="1">
      <alignment horizontal="center" vertical="center" wrapText="1"/>
    </xf>
    <xf numFmtId="0" fontId="17" fillId="14" borderId="2" xfId="0" applyFont="1" applyFill="1" applyBorder="1" applyAlignment="1">
      <alignment horizontal="center" vertical="center" wrapText="1"/>
    </xf>
    <xf numFmtId="0" fontId="17" fillId="16" borderId="0" xfId="5" applyFill="1" applyAlignment="1">
      <alignment vertical="center"/>
    </xf>
    <xf numFmtId="0" fontId="19" fillId="14" borderId="0" xfId="5" applyFont="1" applyFill="1" applyAlignment="1">
      <alignment vertical="center" wrapText="1"/>
    </xf>
    <xf numFmtId="0" fontId="19" fillId="16" borderId="0" xfId="5" applyFont="1" applyFill="1" applyAlignment="1">
      <alignment vertical="center" wrapText="1"/>
    </xf>
    <xf numFmtId="0" fontId="37" fillId="0" borderId="0" xfId="0" applyFont="1" applyAlignment="1">
      <alignment vertical="center"/>
    </xf>
    <xf numFmtId="0" fontId="38" fillId="0" borderId="0" xfId="0" applyFont="1" applyAlignment="1">
      <alignment vertical="center"/>
    </xf>
    <xf numFmtId="0" fontId="17" fillId="17" borderId="0" xfId="5" applyFill="1" applyAlignment="1">
      <alignment vertical="center" wrapText="1"/>
    </xf>
    <xf numFmtId="9" fontId="25" fillId="0" borderId="0" xfId="6" applyFont="1" applyAlignment="1">
      <alignment horizontal="left" vertical="center"/>
    </xf>
    <xf numFmtId="0" fontId="31" fillId="6" borderId="1" xfId="0" applyFont="1" applyFill="1" applyBorder="1" applyAlignment="1">
      <alignment horizontal="center" vertical="center" wrapText="1"/>
    </xf>
    <xf numFmtId="0" fontId="31" fillId="6" borderId="3" xfId="0" applyFont="1" applyFill="1" applyBorder="1" applyAlignment="1">
      <alignment horizontal="center" vertical="center" wrapText="1"/>
    </xf>
    <xf numFmtId="0" fontId="17" fillId="0" borderId="12" xfId="0" applyFont="1" applyBorder="1" applyAlignment="1">
      <alignment horizontal="left" vertical="top" wrapText="1"/>
    </xf>
    <xf numFmtId="0" fontId="24" fillId="0" borderId="0" xfId="0" applyFont="1" applyAlignment="1">
      <alignment horizontal="center" vertical="center" wrapText="1"/>
    </xf>
    <xf numFmtId="0" fontId="17" fillId="0" borderId="0" xfId="5" applyAlignment="1">
      <alignment horizontal="center" vertical="center"/>
    </xf>
    <xf numFmtId="9" fontId="17" fillId="0" borderId="0" xfId="5" applyNumberFormat="1" applyAlignment="1">
      <alignment horizontal="center" vertical="center"/>
    </xf>
    <xf numFmtId="0" fontId="19" fillId="0" borderId="0" xfId="5" applyFont="1" applyAlignment="1">
      <alignment horizontal="center" vertical="center"/>
    </xf>
    <xf numFmtId="9" fontId="9" fillId="0" borderId="0" xfId="6" applyFont="1" applyAlignment="1">
      <alignment horizontal="center" vertical="center"/>
    </xf>
    <xf numFmtId="9" fontId="19" fillId="0" borderId="0" xfId="5" applyNumberFormat="1" applyFont="1" applyAlignment="1">
      <alignment horizontal="center" vertical="center"/>
    </xf>
    <xf numFmtId="0" fontId="19" fillId="0" borderId="0" xfId="0" applyFont="1" applyAlignment="1">
      <alignment horizontal="center" vertical="center" wrapText="1"/>
    </xf>
    <xf numFmtId="10" fontId="24" fillId="0" borderId="17" xfId="0" applyNumberFormat="1" applyFont="1" applyBorder="1" applyAlignment="1">
      <alignment horizontal="center" vertical="center" wrapText="1"/>
    </xf>
    <xf numFmtId="10" fontId="24" fillId="0" borderId="19" xfId="0" applyNumberFormat="1" applyFont="1" applyBorder="1" applyAlignment="1">
      <alignment horizontal="center" vertical="center" wrapText="1"/>
    </xf>
    <xf numFmtId="10" fontId="24" fillId="0" borderId="8" xfId="0" applyNumberFormat="1" applyFont="1" applyBorder="1" applyAlignment="1">
      <alignment horizontal="center" vertical="center" wrapText="1"/>
    </xf>
    <xf numFmtId="10" fontId="17" fillId="18" borderId="1" xfId="0" applyNumberFormat="1" applyFont="1" applyFill="1" applyBorder="1" applyAlignment="1">
      <alignment horizontal="center" vertical="center" wrapText="1"/>
    </xf>
    <xf numFmtId="10" fontId="17" fillId="18" borderId="4" xfId="0" applyNumberFormat="1" applyFont="1" applyFill="1" applyBorder="1" applyAlignment="1">
      <alignment horizontal="center" vertical="center" wrapText="1"/>
    </xf>
    <xf numFmtId="0" fontId="40" fillId="19" borderId="0" xfId="5" applyFont="1" applyFill="1" applyAlignment="1">
      <alignment horizontal="left" vertical="center" readingOrder="1"/>
    </xf>
    <xf numFmtId="0" fontId="40" fillId="19" borderId="0" xfId="5" applyFont="1" applyFill="1" applyAlignment="1">
      <alignment horizontal="left" vertical="center" wrapText="1" readingOrder="1"/>
    </xf>
    <xf numFmtId="0" fontId="31" fillId="9" borderId="36" xfId="5" applyFont="1" applyFill="1" applyBorder="1" applyAlignment="1">
      <alignment horizontal="center" vertical="center" wrapText="1" readingOrder="1"/>
    </xf>
    <xf numFmtId="0" fontId="33" fillId="0" borderId="1" xfId="5" applyFont="1" applyBorder="1" applyAlignment="1">
      <alignment horizontal="center" vertical="center" wrapText="1" readingOrder="1"/>
    </xf>
    <xf numFmtId="0" fontId="33" fillId="0" borderId="1" xfId="5" quotePrefix="1" applyFont="1" applyBorder="1" applyAlignment="1">
      <alignment horizontal="left" vertical="center" wrapText="1" readingOrder="1"/>
    </xf>
    <xf numFmtId="0" fontId="33" fillId="11" borderId="1" xfId="5" applyFont="1" applyFill="1" applyBorder="1" applyAlignment="1">
      <alignment horizontal="center" vertical="center" wrapText="1" readingOrder="1"/>
    </xf>
    <xf numFmtId="0" fontId="33" fillId="0" borderId="1" xfId="5" applyFont="1" applyBorder="1" applyAlignment="1">
      <alignment horizontal="left" vertical="center" wrapText="1" readingOrder="1"/>
    </xf>
    <xf numFmtId="0" fontId="33" fillId="11" borderId="2" xfId="5" applyFont="1" applyFill="1" applyBorder="1" applyAlignment="1">
      <alignment horizontal="center" vertical="center" wrapText="1" readingOrder="1"/>
    </xf>
    <xf numFmtId="0" fontId="33" fillId="0" borderId="2" xfId="5" applyFont="1" applyBorder="1" applyAlignment="1">
      <alignment horizontal="center" vertical="center" wrapText="1" readingOrder="1"/>
    </xf>
    <xf numFmtId="0" fontId="17" fillId="0" borderId="1" xfId="7" applyFont="1" applyBorder="1"/>
    <xf numFmtId="0" fontId="17" fillId="0" borderId="1" xfId="7" applyFont="1" applyBorder="1" applyAlignment="1">
      <alignment horizontal="center" vertical="center"/>
    </xf>
    <xf numFmtId="10" fontId="17" fillId="18" borderId="5" xfId="0" applyNumberFormat="1" applyFont="1" applyFill="1" applyBorder="1" applyAlignment="1">
      <alignment horizontal="center" vertical="center" wrapText="1"/>
    </xf>
    <xf numFmtId="0" fontId="35" fillId="9" borderId="1" xfId="0" applyFont="1" applyFill="1" applyBorder="1" applyAlignment="1">
      <alignment vertical="center" wrapText="1"/>
    </xf>
    <xf numFmtId="0" fontId="24" fillId="0" borderId="26" xfId="0" applyFont="1" applyBorder="1" applyAlignment="1">
      <alignment vertical="center" wrapText="1"/>
    </xf>
    <xf numFmtId="0" fontId="24" fillId="0" borderId="9" xfId="0" applyFont="1" applyBorder="1" applyAlignment="1">
      <alignment vertical="center" wrapText="1"/>
    </xf>
    <xf numFmtId="0" fontId="41" fillId="0" borderId="7" xfId="0" applyFont="1" applyBorder="1" applyAlignment="1">
      <alignment vertical="center" wrapText="1"/>
    </xf>
    <xf numFmtId="0" fontId="41" fillId="0" borderId="26" xfId="0" applyFont="1" applyBorder="1" applyAlignment="1">
      <alignment vertical="center"/>
    </xf>
    <xf numFmtId="0" fontId="24" fillId="0" borderId="0" xfId="0" applyFont="1" applyAlignment="1">
      <alignment horizontal="center" vertical="top" wrapText="1"/>
    </xf>
    <xf numFmtId="0" fontId="41" fillId="0" borderId="0" xfId="0" applyFont="1" applyAlignment="1">
      <alignment vertical="center"/>
    </xf>
    <xf numFmtId="0" fontId="17" fillId="10" borderId="7" xfId="0" applyFont="1" applyFill="1" applyBorder="1" applyAlignment="1">
      <alignment vertical="center" wrapText="1"/>
    </xf>
    <xf numFmtId="0" fontId="17" fillId="16" borderId="7" xfId="0" applyFont="1" applyFill="1" applyBorder="1" applyAlignment="1">
      <alignment vertical="top" wrapText="1"/>
    </xf>
    <xf numFmtId="0" fontId="17" fillId="16" borderId="7" xfId="0" applyFont="1" applyFill="1" applyBorder="1" applyAlignment="1">
      <alignment horizontal="center" vertical="center" wrapText="1"/>
    </xf>
    <xf numFmtId="0" fontId="17" fillId="16" borderId="12" xfId="0" applyFont="1" applyFill="1" applyBorder="1" applyAlignment="1">
      <alignment vertical="top" wrapText="1"/>
    </xf>
    <xf numFmtId="0" fontId="17" fillId="16" borderId="12" xfId="0" applyFont="1" applyFill="1" applyBorder="1" applyAlignment="1">
      <alignment horizontal="center" vertical="center" wrapText="1"/>
    </xf>
    <xf numFmtId="0" fontId="34" fillId="8" borderId="19" xfId="5" applyFont="1" applyFill="1" applyBorder="1" applyAlignment="1">
      <alignment horizontal="center" vertical="center" wrapText="1" readingOrder="1"/>
    </xf>
    <xf numFmtId="0" fontId="17" fillId="0" borderId="4" xfId="7" applyFont="1" applyBorder="1" applyAlignment="1">
      <alignment horizontal="left" vertical="top" wrapText="1"/>
    </xf>
    <xf numFmtId="0" fontId="17" fillId="0" borderId="5" xfId="7" applyFont="1" applyBorder="1" applyAlignment="1">
      <alignment horizontal="left" vertical="top" wrapText="1"/>
    </xf>
    <xf numFmtId="0" fontId="17" fillId="0" borderId="6" xfId="7" applyFont="1" applyBorder="1" applyAlignment="1">
      <alignment horizontal="left" vertical="top" wrapText="1"/>
    </xf>
    <xf numFmtId="0" fontId="34" fillId="8" borderId="21" xfId="5" applyFont="1" applyFill="1" applyBorder="1" applyAlignment="1">
      <alignment horizontal="center" vertical="center" wrapText="1" readingOrder="1"/>
    </xf>
    <xf numFmtId="0" fontId="33" fillId="11" borderId="19" xfId="5" applyFont="1" applyFill="1" applyBorder="1" applyAlignment="1">
      <alignment horizontal="center" vertical="center" wrapText="1" readingOrder="1"/>
    </xf>
    <xf numFmtId="0" fontId="33" fillId="0" borderId="19" xfId="5" applyFont="1" applyBorder="1" applyAlignment="1">
      <alignment horizontal="center" vertical="center" wrapText="1" readingOrder="1"/>
    </xf>
    <xf numFmtId="0" fontId="31" fillId="9" borderId="21" xfId="5" applyFont="1" applyFill="1" applyBorder="1" applyAlignment="1">
      <alignment horizontal="center" vertical="center" wrapText="1" readingOrder="1"/>
    </xf>
    <xf numFmtId="0" fontId="17" fillId="0" borderId="1" xfId="7" applyFont="1" applyBorder="1" applyAlignment="1">
      <alignment horizontal="left" vertical="top" wrapText="1"/>
    </xf>
    <xf numFmtId="0" fontId="32" fillId="0" borderId="0" xfId="0" applyFont="1" applyAlignment="1">
      <alignment vertical="top" wrapText="1"/>
    </xf>
    <xf numFmtId="0" fontId="31" fillId="0" borderId="0" xfId="0" applyFont="1" applyAlignment="1">
      <alignment horizontal="center" vertical="top" wrapText="1"/>
    </xf>
    <xf numFmtId="10" fontId="31" fillId="0" borderId="0" xfId="0" applyNumberFormat="1" applyFont="1" applyAlignment="1">
      <alignment horizontal="center" vertical="top" wrapText="1"/>
    </xf>
    <xf numFmtId="0" fontId="24" fillId="0" borderId="0" xfId="0" applyFont="1" applyAlignment="1">
      <alignment vertical="top" wrapText="1"/>
    </xf>
    <xf numFmtId="9" fontId="24" fillId="0" borderId="0" xfId="0" applyNumberFormat="1" applyFont="1" applyAlignment="1">
      <alignment horizontal="center" vertical="top" wrapText="1"/>
    </xf>
    <xf numFmtId="10" fontId="24" fillId="0" borderId="0" xfId="0" applyNumberFormat="1" applyFont="1" applyAlignment="1">
      <alignment horizontal="left" vertical="top" wrapText="1"/>
    </xf>
    <xf numFmtId="0" fontId="32" fillId="0" borderId="1" xfId="0" applyFont="1" applyBorder="1" applyAlignment="1">
      <alignment vertical="top" wrapText="1"/>
    </xf>
    <xf numFmtId="0" fontId="17" fillId="18" borderId="12" xfId="0" applyFont="1" applyFill="1" applyBorder="1" applyAlignment="1">
      <alignment horizontal="center" vertical="top" wrapText="1"/>
    </xf>
    <xf numFmtId="10" fontId="17" fillId="18" borderId="1" xfId="0" applyNumberFormat="1" applyFont="1" applyFill="1" applyBorder="1" applyAlignment="1">
      <alignment horizontal="center" vertical="top" wrapText="1"/>
    </xf>
    <xf numFmtId="0" fontId="17" fillId="10" borderId="12" xfId="0" applyFont="1" applyFill="1" applyBorder="1" applyAlignment="1">
      <alignment horizontal="center" vertical="top" wrapText="1"/>
    </xf>
    <xf numFmtId="10" fontId="17" fillId="18" borderId="4" xfId="0" applyNumberFormat="1" applyFont="1" applyFill="1" applyBorder="1" applyAlignment="1">
      <alignment horizontal="center" vertical="top" wrapText="1"/>
    </xf>
    <xf numFmtId="0" fontId="41" fillId="0" borderId="0" xfId="0" applyFont="1" applyAlignment="1">
      <alignment vertical="top"/>
    </xf>
    <xf numFmtId="0" fontId="24" fillId="0" borderId="38" xfId="0" applyFont="1" applyBorder="1" applyAlignment="1">
      <alignment vertical="top" wrapText="1"/>
    </xf>
    <xf numFmtId="0" fontId="17" fillId="16" borderId="7" xfId="0" applyFont="1" applyFill="1" applyBorder="1" applyAlignment="1">
      <alignment horizontal="center" vertical="top" wrapText="1"/>
    </xf>
    <xf numFmtId="0" fontId="17" fillId="13" borderId="7" xfId="0" applyFont="1" applyFill="1" applyBorder="1" applyAlignment="1">
      <alignment horizontal="center" vertical="top" wrapText="1"/>
    </xf>
    <xf numFmtId="0" fontId="17" fillId="0" borderId="7" xfId="0" applyFont="1" applyBorder="1" applyAlignment="1">
      <alignment horizontal="center" vertical="top" wrapText="1"/>
    </xf>
    <xf numFmtId="10" fontId="24" fillId="0" borderId="17" xfId="0" applyNumberFormat="1" applyFont="1" applyBorder="1" applyAlignment="1">
      <alignment horizontal="center" vertical="top" wrapText="1"/>
    </xf>
    <xf numFmtId="0" fontId="42" fillId="0" borderId="1" xfId="0" applyFont="1" applyBorder="1" applyAlignment="1">
      <alignment vertical="top" wrapText="1"/>
    </xf>
    <xf numFmtId="0" fontId="27" fillId="9" borderId="1" xfId="0" applyFont="1" applyFill="1" applyBorder="1" applyAlignment="1">
      <alignment horizontal="center" vertical="top" wrapText="1"/>
    </xf>
    <xf numFmtId="0" fontId="43" fillId="0" borderId="1" xfId="0" applyFont="1" applyBorder="1" applyAlignment="1">
      <alignment vertical="top" wrapText="1"/>
    </xf>
    <xf numFmtId="0" fontId="27" fillId="0" borderId="1" xfId="0" applyFont="1" applyBorder="1" applyAlignment="1">
      <alignment horizontal="left" vertical="top" wrapText="1"/>
    </xf>
    <xf numFmtId="0" fontId="17" fillId="16" borderId="12" xfId="0" applyFont="1" applyFill="1" applyBorder="1" applyAlignment="1">
      <alignment horizontal="center" vertical="top" wrapText="1"/>
    </xf>
    <xf numFmtId="0" fontId="17" fillId="13" borderId="12" xfId="0" applyFont="1" applyFill="1" applyBorder="1" applyAlignment="1">
      <alignment horizontal="center" vertical="top" wrapText="1"/>
    </xf>
    <xf numFmtId="0" fontId="17" fillId="0" borderId="12" xfId="0" applyFont="1" applyBorder="1" applyAlignment="1">
      <alignment horizontal="center" vertical="top" wrapText="1"/>
    </xf>
    <xf numFmtId="10" fontId="17" fillId="18" borderId="5" xfId="0" applyNumberFormat="1" applyFont="1" applyFill="1" applyBorder="1" applyAlignment="1">
      <alignment horizontal="center" vertical="top" wrapText="1"/>
    </xf>
    <xf numFmtId="0" fontId="44" fillId="0" borderId="1" xfId="0" applyFont="1" applyBorder="1" applyAlignment="1">
      <alignment vertical="top" wrapText="1"/>
    </xf>
    <xf numFmtId="9" fontId="27" fillId="9" borderId="1" xfId="0" applyNumberFormat="1" applyFont="1" applyFill="1" applyBorder="1" applyAlignment="1">
      <alignment horizontal="center" vertical="top" wrapText="1"/>
    </xf>
    <xf numFmtId="0" fontId="27" fillId="0" borderId="17" xfId="0" applyFont="1" applyBorder="1" applyAlignment="1">
      <alignment vertical="top" wrapText="1"/>
    </xf>
    <xf numFmtId="0" fontId="33" fillId="13" borderId="2" xfId="0" applyFont="1" applyFill="1" applyBorder="1" applyAlignment="1">
      <alignment horizontal="center" vertical="top" wrapText="1"/>
    </xf>
    <xf numFmtId="0" fontId="17" fillId="13" borderId="2" xfId="0" applyFont="1" applyFill="1" applyBorder="1" applyAlignment="1">
      <alignment horizontal="center" vertical="top" wrapText="1"/>
    </xf>
    <xf numFmtId="0" fontId="17" fillId="0" borderId="2" xfId="0" applyFont="1" applyBorder="1" applyAlignment="1">
      <alignment horizontal="center" vertical="top" wrapText="1"/>
    </xf>
    <xf numFmtId="0" fontId="24" fillId="0" borderId="22" xfId="0" applyFont="1" applyBorder="1" applyAlignment="1">
      <alignment vertical="top" wrapText="1"/>
    </xf>
    <xf numFmtId="0" fontId="17" fillId="14" borderId="2" xfId="0" applyFont="1" applyFill="1" applyBorder="1" applyAlignment="1">
      <alignment horizontal="center" vertical="top" wrapText="1"/>
    </xf>
    <xf numFmtId="0" fontId="35" fillId="0" borderId="24" xfId="0" applyFont="1" applyBorder="1" applyAlignment="1">
      <alignment vertical="top" wrapText="1"/>
    </xf>
    <xf numFmtId="10" fontId="24" fillId="0" borderId="19" xfId="0" applyNumberFormat="1" applyFont="1" applyBorder="1" applyAlignment="1">
      <alignment horizontal="center" vertical="top" wrapText="1"/>
    </xf>
    <xf numFmtId="0" fontId="27" fillId="0" borderId="6" xfId="0" applyFont="1" applyBorder="1" applyAlignment="1">
      <alignment horizontal="left" vertical="top" wrapText="1"/>
    </xf>
    <xf numFmtId="0" fontId="24" fillId="0" borderId="8" xfId="0" applyFont="1" applyBorder="1" applyAlignment="1">
      <alignment horizontal="center" vertical="top" wrapText="1"/>
    </xf>
    <xf numFmtId="0" fontId="17" fillId="0" borderId="8" xfId="0" applyFont="1" applyBorder="1" applyAlignment="1">
      <alignment horizontal="left" vertical="top" wrapText="1"/>
    </xf>
    <xf numFmtId="0" fontId="17" fillId="0" borderId="0" xfId="0" applyFont="1" applyAlignment="1">
      <alignment horizontal="center" vertical="top" wrapText="1"/>
    </xf>
    <xf numFmtId="10" fontId="17" fillId="0" borderId="12" xfId="0" applyNumberFormat="1" applyFont="1" applyBorder="1" applyAlignment="1">
      <alignment horizontal="center" vertical="top" wrapText="1"/>
    </xf>
    <xf numFmtId="0" fontId="24" fillId="0" borderId="8" xfId="0" applyFont="1" applyBorder="1" applyAlignment="1">
      <alignment vertical="top" wrapText="1"/>
    </xf>
    <xf numFmtId="10" fontId="24" fillId="0" borderId="8" xfId="0" applyNumberFormat="1" applyFont="1" applyBorder="1" applyAlignment="1">
      <alignment horizontal="center" vertical="top" wrapText="1"/>
    </xf>
    <xf numFmtId="0" fontId="27" fillId="0" borderId="8" xfId="0" applyFont="1" applyBorder="1" applyAlignment="1">
      <alignment vertical="top" wrapText="1"/>
    </xf>
    <xf numFmtId="0" fontId="27" fillId="0" borderId="8" xfId="0" applyFont="1" applyBorder="1" applyAlignment="1">
      <alignment horizontal="left" vertical="top" wrapText="1"/>
    </xf>
    <xf numFmtId="0" fontId="32" fillId="0" borderId="21" xfId="0" applyFont="1" applyBorder="1" applyAlignment="1">
      <alignment vertical="top" wrapText="1"/>
    </xf>
    <xf numFmtId="0" fontId="31" fillId="0" borderId="20" xfId="0" applyFont="1" applyBorder="1" applyAlignment="1">
      <alignment horizontal="left" vertical="top" wrapText="1"/>
    </xf>
    <xf numFmtId="0" fontId="31" fillId="13" borderId="1" xfId="0" applyFont="1" applyFill="1" applyBorder="1" applyAlignment="1">
      <alignment horizontal="center" vertical="top" wrapText="1"/>
    </xf>
    <xf numFmtId="0" fontId="24" fillId="0" borderId="25" xfId="0" applyFont="1" applyBorder="1" applyAlignment="1">
      <alignment vertical="top" wrapText="1"/>
    </xf>
    <xf numFmtId="9" fontId="24" fillId="0" borderId="20" xfId="1" applyFont="1" applyBorder="1" applyAlignment="1">
      <alignment horizontal="center" vertical="top" wrapText="1"/>
    </xf>
    <xf numFmtId="10" fontId="24" fillId="0" borderId="1" xfId="0" applyNumberFormat="1" applyFont="1" applyBorder="1" applyAlignment="1">
      <alignment horizontal="center" vertical="top" wrapText="1"/>
    </xf>
    <xf numFmtId="0" fontId="27" fillId="0" borderId="25" xfId="0" quotePrefix="1" applyFont="1" applyBorder="1" applyAlignment="1">
      <alignment vertical="top" wrapText="1"/>
    </xf>
    <xf numFmtId="0" fontId="27" fillId="0" borderId="1" xfId="0" applyFont="1" applyBorder="1" applyAlignment="1">
      <alignment horizontal="center" vertical="top" wrapText="1"/>
    </xf>
    <xf numFmtId="9" fontId="35" fillId="9" borderId="17" xfId="0" applyNumberFormat="1" applyFont="1" applyFill="1" applyBorder="1" applyAlignment="1">
      <alignment horizontal="center" vertical="center" wrapText="1"/>
    </xf>
    <xf numFmtId="0" fontId="24" fillId="9" borderId="39" xfId="0" applyFont="1" applyFill="1" applyBorder="1" applyAlignment="1">
      <alignment horizontal="center" vertical="center" wrapText="1"/>
    </xf>
    <xf numFmtId="9" fontId="35" fillId="0" borderId="17" xfId="0" applyNumberFormat="1" applyFont="1" applyBorder="1" applyAlignment="1">
      <alignment horizontal="center" vertical="center" wrapText="1"/>
    </xf>
    <xf numFmtId="0" fontId="35" fillId="0" borderId="19" xfId="0" applyFont="1" applyBorder="1" applyAlignment="1">
      <alignment vertical="center" wrapText="1"/>
    </xf>
    <xf numFmtId="0" fontId="35" fillId="0" borderId="21" xfId="0" applyFont="1" applyBorder="1" applyAlignment="1">
      <alignment vertical="center" wrapText="1"/>
    </xf>
    <xf numFmtId="0" fontId="35" fillId="0" borderId="20" xfId="0" applyFont="1" applyBorder="1" applyAlignment="1">
      <alignment vertical="center" wrapText="1"/>
    </xf>
    <xf numFmtId="0" fontId="35" fillId="0" borderId="6" xfId="0" applyFont="1" applyBorder="1" applyAlignment="1">
      <alignment horizontal="left" vertical="center" wrapText="1"/>
    </xf>
    <xf numFmtId="0" fontId="24" fillId="0" borderId="1" xfId="0" applyFont="1" applyBorder="1" applyAlignment="1">
      <alignment horizontal="center" vertical="center" wrapText="1"/>
    </xf>
    <xf numFmtId="0" fontId="17" fillId="10" borderId="7" xfId="0" applyFont="1" applyFill="1" applyBorder="1" applyAlignment="1">
      <alignment horizontal="center" vertical="center" wrapText="1"/>
    </xf>
    <xf numFmtId="0" fontId="17" fillId="18" borderId="7" xfId="0" applyFont="1" applyFill="1" applyBorder="1" applyAlignment="1">
      <alignment horizontal="center" vertical="center" wrapText="1"/>
    </xf>
    <xf numFmtId="0" fontId="17" fillId="18" borderId="2" xfId="0" applyFont="1" applyFill="1" applyBorder="1" applyAlignment="1">
      <alignment horizontal="center" vertical="center" wrapText="1"/>
    </xf>
    <xf numFmtId="0" fontId="17" fillId="13" borderId="10" xfId="0" applyFont="1" applyFill="1" applyBorder="1" applyAlignment="1">
      <alignment horizontal="center" vertical="center" wrapText="1"/>
    </xf>
    <xf numFmtId="0" fontId="17" fillId="18" borderId="6" xfId="0" applyFont="1" applyFill="1" applyBorder="1" applyAlignment="1">
      <alignment horizontal="center" vertical="center" wrapText="1"/>
    </xf>
    <xf numFmtId="10" fontId="17" fillId="18" borderId="6" xfId="0" applyNumberFormat="1" applyFont="1" applyFill="1" applyBorder="1" applyAlignment="1">
      <alignment horizontal="center" vertical="center" wrapText="1"/>
    </xf>
    <xf numFmtId="0" fontId="41" fillId="0" borderId="12" xfId="0" applyFont="1" applyBorder="1" applyAlignment="1">
      <alignment vertical="center" wrapText="1"/>
    </xf>
    <xf numFmtId="0" fontId="24" fillId="0" borderId="38" xfId="0" applyFont="1" applyBorder="1" applyAlignment="1">
      <alignment vertical="center" wrapText="1"/>
    </xf>
    <xf numFmtId="0" fontId="31" fillId="18" borderId="1" xfId="0" applyFont="1" applyFill="1" applyBorder="1" applyAlignment="1">
      <alignment horizontal="center" vertical="top" wrapText="1"/>
    </xf>
    <xf numFmtId="0" fontId="31" fillId="0" borderId="1" xfId="0" applyFont="1" applyBorder="1" applyAlignment="1">
      <alignment horizontal="center" vertical="top" wrapText="1"/>
    </xf>
    <xf numFmtId="0" fontId="35" fillId="0" borderId="1" xfId="0" applyFont="1" applyBorder="1" applyAlignment="1">
      <alignment vertical="top" wrapText="1"/>
    </xf>
    <xf numFmtId="9" fontId="24" fillId="0" borderId="1" xfId="0" applyNumberFormat="1" applyFont="1" applyBorder="1" applyAlignment="1">
      <alignment horizontal="center" vertical="top" wrapText="1"/>
    </xf>
    <xf numFmtId="0" fontId="24" fillId="0" borderId="1" xfId="0" applyFont="1" applyBorder="1" applyAlignment="1">
      <alignment vertical="top" wrapText="1"/>
    </xf>
    <xf numFmtId="10" fontId="24" fillId="0" borderId="1" xfId="0" applyNumberFormat="1" applyFont="1" applyBorder="1" applyAlignment="1">
      <alignment horizontal="left" vertical="top" wrapText="1"/>
    </xf>
    <xf numFmtId="0" fontId="17" fillId="0" borderId="0" xfId="5" applyAlignment="1">
      <alignment vertical="top" wrapText="1"/>
    </xf>
    <xf numFmtId="0" fontId="17" fillId="0" borderId="0" xfId="5" applyAlignment="1">
      <alignment vertical="top"/>
    </xf>
    <xf numFmtId="0" fontId="31" fillId="0" borderId="8" xfId="0" applyFont="1" applyBorder="1" applyAlignment="1">
      <alignment horizontal="center" vertical="center" wrapText="1"/>
    </xf>
    <xf numFmtId="10" fontId="31" fillId="0" borderId="8" xfId="0" applyNumberFormat="1" applyFont="1" applyBorder="1" applyAlignment="1">
      <alignment horizontal="center" vertical="center" wrapText="1"/>
    </xf>
    <xf numFmtId="0" fontId="35" fillId="0" borderId="25" xfId="0" applyFont="1" applyBorder="1" applyAlignment="1">
      <alignment vertical="top" wrapText="1"/>
    </xf>
    <xf numFmtId="0" fontId="24" fillId="0" borderId="21" xfId="0" applyFont="1" applyBorder="1" applyAlignment="1">
      <alignment vertical="top" wrapText="1"/>
    </xf>
    <xf numFmtId="0" fontId="24" fillId="0" borderId="20" xfId="0" applyFont="1" applyBorder="1" applyAlignment="1">
      <alignment vertical="top" wrapText="1"/>
    </xf>
    <xf numFmtId="0" fontId="24" fillId="0" borderId="6" xfId="0" applyFont="1" applyBorder="1" applyAlignment="1">
      <alignment horizontal="left" vertical="top" wrapText="1"/>
    </xf>
    <xf numFmtId="0" fontId="24" fillId="0" borderId="4" xfId="0" applyFont="1" applyBorder="1" applyAlignment="1">
      <alignment horizontal="left" vertical="top" wrapText="1"/>
    </xf>
    <xf numFmtId="0" fontId="24" fillId="0" borderId="12" xfId="0" applyFont="1" applyBorder="1" applyAlignment="1">
      <alignment horizontal="left" vertical="top" wrapText="1"/>
    </xf>
    <xf numFmtId="0" fontId="24" fillId="0" borderId="23" xfId="0" applyFont="1" applyBorder="1" applyAlignment="1">
      <alignment horizontal="left" vertical="top" wrapText="1"/>
    </xf>
    <xf numFmtId="0" fontId="24" fillId="0" borderId="2" xfId="0" applyFont="1" applyBorder="1" applyAlignment="1">
      <alignment horizontal="left" vertical="top" wrapText="1"/>
    </xf>
    <xf numFmtId="0" fontId="24" fillId="0" borderId="7" xfId="0" applyFont="1" applyBorder="1" applyAlignment="1">
      <alignment horizontal="left" vertical="top" wrapText="1"/>
    </xf>
    <xf numFmtId="0" fontId="17" fillId="13" borderId="9" xfId="0" applyFont="1" applyFill="1" applyBorder="1" applyAlignment="1">
      <alignment horizontal="center" vertical="center" wrapText="1"/>
    </xf>
    <xf numFmtId="0" fontId="17" fillId="13" borderId="11" xfId="0" applyFont="1" applyFill="1" applyBorder="1" applyAlignment="1">
      <alignment horizontal="center" vertical="center" wrapText="1"/>
    </xf>
    <xf numFmtId="9" fontId="35" fillId="9" borderId="21" xfId="0" applyNumberFormat="1" applyFont="1" applyFill="1" applyBorder="1" applyAlignment="1">
      <alignment horizontal="center" vertical="center" wrapText="1"/>
    </xf>
    <xf numFmtId="10" fontId="17" fillId="18" borderId="6" xfId="0" applyNumberFormat="1" applyFont="1" applyFill="1" applyBorder="1" applyAlignment="1">
      <alignment horizontal="center" vertical="top" wrapText="1"/>
    </xf>
    <xf numFmtId="0" fontId="31" fillId="0" borderId="8" xfId="0" applyFont="1" applyBorder="1" applyAlignment="1">
      <alignment vertical="top" wrapText="1"/>
    </xf>
    <xf numFmtId="0" fontId="31" fillId="0" borderId="8" xfId="0" applyFont="1" applyBorder="1" applyAlignment="1">
      <alignment horizontal="center" vertical="top" wrapText="1"/>
    </xf>
    <xf numFmtId="10" fontId="31" fillId="0" borderId="8" xfId="0" applyNumberFormat="1" applyFont="1" applyBorder="1" applyAlignment="1">
      <alignment horizontal="center" vertical="top" wrapText="1"/>
    </xf>
    <xf numFmtId="166" fontId="24" fillId="0" borderId="1" xfId="0" applyNumberFormat="1" applyFont="1" applyBorder="1" applyAlignment="1">
      <alignment horizontal="center" vertical="top" wrapText="1"/>
    </xf>
    <xf numFmtId="0" fontId="17" fillId="0" borderId="8" xfId="5" applyBorder="1" applyAlignment="1">
      <alignment vertical="top" wrapText="1"/>
    </xf>
    <xf numFmtId="0" fontId="17" fillId="0" borderId="8" xfId="5" applyBorder="1" applyAlignment="1">
      <alignment vertical="top"/>
    </xf>
    <xf numFmtId="0" fontId="24" fillId="0" borderId="8" xfId="0" applyFont="1" applyBorder="1" applyAlignment="1">
      <alignment horizontal="left" vertical="top" wrapText="1"/>
    </xf>
    <xf numFmtId="0" fontId="17" fillId="0" borderId="0" xfId="0" applyFont="1" applyAlignment="1">
      <alignment vertical="top" wrapText="1"/>
    </xf>
    <xf numFmtId="0" fontId="17" fillId="10" borderId="26" xfId="0" applyFont="1" applyFill="1" applyBorder="1" applyAlignment="1">
      <alignment vertical="top" wrapText="1"/>
    </xf>
    <xf numFmtId="0" fontId="17" fillId="16" borderId="26" xfId="0" applyFont="1" applyFill="1" applyBorder="1" applyAlignment="1">
      <alignment vertical="top" wrapText="1"/>
    </xf>
    <xf numFmtId="0" fontId="17" fillId="16" borderId="0" xfId="0" applyFont="1" applyFill="1" applyAlignment="1">
      <alignment vertical="top" wrapText="1"/>
    </xf>
    <xf numFmtId="0" fontId="33" fillId="0" borderId="8" xfId="0" applyFont="1" applyBorder="1" applyAlignment="1">
      <alignment horizontal="left" vertical="top" wrapText="1"/>
    </xf>
    <xf numFmtId="0" fontId="17" fillId="0" borderId="0" xfId="0" applyFont="1" applyAlignment="1">
      <alignment horizontal="left" vertical="top" wrapText="1"/>
    </xf>
    <xf numFmtId="0" fontId="24" fillId="0" borderId="5" xfId="0" applyFont="1" applyBorder="1" applyAlignment="1">
      <alignment horizontal="left" vertical="top" wrapText="1"/>
    </xf>
    <xf numFmtId="0" fontId="24" fillId="0" borderId="1" xfId="0" applyFont="1" applyBorder="1" applyAlignment="1">
      <alignment horizontal="left" vertical="top" wrapText="1"/>
    </xf>
    <xf numFmtId="0" fontId="24" fillId="9" borderId="1" xfId="0" applyFont="1" applyFill="1" applyBorder="1" applyAlignment="1">
      <alignment vertical="top" wrapText="1"/>
    </xf>
    <xf numFmtId="9" fontId="46" fillId="9" borderId="1" xfId="6" applyFont="1" applyFill="1" applyBorder="1" applyAlignment="1">
      <alignment horizontal="center" vertical="top"/>
    </xf>
    <xf numFmtId="9" fontId="46" fillId="9" borderId="1" xfId="6" quotePrefix="1" applyFont="1" applyFill="1" applyBorder="1" applyAlignment="1">
      <alignment horizontal="center" vertical="top"/>
    </xf>
    <xf numFmtId="9" fontId="47" fillId="9" borderId="17" xfId="0" applyNumberFormat="1" applyFont="1" applyFill="1" applyBorder="1" applyAlignment="1">
      <alignment horizontal="center" vertical="top" wrapText="1"/>
    </xf>
    <xf numFmtId="0" fontId="17" fillId="18" borderId="1" xfId="0" applyFont="1" applyFill="1" applyBorder="1" applyAlignment="1">
      <alignment horizontal="center" vertical="top" wrapText="1"/>
    </xf>
    <xf numFmtId="0" fontId="31" fillId="0" borderId="40" xfId="0" applyFont="1" applyBorder="1" applyAlignment="1">
      <alignment horizontal="left" vertical="top" wrapText="1"/>
    </xf>
    <xf numFmtId="0" fontId="32" fillId="0" borderId="1" xfId="0" applyFont="1" applyBorder="1" applyAlignment="1">
      <alignment horizontal="left" vertical="top" wrapText="1"/>
    </xf>
    <xf numFmtId="9" fontId="35" fillId="0" borderId="17" xfId="0" applyNumberFormat="1" applyFont="1" applyBorder="1" applyAlignment="1">
      <alignment horizontal="center" vertical="top" wrapText="1"/>
    </xf>
    <xf numFmtId="0" fontId="35" fillId="0" borderId="36" xfId="0" applyFont="1" applyBorder="1" applyAlignment="1">
      <alignment vertical="top" wrapText="1"/>
    </xf>
    <xf numFmtId="9" fontId="35" fillId="0" borderId="21" xfId="0" applyNumberFormat="1" applyFont="1" applyBorder="1" applyAlignment="1">
      <alignment horizontal="center" vertical="top" wrapText="1"/>
    </xf>
    <xf numFmtId="0" fontId="35" fillId="0" borderId="21" xfId="0" applyFont="1" applyBorder="1" applyAlignment="1">
      <alignment vertical="top" wrapText="1"/>
    </xf>
    <xf numFmtId="0" fontId="35" fillId="0" borderId="20" xfId="0" applyFont="1" applyBorder="1" applyAlignment="1">
      <alignment vertical="top" wrapText="1"/>
    </xf>
    <xf numFmtId="0" fontId="35" fillId="0" borderId="6" xfId="0" applyFont="1" applyBorder="1" applyAlignment="1">
      <alignment horizontal="left" vertical="top" wrapText="1"/>
    </xf>
    <xf numFmtId="0" fontId="17" fillId="13" borderId="4" xfId="0" applyFont="1" applyFill="1" applyBorder="1" applyAlignment="1">
      <alignment horizontal="center" vertical="top" wrapText="1"/>
    </xf>
    <xf numFmtId="0" fontId="17" fillId="13" borderId="6" xfId="0" applyFont="1" applyFill="1" applyBorder="1" applyAlignment="1">
      <alignment horizontal="center" vertical="top" wrapText="1"/>
    </xf>
    <xf numFmtId="0" fontId="48" fillId="0" borderId="0" xfId="0" applyFont="1" applyAlignment="1">
      <alignment horizontal="left" vertical="center"/>
    </xf>
    <xf numFmtId="0" fontId="48" fillId="0" borderId="0" xfId="0" applyFont="1" applyAlignment="1">
      <alignment vertical="center"/>
    </xf>
    <xf numFmtId="0" fontId="19" fillId="9" borderId="4" xfId="0" applyFont="1" applyFill="1" applyBorder="1" applyAlignment="1">
      <alignment vertical="top" wrapText="1"/>
    </xf>
    <xf numFmtId="0" fontId="49" fillId="0" borderId="17" xfId="0" applyFont="1" applyBorder="1" applyAlignment="1">
      <alignment horizontal="left" vertical="top" wrapText="1" shrinkToFit="1"/>
    </xf>
    <xf numFmtId="0" fontId="19" fillId="20" borderId="4" xfId="0" applyFont="1" applyFill="1" applyBorder="1" applyAlignment="1">
      <alignment vertical="top" wrapText="1"/>
    </xf>
    <xf numFmtId="9" fontId="49" fillId="0" borderId="17" xfId="0" applyNumberFormat="1" applyFont="1" applyBorder="1" applyAlignment="1">
      <alignment horizontal="center" vertical="top"/>
    </xf>
    <xf numFmtId="0" fontId="49" fillId="0" borderId="19" xfId="0" applyFont="1" applyBorder="1" applyAlignment="1">
      <alignment vertical="top" wrapText="1"/>
    </xf>
    <xf numFmtId="0" fontId="49" fillId="0" borderId="33" xfId="0" applyFont="1" applyBorder="1" applyAlignment="1">
      <alignment vertical="top" wrapText="1"/>
    </xf>
    <xf numFmtId="0" fontId="49" fillId="0" borderId="1" xfId="0" applyFont="1" applyBorder="1" applyAlignment="1">
      <alignment vertical="top" wrapText="1"/>
    </xf>
    <xf numFmtId="0" fontId="19" fillId="0" borderId="1" xfId="0" applyFont="1" applyBorder="1" applyAlignment="1">
      <alignment vertical="top" wrapText="1" shrinkToFit="1"/>
    </xf>
    <xf numFmtId="0" fontId="19" fillId="0" borderId="1" xfId="0" applyFont="1" applyBorder="1" applyAlignment="1">
      <alignment vertical="top" wrapText="1"/>
    </xf>
    <xf numFmtId="0" fontId="19" fillId="0" borderId="2" xfId="0" applyFont="1" applyBorder="1" applyAlignment="1">
      <alignment vertical="top" wrapText="1"/>
    </xf>
    <xf numFmtId="0" fontId="19" fillId="9" borderId="1" xfId="0" applyFont="1" applyFill="1" applyBorder="1" applyAlignment="1">
      <alignment vertical="top" wrapText="1"/>
    </xf>
    <xf numFmtId="0" fontId="19" fillId="20" borderId="1" xfId="0" applyFont="1" applyFill="1" applyBorder="1" applyAlignment="1">
      <alignment vertical="top" wrapText="1"/>
    </xf>
    <xf numFmtId="0" fontId="49" fillId="0" borderId="17" xfId="0" applyFont="1" applyBorder="1" applyAlignment="1">
      <alignment vertical="top" wrapText="1"/>
    </xf>
    <xf numFmtId="0" fontId="49" fillId="0" borderId="20" xfId="0" applyFont="1" applyBorder="1" applyAlignment="1">
      <alignment vertical="top" wrapText="1"/>
    </xf>
    <xf numFmtId="0" fontId="19" fillId="0" borderId="4" xfId="0" applyFont="1" applyBorder="1" applyAlignment="1">
      <alignment vertical="top" wrapText="1"/>
    </xf>
    <xf numFmtId="0" fontId="19" fillId="0" borderId="7" xfId="0" applyFont="1" applyBorder="1" applyAlignment="1">
      <alignment vertical="top" wrapText="1"/>
    </xf>
    <xf numFmtId="0" fontId="24" fillId="0" borderId="1" xfId="0" applyFont="1" applyBorder="1" applyAlignment="1">
      <alignment horizontal="center" vertical="top" wrapText="1"/>
    </xf>
    <xf numFmtId="10" fontId="24" fillId="0" borderId="18" xfId="0" applyNumberFormat="1" applyFont="1" applyBorder="1" applyAlignment="1">
      <alignment horizontal="center" vertical="top" wrapText="1"/>
    </xf>
    <xf numFmtId="9" fontId="49" fillId="0" borderId="22" xfId="0" applyNumberFormat="1" applyFont="1" applyBorder="1" applyAlignment="1">
      <alignment horizontal="center" vertical="top"/>
    </xf>
    <xf numFmtId="0" fontId="42" fillId="0" borderId="17" xfId="0" applyFont="1" applyBorder="1" applyAlignment="1">
      <alignment vertical="top" wrapText="1"/>
    </xf>
    <xf numFmtId="0" fontId="42" fillId="0" borderId="1" xfId="0" applyFont="1" applyBorder="1" applyAlignment="1">
      <alignment horizontal="center" vertical="top" wrapText="1"/>
    </xf>
    <xf numFmtId="0" fontId="42" fillId="0" borderId="1" xfId="0" applyFont="1" applyBorder="1" applyAlignment="1">
      <alignment horizontal="left" vertical="top" wrapText="1"/>
    </xf>
    <xf numFmtId="0" fontId="17" fillId="16" borderId="1" xfId="0" applyFont="1" applyFill="1" applyBorder="1" applyAlignment="1">
      <alignment horizontal="center" vertical="top" wrapText="1"/>
    </xf>
    <xf numFmtId="0" fontId="17" fillId="16" borderId="1" xfId="0" applyFont="1" applyFill="1" applyBorder="1" applyAlignment="1">
      <alignment vertical="top" wrapText="1"/>
    </xf>
    <xf numFmtId="9" fontId="48" fillId="9" borderId="4" xfId="1" applyFont="1" applyFill="1" applyBorder="1" applyAlignment="1">
      <alignment horizontal="center" vertical="top"/>
    </xf>
    <xf numFmtId="9" fontId="48" fillId="9" borderId="1" xfId="1" applyFont="1" applyFill="1" applyBorder="1" applyAlignment="1">
      <alignment horizontal="center" vertical="top"/>
    </xf>
    <xf numFmtId="0" fontId="24" fillId="0" borderId="17" xfId="0" applyFont="1" applyBorder="1" applyAlignment="1">
      <alignment vertical="top" wrapText="1"/>
    </xf>
    <xf numFmtId="0" fontId="24" fillId="0" borderId="17" xfId="0" applyFont="1" applyBorder="1" applyAlignment="1">
      <alignment horizontal="center" vertical="top" wrapText="1"/>
    </xf>
    <xf numFmtId="0" fontId="24" fillId="0" borderId="21" xfId="0" applyFont="1" applyBorder="1" applyAlignment="1">
      <alignment horizontal="center" vertical="top" wrapText="1"/>
    </xf>
    <xf numFmtId="0" fontId="24" fillId="0" borderId="20" xfId="0" applyFont="1" applyBorder="1" applyAlignment="1">
      <alignment horizontal="center" vertical="top" wrapText="1"/>
    </xf>
    <xf numFmtId="0" fontId="17" fillId="16" borderId="5" xfId="0" applyFont="1" applyFill="1" applyBorder="1" applyAlignment="1">
      <alignment vertical="top" wrapText="1"/>
    </xf>
    <xf numFmtId="0" fontId="17" fillId="16" borderId="6" xfId="0" applyFont="1" applyFill="1" applyBorder="1" applyAlignment="1">
      <alignment vertical="top" wrapText="1"/>
    </xf>
    <xf numFmtId="0" fontId="19" fillId="9" borderId="0" xfId="0" applyFont="1" applyFill="1" applyAlignment="1">
      <alignment vertical="top" wrapText="1"/>
    </xf>
    <xf numFmtId="9" fontId="48" fillId="9" borderId="42" xfId="1" applyFont="1" applyFill="1" applyBorder="1" applyAlignment="1">
      <alignment horizontal="center" vertical="top"/>
    </xf>
    <xf numFmtId="0" fontId="24" fillId="0" borderId="41" xfId="0" applyFont="1" applyBorder="1" applyAlignment="1">
      <alignment horizontal="left" vertical="top" wrapText="1"/>
    </xf>
    <xf numFmtId="0" fontId="50" fillId="0" borderId="0" xfId="5" applyFont="1" applyAlignment="1">
      <alignment vertical="center"/>
    </xf>
    <xf numFmtId="0" fontId="29" fillId="7" borderId="19" xfId="8" applyFont="1" applyFill="1" applyBorder="1" applyAlignment="1">
      <alignment vertical="center"/>
    </xf>
    <xf numFmtId="0" fontId="11" fillId="0" borderId="21" xfId="8" applyFont="1" applyBorder="1"/>
    <xf numFmtId="0" fontId="28" fillId="7" borderId="27" xfId="8" applyFont="1" applyFill="1" applyBorder="1" applyAlignment="1">
      <alignment vertical="center" wrapText="1"/>
    </xf>
    <xf numFmtId="0" fontId="11" fillId="0" borderId="29" xfId="8" applyFont="1" applyBorder="1"/>
    <xf numFmtId="0" fontId="29" fillId="7" borderId="19" xfId="8" applyFont="1" applyFill="1" applyBorder="1" applyAlignment="1">
      <alignment horizontal="left" vertical="center" wrapText="1"/>
    </xf>
    <xf numFmtId="0" fontId="29" fillId="7" borderId="18" xfId="8" applyFont="1" applyFill="1" applyBorder="1" applyAlignment="1">
      <alignment horizontal="center" vertical="center"/>
    </xf>
    <xf numFmtId="0" fontId="11" fillId="0" borderId="28" xfId="8" applyFont="1" applyBorder="1"/>
    <xf numFmtId="0" fontId="11" fillId="0" borderId="22" xfId="8" applyFont="1" applyBorder="1"/>
    <xf numFmtId="0" fontId="39" fillId="10" borderId="0" xfId="7" applyFont="1" applyFill="1" applyAlignment="1">
      <alignment horizontal="left"/>
    </xf>
    <xf numFmtId="0" fontId="31" fillId="9" borderId="19" xfId="5" applyFont="1" applyFill="1" applyBorder="1" applyAlignment="1">
      <alignment horizontal="center" vertical="center" wrapText="1" readingOrder="1"/>
    </xf>
    <xf numFmtId="0" fontId="31" fillId="9" borderId="36" xfId="5" applyFont="1" applyFill="1" applyBorder="1" applyAlignment="1">
      <alignment horizontal="center" vertical="center" wrapText="1" readingOrder="1"/>
    </xf>
    <xf numFmtId="0" fontId="34" fillId="8" borderId="19" xfId="5" applyFont="1" applyFill="1" applyBorder="1" applyAlignment="1">
      <alignment horizontal="center" vertical="center" wrapText="1" readingOrder="1"/>
    </xf>
    <xf numFmtId="0" fontId="34" fillId="8" borderId="36" xfId="5" applyFont="1" applyFill="1" applyBorder="1" applyAlignment="1">
      <alignment horizontal="center" vertical="center" wrapText="1" readingOrder="1"/>
    </xf>
    <xf numFmtId="0" fontId="34" fillId="8" borderId="23" xfId="5" applyFont="1" applyFill="1" applyBorder="1" applyAlignment="1">
      <alignment horizontal="center" vertical="center" wrapText="1" readingOrder="1"/>
    </xf>
    <xf numFmtId="0" fontId="34" fillId="8" borderId="37" xfId="5" applyFont="1" applyFill="1" applyBorder="1" applyAlignment="1">
      <alignment horizontal="center" vertical="center" wrapText="1" readingOrder="1"/>
    </xf>
    <xf numFmtId="0" fontId="31" fillId="9" borderId="23" xfId="5" applyFont="1" applyFill="1" applyBorder="1" applyAlignment="1">
      <alignment horizontal="center" vertical="center" wrapText="1" readingOrder="1"/>
    </xf>
    <xf numFmtId="0" fontId="31" fillId="9" borderId="37" xfId="5" applyFont="1" applyFill="1" applyBorder="1" applyAlignment="1">
      <alignment horizontal="center" vertical="center" wrapText="1" readingOrder="1"/>
    </xf>
    <xf numFmtId="0" fontId="34" fillId="8" borderId="33" xfId="5" applyFont="1" applyFill="1" applyBorder="1" applyAlignment="1">
      <alignment horizontal="center" vertical="center" wrapText="1" readingOrder="1"/>
    </xf>
    <xf numFmtId="0" fontId="34" fillId="8" borderId="24" xfId="5" applyFont="1" applyFill="1" applyBorder="1" applyAlignment="1">
      <alignment horizontal="center" vertical="center" wrapText="1" readingOrder="1"/>
    </xf>
    <xf numFmtId="0" fontId="31" fillId="9" borderId="33" xfId="5" applyFont="1" applyFill="1" applyBorder="1" applyAlignment="1">
      <alignment horizontal="center" vertical="center" wrapText="1" readingOrder="1"/>
    </xf>
    <xf numFmtId="0" fontId="31" fillId="9" borderId="24" xfId="5" applyFont="1" applyFill="1" applyBorder="1" applyAlignment="1">
      <alignment horizontal="center" vertical="center" wrapText="1" readingOrder="1"/>
    </xf>
    <xf numFmtId="0" fontId="31" fillId="11" borderId="33" xfId="5" applyFont="1" applyFill="1" applyBorder="1" applyAlignment="1">
      <alignment horizontal="center" vertical="center" wrapText="1" readingOrder="1"/>
    </xf>
    <xf numFmtId="0" fontId="31" fillId="11" borderId="24" xfId="5" applyFont="1" applyFill="1" applyBorder="1" applyAlignment="1">
      <alignment horizontal="center" vertical="center" wrapText="1" readingOrder="1"/>
    </xf>
    <xf numFmtId="0" fontId="31" fillId="11" borderId="23" xfId="5" applyFont="1" applyFill="1" applyBorder="1" applyAlignment="1">
      <alignment horizontal="center" vertical="center" wrapText="1" readingOrder="1"/>
    </xf>
    <xf numFmtId="0" fontId="31" fillId="11" borderId="37" xfId="5" applyFont="1" applyFill="1" applyBorder="1" applyAlignment="1">
      <alignment horizontal="center" vertical="center" wrapText="1" readingOrder="1"/>
    </xf>
    <xf numFmtId="0" fontId="33" fillId="0" borderId="7" xfId="5" applyFont="1" applyBorder="1" applyAlignment="1">
      <alignment horizontal="center" vertical="center" wrapText="1" readingOrder="1"/>
    </xf>
    <xf numFmtId="0" fontId="33" fillId="0" borderId="9" xfId="5" applyFont="1" applyBorder="1" applyAlignment="1">
      <alignment horizontal="center" vertical="center" wrapText="1" readingOrder="1"/>
    </xf>
    <xf numFmtId="0" fontId="33" fillId="0" borderId="12" xfId="5" applyFont="1" applyBorder="1" applyAlignment="1">
      <alignment horizontal="center" vertical="center" wrapText="1" readingOrder="1"/>
    </xf>
    <xf numFmtId="0" fontId="33" fillId="0" borderId="38" xfId="5" applyFont="1" applyBorder="1" applyAlignment="1">
      <alignment horizontal="center" vertical="center" wrapText="1" readingOrder="1"/>
    </xf>
    <xf numFmtId="0" fontId="33" fillId="0" borderId="10" xfId="5" applyFont="1" applyBorder="1" applyAlignment="1">
      <alignment horizontal="center" vertical="center" wrapText="1" readingOrder="1"/>
    </xf>
    <xf numFmtId="0" fontId="33" fillId="0" borderId="11" xfId="5" applyFont="1" applyBorder="1" applyAlignment="1">
      <alignment horizontal="center" vertical="center" wrapText="1" readingOrder="1"/>
    </xf>
    <xf numFmtId="0" fontId="34" fillId="8" borderId="1" xfId="5" applyFont="1" applyFill="1" applyBorder="1" applyAlignment="1">
      <alignment horizontal="center" vertical="center" wrapText="1" readingOrder="1"/>
    </xf>
    <xf numFmtId="0" fontId="18" fillId="3" borderId="4" xfId="7" applyFont="1" applyFill="1" applyBorder="1" applyAlignment="1">
      <alignment horizontal="left" vertical="center" wrapText="1"/>
    </xf>
    <xf numFmtId="0" fontId="18" fillId="3" borderId="6" xfId="7" applyFont="1" applyFill="1" applyBorder="1" applyAlignment="1">
      <alignment horizontal="left" vertical="center" wrapText="1"/>
    </xf>
    <xf numFmtId="0" fontId="18" fillId="3" borderId="2" xfId="7" applyFont="1" applyFill="1" applyBorder="1" applyAlignment="1">
      <alignment horizontal="center" vertical="center" wrapText="1"/>
    </xf>
    <xf numFmtId="0" fontId="18" fillId="3" borderId="3" xfId="7" applyFont="1" applyFill="1" applyBorder="1" applyAlignment="1">
      <alignment horizontal="center" vertical="center" wrapText="1"/>
    </xf>
    <xf numFmtId="0" fontId="18" fillId="3" borderId="14" xfId="7" applyFont="1" applyFill="1" applyBorder="1" applyAlignment="1">
      <alignment horizontal="left" vertical="center" wrapText="1"/>
    </xf>
    <xf numFmtId="0" fontId="18" fillId="3" borderId="15" xfId="7" applyFont="1" applyFill="1" applyBorder="1" applyAlignment="1">
      <alignment horizontal="left" vertical="center" wrapText="1"/>
    </xf>
    <xf numFmtId="0" fontId="17" fillId="0" borderId="14" xfId="7" applyFont="1" applyBorder="1" applyAlignment="1">
      <alignment horizontal="left" vertical="top" wrapText="1"/>
    </xf>
    <xf numFmtId="0" fontId="17" fillId="0" borderId="15" xfId="7" applyFont="1" applyBorder="1" applyAlignment="1">
      <alignment horizontal="left" vertical="top" wrapText="1"/>
    </xf>
    <xf numFmtId="0" fontId="18" fillId="0" borderId="14" xfId="7" applyFont="1" applyBorder="1" applyAlignment="1">
      <alignment horizontal="center" wrapText="1"/>
    </xf>
    <xf numFmtId="0" fontId="18" fillId="0" borderId="16" xfId="7" applyFont="1" applyBorder="1" applyAlignment="1">
      <alignment horizontal="center" wrapText="1"/>
    </xf>
    <xf numFmtId="0" fontId="31" fillId="9" borderId="31" xfId="5" applyFont="1" applyFill="1" applyBorder="1" applyAlignment="1">
      <alignment horizontal="center" vertical="center" wrapText="1" readingOrder="1"/>
    </xf>
    <xf numFmtId="0" fontId="31" fillId="9" borderId="35" xfId="5" applyFont="1" applyFill="1" applyBorder="1" applyAlignment="1">
      <alignment horizontal="center" vertical="center" wrapText="1" readingOrder="1"/>
    </xf>
    <xf numFmtId="0" fontId="17" fillId="0" borderId="4" xfId="7" applyFont="1" applyBorder="1" applyAlignment="1">
      <alignment horizontal="left" vertical="top" wrapText="1"/>
    </xf>
    <xf numFmtId="0" fontId="17" fillId="0" borderId="5" xfId="7" applyFont="1" applyBorder="1" applyAlignment="1">
      <alignment horizontal="left" vertical="top" wrapText="1"/>
    </xf>
    <xf numFmtId="0" fontId="17" fillId="0" borderId="6" xfId="7" applyFont="1" applyBorder="1" applyAlignment="1">
      <alignment horizontal="left" vertical="top" wrapText="1"/>
    </xf>
    <xf numFmtId="0" fontId="17" fillId="0" borderId="2" xfId="7" applyFont="1" applyBorder="1" applyAlignment="1">
      <alignment horizontal="center" vertical="top" wrapText="1"/>
    </xf>
    <xf numFmtId="0" fontId="17" fillId="0" borderId="8" xfId="7" applyFont="1" applyBorder="1" applyAlignment="1">
      <alignment horizontal="center" vertical="top" wrapText="1"/>
    </xf>
    <xf numFmtId="0" fontId="17" fillId="0" borderId="3" xfId="7" applyFont="1" applyBorder="1" applyAlignment="1">
      <alignment horizontal="center" vertical="top" wrapText="1"/>
    </xf>
    <xf numFmtId="0" fontId="34" fillId="8" borderId="31" xfId="5" applyFont="1" applyFill="1" applyBorder="1" applyAlignment="1">
      <alignment horizontal="center" vertical="center" wrapText="1" readingOrder="1"/>
    </xf>
    <xf numFmtId="0" fontId="34" fillId="8" borderId="35" xfId="5" applyFont="1" applyFill="1" applyBorder="1" applyAlignment="1">
      <alignment horizontal="center" vertical="center" wrapText="1" readingOrder="1"/>
    </xf>
    <xf numFmtId="0" fontId="31" fillId="9" borderId="34" xfId="5" applyFont="1" applyFill="1" applyBorder="1" applyAlignment="1">
      <alignment horizontal="center" vertical="center" wrapText="1" readingOrder="1"/>
    </xf>
    <xf numFmtId="0" fontId="34" fillId="8" borderId="21" xfId="5" applyFont="1" applyFill="1" applyBorder="1" applyAlignment="1">
      <alignment horizontal="center" vertical="center" wrapText="1" readingOrder="1"/>
    </xf>
    <xf numFmtId="0" fontId="31" fillId="11" borderId="20" xfId="5" applyFont="1" applyFill="1" applyBorder="1" applyAlignment="1">
      <alignment horizontal="center" vertical="center" wrapText="1" readingOrder="1"/>
    </xf>
    <xf numFmtId="0" fontId="31" fillId="11" borderId="25" xfId="5" applyFont="1" applyFill="1" applyBorder="1" applyAlignment="1">
      <alignment horizontal="center" vertical="center" wrapText="1" readingOrder="1"/>
    </xf>
    <xf numFmtId="0" fontId="33" fillId="11" borderId="19" xfId="5" applyFont="1" applyFill="1" applyBorder="1" applyAlignment="1">
      <alignment horizontal="center" vertical="center" wrapText="1" readingOrder="1"/>
    </xf>
    <xf numFmtId="0" fontId="33" fillId="11" borderId="21" xfId="5" applyFont="1" applyFill="1" applyBorder="1" applyAlignment="1">
      <alignment horizontal="center" vertical="center" wrapText="1" readingOrder="1"/>
    </xf>
    <xf numFmtId="0" fontId="33" fillId="0" borderId="19" xfId="5" applyFont="1" applyBorder="1" applyAlignment="1">
      <alignment horizontal="center" vertical="center" wrapText="1" readingOrder="1"/>
    </xf>
    <xf numFmtId="0" fontId="33" fillId="0" borderId="21" xfId="5" applyFont="1" applyBorder="1" applyAlignment="1">
      <alignment horizontal="center" vertical="center" wrapText="1" readingOrder="1"/>
    </xf>
    <xf numFmtId="0" fontId="31" fillId="9" borderId="21" xfId="5" applyFont="1" applyFill="1" applyBorder="1" applyAlignment="1">
      <alignment horizontal="center" vertical="center" wrapText="1" readingOrder="1"/>
    </xf>
    <xf numFmtId="0" fontId="22" fillId="3" borderId="2" xfId="7" applyFont="1" applyFill="1" applyBorder="1" applyAlignment="1">
      <alignment horizontal="left" vertical="center"/>
    </xf>
    <xf numFmtId="0" fontId="22" fillId="3" borderId="3" xfId="7" applyFont="1" applyFill="1" applyBorder="1" applyAlignment="1">
      <alignment horizontal="left" vertical="center"/>
    </xf>
    <xf numFmtId="0" fontId="17" fillId="0" borderId="2" xfId="7" applyFont="1" applyBorder="1" applyAlignment="1">
      <alignment horizontal="left" vertical="center"/>
    </xf>
    <xf numFmtId="0" fontId="17" fillId="0" borderId="3" xfId="7" applyFont="1" applyBorder="1" applyAlignment="1">
      <alignment horizontal="left" vertical="center"/>
    </xf>
    <xf numFmtId="0" fontId="17" fillId="0" borderId="2" xfId="7" applyFont="1" applyBorder="1" applyAlignment="1">
      <alignment horizontal="left" vertical="top"/>
    </xf>
    <xf numFmtId="0" fontId="17" fillId="0" borderId="3" xfId="7" applyFont="1" applyBorder="1" applyAlignment="1">
      <alignment horizontal="left" vertical="top"/>
    </xf>
    <xf numFmtId="0" fontId="17" fillId="0" borderId="1" xfId="7" applyFont="1" applyBorder="1" applyAlignment="1">
      <alignment horizontal="left" vertical="top" wrapText="1"/>
    </xf>
    <xf numFmtId="0" fontId="17" fillId="0" borderId="2" xfId="7" applyFont="1" applyBorder="1" applyAlignment="1">
      <alignment horizontal="left"/>
    </xf>
    <xf numFmtId="0" fontId="17" fillId="0" borderId="3" xfId="7" applyFont="1" applyBorder="1" applyAlignment="1">
      <alignment horizontal="left"/>
    </xf>
    <xf numFmtId="0" fontId="51" fillId="0" borderId="0" xfId="5" applyFont="1" applyAlignment="1">
      <alignment horizontal="left" vertical="center"/>
    </xf>
    <xf numFmtId="0" fontId="31" fillId="6" borderId="1" xfId="0" applyFont="1" applyFill="1" applyBorder="1" applyAlignment="1">
      <alignment horizontal="center" vertical="center" wrapText="1"/>
    </xf>
    <xf numFmtId="0" fontId="31" fillId="6" borderId="4" xfId="0" applyFont="1" applyFill="1" applyBorder="1" applyAlignment="1">
      <alignment horizontal="center" vertical="center" wrapText="1"/>
    </xf>
    <xf numFmtId="0" fontId="31" fillId="6" borderId="6" xfId="0" applyFont="1" applyFill="1" applyBorder="1" applyAlignment="1">
      <alignment horizontal="center" vertical="center" wrapText="1"/>
    </xf>
    <xf numFmtId="9" fontId="0" fillId="0" borderId="4" xfId="0" applyNumberFormat="1" applyBorder="1" applyAlignment="1">
      <alignment horizontal="center" vertical="top"/>
    </xf>
    <xf numFmtId="9" fontId="0" fillId="0" borderId="6" xfId="0" applyNumberFormat="1" applyBorder="1" applyAlignment="1">
      <alignment horizontal="center" vertical="top"/>
    </xf>
    <xf numFmtId="9" fontId="24" fillId="0" borderId="2" xfId="0" applyNumberFormat="1" applyFont="1" applyBorder="1" applyAlignment="1">
      <alignment horizontal="center" vertical="top" wrapText="1"/>
    </xf>
    <xf numFmtId="9" fontId="24" fillId="0" borderId="8" xfId="0" applyNumberFormat="1" applyFont="1" applyBorder="1" applyAlignment="1">
      <alignment horizontal="center" vertical="top" wrapText="1"/>
    </xf>
    <xf numFmtId="9" fontId="24" fillId="0" borderId="3" xfId="0" applyNumberFormat="1" applyFont="1" applyBorder="1" applyAlignment="1">
      <alignment horizontal="center" vertical="top" wrapText="1"/>
    </xf>
    <xf numFmtId="0" fontId="24" fillId="0" borderId="9" xfId="0" applyFont="1" applyBorder="1" applyAlignment="1">
      <alignment horizontal="center" vertical="center" wrapText="1"/>
    </xf>
    <xf numFmtId="0" fontId="24" fillId="0" borderId="1" xfId="0" applyFont="1" applyBorder="1" applyAlignment="1">
      <alignment horizontal="center" vertical="center" wrapText="1"/>
    </xf>
    <xf numFmtId="0" fontId="32" fillId="6" borderId="4" xfId="0" applyFont="1" applyFill="1" applyBorder="1" applyAlignment="1">
      <alignment horizontal="center" vertical="center" wrapText="1"/>
    </xf>
    <xf numFmtId="0" fontId="32" fillId="6" borderId="6" xfId="0" applyFont="1" applyFill="1" applyBorder="1" applyAlignment="1">
      <alignment horizontal="center" vertical="center" wrapText="1"/>
    </xf>
    <xf numFmtId="0" fontId="24" fillId="0" borderId="3" xfId="0" applyFont="1" applyBorder="1" applyAlignment="1">
      <alignment horizontal="center" vertical="top" wrapText="1"/>
    </xf>
    <xf numFmtId="0" fontId="24" fillId="0" borderId="1" xfId="0" applyFont="1" applyBorder="1" applyAlignment="1">
      <alignment horizontal="center" vertical="top" wrapText="1"/>
    </xf>
    <xf numFmtId="0" fontId="27" fillId="0" borderId="1" xfId="0" applyFont="1" applyBorder="1" applyAlignment="1">
      <alignment horizontal="center" vertical="top" wrapText="1"/>
    </xf>
    <xf numFmtId="0" fontId="41" fillId="0" borderId="5" xfId="0" applyFont="1" applyBorder="1" applyAlignment="1">
      <alignment horizontal="left" vertical="top" wrapText="1"/>
    </xf>
    <xf numFmtId="0" fontId="41" fillId="0" borderId="6" xfId="0" applyFont="1" applyBorder="1" applyAlignment="1">
      <alignment horizontal="left" vertical="top" wrapText="1"/>
    </xf>
  </cellXfs>
  <cellStyles count="12">
    <cellStyle name="Comma 2" xfId="4" xr:uid="{00000000-0005-0000-0000-000000000000}"/>
    <cellStyle name="Normal" xfId="0" builtinId="0"/>
    <cellStyle name="Normal 2" xfId="2" xr:uid="{00000000-0005-0000-0000-000002000000}"/>
    <cellStyle name="Normal 2 2" xfId="7" xr:uid="{00000000-0005-0000-0000-000003000000}"/>
    <cellStyle name="Normal 2 2 2" xfId="9" xr:uid="{00000000-0005-0000-0000-000004000000}"/>
    <cellStyle name="Normal 3" xfId="3" xr:uid="{00000000-0005-0000-0000-000005000000}"/>
    <cellStyle name="Normal 3 2" xfId="8" xr:uid="{00000000-0005-0000-0000-000006000000}"/>
    <cellStyle name="Normal 4" xfId="5" xr:uid="{00000000-0005-0000-0000-000007000000}"/>
    <cellStyle name="Normal 5" xfId="11" xr:uid="{00000000-0005-0000-0000-000008000000}"/>
    <cellStyle name="Percent" xfId="1" builtinId="5"/>
    <cellStyle name="Percent 2" xfId="6" xr:uid="{00000000-0005-0000-0000-00000A000000}"/>
    <cellStyle name="Percent 4" xfId="10" xr:uid="{00000000-0005-0000-0000-00000B000000}"/>
  </cellStyles>
  <dxfs count="8">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DDEBF7"/>
      <color rgb="FF0000FF"/>
      <color rgb="FFBDD7EE"/>
      <color rgb="FFC9C9C9"/>
      <color rgb="FF4472C4"/>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8" Type="http://schemas.openxmlformats.org/officeDocument/2006/relationships/image" Target="../media/image9.emf"/><Relationship Id="rId13" Type="http://schemas.openxmlformats.org/officeDocument/2006/relationships/image" Target="../media/image14.emf"/><Relationship Id="rId18" Type="http://schemas.openxmlformats.org/officeDocument/2006/relationships/image" Target="../media/image19.emf"/><Relationship Id="rId3" Type="http://schemas.openxmlformats.org/officeDocument/2006/relationships/image" Target="../media/image4.emf"/><Relationship Id="rId21" Type="http://schemas.openxmlformats.org/officeDocument/2006/relationships/image" Target="../media/image22.emf"/><Relationship Id="rId7" Type="http://schemas.openxmlformats.org/officeDocument/2006/relationships/image" Target="../media/image8.emf"/><Relationship Id="rId12" Type="http://schemas.openxmlformats.org/officeDocument/2006/relationships/image" Target="../media/image13.emf"/><Relationship Id="rId17" Type="http://schemas.openxmlformats.org/officeDocument/2006/relationships/image" Target="../media/image18.emf"/><Relationship Id="rId2" Type="http://schemas.openxmlformats.org/officeDocument/2006/relationships/image" Target="../media/image3.emf"/><Relationship Id="rId16" Type="http://schemas.openxmlformats.org/officeDocument/2006/relationships/image" Target="../media/image17.emf"/><Relationship Id="rId20" Type="http://schemas.openxmlformats.org/officeDocument/2006/relationships/image" Target="../media/image21.emf"/><Relationship Id="rId1" Type="http://schemas.openxmlformats.org/officeDocument/2006/relationships/image" Target="../media/image2.emf"/><Relationship Id="rId6" Type="http://schemas.openxmlformats.org/officeDocument/2006/relationships/image" Target="../media/image7.emf"/><Relationship Id="rId11" Type="http://schemas.openxmlformats.org/officeDocument/2006/relationships/image" Target="../media/image12.emf"/><Relationship Id="rId24" Type="http://schemas.openxmlformats.org/officeDocument/2006/relationships/image" Target="../media/image25.emf"/><Relationship Id="rId5" Type="http://schemas.openxmlformats.org/officeDocument/2006/relationships/image" Target="../media/image6.emf"/><Relationship Id="rId15" Type="http://schemas.openxmlformats.org/officeDocument/2006/relationships/image" Target="../media/image16.emf"/><Relationship Id="rId23" Type="http://schemas.openxmlformats.org/officeDocument/2006/relationships/image" Target="../media/image24.emf"/><Relationship Id="rId10" Type="http://schemas.openxmlformats.org/officeDocument/2006/relationships/image" Target="../media/image11.emf"/><Relationship Id="rId19" Type="http://schemas.openxmlformats.org/officeDocument/2006/relationships/image" Target="../media/image20.emf"/><Relationship Id="rId4" Type="http://schemas.openxmlformats.org/officeDocument/2006/relationships/image" Target="../media/image5.emf"/><Relationship Id="rId9" Type="http://schemas.openxmlformats.org/officeDocument/2006/relationships/image" Target="../media/image10.emf"/><Relationship Id="rId14" Type="http://schemas.openxmlformats.org/officeDocument/2006/relationships/image" Target="../media/image15.emf"/><Relationship Id="rId22" Type="http://schemas.openxmlformats.org/officeDocument/2006/relationships/image" Target="../media/image2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6.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438150</xdr:colOff>
      <xdr:row>11</xdr:row>
      <xdr:rowOff>342900</xdr:rowOff>
    </xdr:to>
    <xdr:sp macro="" textlink="">
      <xdr:nvSpPr>
        <xdr:cNvPr id="2" name="AutoShape 2">
          <a:extLst>
            <a:ext uri="{FF2B5EF4-FFF2-40B4-BE49-F238E27FC236}">
              <a16:creationId xmlns:a16="http://schemas.microsoft.com/office/drawing/2014/main" id="{00000000-0008-0000-0000-000002000000}"/>
            </a:ext>
          </a:extLst>
        </xdr:cNvPr>
        <xdr:cNvSpPr>
          <a:spLocks noChangeArrowheads="1"/>
        </xdr:cNvSpPr>
      </xdr:nvSpPr>
      <xdr:spPr bwMode="auto">
        <a:xfrm>
          <a:off x="0" y="0"/>
          <a:ext cx="10487025" cy="9906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11</xdr:col>
      <xdr:colOff>438150</xdr:colOff>
      <xdr:row>11</xdr:row>
      <xdr:rowOff>342900</xdr:rowOff>
    </xdr:to>
    <xdr:sp macro="" textlink="">
      <xdr:nvSpPr>
        <xdr:cNvPr id="3" name="AutoShape 2">
          <a:extLst>
            <a:ext uri="{FF2B5EF4-FFF2-40B4-BE49-F238E27FC236}">
              <a16:creationId xmlns:a16="http://schemas.microsoft.com/office/drawing/2014/main" id="{00000000-0008-0000-0000-000003000000}"/>
            </a:ext>
          </a:extLst>
        </xdr:cNvPr>
        <xdr:cNvSpPr>
          <a:spLocks noChangeArrowheads="1"/>
        </xdr:cNvSpPr>
      </xdr:nvSpPr>
      <xdr:spPr bwMode="auto">
        <a:xfrm>
          <a:off x="0" y="0"/>
          <a:ext cx="10487025" cy="9906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0</xdr:rowOff>
    </xdr:from>
    <xdr:to>
      <xdr:col>17</xdr:col>
      <xdr:colOff>19050</xdr:colOff>
      <xdr:row>28</xdr:row>
      <xdr:rowOff>0</xdr:rowOff>
    </xdr:to>
    <xdr:sp macro="" textlink="">
      <xdr:nvSpPr>
        <xdr:cNvPr id="2" name="AutoShape 2">
          <a:extLst>
            <a:ext uri="{FF2B5EF4-FFF2-40B4-BE49-F238E27FC236}">
              <a16:creationId xmlns:a16="http://schemas.microsoft.com/office/drawing/2014/main" id="{00000000-0008-0000-0300-000002000000}"/>
            </a:ext>
          </a:extLst>
        </xdr:cNvPr>
        <xdr:cNvSpPr>
          <a:spLocks noChangeArrowheads="1"/>
        </xdr:cNvSpPr>
      </xdr:nvSpPr>
      <xdr:spPr bwMode="auto">
        <a:xfrm>
          <a:off x="0" y="3343275"/>
          <a:ext cx="20774025" cy="1321117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xdr:row>
      <xdr:rowOff>0</xdr:rowOff>
    </xdr:from>
    <xdr:to>
      <xdr:col>17</xdr:col>
      <xdr:colOff>19050</xdr:colOff>
      <xdr:row>28</xdr:row>
      <xdr:rowOff>0</xdr:rowOff>
    </xdr:to>
    <xdr:sp macro="" textlink="">
      <xdr:nvSpPr>
        <xdr:cNvPr id="3" name="AutoShape 2">
          <a:extLst>
            <a:ext uri="{FF2B5EF4-FFF2-40B4-BE49-F238E27FC236}">
              <a16:creationId xmlns:a16="http://schemas.microsoft.com/office/drawing/2014/main" id="{00000000-0008-0000-0300-000003000000}"/>
            </a:ext>
          </a:extLst>
        </xdr:cNvPr>
        <xdr:cNvSpPr>
          <a:spLocks noChangeArrowheads="1"/>
        </xdr:cNvSpPr>
      </xdr:nvSpPr>
      <xdr:spPr bwMode="auto">
        <a:xfrm>
          <a:off x="0" y="3343275"/>
          <a:ext cx="20774025" cy="13211175"/>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590550</xdr:colOff>
      <xdr:row>396</xdr:row>
      <xdr:rowOff>76200</xdr:rowOff>
    </xdr:from>
    <xdr:to>
      <xdr:col>14</xdr:col>
      <xdr:colOff>466725</xdr:colOff>
      <xdr:row>425</xdr:row>
      <xdr:rowOff>19050</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 y="75514200"/>
          <a:ext cx="8410575" cy="546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423</xdr:row>
      <xdr:rowOff>66675</xdr:rowOff>
    </xdr:from>
    <xdr:to>
      <xdr:col>14</xdr:col>
      <xdr:colOff>409575</xdr:colOff>
      <xdr:row>436</xdr:row>
      <xdr:rowOff>85725</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79886175"/>
          <a:ext cx="8334375" cy="2495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xdr:row>
      <xdr:rowOff>0</xdr:rowOff>
    </xdr:from>
    <xdr:to>
      <xdr:col>14</xdr:col>
      <xdr:colOff>485775</xdr:colOff>
      <xdr:row>27</xdr:row>
      <xdr:rowOff>104775</xdr:rowOff>
    </xdr:to>
    <xdr:pic>
      <xdr:nvPicPr>
        <xdr:cNvPr id="4" name="Picture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190500"/>
          <a:ext cx="8410575" cy="486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14</xdr:col>
      <xdr:colOff>600075</xdr:colOff>
      <xdr:row>55</xdr:row>
      <xdr:rowOff>104775</xdr:rowOff>
    </xdr:to>
    <xdr:pic>
      <xdr:nvPicPr>
        <xdr:cNvPr id="5" name="Picture 4">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 y="5143500"/>
          <a:ext cx="8524875" cy="524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14</xdr:col>
      <xdr:colOff>561975</xdr:colOff>
      <xdr:row>83</xdr:row>
      <xdr:rowOff>114300</xdr:rowOff>
    </xdr:to>
    <xdr:pic>
      <xdr:nvPicPr>
        <xdr:cNvPr id="6" name="Picture 5">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9600" y="10477500"/>
          <a:ext cx="8486775" cy="525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84</xdr:row>
      <xdr:rowOff>0</xdr:rowOff>
    </xdr:from>
    <xdr:to>
      <xdr:col>14</xdr:col>
      <xdr:colOff>561975</xdr:colOff>
      <xdr:row>112</xdr:row>
      <xdr:rowOff>123825</xdr:rowOff>
    </xdr:to>
    <xdr:pic>
      <xdr:nvPicPr>
        <xdr:cNvPr id="7" name="Picture 6">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9600" y="15811500"/>
          <a:ext cx="8486775" cy="5457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113</xdr:row>
      <xdr:rowOff>0</xdr:rowOff>
    </xdr:from>
    <xdr:to>
      <xdr:col>14</xdr:col>
      <xdr:colOff>600075</xdr:colOff>
      <xdr:row>141</xdr:row>
      <xdr:rowOff>19050</xdr:rowOff>
    </xdr:to>
    <xdr:pic>
      <xdr:nvPicPr>
        <xdr:cNvPr id="8" name="Picture 7">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09600" y="21336000"/>
          <a:ext cx="8524875" cy="535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141</xdr:row>
      <xdr:rowOff>0</xdr:rowOff>
    </xdr:from>
    <xdr:to>
      <xdr:col>14</xdr:col>
      <xdr:colOff>561975</xdr:colOff>
      <xdr:row>169</xdr:row>
      <xdr:rowOff>38100</xdr:rowOff>
    </xdr:to>
    <xdr:pic>
      <xdr:nvPicPr>
        <xdr:cNvPr id="9" name="Picture 8">
          <a:extLst>
            <a:ext uri="{FF2B5EF4-FFF2-40B4-BE49-F238E27FC236}">
              <a16:creationId xmlns:a16="http://schemas.microsoft.com/office/drawing/2014/main" id="{00000000-0008-0000-04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09600" y="26670000"/>
          <a:ext cx="8486775" cy="537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169</xdr:row>
      <xdr:rowOff>0</xdr:rowOff>
    </xdr:from>
    <xdr:to>
      <xdr:col>14</xdr:col>
      <xdr:colOff>561975</xdr:colOff>
      <xdr:row>197</xdr:row>
      <xdr:rowOff>85725</xdr:rowOff>
    </xdr:to>
    <xdr:pic>
      <xdr:nvPicPr>
        <xdr:cNvPr id="10" name="Picture 9">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09600" y="32004000"/>
          <a:ext cx="8486775" cy="541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198</xdr:row>
      <xdr:rowOff>0</xdr:rowOff>
    </xdr:from>
    <xdr:to>
      <xdr:col>14</xdr:col>
      <xdr:colOff>600075</xdr:colOff>
      <xdr:row>226</xdr:row>
      <xdr:rowOff>47625</xdr:rowOff>
    </xdr:to>
    <xdr:pic>
      <xdr:nvPicPr>
        <xdr:cNvPr id="11" name="Picture 10">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9600" y="37528500"/>
          <a:ext cx="8524875" cy="538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226</xdr:row>
      <xdr:rowOff>0</xdr:rowOff>
    </xdr:from>
    <xdr:to>
      <xdr:col>14</xdr:col>
      <xdr:colOff>523875</xdr:colOff>
      <xdr:row>233</xdr:row>
      <xdr:rowOff>180975</xdr:rowOff>
    </xdr:to>
    <xdr:pic>
      <xdr:nvPicPr>
        <xdr:cNvPr id="13" name="Picture 12">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09600" y="42862500"/>
          <a:ext cx="8448675" cy="1514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235</xdr:row>
      <xdr:rowOff>0</xdr:rowOff>
    </xdr:from>
    <xdr:to>
      <xdr:col>14</xdr:col>
      <xdr:colOff>600075</xdr:colOff>
      <xdr:row>263</xdr:row>
      <xdr:rowOff>28575</xdr:rowOff>
    </xdr:to>
    <xdr:pic>
      <xdr:nvPicPr>
        <xdr:cNvPr id="14" name="Picture 13">
          <a:extLst>
            <a:ext uri="{FF2B5EF4-FFF2-40B4-BE49-F238E27FC236}">
              <a16:creationId xmlns:a16="http://schemas.microsoft.com/office/drawing/2014/main" id="{00000000-0008-0000-0400-00000E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09600" y="44386500"/>
          <a:ext cx="8524875" cy="536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263</xdr:row>
      <xdr:rowOff>0</xdr:rowOff>
    </xdr:from>
    <xdr:to>
      <xdr:col>14</xdr:col>
      <xdr:colOff>523875</xdr:colOff>
      <xdr:row>291</xdr:row>
      <xdr:rowOff>123825</xdr:rowOff>
    </xdr:to>
    <xdr:pic>
      <xdr:nvPicPr>
        <xdr:cNvPr id="15" name="Picture 14">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609600" y="49720500"/>
          <a:ext cx="8448675" cy="5457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292</xdr:row>
      <xdr:rowOff>0</xdr:rowOff>
    </xdr:from>
    <xdr:to>
      <xdr:col>14</xdr:col>
      <xdr:colOff>561975</xdr:colOff>
      <xdr:row>320</xdr:row>
      <xdr:rowOff>47625</xdr:rowOff>
    </xdr:to>
    <xdr:pic>
      <xdr:nvPicPr>
        <xdr:cNvPr id="16" name="Picture 15">
          <a:extLst>
            <a:ext uri="{FF2B5EF4-FFF2-40B4-BE49-F238E27FC236}">
              <a16:creationId xmlns:a16="http://schemas.microsoft.com/office/drawing/2014/main" id="{00000000-0008-0000-0400-000010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609600" y="55245000"/>
          <a:ext cx="8486775" cy="538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320</xdr:row>
      <xdr:rowOff>0</xdr:rowOff>
    </xdr:from>
    <xdr:to>
      <xdr:col>14</xdr:col>
      <xdr:colOff>485775</xdr:colOff>
      <xdr:row>348</xdr:row>
      <xdr:rowOff>76200</xdr:rowOff>
    </xdr:to>
    <xdr:pic>
      <xdr:nvPicPr>
        <xdr:cNvPr id="17" name="Picture 16">
          <a:extLst>
            <a:ext uri="{FF2B5EF4-FFF2-40B4-BE49-F238E27FC236}">
              <a16:creationId xmlns:a16="http://schemas.microsoft.com/office/drawing/2014/main" id="{00000000-0008-0000-0400-000011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609600" y="60579000"/>
          <a:ext cx="8410575" cy="541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348</xdr:row>
      <xdr:rowOff>0</xdr:rowOff>
    </xdr:from>
    <xdr:to>
      <xdr:col>14</xdr:col>
      <xdr:colOff>485775</xdr:colOff>
      <xdr:row>356</xdr:row>
      <xdr:rowOff>133350</xdr:rowOff>
    </xdr:to>
    <xdr:pic>
      <xdr:nvPicPr>
        <xdr:cNvPr id="18" name="Picture 17">
          <a:extLst>
            <a:ext uri="{FF2B5EF4-FFF2-40B4-BE49-F238E27FC236}">
              <a16:creationId xmlns:a16="http://schemas.microsoft.com/office/drawing/2014/main" id="{00000000-0008-0000-0400-000012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609600" y="65913000"/>
          <a:ext cx="8410575" cy="1657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358</xdr:row>
      <xdr:rowOff>0</xdr:rowOff>
    </xdr:from>
    <xdr:to>
      <xdr:col>14</xdr:col>
      <xdr:colOff>561975</xdr:colOff>
      <xdr:row>385</xdr:row>
      <xdr:rowOff>142875</xdr:rowOff>
    </xdr:to>
    <xdr:pic>
      <xdr:nvPicPr>
        <xdr:cNvPr id="19" name="Picture 18">
          <a:extLst>
            <a:ext uri="{FF2B5EF4-FFF2-40B4-BE49-F238E27FC236}">
              <a16:creationId xmlns:a16="http://schemas.microsoft.com/office/drawing/2014/main" id="{00000000-0008-0000-0400-000013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609600" y="67627500"/>
          <a:ext cx="8486775" cy="5286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386</xdr:row>
      <xdr:rowOff>0</xdr:rowOff>
    </xdr:from>
    <xdr:to>
      <xdr:col>14</xdr:col>
      <xdr:colOff>523875</xdr:colOff>
      <xdr:row>394</xdr:row>
      <xdr:rowOff>38100</xdr:rowOff>
    </xdr:to>
    <xdr:pic>
      <xdr:nvPicPr>
        <xdr:cNvPr id="20" name="Picture 19">
          <a:extLst>
            <a:ext uri="{FF2B5EF4-FFF2-40B4-BE49-F238E27FC236}">
              <a16:creationId xmlns:a16="http://schemas.microsoft.com/office/drawing/2014/main" id="{00000000-0008-0000-0400-000014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09600" y="72961500"/>
          <a:ext cx="8448675" cy="156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438</xdr:row>
      <xdr:rowOff>0</xdr:rowOff>
    </xdr:from>
    <xdr:to>
      <xdr:col>14</xdr:col>
      <xdr:colOff>561975</xdr:colOff>
      <xdr:row>466</xdr:row>
      <xdr:rowOff>95250</xdr:rowOff>
    </xdr:to>
    <xdr:pic>
      <xdr:nvPicPr>
        <xdr:cNvPr id="21" name="Picture 20">
          <a:extLst>
            <a:ext uri="{FF2B5EF4-FFF2-40B4-BE49-F238E27FC236}">
              <a16:creationId xmlns:a16="http://schemas.microsoft.com/office/drawing/2014/main" id="{00000000-0008-0000-0400-000015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09600" y="82486500"/>
          <a:ext cx="8486775" cy="542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467</xdr:row>
      <xdr:rowOff>0</xdr:rowOff>
    </xdr:from>
    <xdr:to>
      <xdr:col>14</xdr:col>
      <xdr:colOff>523875</xdr:colOff>
      <xdr:row>495</xdr:row>
      <xdr:rowOff>171450</xdr:rowOff>
    </xdr:to>
    <xdr:pic>
      <xdr:nvPicPr>
        <xdr:cNvPr id="22" name="Picture 21">
          <a:extLst>
            <a:ext uri="{FF2B5EF4-FFF2-40B4-BE49-F238E27FC236}">
              <a16:creationId xmlns:a16="http://schemas.microsoft.com/office/drawing/2014/main" id="{00000000-0008-0000-0400-000016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609600" y="88011000"/>
          <a:ext cx="8448675" cy="5505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496</xdr:row>
      <xdr:rowOff>0</xdr:rowOff>
    </xdr:from>
    <xdr:to>
      <xdr:col>14</xdr:col>
      <xdr:colOff>523875</xdr:colOff>
      <xdr:row>524</xdr:row>
      <xdr:rowOff>38100</xdr:rowOff>
    </xdr:to>
    <xdr:pic>
      <xdr:nvPicPr>
        <xdr:cNvPr id="23" name="Picture 22">
          <a:extLst>
            <a:ext uri="{FF2B5EF4-FFF2-40B4-BE49-F238E27FC236}">
              <a16:creationId xmlns:a16="http://schemas.microsoft.com/office/drawing/2014/main" id="{00000000-0008-0000-0400-00001700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09600" y="93535500"/>
          <a:ext cx="8448675" cy="537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524</xdr:row>
      <xdr:rowOff>0</xdr:rowOff>
    </xdr:from>
    <xdr:to>
      <xdr:col>14</xdr:col>
      <xdr:colOff>485775</xdr:colOff>
      <xdr:row>552</xdr:row>
      <xdr:rowOff>114300</xdr:rowOff>
    </xdr:to>
    <xdr:pic>
      <xdr:nvPicPr>
        <xdr:cNvPr id="24" name="Picture 23">
          <a:extLst>
            <a:ext uri="{FF2B5EF4-FFF2-40B4-BE49-F238E27FC236}">
              <a16:creationId xmlns:a16="http://schemas.microsoft.com/office/drawing/2014/main" id="{00000000-0008-0000-0400-00001800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609600" y="98869500"/>
          <a:ext cx="8410575" cy="544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553</xdr:row>
      <xdr:rowOff>0</xdr:rowOff>
    </xdr:from>
    <xdr:to>
      <xdr:col>14</xdr:col>
      <xdr:colOff>447675</xdr:colOff>
      <xdr:row>579</xdr:row>
      <xdr:rowOff>19050</xdr:rowOff>
    </xdr:to>
    <xdr:pic>
      <xdr:nvPicPr>
        <xdr:cNvPr id="25" name="Picture 24">
          <a:extLst>
            <a:ext uri="{FF2B5EF4-FFF2-40B4-BE49-F238E27FC236}">
              <a16:creationId xmlns:a16="http://schemas.microsoft.com/office/drawing/2014/main" id="{00000000-0008-0000-0400-00001900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609600" y="104394000"/>
          <a:ext cx="8372475" cy="4972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580</xdr:row>
      <xdr:rowOff>0</xdr:rowOff>
    </xdr:from>
    <xdr:to>
      <xdr:col>9</xdr:col>
      <xdr:colOff>333375</xdr:colOff>
      <xdr:row>587</xdr:row>
      <xdr:rowOff>76200</xdr:rowOff>
    </xdr:to>
    <xdr:pic>
      <xdr:nvPicPr>
        <xdr:cNvPr id="26" name="Picture 25">
          <a:extLst>
            <a:ext uri="{FF2B5EF4-FFF2-40B4-BE49-F238E27FC236}">
              <a16:creationId xmlns:a16="http://schemas.microsoft.com/office/drawing/2014/main" id="{00000000-0008-0000-0400-00001A00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609600" y="109537500"/>
          <a:ext cx="5210175"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0</xdr:rowOff>
    </xdr:from>
    <xdr:to>
      <xdr:col>17</xdr:col>
      <xdr:colOff>19050</xdr:colOff>
      <xdr:row>33</xdr:row>
      <xdr:rowOff>0</xdr:rowOff>
    </xdr:to>
    <xdr:sp macro="" textlink="">
      <xdr:nvSpPr>
        <xdr:cNvPr id="2" name="AutoShape 2">
          <a:extLst>
            <a:ext uri="{FF2B5EF4-FFF2-40B4-BE49-F238E27FC236}">
              <a16:creationId xmlns:a16="http://schemas.microsoft.com/office/drawing/2014/main" id="{00000000-0008-0000-0500-000002000000}"/>
            </a:ext>
          </a:extLst>
        </xdr:cNvPr>
        <xdr:cNvSpPr>
          <a:spLocks noChangeArrowheads="1"/>
        </xdr:cNvSpPr>
      </xdr:nvSpPr>
      <xdr:spPr bwMode="auto">
        <a:xfrm>
          <a:off x="0" y="3343275"/>
          <a:ext cx="21497925" cy="31003875"/>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xdr:row>
      <xdr:rowOff>0</xdr:rowOff>
    </xdr:from>
    <xdr:to>
      <xdr:col>17</xdr:col>
      <xdr:colOff>19050</xdr:colOff>
      <xdr:row>33</xdr:row>
      <xdr:rowOff>0</xdr:rowOff>
    </xdr:to>
    <xdr:sp macro="" textlink="">
      <xdr:nvSpPr>
        <xdr:cNvPr id="3" name="AutoShape 2">
          <a:extLst>
            <a:ext uri="{FF2B5EF4-FFF2-40B4-BE49-F238E27FC236}">
              <a16:creationId xmlns:a16="http://schemas.microsoft.com/office/drawing/2014/main" id="{00000000-0008-0000-0500-000003000000}"/>
            </a:ext>
          </a:extLst>
        </xdr:cNvPr>
        <xdr:cNvSpPr>
          <a:spLocks noChangeArrowheads="1"/>
        </xdr:cNvSpPr>
      </xdr:nvSpPr>
      <xdr:spPr bwMode="auto">
        <a:xfrm>
          <a:off x="0" y="3343275"/>
          <a:ext cx="21497925" cy="31003875"/>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0</xdr:rowOff>
    </xdr:from>
    <xdr:to>
      <xdr:col>17</xdr:col>
      <xdr:colOff>19050</xdr:colOff>
      <xdr:row>27</xdr:row>
      <xdr:rowOff>0</xdr:rowOff>
    </xdr:to>
    <xdr:sp macro="" textlink="">
      <xdr:nvSpPr>
        <xdr:cNvPr id="2" name="AutoShape 2">
          <a:extLst>
            <a:ext uri="{FF2B5EF4-FFF2-40B4-BE49-F238E27FC236}">
              <a16:creationId xmlns:a16="http://schemas.microsoft.com/office/drawing/2014/main" id="{00000000-0008-0000-0600-000002000000}"/>
            </a:ext>
          </a:extLst>
        </xdr:cNvPr>
        <xdr:cNvSpPr>
          <a:spLocks noChangeArrowheads="1"/>
        </xdr:cNvSpPr>
      </xdr:nvSpPr>
      <xdr:spPr bwMode="auto">
        <a:xfrm>
          <a:off x="0" y="3343275"/>
          <a:ext cx="21497925" cy="309562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xdr:row>
      <xdr:rowOff>0</xdr:rowOff>
    </xdr:from>
    <xdr:to>
      <xdr:col>17</xdr:col>
      <xdr:colOff>19050</xdr:colOff>
      <xdr:row>27</xdr:row>
      <xdr:rowOff>0</xdr:rowOff>
    </xdr:to>
    <xdr:sp macro="" textlink="">
      <xdr:nvSpPr>
        <xdr:cNvPr id="3" name="AutoShape 2">
          <a:extLst>
            <a:ext uri="{FF2B5EF4-FFF2-40B4-BE49-F238E27FC236}">
              <a16:creationId xmlns:a16="http://schemas.microsoft.com/office/drawing/2014/main" id="{00000000-0008-0000-0600-000003000000}"/>
            </a:ext>
          </a:extLst>
        </xdr:cNvPr>
        <xdr:cNvSpPr>
          <a:spLocks noChangeArrowheads="1"/>
        </xdr:cNvSpPr>
      </xdr:nvSpPr>
      <xdr:spPr bwMode="auto">
        <a:xfrm>
          <a:off x="0" y="3343275"/>
          <a:ext cx="21497925" cy="3095625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12</xdr:row>
      <xdr:rowOff>0</xdr:rowOff>
    </xdr:from>
    <xdr:to>
      <xdr:col>17</xdr:col>
      <xdr:colOff>19050</xdr:colOff>
      <xdr:row>29</xdr:row>
      <xdr:rowOff>0</xdr:rowOff>
    </xdr:to>
    <xdr:sp macro="" textlink="">
      <xdr:nvSpPr>
        <xdr:cNvPr id="2" name="AutoShape 2">
          <a:extLst>
            <a:ext uri="{FF2B5EF4-FFF2-40B4-BE49-F238E27FC236}">
              <a16:creationId xmlns:a16="http://schemas.microsoft.com/office/drawing/2014/main" id="{00000000-0008-0000-0700-000002000000}"/>
            </a:ext>
          </a:extLst>
        </xdr:cNvPr>
        <xdr:cNvSpPr>
          <a:spLocks noChangeArrowheads="1"/>
        </xdr:cNvSpPr>
      </xdr:nvSpPr>
      <xdr:spPr bwMode="auto">
        <a:xfrm>
          <a:off x="0" y="3343275"/>
          <a:ext cx="21497925" cy="309562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xdr:row>
      <xdr:rowOff>0</xdr:rowOff>
    </xdr:from>
    <xdr:to>
      <xdr:col>17</xdr:col>
      <xdr:colOff>19050</xdr:colOff>
      <xdr:row>29</xdr:row>
      <xdr:rowOff>0</xdr:rowOff>
    </xdr:to>
    <xdr:sp macro="" textlink="">
      <xdr:nvSpPr>
        <xdr:cNvPr id="3" name="AutoShape 2">
          <a:extLst>
            <a:ext uri="{FF2B5EF4-FFF2-40B4-BE49-F238E27FC236}">
              <a16:creationId xmlns:a16="http://schemas.microsoft.com/office/drawing/2014/main" id="{00000000-0008-0000-0700-000003000000}"/>
            </a:ext>
          </a:extLst>
        </xdr:cNvPr>
        <xdr:cNvSpPr>
          <a:spLocks noChangeArrowheads="1"/>
        </xdr:cNvSpPr>
      </xdr:nvSpPr>
      <xdr:spPr bwMode="auto">
        <a:xfrm>
          <a:off x="0" y="3343275"/>
          <a:ext cx="21497925" cy="3095625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200025</xdr:colOff>
          <xdr:row>0</xdr:row>
          <xdr:rowOff>152400</xdr:rowOff>
        </xdr:from>
        <xdr:to>
          <xdr:col>10</xdr:col>
          <xdr:colOff>47625</xdr:colOff>
          <xdr:row>25</xdr:row>
          <xdr:rowOff>114300</xdr:rowOff>
        </xdr:to>
        <xdr:sp macro="" textlink="">
          <xdr:nvSpPr>
            <xdr:cNvPr id="12289" name="Object 1" hidden="1">
              <a:extLst>
                <a:ext uri="{63B3BB69-23CF-44E3-9099-C40C66FF867C}">
                  <a14:compatExt spid="_x0000_s12289"/>
                </a:ext>
                <a:ext uri="{FF2B5EF4-FFF2-40B4-BE49-F238E27FC236}">
                  <a16:creationId xmlns:a16="http://schemas.microsoft.com/office/drawing/2014/main" id="{00000000-0008-0000-0800-000001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Archive\DATA%20CPU%20GLOW\PA\Periode%202018-2019\Coaching\ACA\Rubrik%20PA%20Individu%20Tenaga%20Kependidikan%20Academic%20Support%20Rev%20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ks BKD"/>
      <sheetName val="Master"/>
      <sheetName val="Concept"/>
      <sheetName val="Template Rubrik INDVD-Kepend."/>
      <sheetName val="Rubrik BKD Dikti 2016"/>
      <sheetName val="Acuan perhitungan sks"/>
      <sheetName val="List"/>
    </sheetNames>
    <sheetDataSet>
      <sheetData sheetId="0"/>
      <sheetData sheetId="1">
        <row r="2">
          <cell r="B2" t="str">
            <v>No</v>
          </cell>
          <cell r="C2">
            <v>0</v>
          </cell>
        </row>
        <row r="3">
          <cell r="B3" t="str">
            <v>S2</v>
          </cell>
          <cell r="C3">
            <v>4</v>
          </cell>
        </row>
        <row r="4">
          <cell r="B4" t="str">
            <v>S3</v>
          </cell>
          <cell r="C4">
            <v>6</v>
          </cell>
        </row>
        <row r="32">
          <cell r="C32" t="str">
            <v>-</v>
          </cell>
          <cell r="D32">
            <v>0</v>
          </cell>
          <cell r="E32" t="str">
            <v>-</v>
          </cell>
          <cell r="F32" t="str">
            <v>-</v>
          </cell>
          <cell r="G32" t="str">
            <v>-</v>
          </cell>
          <cell r="H32" t="str">
            <v>-</v>
          </cell>
          <cell r="I32" t="str">
            <v>-</v>
          </cell>
          <cell r="J32" t="str">
            <v>-</v>
          </cell>
          <cell r="K32" t="str">
            <v>-</v>
          </cell>
          <cell r="L32" t="str">
            <v>-</v>
          </cell>
          <cell r="M32" t="str">
            <v>-</v>
          </cell>
          <cell r="N32" t="str">
            <v>-</v>
          </cell>
          <cell r="O32" t="str">
            <v>-</v>
          </cell>
          <cell r="P32" t="str">
            <v>-</v>
          </cell>
          <cell r="Q32" t="str">
            <v>S2 : 4
S3 : 6</v>
          </cell>
          <cell r="R32">
            <v>0</v>
          </cell>
          <cell r="S32">
            <v>0</v>
          </cell>
          <cell r="T32">
            <v>0</v>
          </cell>
          <cell r="U32">
            <v>0</v>
          </cell>
          <cell r="V32">
            <v>0</v>
          </cell>
        </row>
        <row r="33">
          <cell r="C33" t="str">
            <v>Kepala Biro</v>
          </cell>
          <cell r="D33">
            <v>14</v>
          </cell>
          <cell r="E33" t="str">
            <v>-</v>
          </cell>
          <cell r="F33" t="str">
            <v>-</v>
          </cell>
          <cell r="G33" t="str">
            <v>-</v>
          </cell>
          <cell r="H33" t="str">
            <v>-</v>
          </cell>
          <cell r="I33" t="str">
            <v>-</v>
          </cell>
          <cell r="J33" t="str">
            <v>-</v>
          </cell>
          <cell r="K33" t="str">
            <v>-</v>
          </cell>
          <cell r="L33" t="str">
            <v>-</v>
          </cell>
          <cell r="M33" t="str">
            <v>-</v>
          </cell>
          <cell r="N33" t="str">
            <v>-</v>
          </cell>
          <cell r="O33" t="str">
            <v>-</v>
          </cell>
          <cell r="P33" t="str">
            <v>-</v>
          </cell>
          <cell r="Q33">
            <v>0</v>
          </cell>
          <cell r="R33">
            <v>0</v>
          </cell>
          <cell r="S33">
            <v>0</v>
          </cell>
          <cell r="T33">
            <v>2</v>
          </cell>
          <cell r="U33">
            <v>0</v>
          </cell>
          <cell r="V33">
            <v>0</v>
          </cell>
        </row>
        <row r="34">
          <cell r="C34" t="str">
            <v>Kepala Kantor</v>
          </cell>
          <cell r="D34">
            <v>14</v>
          </cell>
          <cell r="E34" t="str">
            <v>-</v>
          </cell>
          <cell r="F34" t="str">
            <v>-</v>
          </cell>
          <cell r="G34" t="str">
            <v>-</v>
          </cell>
          <cell r="H34" t="str">
            <v>-</v>
          </cell>
          <cell r="I34" t="str">
            <v>-</v>
          </cell>
          <cell r="J34" t="str">
            <v>-</v>
          </cell>
          <cell r="K34" t="str">
            <v>-</v>
          </cell>
          <cell r="L34" t="str">
            <v>-</v>
          </cell>
          <cell r="M34" t="str">
            <v>-</v>
          </cell>
          <cell r="N34" t="str">
            <v>-</v>
          </cell>
          <cell r="O34" t="str">
            <v>-</v>
          </cell>
          <cell r="P34" t="str">
            <v>-</v>
          </cell>
          <cell r="Q34">
            <v>0</v>
          </cell>
          <cell r="R34">
            <v>0</v>
          </cell>
          <cell r="S34">
            <v>0</v>
          </cell>
          <cell r="T34">
            <v>2</v>
          </cell>
          <cell r="U34">
            <v>0</v>
          </cell>
          <cell r="V34">
            <v>0</v>
          </cell>
        </row>
        <row r="35">
          <cell r="C35" t="str">
            <v>Kepala Pusat</v>
          </cell>
          <cell r="D35">
            <v>14</v>
          </cell>
          <cell r="E35" t="str">
            <v>-</v>
          </cell>
          <cell r="F35" t="str">
            <v>-</v>
          </cell>
          <cell r="G35" t="str">
            <v>-</v>
          </cell>
          <cell r="H35" t="str">
            <v>-</v>
          </cell>
          <cell r="I35" t="str">
            <v>-</v>
          </cell>
          <cell r="J35" t="str">
            <v>-</v>
          </cell>
          <cell r="K35" t="str">
            <v>-</v>
          </cell>
          <cell r="L35" t="str">
            <v>-</v>
          </cell>
          <cell r="M35" t="str">
            <v>-</v>
          </cell>
          <cell r="N35" t="str">
            <v>-</v>
          </cell>
          <cell r="O35" t="str">
            <v>-</v>
          </cell>
          <cell r="P35" t="str">
            <v>-</v>
          </cell>
          <cell r="Q35">
            <v>0</v>
          </cell>
          <cell r="R35">
            <v>0</v>
          </cell>
          <cell r="S35">
            <v>0</v>
          </cell>
          <cell r="T35">
            <v>2</v>
          </cell>
          <cell r="U35">
            <v>0</v>
          </cell>
          <cell r="V35">
            <v>0</v>
          </cell>
        </row>
        <row r="36">
          <cell r="C36" t="str">
            <v>Kependidikan - Koordinator full time &amp; part time</v>
          </cell>
          <cell r="D36">
            <v>4</v>
          </cell>
          <cell r="E36" t="str">
            <v>-</v>
          </cell>
          <cell r="F36" t="str">
            <v>-</v>
          </cell>
          <cell r="G36" t="str">
            <v>-</v>
          </cell>
          <cell r="H36" t="str">
            <v>-</v>
          </cell>
          <cell r="I36" t="str">
            <v>-</v>
          </cell>
          <cell r="J36" t="str">
            <v>-</v>
          </cell>
          <cell r="K36" t="str">
            <v>-</v>
          </cell>
          <cell r="L36" t="str">
            <v>-</v>
          </cell>
          <cell r="M36" t="str">
            <v>-</v>
          </cell>
          <cell r="N36" t="str">
            <v>-</v>
          </cell>
          <cell r="O36" t="str">
            <v>-</v>
          </cell>
          <cell r="P36" t="str">
            <v>-</v>
          </cell>
          <cell r="Q36">
            <v>0</v>
          </cell>
          <cell r="R36">
            <v>0</v>
          </cell>
          <cell r="S36">
            <v>0</v>
          </cell>
          <cell r="T36">
            <v>2</v>
          </cell>
          <cell r="U36">
            <v>4</v>
          </cell>
          <cell r="V36">
            <v>10</v>
          </cell>
        </row>
        <row r="37">
          <cell r="C37" t="str">
            <v>Kependidikan - Staf full time &amp; part time</v>
          </cell>
          <cell r="D37">
            <v>2</v>
          </cell>
          <cell r="E37" t="str">
            <v>-</v>
          </cell>
          <cell r="F37" t="str">
            <v>-</v>
          </cell>
          <cell r="G37" t="str">
            <v>-</v>
          </cell>
          <cell r="H37" t="str">
            <v>-</v>
          </cell>
          <cell r="I37" t="str">
            <v>-</v>
          </cell>
          <cell r="J37" t="str">
            <v>-</v>
          </cell>
          <cell r="K37" t="str">
            <v>-</v>
          </cell>
          <cell r="L37" t="str">
            <v>-</v>
          </cell>
          <cell r="M37" t="str">
            <v>-</v>
          </cell>
          <cell r="N37" t="str">
            <v>-</v>
          </cell>
          <cell r="O37" t="str">
            <v>-</v>
          </cell>
          <cell r="P37" t="str">
            <v>-</v>
          </cell>
          <cell r="Q37">
            <v>0</v>
          </cell>
          <cell r="R37">
            <v>0</v>
          </cell>
          <cell r="S37">
            <v>0</v>
          </cell>
          <cell r="T37">
            <v>2</v>
          </cell>
          <cell r="U37">
            <v>4</v>
          </cell>
          <cell r="V37">
            <v>12</v>
          </cell>
        </row>
        <row r="38">
          <cell r="C38" t="str">
            <v>Kependidikan - Supervisor/Officer full time &amp; part time</v>
          </cell>
          <cell r="D38">
            <v>3</v>
          </cell>
          <cell r="E38" t="str">
            <v>-</v>
          </cell>
          <cell r="F38" t="str">
            <v>-</v>
          </cell>
          <cell r="G38" t="str">
            <v>-</v>
          </cell>
          <cell r="H38" t="str">
            <v>-</v>
          </cell>
          <cell r="I38" t="str">
            <v>-</v>
          </cell>
          <cell r="J38" t="str">
            <v>-</v>
          </cell>
          <cell r="K38" t="str">
            <v>-</v>
          </cell>
          <cell r="L38" t="str">
            <v>-</v>
          </cell>
          <cell r="M38" t="str">
            <v>-</v>
          </cell>
          <cell r="N38" t="str">
            <v>-</v>
          </cell>
          <cell r="O38" t="str">
            <v>-</v>
          </cell>
          <cell r="P38" t="str">
            <v>-</v>
          </cell>
          <cell r="Q38">
            <v>0</v>
          </cell>
          <cell r="R38">
            <v>0</v>
          </cell>
          <cell r="S38">
            <v>0</v>
          </cell>
          <cell r="T38">
            <v>2</v>
          </cell>
          <cell r="U38">
            <v>4</v>
          </cell>
          <cell r="V38">
            <v>11</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26.emf"/><Relationship Id="rId4" Type="http://schemas.openxmlformats.org/officeDocument/2006/relationships/package" Target="../embeddings/Microsoft_Word_Document.docx"/></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5"/>
  <sheetViews>
    <sheetView workbookViewId="0">
      <pane ySplit="3" topLeftCell="A7" activePane="bottomLeft" state="frozen"/>
      <selection pane="bottomLeft" activeCell="D5" sqref="D5"/>
    </sheetView>
  </sheetViews>
  <sheetFormatPr defaultColWidth="14.42578125" defaultRowHeight="15" customHeight="1" x14ac:dyDescent="0.25"/>
  <cols>
    <col min="1" max="1" width="4.42578125" style="44" customWidth="1"/>
    <col min="2" max="2" width="7.85546875" style="44" customWidth="1"/>
    <col min="3" max="3" width="20.42578125" style="44" customWidth="1"/>
    <col min="4" max="4" width="17.7109375" style="44" customWidth="1"/>
    <col min="5" max="5" width="26.5703125" style="44" customWidth="1"/>
    <col min="6" max="6" width="10.5703125" style="44" customWidth="1"/>
    <col min="7" max="7" width="13.5703125" style="44" customWidth="1"/>
    <col min="8" max="8" width="11.5703125" style="44" customWidth="1"/>
    <col min="9" max="9" width="13" style="44" customWidth="1"/>
    <col min="10" max="10" width="10.5703125" style="44" customWidth="1"/>
    <col min="11" max="11" width="11.5703125" style="44" bestFit="1" customWidth="1"/>
    <col min="12" max="12" width="11.140625" style="44" customWidth="1"/>
    <col min="13" max="13" width="15.5703125" style="44" customWidth="1"/>
    <col min="14" max="14" width="21" style="44" customWidth="1"/>
    <col min="15" max="16384" width="14.42578125" style="44"/>
  </cols>
  <sheetData>
    <row r="1" spans="1:27" ht="15.75" x14ac:dyDescent="0.25">
      <c r="A1" s="40" t="s">
        <v>0</v>
      </c>
      <c r="B1" s="41" t="s">
        <v>267</v>
      </c>
      <c r="C1" s="43"/>
      <c r="D1" s="42"/>
      <c r="E1" s="42"/>
      <c r="F1" s="42"/>
      <c r="G1" s="42"/>
      <c r="H1" s="42"/>
      <c r="I1" s="42"/>
      <c r="J1" s="42"/>
      <c r="K1" s="42"/>
      <c r="L1" s="42"/>
      <c r="M1" s="42"/>
      <c r="N1" s="42"/>
      <c r="O1" s="42"/>
      <c r="P1" s="42"/>
      <c r="Q1" s="42"/>
      <c r="R1" s="42"/>
      <c r="S1" s="42"/>
      <c r="T1" s="42"/>
      <c r="U1" s="42"/>
      <c r="V1" s="42"/>
      <c r="W1" s="42"/>
      <c r="X1" s="42"/>
      <c r="Y1" s="42"/>
      <c r="Z1" s="42"/>
      <c r="AA1" s="42"/>
    </row>
    <row r="2" spans="1:27" ht="15.75" x14ac:dyDescent="0.25">
      <c r="A2" s="45"/>
      <c r="B2" s="432" t="s">
        <v>6</v>
      </c>
      <c r="C2" s="432" t="s">
        <v>7</v>
      </c>
      <c r="D2" s="434" t="s">
        <v>268</v>
      </c>
      <c r="E2" s="430" t="s">
        <v>269</v>
      </c>
      <c r="F2" s="435" t="s">
        <v>270</v>
      </c>
      <c r="G2" s="436"/>
      <c r="H2" s="436"/>
      <c r="I2" s="436"/>
      <c r="J2" s="436"/>
      <c r="K2" s="436"/>
      <c r="L2" s="436"/>
      <c r="M2" s="437"/>
      <c r="N2" s="430" t="s">
        <v>8</v>
      </c>
      <c r="O2" s="42"/>
      <c r="P2" s="42"/>
      <c r="Q2" s="42"/>
      <c r="R2" s="42"/>
      <c r="S2" s="42"/>
      <c r="T2" s="42"/>
      <c r="U2" s="42"/>
      <c r="V2" s="42"/>
      <c r="W2" s="42"/>
      <c r="X2" s="42"/>
      <c r="Y2" s="42"/>
      <c r="Z2" s="42"/>
      <c r="AA2" s="42"/>
    </row>
    <row r="3" spans="1:27" ht="83.25" customHeight="1" x14ac:dyDescent="0.25">
      <c r="A3" s="45"/>
      <c r="B3" s="433"/>
      <c r="C3" s="433"/>
      <c r="D3" s="431"/>
      <c r="E3" s="431"/>
      <c r="F3" s="46" t="s">
        <v>10</v>
      </c>
      <c r="G3" s="46" t="s">
        <v>11</v>
      </c>
      <c r="H3" s="46" t="s">
        <v>135</v>
      </c>
      <c r="I3" s="46" t="s">
        <v>310</v>
      </c>
      <c r="J3" s="46" t="s">
        <v>35</v>
      </c>
      <c r="K3" s="46" t="s">
        <v>311</v>
      </c>
      <c r="L3" s="46" t="s">
        <v>14</v>
      </c>
      <c r="M3" s="46" t="s">
        <v>15</v>
      </c>
      <c r="N3" s="431"/>
      <c r="O3" s="42"/>
      <c r="P3" s="42"/>
      <c r="Q3" s="42"/>
      <c r="R3" s="42"/>
      <c r="S3" s="42"/>
      <c r="T3" s="42"/>
      <c r="U3" s="42"/>
      <c r="V3" s="42"/>
      <c r="W3" s="42"/>
      <c r="X3" s="42"/>
      <c r="Y3" s="42"/>
      <c r="Z3" s="42"/>
      <c r="AA3" s="42"/>
    </row>
    <row r="4" spans="1:27" ht="120" x14ac:dyDescent="0.25">
      <c r="A4" s="47"/>
      <c r="B4" s="48" t="s">
        <v>16</v>
      </c>
      <c r="C4" s="49" t="s">
        <v>17</v>
      </c>
      <c r="D4" s="50" t="s">
        <v>313</v>
      </c>
      <c r="E4" s="51" t="s">
        <v>271</v>
      </c>
      <c r="F4" s="52">
        <v>12</v>
      </c>
      <c r="G4" s="52">
        <v>10</v>
      </c>
      <c r="H4" s="53">
        <v>8</v>
      </c>
      <c r="I4" s="53">
        <v>6</v>
      </c>
      <c r="J4" s="53">
        <v>5</v>
      </c>
      <c r="K4" s="53">
        <v>4</v>
      </c>
      <c r="L4" s="53">
        <v>0</v>
      </c>
      <c r="M4" s="53">
        <v>0</v>
      </c>
      <c r="N4" s="54" t="s">
        <v>18</v>
      </c>
      <c r="O4" s="42"/>
      <c r="P4" s="42"/>
      <c r="Q4" s="42"/>
      <c r="R4" s="42"/>
      <c r="S4" s="42"/>
      <c r="T4" s="42"/>
      <c r="U4" s="42"/>
      <c r="V4" s="42"/>
      <c r="W4" s="42"/>
      <c r="X4" s="42"/>
      <c r="Y4" s="42"/>
      <c r="Z4" s="42"/>
      <c r="AA4" s="42"/>
    </row>
    <row r="5" spans="1:27" x14ac:dyDescent="0.25">
      <c r="A5" s="47"/>
      <c r="B5" s="55" t="s">
        <v>19</v>
      </c>
      <c r="C5" s="56" t="s">
        <v>20</v>
      </c>
      <c r="D5" s="57"/>
      <c r="E5" s="58"/>
      <c r="F5" s="59"/>
      <c r="G5" s="58"/>
      <c r="H5" s="58"/>
      <c r="I5" s="58"/>
      <c r="J5" s="58"/>
      <c r="K5" s="58"/>
      <c r="L5" s="58"/>
      <c r="M5" s="60"/>
      <c r="N5" s="54" t="s">
        <v>18</v>
      </c>
      <c r="O5" s="42"/>
      <c r="P5" s="42"/>
      <c r="Q5" s="42"/>
      <c r="R5" s="42"/>
      <c r="S5" s="42"/>
      <c r="T5" s="42"/>
      <c r="U5" s="42"/>
      <c r="V5" s="42"/>
      <c r="W5" s="42"/>
      <c r="X5" s="42"/>
      <c r="Y5" s="42"/>
      <c r="Z5" s="42"/>
      <c r="AA5" s="42"/>
    </row>
    <row r="6" spans="1:27" x14ac:dyDescent="0.25">
      <c r="A6" s="61"/>
      <c r="B6" s="62" t="s">
        <v>250</v>
      </c>
      <c r="C6" s="50" t="s">
        <v>21</v>
      </c>
      <c r="D6" s="63"/>
      <c r="E6" s="54"/>
      <c r="F6" s="64"/>
      <c r="G6" s="64"/>
      <c r="H6" s="64"/>
      <c r="I6" s="64"/>
      <c r="J6" s="64"/>
      <c r="K6" s="64"/>
      <c r="L6" s="64"/>
      <c r="M6" s="64"/>
      <c r="N6" s="54" t="s">
        <v>18</v>
      </c>
      <c r="O6" s="65" t="s">
        <v>272</v>
      </c>
      <c r="P6" s="42"/>
      <c r="Q6" s="42"/>
      <c r="R6" s="42"/>
      <c r="S6" s="42"/>
      <c r="T6" s="42"/>
      <c r="U6" s="42"/>
      <c r="V6" s="42"/>
      <c r="W6" s="42"/>
      <c r="X6" s="42"/>
      <c r="Y6" s="42"/>
      <c r="Z6" s="42"/>
      <c r="AA6" s="42"/>
    </row>
    <row r="7" spans="1:27" ht="75" x14ac:dyDescent="0.25">
      <c r="A7" s="61"/>
      <c r="B7" s="66"/>
      <c r="C7" s="67" t="s">
        <v>22</v>
      </c>
      <c r="D7" s="68" t="s">
        <v>273</v>
      </c>
      <c r="E7" s="69" t="s">
        <v>274</v>
      </c>
      <c r="F7" s="64" t="s">
        <v>275</v>
      </c>
      <c r="G7" s="64" t="s">
        <v>276</v>
      </c>
      <c r="H7" s="64" t="s">
        <v>276</v>
      </c>
      <c r="I7" s="64" t="s">
        <v>276</v>
      </c>
      <c r="J7" s="64" t="s">
        <v>277</v>
      </c>
      <c r="K7" s="64" t="s">
        <v>276</v>
      </c>
      <c r="L7" s="64" t="s">
        <v>278</v>
      </c>
      <c r="M7" s="64" t="s">
        <v>276</v>
      </c>
      <c r="N7" s="70" t="s">
        <v>279</v>
      </c>
      <c r="O7" s="42"/>
      <c r="P7" s="42"/>
      <c r="Q7" s="42"/>
      <c r="R7" s="42"/>
      <c r="S7" s="42"/>
      <c r="T7" s="42"/>
      <c r="U7" s="42"/>
      <c r="V7" s="42"/>
      <c r="W7" s="42"/>
      <c r="X7" s="42"/>
      <c r="Y7" s="42"/>
      <c r="Z7" s="42"/>
      <c r="AA7" s="42"/>
    </row>
    <row r="8" spans="1:27" ht="105" x14ac:dyDescent="0.25">
      <c r="A8" s="61"/>
      <c r="B8" s="66"/>
      <c r="C8" s="67" t="s">
        <v>23</v>
      </c>
      <c r="D8" s="68" t="s">
        <v>280</v>
      </c>
      <c r="E8" s="63" t="s">
        <v>281</v>
      </c>
      <c r="F8" s="64" t="s">
        <v>282</v>
      </c>
      <c r="G8" s="64" t="s">
        <v>283</v>
      </c>
      <c r="H8" s="64" t="s">
        <v>284</v>
      </c>
      <c r="I8" s="64" t="s">
        <v>284</v>
      </c>
      <c r="J8" s="64" t="s">
        <v>284</v>
      </c>
      <c r="K8" s="64" t="s">
        <v>284</v>
      </c>
      <c r="L8" s="64" t="s">
        <v>285</v>
      </c>
      <c r="M8" s="64" t="s">
        <v>284</v>
      </c>
      <c r="N8" s="54" t="s">
        <v>18</v>
      </c>
      <c r="O8" s="42"/>
      <c r="P8" s="42"/>
      <c r="Q8" s="42"/>
      <c r="R8" s="42"/>
      <c r="S8" s="42"/>
      <c r="T8" s="42"/>
      <c r="U8" s="42"/>
      <c r="V8" s="42"/>
      <c r="W8" s="42"/>
      <c r="X8" s="42"/>
      <c r="Y8" s="42"/>
      <c r="Z8" s="42"/>
      <c r="AA8" s="42"/>
    </row>
    <row r="9" spans="1:27" ht="105" x14ac:dyDescent="0.25">
      <c r="A9" s="61"/>
      <c r="B9" s="66"/>
      <c r="C9" s="67" t="s">
        <v>24</v>
      </c>
      <c r="D9" s="68" t="s">
        <v>286</v>
      </c>
      <c r="E9" s="63" t="s">
        <v>287</v>
      </c>
      <c r="F9" s="64" t="s">
        <v>282</v>
      </c>
      <c r="G9" s="64" t="s">
        <v>283</v>
      </c>
      <c r="H9" s="64" t="s">
        <v>284</v>
      </c>
      <c r="I9" s="64" t="s">
        <v>284</v>
      </c>
      <c r="J9" s="64" t="s">
        <v>284</v>
      </c>
      <c r="K9" s="64" t="s">
        <v>284</v>
      </c>
      <c r="L9" s="64" t="s">
        <v>285</v>
      </c>
      <c r="M9" s="64" t="s">
        <v>284</v>
      </c>
      <c r="N9" s="63" t="s">
        <v>18</v>
      </c>
      <c r="O9" s="42"/>
      <c r="P9" s="42"/>
      <c r="Q9" s="42"/>
      <c r="R9" s="42"/>
      <c r="S9" s="42"/>
      <c r="T9" s="42"/>
      <c r="U9" s="42"/>
      <c r="V9" s="42"/>
      <c r="W9" s="42"/>
      <c r="X9" s="42"/>
      <c r="Y9" s="42"/>
      <c r="Z9" s="42"/>
      <c r="AA9" s="42"/>
    </row>
    <row r="10" spans="1:27" ht="105" x14ac:dyDescent="0.25">
      <c r="A10" s="61"/>
      <c r="B10" s="71" t="s">
        <v>251</v>
      </c>
      <c r="C10" s="72" t="s">
        <v>25</v>
      </c>
      <c r="D10" s="63" t="s">
        <v>288</v>
      </c>
      <c r="E10" s="69" t="s">
        <v>26</v>
      </c>
      <c r="F10" s="64" t="s">
        <v>289</v>
      </c>
      <c r="G10" s="64" t="s">
        <v>289</v>
      </c>
      <c r="H10" s="64" t="s">
        <v>289</v>
      </c>
      <c r="I10" s="64" t="s">
        <v>289</v>
      </c>
      <c r="J10" s="64" t="s">
        <v>289</v>
      </c>
      <c r="K10" s="64" t="s">
        <v>289</v>
      </c>
      <c r="L10" s="64" t="s">
        <v>285</v>
      </c>
      <c r="M10" s="64" t="s">
        <v>289</v>
      </c>
      <c r="N10" s="63" t="s">
        <v>18</v>
      </c>
      <c r="O10" s="42"/>
      <c r="P10" s="42"/>
      <c r="Q10" s="42"/>
      <c r="R10" s="42"/>
      <c r="S10" s="42"/>
      <c r="T10" s="42"/>
      <c r="U10" s="42"/>
      <c r="V10" s="42"/>
      <c r="W10" s="42"/>
      <c r="X10" s="42"/>
      <c r="Y10" s="42"/>
      <c r="Z10" s="42"/>
      <c r="AA10" s="42"/>
    </row>
    <row r="11" spans="1:27" ht="105" x14ac:dyDescent="0.25">
      <c r="A11" s="61"/>
      <c r="B11" s="73" t="s">
        <v>252</v>
      </c>
      <c r="C11" s="67" t="s">
        <v>27</v>
      </c>
      <c r="D11" s="63" t="s">
        <v>290</v>
      </c>
      <c r="E11" s="69" t="s">
        <v>28</v>
      </c>
      <c r="F11" s="64" t="s">
        <v>283</v>
      </c>
      <c r="G11" s="64" t="s">
        <v>283</v>
      </c>
      <c r="H11" s="64" t="s">
        <v>283</v>
      </c>
      <c r="I11" s="64" t="s">
        <v>283</v>
      </c>
      <c r="J11" s="64" t="s">
        <v>283</v>
      </c>
      <c r="K11" s="64" t="s">
        <v>283</v>
      </c>
      <c r="L11" s="64" t="s">
        <v>285</v>
      </c>
      <c r="M11" s="64" t="s">
        <v>283</v>
      </c>
      <c r="N11" s="63" t="s">
        <v>18</v>
      </c>
      <c r="O11" s="42"/>
      <c r="P11" s="42"/>
      <c r="Q11" s="42"/>
      <c r="R11" s="42"/>
      <c r="S11" s="42"/>
      <c r="T11" s="42"/>
      <c r="U11" s="42"/>
      <c r="V11" s="42"/>
      <c r="W11" s="42"/>
      <c r="X11" s="42"/>
      <c r="Y11" s="42"/>
      <c r="Z11" s="42"/>
      <c r="AA11" s="42"/>
    </row>
    <row r="12" spans="1:27" ht="105" x14ac:dyDescent="0.25">
      <c r="A12" s="61"/>
      <c r="B12" s="73" t="s">
        <v>253</v>
      </c>
      <c r="C12" s="67" t="s">
        <v>29</v>
      </c>
      <c r="D12" s="63" t="s">
        <v>291</v>
      </c>
      <c r="E12" s="69" t="s">
        <v>30</v>
      </c>
      <c r="F12" s="64" t="s">
        <v>282</v>
      </c>
      <c r="G12" s="64" t="s">
        <v>282</v>
      </c>
      <c r="H12" s="64" t="s">
        <v>282</v>
      </c>
      <c r="I12" s="64" t="s">
        <v>282</v>
      </c>
      <c r="J12" s="64" t="s">
        <v>282</v>
      </c>
      <c r="K12" s="64" t="s">
        <v>282</v>
      </c>
      <c r="L12" s="64" t="s">
        <v>282</v>
      </c>
      <c r="M12" s="64" t="s">
        <v>292</v>
      </c>
      <c r="N12" s="63"/>
      <c r="O12" s="42"/>
      <c r="P12" s="42"/>
      <c r="Q12" s="42"/>
      <c r="R12" s="42"/>
      <c r="S12" s="42"/>
      <c r="T12" s="42"/>
      <c r="U12" s="42"/>
      <c r="V12" s="42"/>
      <c r="W12" s="42"/>
      <c r="X12" s="42"/>
      <c r="Y12" s="42"/>
      <c r="Z12" s="42"/>
      <c r="AA12" s="42"/>
    </row>
    <row r="13" spans="1:27" ht="105" x14ac:dyDescent="0.25">
      <c r="A13" s="61"/>
      <c r="B13" s="73" t="s">
        <v>257</v>
      </c>
      <c r="C13" s="67" t="s">
        <v>258</v>
      </c>
      <c r="D13" s="63" t="s">
        <v>293</v>
      </c>
      <c r="E13" s="69" t="s">
        <v>31</v>
      </c>
      <c r="F13" s="64" t="s">
        <v>283</v>
      </c>
      <c r="G13" s="64" t="s">
        <v>284</v>
      </c>
      <c r="H13" s="64" t="s">
        <v>284</v>
      </c>
      <c r="I13" s="64" t="s">
        <v>284</v>
      </c>
      <c r="J13" s="64" t="s">
        <v>284</v>
      </c>
      <c r="K13" s="64" t="s">
        <v>284</v>
      </c>
      <c r="L13" s="64" t="s">
        <v>285</v>
      </c>
      <c r="M13" s="64" t="s">
        <v>284</v>
      </c>
      <c r="N13" s="63" t="s">
        <v>18</v>
      </c>
      <c r="O13" s="42"/>
      <c r="P13" s="42"/>
      <c r="Q13" s="42"/>
      <c r="R13" s="42"/>
      <c r="S13" s="42"/>
      <c r="T13" s="42"/>
      <c r="U13" s="42"/>
      <c r="V13" s="42"/>
      <c r="W13" s="42"/>
      <c r="X13" s="42"/>
      <c r="Y13" s="42"/>
      <c r="Z13" s="42"/>
      <c r="AA13" s="42"/>
    </row>
    <row r="14" spans="1:27" ht="75" x14ac:dyDescent="0.25">
      <c r="A14" s="47"/>
      <c r="B14" s="74" t="s">
        <v>32</v>
      </c>
      <c r="C14" s="75" t="s">
        <v>294</v>
      </c>
      <c r="D14" s="63" t="s">
        <v>293</v>
      </c>
      <c r="E14" s="69" t="s">
        <v>33</v>
      </c>
      <c r="F14" s="64" t="s">
        <v>282</v>
      </c>
      <c r="G14" s="73" t="s">
        <v>289</v>
      </c>
      <c r="H14" s="73" t="s">
        <v>289</v>
      </c>
      <c r="I14" s="73" t="s">
        <v>289</v>
      </c>
      <c r="J14" s="73" t="s">
        <v>289</v>
      </c>
      <c r="K14" s="73" t="s">
        <v>289</v>
      </c>
      <c r="L14" s="73" t="s">
        <v>289</v>
      </c>
      <c r="M14" s="73" t="s">
        <v>289</v>
      </c>
      <c r="N14" s="63" t="s">
        <v>295</v>
      </c>
      <c r="O14" s="42"/>
      <c r="P14" s="42"/>
      <c r="Q14" s="42"/>
      <c r="R14" s="42"/>
      <c r="S14" s="42"/>
      <c r="T14" s="42"/>
      <c r="U14" s="42"/>
      <c r="V14" s="42"/>
      <c r="W14" s="42"/>
      <c r="X14" s="42"/>
      <c r="Y14" s="42"/>
      <c r="Z14" s="42"/>
      <c r="AA14" s="42"/>
    </row>
    <row r="15" spans="1:27" x14ac:dyDescent="0.25">
      <c r="A15" s="61"/>
      <c r="B15" s="42"/>
      <c r="C15" s="43"/>
      <c r="D15" s="42"/>
      <c r="E15" s="42"/>
      <c r="F15" s="42"/>
      <c r="G15" s="42"/>
      <c r="H15" s="42"/>
      <c r="I15" s="42"/>
      <c r="J15" s="42"/>
      <c r="K15" s="42"/>
      <c r="L15" s="42"/>
      <c r="M15" s="42"/>
      <c r="N15" s="42"/>
      <c r="O15" s="42"/>
      <c r="P15" s="42"/>
      <c r="Q15" s="42"/>
      <c r="R15" s="42"/>
      <c r="S15" s="42"/>
      <c r="T15" s="42"/>
      <c r="U15" s="42"/>
      <c r="V15" s="42"/>
      <c r="W15" s="42"/>
      <c r="X15" s="42"/>
      <c r="Y15" s="42"/>
      <c r="Z15" s="42"/>
      <c r="AA15" s="42"/>
    </row>
    <row r="16" spans="1:27" x14ac:dyDescent="0.25">
      <c r="A16" s="61"/>
      <c r="B16" s="42"/>
      <c r="C16" s="43"/>
      <c r="D16" s="42"/>
      <c r="E16" s="42"/>
      <c r="F16" s="42"/>
      <c r="G16" s="42"/>
      <c r="H16" s="42"/>
      <c r="I16" s="42"/>
      <c r="J16" s="42"/>
      <c r="K16" s="42"/>
      <c r="L16" s="42"/>
      <c r="M16" s="42"/>
      <c r="N16" s="42"/>
      <c r="O16" s="42"/>
      <c r="P16" s="42"/>
      <c r="Q16" s="42"/>
      <c r="R16" s="42"/>
      <c r="S16" s="42"/>
      <c r="T16" s="42"/>
      <c r="U16" s="42"/>
      <c r="V16" s="42"/>
      <c r="W16" s="42"/>
      <c r="X16" s="42"/>
      <c r="Y16" s="42"/>
      <c r="Z16" s="42"/>
      <c r="AA16" s="42"/>
    </row>
    <row r="17" spans="1:27" x14ac:dyDescent="0.25">
      <c r="A17" s="61"/>
      <c r="B17" s="42" t="s">
        <v>296</v>
      </c>
      <c r="C17" s="43"/>
      <c r="D17" s="42"/>
      <c r="E17" s="42" t="s">
        <v>297</v>
      </c>
      <c r="F17" s="42"/>
      <c r="G17" s="42"/>
      <c r="H17" s="42"/>
      <c r="I17" s="42"/>
      <c r="J17" s="42"/>
      <c r="K17" s="42"/>
      <c r="L17" s="42"/>
      <c r="M17" s="42"/>
      <c r="N17" s="42"/>
      <c r="O17" s="42"/>
      <c r="P17" s="42"/>
      <c r="Q17" s="42"/>
      <c r="R17" s="42"/>
      <c r="S17" s="42"/>
      <c r="T17" s="42"/>
      <c r="U17" s="42"/>
      <c r="V17" s="42"/>
      <c r="W17" s="42"/>
      <c r="X17" s="42"/>
      <c r="Y17" s="42"/>
      <c r="Z17" s="42"/>
      <c r="AA17" s="42"/>
    </row>
    <row r="18" spans="1:27" x14ac:dyDescent="0.25">
      <c r="A18" s="61"/>
      <c r="B18" s="42"/>
      <c r="C18" s="43"/>
      <c r="D18" s="42"/>
      <c r="E18" s="42" t="s">
        <v>298</v>
      </c>
      <c r="F18" s="42"/>
      <c r="G18" s="42"/>
      <c r="H18" s="42"/>
      <c r="I18" s="42"/>
      <c r="J18" s="42"/>
      <c r="K18" s="42"/>
      <c r="L18" s="42"/>
      <c r="M18" s="42"/>
      <c r="N18" s="42"/>
      <c r="O18" s="42"/>
      <c r="P18" s="42"/>
      <c r="Q18" s="42"/>
      <c r="R18" s="42"/>
      <c r="S18" s="42"/>
      <c r="T18" s="42"/>
      <c r="U18" s="42"/>
      <c r="V18" s="42"/>
      <c r="W18" s="42"/>
      <c r="X18" s="42"/>
      <c r="Y18" s="42"/>
      <c r="Z18" s="42"/>
      <c r="AA18" s="42"/>
    </row>
    <row r="19" spans="1:27" x14ac:dyDescent="0.25">
      <c r="A19" s="61"/>
      <c r="B19" s="42" t="s">
        <v>299</v>
      </c>
      <c r="C19" s="43"/>
      <c r="D19" s="42"/>
      <c r="E19" s="42" t="s">
        <v>300</v>
      </c>
      <c r="F19" s="42"/>
      <c r="G19" s="42"/>
      <c r="H19" s="42"/>
      <c r="I19" s="42"/>
      <c r="J19" s="42"/>
      <c r="K19" s="42"/>
      <c r="L19" s="42"/>
      <c r="M19" s="42"/>
      <c r="N19" s="42"/>
      <c r="O19" s="42"/>
      <c r="P19" s="42"/>
      <c r="Q19" s="42"/>
      <c r="R19" s="42"/>
      <c r="S19" s="42"/>
      <c r="T19" s="42"/>
      <c r="U19" s="42"/>
      <c r="V19" s="42"/>
      <c r="W19" s="42"/>
      <c r="X19" s="42"/>
      <c r="Y19" s="42"/>
      <c r="Z19" s="42"/>
      <c r="AA19" s="42"/>
    </row>
    <row r="20" spans="1:27" x14ac:dyDescent="0.25">
      <c r="A20" s="61"/>
      <c r="B20" s="42" t="s">
        <v>301</v>
      </c>
      <c r="C20" s="43"/>
      <c r="D20" s="42"/>
      <c r="E20" s="42"/>
      <c r="F20" s="42"/>
      <c r="G20" s="42"/>
      <c r="H20" s="42"/>
      <c r="I20" s="42"/>
      <c r="J20" s="42"/>
      <c r="K20" s="42"/>
      <c r="L20" s="42"/>
      <c r="M20" s="42"/>
      <c r="N20" s="42"/>
      <c r="O20" s="42"/>
      <c r="P20" s="42"/>
      <c r="Q20" s="42"/>
      <c r="R20" s="42"/>
      <c r="S20" s="42"/>
      <c r="T20" s="42"/>
      <c r="U20" s="42"/>
      <c r="V20" s="42"/>
      <c r="W20" s="42"/>
      <c r="X20" s="42"/>
      <c r="Y20" s="42"/>
      <c r="Z20" s="42"/>
      <c r="AA20" s="42"/>
    </row>
    <row r="21" spans="1:27" x14ac:dyDescent="0.25">
      <c r="A21" s="61"/>
      <c r="B21" s="42" t="s">
        <v>302</v>
      </c>
      <c r="C21" s="43" t="s">
        <v>303</v>
      </c>
      <c r="D21" s="42"/>
      <c r="E21" s="42" t="s">
        <v>304</v>
      </c>
      <c r="F21" s="42"/>
      <c r="G21" s="42"/>
      <c r="H21" s="42"/>
      <c r="I21" s="42"/>
      <c r="J21" s="42"/>
      <c r="K21" s="42"/>
      <c r="L21" s="42"/>
      <c r="M21" s="42"/>
      <c r="N21" s="42"/>
      <c r="O21" s="42"/>
      <c r="P21" s="42"/>
      <c r="Q21" s="42"/>
      <c r="R21" s="42"/>
      <c r="S21" s="42"/>
      <c r="T21" s="42"/>
      <c r="U21" s="42"/>
      <c r="V21" s="42"/>
      <c r="W21" s="42"/>
      <c r="X21" s="42"/>
      <c r="Y21" s="42"/>
      <c r="Z21" s="42"/>
      <c r="AA21" s="42"/>
    </row>
    <row r="22" spans="1:27" x14ac:dyDescent="0.25">
      <c r="A22" s="61"/>
      <c r="B22" s="42" t="s">
        <v>305</v>
      </c>
      <c r="C22" s="43" t="s">
        <v>306</v>
      </c>
      <c r="D22" s="42"/>
      <c r="E22" s="42" t="s">
        <v>307</v>
      </c>
      <c r="F22" s="42"/>
      <c r="G22" s="42"/>
      <c r="H22" s="42"/>
      <c r="I22" s="42"/>
      <c r="J22" s="42"/>
      <c r="K22" s="42"/>
      <c r="L22" s="42"/>
      <c r="M22" s="42"/>
      <c r="N22" s="42"/>
      <c r="O22" s="42"/>
      <c r="P22" s="42"/>
      <c r="Q22" s="42"/>
      <c r="R22" s="42"/>
      <c r="S22" s="42"/>
      <c r="T22" s="42"/>
      <c r="U22" s="42"/>
      <c r="V22" s="42"/>
      <c r="W22" s="42"/>
      <c r="X22" s="42"/>
      <c r="Y22" s="42"/>
      <c r="Z22" s="42"/>
      <c r="AA22" s="42"/>
    </row>
    <row r="23" spans="1:27" x14ac:dyDescent="0.25">
      <c r="A23" s="61"/>
      <c r="B23" s="42" t="s">
        <v>308</v>
      </c>
      <c r="C23" s="43"/>
      <c r="D23" s="42"/>
      <c r="E23" s="42"/>
      <c r="F23" s="42"/>
      <c r="G23" s="42"/>
      <c r="H23" s="42"/>
      <c r="I23" s="42"/>
      <c r="J23" s="42"/>
      <c r="K23" s="42"/>
      <c r="L23" s="42"/>
      <c r="M23" s="42"/>
      <c r="N23" s="42"/>
      <c r="O23" s="42"/>
      <c r="P23" s="42"/>
      <c r="Q23" s="42"/>
      <c r="R23" s="42"/>
      <c r="S23" s="42"/>
      <c r="T23" s="42"/>
      <c r="U23" s="42"/>
      <c r="V23" s="42"/>
      <c r="W23" s="42"/>
      <c r="X23" s="42"/>
      <c r="Y23" s="42"/>
      <c r="Z23" s="42"/>
      <c r="AA23" s="42"/>
    </row>
    <row r="24" spans="1:27" x14ac:dyDescent="0.25">
      <c r="A24" s="61"/>
      <c r="B24" s="42"/>
      <c r="C24" s="43"/>
      <c r="D24" s="42"/>
      <c r="E24" s="42"/>
      <c r="F24" s="42"/>
      <c r="G24" s="42"/>
      <c r="H24" s="42"/>
      <c r="I24" s="42"/>
      <c r="J24" s="42"/>
      <c r="K24" s="42"/>
      <c r="L24" s="42"/>
      <c r="M24" s="42"/>
      <c r="N24" s="42"/>
      <c r="O24" s="42"/>
      <c r="P24" s="42"/>
      <c r="Q24" s="42"/>
      <c r="R24" s="42"/>
      <c r="S24" s="42"/>
      <c r="T24" s="42"/>
      <c r="U24" s="42"/>
      <c r="V24" s="42"/>
      <c r="W24" s="42"/>
      <c r="X24" s="42"/>
      <c r="Y24" s="42"/>
      <c r="Z24" s="42"/>
      <c r="AA24" s="42"/>
    </row>
    <row r="25" spans="1:27" x14ac:dyDescent="0.25">
      <c r="A25" s="61"/>
      <c r="B25" s="42"/>
      <c r="C25" s="43"/>
      <c r="D25" s="42"/>
      <c r="E25" s="42"/>
      <c r="F25" s="42"/>
      <c r="G25" s="42"/>
      <c r="H25" s="42"/>
      <c r="I25" s="42"/>
      <c r="J25" s="42"/>
      <c r="K25" s="42"/>
      <c r="L25" s="42"/>
      <c r="M25" s="42"/>
      <c r="N25" s="42"/>
      <c r="O25" s="42"/>
      <c r="P25" s="42"/>
      <c r="Q25" s="42"/>
      <c r="R25" s="42"/>
      <c r="S25" s="42"/>
      <c r="T25" s="42"/>
      <c r="U25" s="42"/>
      <c r="V25" s="42"/>
      <c r="W25" s="42"/>
      <c r="X25" s="42"/>
      <c r="Y25" s="42"/>
      <c r="Z25" s="42"/>
      <c r="AA25" s="42"/>
    </row>
    <row r="26" spans="1:27" x14ac:dyDescent="0.25">
      <c r="A26" s="61"/>
      <c r="B26" s="42"/>
      <c r="C26" s="43"/>
      <c r="D26" s="42"/>
      <c r="E26" s="42"/>
      <c r="F26" s="42"/>
      <c r="G26" s="42"/>
      <c r="H26" s="42"/>
      <c r="I26" s="42"/>
      <c r="J26" s="42"/>
      <c r="K26" s="42"/>
      <c r="L26" s="42"/>
      <c r="M26" s="42"/>
      <c r="N26" s="42"/>
      <c r="O26" s="42"/>
      <c r="P26" s="42"/>
      <c r="Q26" s="42"/>
      <c r="R26" s="42"/>
      <c r="S26" s="42"/>
      <c r="T26" s="42"/>
      <c r="U26" s="42"/>
      <c r="V26" s="42"/>
      <c r="W26" s="42"/>
      <c r="X26" s="42"/>
      <c r="Y26" s="42"/>
      <c r="Z26" s="42"/>
      <c r="AA26" s="42"/>
    </row>
    <row r="27" spans="1:27" x14ac:dyDescent="0.25">
      <c r="A27" s="61"/>
      <c r="B27" s="42"/>
      <c r="C27" s="43"/>
      <c r="D27" s="42"/>
      <c r="E27" s="42"/>
      <c r="F27" s="42"/>
      <c r="G27" s="42"/>
      <c r="H27" s="42"/>
      <c r="I27" s="42"/>
      <c r="J27" s="42"/>
      <c r="K27" s="42"/>
      <c r="L27" s="42"/>
      <c r="M27" s="42"/>
      <c r="N27" s="42"/>
      <c r="O27" s="42"/>
      <c r="P27" s="42"/>
      <c r="Q27" s="42"/>
      <c r="R27" s="42"/>
      <c r="S27" s="42"/>
      <c r="T27" s="42"/>
      <c r="U27" s="42"/>
      <c r="V27" s="42"/>
      <c r="W27" s="42"/>
      <c r="X27" s="42"/>
      <c r="Y27" s="42"/>
      <c r="Z27" s="42"/>
      <c r="AA27" s="42"/>
    </row>
    <row r="28" spans="1:27" x14ac:dyDescent="0.25">
      <c r="A28" s="61"/>
      <c r="B28" s="42"/>
      <c r="C28" s="43"/>
      <c r="D28" s="42"/>
      <c r="E28" s="42"/>
      <c r="F28" s="42"/>
      <c r="G28" s="42"/>
      <c r="H28" s="42"/>
      <c r="I28" s="42"/>
      <c r="J28" s="42"/>
      <c r="K28" s="42"/>
      <c r="L28" s="42"/>
      <c r="M28" s="42"/>
      <c r="N28" s="42"/>
      <c r="O28" s="42"/>
      <c r="P28" s="42"/>
      <c r="Q28" s="42"/>
      <c r="R28" s="42"/>
      <c r="S28" s="42"/>
      <c r="T28" s="42"/>
      <c r="U28" s="42"/>
      <c r="V28" s="42"/>
      <c r="W28" s="42"/>
      <c r="X28" s="42"/>
      <c r="Y28" s="42"/>
      <c r="Z28" s="42"/>
      <c r="AA28" s="42"/>
    </row>
    <row r="29" spans="1:27" x14ac:dyDescent="0.25">
      <c r="A29" s="61"/>
      <c r="B29" s="42"/>
      <c r="C29" s="43"/>
      <c r="D29" s="42"/>
      <c r="E29" s="42"/>
      <c r="F29" s="42"/>
      <c r="G29" s="42"/>
      <c r="H29" s="42"/>
      <c r="I29" s="42"/>
      <c r="J29" s="42"/>
      <c r="K29" s="42"/>
      <c r="L29" s="42"/>
      <c r="M29" s="42"/>
      <c r="N29" s="42"/>
      <c r="O29" s="42"/>
      <c r="P29" s="42"/>
      <c r="Q29" s="42"/>
      <c r="R29" s="42"/>
      <c r="S29" s="42"/>
      <c r="T29" s="42"/>
      <c r="U29" s="42"/>
      <c r="V29" s="42"/>
      <c r="W29" s="42"/>
      <c r="X29" s="42"/>
      <c r="Y29" s="42"/>
      <c r="Z29" s="42"/>
      <c r="AA29" s="42"/>
    </row>
    <row r="30" spans="1:27" x14ac:dyDescent="0.25">
      <c r="A30" s="61"/>
      <c r="B30" s="42"/>
      <c r="C30" s="43"/>
      <c r="D30" s="42"/>
      <c r="E30" s="42"/>
      <c r="F30" s="42"/>
      <c r="G30" s="42"/>
      <c r="H30" s="42"/>
      <c r="I30" s="42"/>
      <c r="J30" s="42"/>
      <c r="K30" s="42"/>
      <c r="L30" s="42"/>
      <c r="M30" s="42"/>
      <c r="N30" s="42"/>
      <c r="O30" s="42"/>
      <c r="P30" s="42"/>
      <c r="Q30" s="42"/>
      <c r="R30" s="42"/>
      <c r="S30" s="42"/>
      <c r="T30" s="42"/>
      <c r="U30" s="42"/>
      <c r="V30" s="42"/>
      <c r="W30" s="42"/>
      <c r="X30" s="42"/>
      <c r="Y30" s="42"/>
      <c r="Z30" s="42"/>
      <c r="AA30" s="42"/>
    </row>
    <row r="31" spans="1:27" x14ac:dyDescent="0.25">
      <c r="A31" s="61"/>
      <c r="B31" s="42"/>
      <c r="C31" s="43"/>
      <c r="D31" s="42"/>
      <c r="E31" s="42"/>
      <c r="F31" s="42"/>
      <c r="G31" s="42"/>
      <c r="H31" s="42"/>
      <c r="I31" s="42"/>
      <c r="J31" s="42"/>
      <c r="K31" s="42"/>
      <c r="L31" s="42"/>
      <c r="M31" s="42"/>
      <c r="N31" s="42"/>
      <c r="O31" s="42"/>
      <c r="P31" s="42"/>
      <c r="Q31" s="42"/>
      <c r="R31" s="42"/>
      <c r="S31" s="42"/>
      <c r="T31" s="42"/>
      <c r="U31" s="42"/>
      <c r="V31" s="42"/>
      <c r="W31" s="42"/>
      <c r="X31" s="42"/>
      <c r="Y31" s="42"/>
      <c r="Z31" s="42"/>
      <c r="AA31" s="42"/>
    </row>
    <row r="32" spans="1:27" x14ac:dyDescent="0.25">
      <c r="A32" s="61"/>
      <c r="B32" s="42"/>
      <c r="C32" s="43"/>
      <c r="D32" s="42"/>
      <c r="E32" s="42"/>
      <c r="F32" s="42"/>
      <c r="G32" s="42"/>
      <c r="H32" s="42"/>
      <c r="I32" s="42"/>
      <c r="J32" s="42"/>
      <c r="K32" s="42"/>
      <c r="L32" s="42"/>
      <c r="M32" s="42"/>
      <c r="N32" s="42"/>
      <c r="O32" s="42"/>
      <c r="P32" s="42"/>
      <c r="Q32" s="42"/>
      <c r="R32" s="42"/>
      <c r="S32" s="42"/>
      <c r="T32" s="42"/>
      <c r="U32" s="42"/>
      <c r="V32" s="42"/>
      <c r="W32" s="42"/>
      <c r="X32" s="42"/>
      <c r="Y32" s="42"/>
      <c r="Z32" s="42"/>
      <c r="AA32" s="42"/>
    </row>
    <row r="33" spans="1:27" x14ac:dyDescent="0.25">
      <c r="A33" s="61"/>
      <c r="B33" s="42"/>
      <c r="C33" s="43"/>
      <c r="D33" s="42"/>
      <c r="E33" s="42"/>
      <c r="F33" s="42"/>
      <c r="G33" s="42"/>
      <c r="H33" s="42"/>
      <c r="I33" s="42"/>
      <c r="J33" s="42"/>
      <c r="K33" s="42"/>
      <c r="L33" s="42"/>
      <c r="M33" s="42"/>
      <c r="N33" s="42"/>
      <c r="O33" s="42"/>
      <c r="P33" s="42"/>
      <c r="Q33" s="42"/>
      <c r="R33" s="42"/>
      <c r="S33" s="42"/>
      <c r="T33" s="42"/>
      <c r="U33" s="42"/>
      <c r="V33" s="42"/>
      <c r="W33" s="42"/>
      <c r="X33" s="42"/>
      <c r="Y33" s="42"/>
      <c r="Z33" s="42"/>
      <c r="AA33" s="42"/>
    </row>
    <row r="34" spans="1:27" x14ac:dyDescent="0.25">
      <c r="A34" s="61"/>
      <c r="B34" s="42"/>
      <c r="C34" s="43"/>
      <c r="D34" s="42"/>
      <c r="E34" s="42"/>
      <c r="F34" s="42"/>
      <c r="G34" s="42"/>
      <c r="H34" s="42"/>
      <c r="I34" s="42"/>
      <c r="J34" s="42"/>
      <c r="K34" s="42"/>
      <c r="L34" s="42"/>
      <c r="M34" s="42"/>
      <c r="N34" s="42"/>
      <c r="O34" s="42"/>
      <c r="P34" s="42"/>
      <c r="Q34" s="42"/>
      <c r="R34" s="42"/>
      <c r="S34" s="42"/>
      <c r="T34" s="42"/>
      <c r="U34" s="42"/>
      <c r="V34" s="42"/>
      <c r="W34" s="42"/>
      <c r="X34" s="42"/>
      <c r="Y34" s="42"/>
      <c r="Z34" s="42"/>
      <c r="AA34" s="42"/>
    </row>
    <row r="35" spans="1:27" x14ac:dyDescent="0.25">
      <c r="A35" s="61"/>
      <c r="B35" s="42"/>
      <c r="C35" s="43"/>
      <c r="D35" s="42"/>
      <c r="E35" s="42"/>
      <c r="F35" s="42"/>
      <c r="G35" s="42"/>
      <c r="H35" s="42"/>
      <c r="I35" s="42"/>
      <c r="J35" s="42"/>
      <c r="K35" s="42"/>
      <c r="L35" s="42"/>
      <c r="M35" s="42"/>
      <c r="N35" s="42"/>
      <c r="O35" s="42"/>
      <c r="P35" s="42"/>
      <c r="Q35" s="42"/>
      <c r="R35" s="42"/>
      <c r="S35" s="42"/>
      <c r="T35" s="42"/>
      <c r="U35" s="42"/>
      <c r="V35" s="42"/>
      <c r="W35" s="42"/>
      <c r="X35" s="42"/>
      <c r="Y35" s="42"/>
      <c r="Z35" s="42"/>
      <c r="AA35" s="42"/>
    </row>
    <row r="36" spans="1:27" x14ac:dyDescent="0.25">
      <c r="A36" s="61"/>
      <c r="B36" s="42"/>
      <c r="C36" s="43"/>
      <c r="D36" s="42"/>
      <c r="E36" s="42"/>
      <c r="F36" s="42"/>
      <c r="G36" s="42"/>
      <c r="H36" s="42"/>
      <c r="I36" s="42"/>
      <c r="J36" s="42"/>
      <c r="K36" s="42"/>
      <c r="L36" s="42"/>
      <c r="M36" s="42"/>
      <c r="N36" s="42"/>
      <c r="O36" s="42"/>
      <c r="P36" s="42"/>
      <c r="Q36" s="42"/>
      <c r="R36" s="42"/>
      <c r="S36" s="42"/>
      <c r="T36" s="42"/>
      <c r="U36" s="42"/>
      <c r="V36" s="42"/>
      <c r="W36" s="42"/>
      <c r="X36" s="42"/>
      <c r="Y36" s="42"/>
      <c r="Z36" s="42"/>
      <c r="AA36" s="42"/>
    </row>
    <row r="37" spans="1:27" x14ac:dyDescent="0.25">
      <c r="A37" s="61"/>
      <c r="B37" s="42"/>
      <c r="C37" s="43"/>
      <c r="D37" s="42"/>
      <c r="E37" s="42"/>
      <c r="F37" s="42"/>
      <c r="G37" s="42"/>
      <c r="H37" s="42"/>
      <c r="I37" s="42"/>
      <c r="J37" s="42"/>
      <c r="K37" s="42"/>
      <c r="L37" s="42"/>
      <c r="M37" s="42"/>
      <c r="N37" s="42"/>
      <c r="O37" s="42"/>
      <c r="P37" s="42"/>
      <c r="Q37" s="42"/>
      <c r="R37" s="42"/>
      <c r="S37" s="42"/>
      <c r="T37" s="42"/>
      <c r="U37" s="42"/>
      <c r="V37" s="42"/>
      <c r="W37" s="42"/>
      <c r="X37" s="42"/>
      <c r="Y37" s="42"/>
      <c r="Z37" s="42"/>
      <c r="AA37" s="42"/>
    </row>
    <row r="38" spans="1:27" x14ac:dyDescent="0.25">
      <c r="A38" s="61"/>
      <c r="B38" s="42"/>
      <c r="C38" s="43"/>
      <c r="D38" s="42"/>
      <c r="E38" s="42"/>
      <c r="F38" s="42"/>
      <c r="G38" s="42"/>
      <c r="H38" s="42"/>
      <c r="I38" s="42"/>
      <c r="J38" s="42"/>
      <c r="K38" s="42"/>
      <c r="L38" s="42"/>
      <c r="M38" s="42"/>
      <c r="N38" s="42"/>
      <c r="O38" s="42"/>
      <c r="P38" s="42"/>
      <c r="Q38" s="42"/>
      <c r="R38" s="42"/>
      <c r="S38" s="42"/>
      <c r="T38" s="42"/>
      <c r="U38" s="42"/>
      <c r="V38" s="42"/>
      <c r="W38" s="42"/>
      <c r="X38" s="42"/>
      <c r="Y38" s="42"/>
      <c r="Z38" s="42"/>
      <c r="AA38" s="42"/>
    </row>
    <row r="39" spans="1:27" x14ac:dyDescent="0.25">
      <c r="A39" s="61"/>
      <c r="B39" s="42"/>
      <c r="C39" s="43"/>
      <c r="D39" s="42"/>
      <c r="E39" s="42"/>
      <c r="F39" s="42"/>
      <c r="G39" s="42"/>
      <c r="H39" s="42"/>
      <c r="I39" s="42"/>
      <c r="J39" s="42"/>
      <c r="K39" s="42"/>
      <c r="L39" s="42"/>
      <c r="M39" s="42"/>
      <c r="N39" s="42"/>
      <c r="O39" s="42"/>
      <c r="P39" s="42"/>
      <c r="Q39" s="42"/>
      <c r="R39" s="42"/>
      <c r="S39" s="42"/>
      <c r="T39" s="42"/>
      <c r="U39" s="42"/>
      <c r="V39" s="42"/>
      <c r="W39" s="42"/>
      <c r="X39" s="42"/>
      <c r="Y39" s="42"/>
      <c r="Z39" s="42"/>
      <c r="AA39" s="42"/>
    </row>
    <row r="40" spans="1:27" x14ac:dyDescent="0.25">
      <c r="A40" s="61"/>
      <c r="B40" s="42"/>
      <c r="C40" s="43"/>
      <c r="D40" s="42"/>
      <c r="E40" s="42"/>
      <c r="F40" s="42"/>
      <c r="G40" s="42"/>
      <c r="H40" s="42"/>
      <c r="I40" s="42"/>
      <c r="J40" s="42"/>
      <c r="K40" s="42"/>
      <c r="L40" s="42"/>
      <c r="M40" s="42"/>
      <c r="N40" s="42"/>
      <c r="O40" s="42"/>
      <c r="P40" s="42"/>
      <c r="Q40" s="42"/>
      <c r="R40" s="42"/>
      <c r="S40" s="42"/>
      <c r="T40" s="42"/>
      <c r="U40" s="42"/>
      <c r="V40" s="42"/>
      <c r="W40" s="42"/>
      <c r="X40" s="42"/>
      <c r="Y40" s="42"/>
      <c r="Z40" s="42"/>
      <c r="AA40" s="42"/>
    </row>
    <row r="41" spans="1:27" x14ac:dyDescent="0.25">
      <c r="A41" s="61"/>
      <c r="B41" s="42"/>
      <c r="C41" s="43"/>
      <c r="D41" s="42"/>
      <c r="E41" s="42"/>
      <c r="F41" s="42"/>
      <c r="G41" s="42"/>
      <c r="H41" s="42"/>
      <c r="I41" s="42"/>
      <c r="J41" s="42"/>
      <c r="K41" s="42"/>
      <c r="L41" s="42"/>
      <c r="M41" s="42"/>
      <c r="N41" s="42"/>
      <c r="O41" s="42"/>
      <c r="P41" s="42"/>
      <c r="Q41" s="42"/>
      <c r="R41" s="42"/>
      <c r="S41" s="42"/>
      <c r="T41" s="42"/>
      <c r="U41" s="42"/>
      <c r="V41" s="42"/>
      <c r="W41" s="42"/>
      <c r="X41" s="42"/>
      <c r="Y41" s="42"/>
      <c r="Z41" s="42"/>
      <c r="AA41" s="42"/>
    </row>
    <row r="42" spans="1:27" x14ac:dyDescent="0.25">
      <c r="A42" s="61"/>
      <c r="B42" s="42"/>
      <c r="C42" s="43"/>
      <c r="D42" s="42"/>
      <c r="E42" s="42"/>
      <c r="F42" s="42"/>
      <c r="G42" s="42"/>
      <c r="H42" s="42"/>
      <c r="I42" s="42"/>
      <c r="J42" s="42"/>
      <c r="K42" s="42"/>
      <c r="L42" s="42"/>
      <c r="M42" s="42"/>
      <c r="N42" s="42"/>
      <c r="O42" s="42"/>
      <c r="P42" s="42"/>
      <c r="Q42" s="42"/>
      <c r="R42" s="42"/>
      <c r="S42" s="42"/>
      <c r="T42" s="42"/>
      <c r="U42" s="42"/>
      <c r="V42" s="42"/>
      <c r="W42" s="42"/>
      <c r="X42" s="42"/>
      <c r="Y42" s="42"/>
      <c r="Z42" s="42"/>
      <c r="AA42" s="42"/>
    </row>
    <row r="43" spans="1:27" x14ac:dyDescent="0.25">
      <c r="A43" s="61"/>
      <c r="B43" s="42"/>
      <c r="C43" s="43"/>
      <c r="D43" s="42"/>
      <c r="E43" s="42"/>
      <c r="F43" s="42"/>
      <c r="G43" s="42"/>
      <c r="H43" s="42"/>
      <c r="I43" s="42"/>
      <c r="J43" s="42"/>
      <c r="K43" s="42"/>
      <c r="L43" s="42"/>
      <c r="M43" s="42"/>
      <c r="N43" s="42"/>
      <c r="O43" s="42"/>
      <c r="P43" s="42"/>
      <c r="Q43" s="42"/>
      <c r="R43" s="42"/>
      <c r="S43" s="42"/>
      <c r="T43" s="42"/>
      <c r="U43" s="42"/>
      <c r="V43" s="42"/>
      <c r="W43" s="42"/>
      <c r="X43" s="42"/>
      <c r="Y43" s="42"/>
      <c r="Z43" s="42"/>
      <c r="AA43" s="42"/>
    </row>
    <row r="44" spans="1:27" x14ac:dyDescent="0.25">
      <c r="A44" s="61"/>
      <c r="B44" s="42"/>
      <c r="C44" s="43"/>
      <c r="D44" s="42"/>
      <c r="E44" s="42"/>
      <c r="F44" s="42"/>
      <c r="G44" s="42"/>
      <c r="H44" s="42"/>
      <c r="I44" s="42"/>
      <c r="J44" s="42"/>
      <c r="K44" s="42"/>
      <c r="L44" s="42"/>
      <c r="M44" s="42"/>
      <c r="N44" s="42"/>
      <c r="O44" s="42"/>
      <c r="P44" s="42"/>
      <c r="Q44" s="42"/>
      <c r="R44" s="42"/>
      <c r="S44" s="42"/>
      <c r="T44" s="42"/>
      <c r="U44" s="42"/>
      <c r="V44" s="42"/>
      <c r="W44" s="42"/>
      <c r="X44" s="42"/>
      <c r="Y44" s="42"/>
      <c r="Z44" s="42"/>
      <c r="AA44" s="42"/>
    </row>
    <row r="45" spans="1:27" x14ac:dyDescent="0.25">
      <c r="A45" s="61"/>
      <c r="B45" s="42"/>
      <c r="C45" s="43"/>
      <c r="D45" s="42"/>
      <c r="E45" s="42"/>
      <c r="F45" s="42"/>
      <c r="G45" s="42"/>
      <c r="H45" s="42"/>
      <c r="I45" s="42"/>
      <c r="J45" s="42"/>
      <c r="K45" s="42"/>
      <c r="L45" s="42"/>
      <c r="M45" s="42"/>
      <c r="N45" s="42"/>
      <c r="O45" s="42"/>
      <c r="P45" s="42"/>
      <c r="Q45" s="42"/>
      <c r="R45" s="42"/>
      <c r="S45" s="42"/>
      <c r="T45" s="42"/>
      <c r="U45" s="42"/>
      <c r="V45" s="42"/>
      <c r="W45" s="42"/>
      <c r="X45" s="42"/>
      <c r="Y45" s="42"/>
      <c r="Z45" s="42"/>
      <c r="AA45" s="42"/>
    </row>
    <row r="46" spans="1:27" x14ac:dyDescent="0.25">
      <c r="A46" s="61"/>
      <c r="B46" s="42"/>
      <c r="C46" s="43"/>
      <c r="D46" s="42"/>
      <c r="E46" s="42"/>
      <c r="F46" s="42"/>
      <c r="G46" s="42"/>
      <c r="H46" s="42"/>
      <c r="I46" s="42"/>
      <c r="J46" s="42"/>
      <c r="K46" s="42"/>
      <c r="L46" s="42"/>
      <c r="M46" s="42"/>
      <c r="N46" s="42"/>
      <c r="O46" s="42"/>
      <c r="P46" s="42"/>
      <c r="Q46" s="42"/>
      <c r="R46" s="42"/>
      <c r="S46" s="42"/>
      <c r="T46" s="42"/>
      <c r="U46" s="42"/>
      <c r="V46" s="42"/>
      <c r="W46" s="42"/>
      <c r="X46" s="42"/>
      <c r="Y46" s="42"/>
      <c r="Z46" s="42"/>
      <c r="AA46" s="42"/>
    </row>
    <row r="47" spans="1:27" x14ac:dyDescent="0.25">
      <c r="A47" s="61"/>
      <c r="B47" s="42"/>
      <c r="C47" s="43"/>
      <c r="D47" s="42"/>
      <c r="E47" s="42"/>
      <c r="F47" s="42"/>
      <c r="G47" s="42"/>
      <c r="H47" s="42"/>
      <c r="I47" s="42"/>
      <c r="J47" s="42"/>
      <c r="K47" s="42"/>
      <c r="L47" s="42"/>
      <c r="M47" s="42"/>
      <c r="N47" s="42"/>
      <c r="O47" s="42"/>
      <c r="P47" s="42"/>
      <c r="Q47" s="42"/>
      <c r="R47" s="42"/>
      <c r="S47" s="42"/>
      <c r="T47" s="42"/>
      <c r="U47" s="42"/>
      <c r="V47" s="42"/>
      <c r="W47" s="42"/>
      <c r="X47" s="42"/>
      <c r="Y47" s="42"/>
      <c r="Z47" s="42"/>
      <c r="AA47" s="42"/>
    </row>
    <row r="48" spans="1:27" x14ac:dyDescent="0.25">
      <c r="A48" s="61"/>
      <c r="B48" s="42"/>
      <c r="C48" s="43"/>
      <c r="D48" s="42"/>
      <c r="E48" s="42"/>
      <c r="F48" s="42"/>
      <c r="G48" s="42"/>
      <c r="H48" s="42"/>
      <c r="I48" s="42"/>
      <c r="J48" s="42"/>
      <c r="K48" s="42"/>
      <c r="L48" s="42"/>
      <c r="M48" s="42"/>
      <c r="N48" s="42"/>
      <c r="O48" s="42"/>
      <c r="P48" s="42"/>
      <c r="Q48" s="42"/>
      <c r="R48" s="42"/>
      <c r="S48" s="42"/>
      <c r="T48" s="42"/>
      <c r="U48" s="42"/>
      <c r="V48" s="42"/>
      <c r="W48" s="42"/>
      <c r="X48" s="42"/>
      <c r="Y48" s="42"/>
      <c r="Z48" s="42"/>
      <c r="AA48" s="42"/>
    </row>
    <row r="49" spans="1:27" x14ac:dyDescent="0.25">
      <c r="A49" s="61"/>
      <c r="B49" s="42"/>
      <c r="C49" s="43"/>
      <c r="D49" s="42"/>
      <c r="E49" s="42"/>
      <c r="F49" s="42"/>
      <c r="G49" s="42"/>
      <c r="H49" s="42"/>
      <c r="I49" s="42"/>
      <c r="J49" s="42"/>
      <c r="K49" s="42"/>
      <c r="L49" s="42"/>
      <c r="M49" s="42"/>
      <c r="N49" s="42"/>
      <c r="O49" s="42"/>
      <c r="P49" s="42"/>
      <c r="Q49" s="42"/>
      <c r="R49" s="42"/>
      <c r="S49" s="42"/>
      <c r="T49" s="42"/>
      <c r="U49" s="42"/>
      <c r="V49" s="42"/>
      <c r="W49" s="42"/>
      <c r="X49" s="42"/>
      <c r="Y49" s="42"/>
      <c r="Z49" s="42"/>
      <c r="AA49" s="42"/>
    </row>
    <row r="50" spans="1:27" x14ac:dyDescent="0.25">
      <c r="A50" s="61"/>
      <c r="B50" s="42"/>
      <c r="C50" s="43"/>
      <c r="D50" s="42"/>
      <c r="E50" s="42"/>
      <c r="F50" s="42"/>
      <c r="G50" s="42"/>
      <c r="H50" s="42"/>
      <c r="I50" s="42"/>
      <c r="J50" s="42"/>
      <c r="K50" s="42"/>
      <c r="L50" s="42"/>
      <c r="M50" s="42"/>
      <c r="N50" s="42"/>
      <c r="O50" s="42"/>
      <c r="P50" s="42"/>
      <c r="Q50" s="42"/>
      <c r="R50" s="42"/>
      <c r="S50" s="42"/>
      <c r="T50" s="42"/>
      <c r="U50" s="42"/>
      <c r="V50" s="42"/>
      <c r="W50" s="42"/>
      <c r="X50" s="42"/>
      <c r="Y50" s="42"/>
      <c r="Z50" s="42"/>
      <c r="AA50" s="42"/>
    </row>
    <row r="51" spans="1:27" x14ac:dyDescent="0.25">
      <c r="A51" s="61"/>
      <c r="B51" s="42"/>
      <c r="C51" s="43"/>
      <c r="D51" s="42"/>
      <c r="E51" s="42"/>
      <c r="F51" s="42"/>
      <c r="G51" s="42"/>
      <c r="H51" s="42"/>
      <c r="I51" s="42"/>
      <c r="J51" s="42"/>
      <c r="K51" s="42"/>
      <c r="L51" s="42"/>
      <c r="M51" s="42"/>
      <c r="N51" s="42"/>
      <c r="O51" s="42"/>
      <c r="P51" s="42"/>
      <c r="Q51" s="42"/>
      <c r="R51" s="42"/>
      <c r="S51" s="42"/>
      <c r="T51" s="42"/>
      <c r="U51" s="42"/>
      <c r="V51" s="42"/>
      <c r="W51" s="42"/>
      <c r="X51" s="42"/>
      <c r="Y51" s="42"/>
      <c r="Z51" s="42"/>
      <c r="AA51" s="42"/>
    </row>
    <row r="52" spans="1:27" x14ac:dyDescent="0.25">
      <c r="A52" s="61"/>
      <c r="B52" s="42"/>
      <c r="C52" s="43"/>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61"/>
      <c r="B53" s="42"/>
      <c r="C53" s="43"/>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61"/>
      <c r="B54" s="42"/>
      <c r="C54" s="43"/>
      <c r="D54" s="42"/>
      <c r="E54" s="42"/>
      <c r="F54" s="42"/>
      <c r="G54" s="42"/>
      <c r="H54" s="42"/>
      <c r="I54" s="42"/>
      <c r="J54" s="42"/>
      <c r="K54" s="42"/>
      <c r="L54" s="42"/>
      <c r="M54" s="42"/>
      <c r="N54" s="42"/>
      <c r="O54" s="42"/>
      <c r="P54" s="42"/>
      <c r="Q54" s="42"/>
      <c r="R54" s="42"/>
      <c r="S54" s="42"/>
      <c r="T54" s="42"/>
      <c r="U54" s="42"/>
      <c r="V54" s="42"/>
      <c r="W54" s="42"/>
      <c r="X54" s="42"/>
      <c r="Y54" s="42"/>
      <c r="Z54" s="42"/>
      <c r="AA54" s="42"/>
    </row>
    <row r="55" spans="1:27" x14ac:dyDescent="0.25">
      <c r="A55" s="61"/>
      <c r="B55" s="42"/>
      <c r="C55" s="43"/>
      <c r="D55" s="42"/>
      <c r="E55" s="42"/>
      <c r="F55" s="42"/>
      <c r="G55" s="42"/>
      <c r="H55" s="42"/>
      <c r="I55" s="42"/>
      <c r="J55" s="42"/>
      <c r="K55" s="42"/>
      <c r="L55" s="42"/>
      <c r="M55" s="42"/>
      <c r="N55" s="42"/>
      <c r="O55" s="42"/>
      <c r="P55" s="42"/>
      <c r="Q55" s="42"/>
      <c r="R55" s="42"/>
      <c r="S55" s="42"/>
      <c r="T55" s="42"/>
      <c r="U55" s="42"/>
      <c r="V55" s="42"/>
      <c r="W55" s="42"/>
      <c r="X55" s="42"/>
      <c r="Y55" s="42"/>
      <c r="Z55" s="42"/>
      <c r="AA55" s="42"/>
    </row>
    <row r="56" spans="1:27" x14ac:dyDescent="0.25">
      <c r="A56" s="61"/>
      <c r="B56" s="42"/>
      <c r="C56" s="43"/>
      <c r="D56" s="42"/>
      <c r="E56" s="42"/>
      <c r="F56" s="42"/>
      <c r="G56" s="42"/>
      <c r="H56" s="42"/>
      <c r="I56" s="42"/>
      <c r="J56" s="42"/>
      <c r="K56" s="42"/>
      <c r="L56" s="42"/>
      <c r="M56" s="42"/>
      <c r="N56" s="42"/>
      <c r="O56" s="42"/>
      <c r="P56" s="42"/>
      <c r="Q56" s="42"/>
      <c r="R56" s="42"/>
      <c r="S56" s="42"/>
      <c r="T56" s="42"/>
      <c r="U56" s="42"/>
      <c r="V56" s="42"/>
      <c r="W56" s="42"/>
      <c r="X56" s="42"/>
      <c r="Y56" s="42"/>
      <c r="Z56" s="42"/>
      <c r="AA56" s="42"/>
    </row>
    <row r="57" spans="1:27" x14ac:dyDescent="0.25">
      <c r="A57" s="61"/>
      <c r="B57" s="42"/>
      <c r="C57" s="43"/>
      <c r="D57" s="42"/>
      <c r="E57" s="42"/>
      <c r="F57" s="42"/>
      <c r="G57" s="42"/>
      <c r="H57" s="42"/>
      <c r="I57" s="42"/>
      <c r="J57" s="42"/>
      <c r="K57" s="42"/>
      <c r="L57" s="42"/>
      <c r="M57" s="42"/>
      <c r="N57" s="42"/>
      <c r="O57" s="42"/>
      <c r="P57" s="42"/>
      <c r="Q57" s="42"/>
      <c r="R57" s="42"/>
      <c r="S57" s="42"/>
      <c r="T57" s="42"/>
      <c r="U57" s="42"/>
      <c r="V57" s="42"/>
      <c r="W57" s="42"/>
      <c r="X57" s="42"/>
      <c r="Y57" s="42"/>
      <c r="Z57" s="42"/>
      <c r="AA57" s="42"/>
    </row>
    <row r="58" spans="1:27" x14ac:dyDescent="0.25">
      <c r="A58" s="61"/>
      <c r="B58" s="42"/>
      <c r="C58" s="43"/>
      <c r="D58" s="42"/>
      <c r="E58" s="42"/>
      <c r="F58" s="42"/>
      <c r="G58" s="42"/>
      <c r="H58" s="42"/>
      <c r="I58" s="42"/>
      <c r="J58" s="42"/>
      <c r="K58" s="42"/>
      <c r="L58" s="42"/>
      <c r="M58" s="42"/>
      <c r="N58" s="42"/>
      <c r="O58" s="42"/>
      <c r="P58" s="42"/>
      <c r="Q58" s="42"/>
      <c r="R58" s="42"/>
      <c r="S58" s="42"/>
      <c r="T58" s="42"/>
      <c r="U58" s="42"/>
      <c r="V58" s="42"/>
      <c r="W58" s="42"/>
      <c r="X58" s="42"/>
      <c r="Y58" s="42"/>
      <c r="Z58" s="42"/>
      <c r="AA58" s="42"/>
    </row>
    <row r="59" spans="1:27" x14ac:dyDescent="0.25">
      <c r="A59" s="61"/>
      <c r="B59" s="42"/>
      <c r="C59" s="43"/>
      <c r="D59" s="42"/>
      <c r="E59" s="42"/>
      <c r="F59" s="42"/>
      <c r="G59" s="42"/>
      <c r="H59" s="42"/>
      <c r="I59" s="42"/>
      <c r="J59" s="42"/>
      <c r="K59" s="42"/>
      <c r="L59" s="42"/>
      <c r="M59" s="42"/>
      <c r="N59" s="42"/>
      <c r="O59" s="42"/>
      <c r="P59" s="42"/>
      <c r="Q59" s="42"/>
      <c r="R59" s="42"/>
      <c r="S59" s="42"/>
      <c r="T59" s="42"/>
      <c r="U59" s="42"/>
      <c r="V59" s="42"/>
      <c r="W59" s="42"/>
      <c r="X59" s="42"/>
      <c r="Y59" s="42"/>
      <c r="Z59" s="42"/>
      <c r="AA59" s="42"/>
    </row>
    <row r="60" spans="1:27" x14ac:dyDescent="0.25">
      <c r="A60" s="61"/>
      <c r="B60" s="42"/>
      <c r="C60" s="43"/>
      <c r="D60" s="42"/>
      <c r="E60" s="42"/>
      <c r="F60" s="42"/>
      <c r="G60" s="42"/>
      <c r="H60" s="42"/>
      <c r="I60" s="42"/>
      <c r="J60" s="42"/>
      <c r="K60" s="42"/>
      <c r="L60" s="42"/>
      <c r="M60" s="42"/>
      <c r="N60" s="42"/>
      <c r="O60" s="42"/>
      <c r="P60" s="42"/>
      <c r="Q60" s="42"/>
      <c r="R60" s="42"/>
      <c r="S60" s="42"/>
      <c r="T60" s="42"/>
      <c r="U60" s="42"/>
      <c r="V60" s="42"/>
      <c r="W60" s="42"/>
      <c r="X60" s="42"/>
      <c r="Y60" s="42"/>
      <c r="Z60" s="42"/>
      <c r="AA60" s="42"/>
    </row>
    <row r="61" spans="1:27" x14ac:dyDescent="0.25">
      <c r="A61" s="61"/>
      <c r="B61" s="42"/>
      <c r="C61" s="43"/>
      <c r="D61" s="42"/>
      <c r="E61" s="42"/>
      <c r="F61" s="42"/>
      <c r="G61" s="42"/>
      <c r="H61" s="42"/>
      <c r="I61" s="42"/>
      <c r="J61" s="42"/>
      <c r="K61" s="42"/>
      <c r="L61" s="42"/>
      <c r="M61" s="42"/>
      <c r="N61" s="42"/>
      <c r="O61" s="42"/>
      <c r="P61" s="42"/>
      <c r="Q61" s="42"/>
      <c r="R61" s="42"/>
      <c r="S61" s="42"/>
      <c r="T61" s="42"/>
      <c r="U61" s="42"/>
      <c r="V61" s="42"/>
      <c r="W61" s="42"/>
      <c r="X61" s="42"/>
      <c r="Y61" s="42"/>
      <c r="Z61" s="42"/>
      <c r="AA61" s="42"/>
    </row>
    <row r="62" spans="1:27" x14ac:dyDescent="0.25">
      <c r="A62" s="61"/>
      <c r="B62" s="42"/>
      <c r="C62" s="43"/>
      <c r="D62" s="42"/>
      <c r="E62" s="42"/>
      <c r="F62" s="42"/>
      <c r="G62" s="42"/>
      <c r="H62" s="42"/>
      <c r="I62" s="42"/>
      <c r="J62" s="42"/>
      <c r="K62" s="42"/>
      <c r="L62" s="42"/>
      <c r="M62" s="42"/>
      <c r="N62" s="42"/>
      <c r="O62" s="42"/>
      <c r="P62" s="42"/>
      <c r="Q62" s="42"/>
      <c r="R62" s="42"/>
      <c r="S62" s="42"/>
      <c r="T62" s="42"/>
      <c r="U62" s="42"/>
      <c r="V62" s="42"/>
      <c r="W62" s="42"/>
      <c r="X62" s="42"/>
      <c r="Y62" s="42"/>
      <c r="Z62" s="42"/>
      <c r="AA62" s="42"/>
    </row>
    <row r="63" spans="1:27" x14ac:dyDescent="0.25">
      <c r="A63" s="61"/>
      <c r="B63" s="42"/>
      <c r="C63" s="43"/>
      <c r="D63" s="42"/>
      <c r="E63" s="42"/>
      <c r="F63" s="42"/>
      <c r="G63" s="42"/>
      <c r="H63" s="42"/>
      <c r="I63" s="42"/>
      <c r="J63" s="42"/>
      <c r="K63" s="42"/>
      <c r="L63" s="42"/>
      <c r="M63" s="42"/>
      <c r="N63" s="42"/>
      <c r="O63" s="42"/>
      <c r="P63" s="42"/>
      <c r="Q63" s="42"/>
      <c r="R63" s="42"/>
      <c r="S63" s="42"/>
      <c r="T63" s="42"/>
      <c r="U63" s="42"/>
      <c r="V63" s="42"/>
      <c r="W63" s="42"/>
      <c r="X63" s="42"/>
      <c r="Y63" s="42"/>
      <c r="Z63" s="42"/>
      <c r="AA63" s="42"/>
    </row>
    <row r="64" spans="1:27" x14ac:dyDescent="0.25">
      <c r="A64" s="61"/>
      <c r="B64" s="42"/>
      <c r="C64" s="43"/>
      <c r="D64" s="42"/>
      <c r="E64" s="42"/>
      <c r="F64" s="42"/>
      <c r="G64" s="42"/>
      <c r="H64" s="42"/>
      <c r="I64" s="42"/>
      <c r="J64" s="42"/>
      <c r="K64" s="42"/>
      <c r="L64" s="42"/>
      <c r="M64" s="42"/>
      <c r="N64" s="42"/>
      <c r="O64" s="42"/>
      <c r="P64" s="42"/>
      <c r="Q64" s="42"/>
      <c r="R64" s="42"/>
      <c r="S64" s="42"/>
      <c r="T64" s="42"/>
      <c r="U64" s="42"/>
      <c r="V64" s="42"/>
      <c r="W64" s="42"/>
      <c r="X64" s="42"/>
      <c r="Y64" s="42"/>
      <c r="Z64" s="42"/>
      <c r="AA64" s="42"/>
    </row>
    <row r="65" spans="1:27" x14ac:dyDescent="0.25">
      <c r="A65" s="61"/>
      <c r="B65" s="42"/>
      <c r="C65" s="43"/>
      <c r="D65" s="42"/>
      <c r="E65" s="42"/>
      <c r="F65" s="42"/>
      <c r="G65" s="42"/>
      <c r="H65" s="42"/>
      <c r="I65" s="42"/>
      <c r="J65" s="42"/>
      <c r="K65" s="42"/>
      <c r="L65" s="42"/>
      <c r="M65" s="42"/>
      <c r="N65" s="42"/>
      <c r="O65" s="42"/>
      <c r="P65" s="42"/>
      <c r="Q65" s="42"/>
      <c r="R65" s="42"/>
      <c r="S65" s="42"/>
      <c r="T65" s="42"/>
      <c r="U65" s="42"/>
      <c r="V65" s="42"/>
      <c r="W65" s="42"/>
      <c r="X65" s="42"/>
      <c r="Y65" s="42"/>
      <c r="Z65" s="42"/>
      <c r="AA65" s="42"/>
    </row>
    <row r="66" spans="1:27" x14ac:dyDescent="0.25">
      <c r="A66" s="61"/>
      <c r="B66" s="42"/>
      <c r="C66" s="43"/>
      <c r="D66" s="42"/>
      <c r="E66" s="42"/>
      <c r="F66" s="42"/>
      <c r="G66" s="42"/>
      <c r="H66" s="42"/>
      <c r="I66" s="42"/>
      <c r="J66" s="42"/>
      <c r="K66" s="42"/>
      <c r="L66" s="42"/>
      <c r="M66" s="42"/>
      <c r="N66" s="42"/>
      <c r="O66" s="42"/>
      <c r="P66" s="42"/>
      <c r="Q66" s="42"/>
      <c r="R66" s="42"/>
      <c r="S66" s="42"/>
      <c r="T66" s="42"/>
      <c r="U66" s="42"/>
      <c r="V66" s="42"/>
      <c r="W66" s="42"/>
      <c r="X66" s="42"/>
      <c r="Y66" s="42"/>
      <c r="Z66" s="42"/>
      <c r="AA66" s="42"/>
    </row>
    <row r="67" spans="1:27" x14ac:dyDescent="0.25">
      <c r="A67" s="61"/>
      <c r="B67" s="42"/>
      <c r="C67" s="43"/>
      <c r="D67" s="42"/>
      <c r="E67" s="42"/>
      <c r="F67" s="42"/>
      <c r="G67" s="42"/>
      <c r="H67" s="42"/>
      <c r="I67" s="42"/>
      <c r="J67" s="42"/>
      <c r="K67" s="42"/>
      <c r="L67" s="42"/>
      <c r="M67" s="42"/>
      <c r="N67" s="42"/>
      <c r="O67" s="42"/>
      <c r="P67" s="42"/>
      <c r="Q67" s="42"/>
      <c r="R67" s="42"/>
      <c r="S67" s="42"/>
      <c r="T67" s="42"/>
      <c r="U67" s="42"/>
      <c r="V67" s="42"/>
      <c r="W67" s="42"/>
      <c r="X67" s="42"/>
      <c r="Y67" s="42"/>
      <c r="Z67" s="42"/>
      <c r="AA67" s="42"/>
    </row>
    <row r="68" spans="1:27" x14ac:dyDescent="0.25">
      <c r="A68" s="61"/>
      <c r="B68" s="42"/>
      <c r="C68" s="43"/>
      <c r="D68" s="42"/>
      <c r="E68" s="42"/>
      <c r="F68" s="42"/>
      <c r="G68" s="42"/>
      <c r="H68" s="42"/>
      <c r="I68" s="42"/>
      <c r="J68" s="42"/>
      <c r="K68" s="42"/>
      <c r="L68" s="42"/>
      <c r="M68" s="42"/>
      <c r="N68" s="42"/>
      <c r="O68" s="42"/>
      <c r="P68" s="42"/>
      <c r="Q68" s="42"/>
      <c r="R68" s="42"/>
      <c r="S68" s="42"/>
      <c r="T68" s="42"/>
      <c r="U68" s="42"/>
      <c r="V68" s="42"/>
      <c r="W68" s="42"/>
      <c r="X68" s="42"/>
      <c r="Y68" s="42"/>
      <c r="Z68" s="42"/>
      <c r="AA68" s="42"/>
    </row>
    <row r="69" spans="1:27" x14ac:dyDescent="0.25">
      <c r="A69" s="61"/>
      <c r="B69" s="42"/>
      <c r="C69" s="43"/>
      <c r="D69" s="42"/>
      <c r="E69" s="42"/>
      <c r="F69" s="42"/>
      <c r="G69" s="42"/>
      <c r="H69" s="42"/>
      <c r="I69" s="42"/>
      <c r="J69" s="42"/>
      <c r="K69" s="42"/>
      <c r="L69" s="42"/>
      <c r="M69" s="42"/>
      <c r="N69" s="42"/>
      <c r="O69" s="42"/>
      <c r="P69" s="42"/>
      <c r="Q69" s="42"/>
      <c r="R69" s="42"/>
      <c r="S69" s="42"/>
      <c r="T69" s="42"/>
      <c r="U69" s="42"/>
      <c r="V69" s="42"/>
      <c r="W69" s="42"/>
      <c r="X69" s="42"/>
      <c r="Y69" s="42"/>
      <c r="Z69" s="42"/>
      <c r="AA69" s="42"/>
    </row>
    <row r="70" spans="1:27" x14ac:dyDescent="0.25">
      <c r="A70" s="61"/>
      <c r="B70" s="42"/>
      <c r="C70" s="43"/>
      <c r="D70" s="42"/>
      <c r="E70" s="42"/>
      <c r="F70" s="42"/>
      <c r="G70" s="42"/>
      <c r="H70" s="42"/>
      <c r="I70" s="42"/>
      <c r="J70" s="42"/>
      <c r="K70" s="42"/>
      <c r="L70" s="42"/>
      <c r="M70" s="42"/>
      <c r="N70" s="42"/>
      <c r="O70" s="42"/>
      <c r="P70" s="42"/>
      <c r="Q70" s="42"/>
      <c r="R70" s="42"/>
      <c r="S70" s="42"/>
      <c r="T70" s="42"/>
      <c r="U70" s="42"/>
      <c r="V70" s="42"/>
      <c r="W70" s="42"/>
      <c r="X70" s="42"/>
      <c r="Y70" s="42"/>
      <c r="Z70" s="42"/>
      <c r="AA70" s="42"/>
    </row>
    <row r="71" spans="1:27" x14ac:dyDescent="0.25">
      <c r="A71" s="61"/>
      <c r="B71" s="42"/>
      <c r="C71" s="43"/>
      <c r="D71" s="42"/>
      <c r="E71" s="42"/>
      <c r="F71" s="42"/>
      <c r="G71" s="42"/>
      <c r="H71" s="42"/>
      <c r="I71" s="42"/>
      <c r="J71" s="42"/>
      <c r="K71" s="42"/>
      <c r="L71" s="42"/>
      <c r="M71" s="42"/>
      <c r="N71" s="42"/>
      <c r="O71" s="42"/>
      <c r="P71" s="42"/>
      <c r="Q71" s="42"/>
      <c r="R71" s="42"/>
      <c r="S71" s="42"/>
      <c r="T71" s="42"/>
      <c r="U71" s="42"/>
      <c r="V71" s="42"/>
      <c r="W71" s="42"/>
      <c r="X71" s="42"/>
      <c r="Y71" s="42"/>
      <c r="Z71" s="42"/>
      <c r="AA71" s="42"/>
    </row>
    <row r="72" spans="1:27" x14ac:dyDescent="0.25">
      <c r="A72" s="61"/>
      <c r="B72" s="42"/>
      <c r="C72" s="43"/>
      <c r="D72" s="42"/>
      <c r="E72" s="42"/>
      <c r="F72" s="42"/>
      <c r="G72" s="42"/>
      <c r="H72" s="42"/>
      <c r="I72" s="42"/>
      <c r="J72" s="42"/>
      <c r="K72" s="42"/>
      <c r="L72" s="42"/>
      <c r="M72" s="42"/>
      <c r="N72" s="42"/>
      <c r="O72" s="42"/>
      <c r="P72" s="42"/>
      <c r="Q72" s="42"/>
      <c r="R72" s="42"/>
      <c r="S72" s="42"/>
      <c r="T72" s="42"/>
      <c r="U72" s="42"/>
      <c r="V72" s="42"/>
      <c r="W72" s="42"/>
      <c r="X72" s="42"/>
      <c r="Y72" s="42"/>
      <c r="Z72" s="42"/>
      <c r="AA72" s="42"/>
    </row>
    <row r="73" spans="1:27" x14ac:dyDescent="0.25">
      <c r="A73" s="61"/>
      <c r="B73" s="42"/>
      <c r="C73" s="43"/>
      <c r="D73" s="42"/>
      <c r="E73" s="42"/>
      <c r="F73" s="42"/>
      <c r="G73" s="42"/>
      <c r="H73" s="42"/>
      <c r="I73" s="42"/>
      <c r="J73" s="42"/>
      <c r="K73" s="42"/>
      <c r="L73" s="42"/>
      <c r="M73" s="42"/>
      <c r="N73" s="42"/>
      <c r="O73" s="42"/>
      <c r="P73" s="42"/>
      <c r="Q73" s="42"/>
      <c r="R73" s="42"/>
      <c r="S73" s="42"/>
      <c r="T73" s="42"/>
      <c r="U73" s="42"/>
      <c r="V73" s="42"/>
      <c r="W73" s="42"/>
      <c r="X73" s="42"/>
      <c r="Y73" s="42"/>
      <c r="Z73" s="42"/>
      <c r="AA73" s="42"/>
    </row>
    <row r="74" spans="1:27" x14ac:dyDescent="0.25">
      <c r="A74" s="61"/>
      <c r="B74" s="42"/>
      <c r="C74" s="43"/>
      <c r="D74" s="42"/>
      <c r="E74" s="42"/>
      <c r="F74" s="42"/>
      <c r="G74" s="42"/>
      <c r="H74" s="42"/>
      <c r="I74" s="42"/>
      <c r="J74" s="42"/>
      <c r="K74" s="42"/>
      <c r="L74" s="42"/>
      <c r="M74" s="42"/>
      <c r="N74" s="42"/>
      <c r="O74" s="42"/>
      <c r="P74" s="42"/>
      <c r="Q74" s="42"/>
      <c r="R74" s="42"/>
      <c r="S74" s="42"/>
      <c r="T74" s="42"/>
      <c r="U74" s="42"/>
      <c r="V74" s="42"/>
      <c r="W74" s="42"/>
      <c r="X74" s="42"/>
      <c r="Y74" s="42"/>
      <c r="Z74" s="42"/>
      <c r="AA74" s="42"/>
    </row>
    <row r="75" spans="1:27" x14ac:dyDescent="0.25">
      <c r="A75" s="61"/>
      <c r="B75" s="42"/>
      <c r="C75" s="43"/>
      <c r="D75" s="42"/>
      <c r="E75" s="42"/>
      <c r="F75" s="42"/>
      <c r="G75" s="42"/>
      <c r="H75" s="42"/>
      <c r="I75" s="42"/>
      <c r="J75" s="42"/>
      <c r="K75" s="42"/>
      <c r="L75" s="42"/>
      <c r="M75" s="42"/>
      <c r="N75" s="42"/>
      <c r="O75" s="42"/>
      <c r="P75" s="42"/>
      <c r="Q75" s="42"/>
      <c r="R75" s="42"/>
      <c r="S75" s="42"/>
      <c r="T75" s="42"/>
      <c r="U75" s="42"/>
      <c r="V75" s="42"/>
      <c r="W75" s="42"/>
      <c r="X75" s="42"/>
      <c r="Y75" s="42"/>
      <c r="Z75" s="42"/>
      <c r="AA75" s="42"/>
    </row>
    <row r="76" spans="1:27" x14ac:dyDescent="0.25">
      <c r="A76" s="61"/>
      <c r="B76" s="42"/>
      <c r="C76" s="43"/>
      <c r="D76" s="42"/>
      <c r="E76" s="42"/>
      <c r="F76" s="42"/>
      <c r="G76" s="42"/>
      <c r="H76" s="42"/>
      <c r="I76" s="42"/>
      <c r="J76" s="42"/>
      <c r="K76" s="42"/>
      <c r="L76" s="42"/>
      <c r="M76" s="42"/>
      <c r="N76" s="42"/>
      <c r="O76" s="42"/>
      <c r="P76" s="42"/>
      <c r="Q76" s="42"/>
      <c r="R76" s="42"/>
      <c r="S76" s="42"/>
      <c r="T76" s="42"/>
      <c r="U76" s="42"/>
      <c r="V76" s="42"/>
      <c r="W76" s="42"/>
      <c r="X76" s="42"/>
      <c r="Y76" s="42"/>
      <c r="Z76" s="42"/>
      <c r="AA76" s="42"/>
    </row>
    <row r="77" spans="1:27" x14ac:dyDescent="0.25">
      <c r="A77" s="61"/>
      <c r="B77" s="42"/>
      <c r="C77" s="43"/>
      <c r="D77" s="42"/>
      <c r="E77" s="42"/>
      <c r="F77" s="42"/>
      <c r="G77" s="42"/>
      <c r="H77" s="42"/>
      <c r="I77" s="42"/>
      <c r="J77" s="42"/>
      <c r="K77" s="42"/>
      <c r="L77" s="42"/>
      <c r="M77" s="42"/>
      <c r="N77" s="42"/>
      <c r="O77" s="42"/>
      <c r="P77" s="42"/>
      <c r="Q77" s="42"/>
      <c r="R77" s="42"/>
      <c r="S77" s="42"/>
      <c r="T77" s="42"/>
      <c r="U77" s="42"/>
      <c r="V77" s="42"/>
      <c r="W77" s="42"/>
      <c r="X77" s="42"/>
      <c r="Y77" s="42"/>
      <c r="Z77" s="42"/>
      <c r="AA77" s="42"/>
    </row>
    <row r="78" spans="1:27" x14ac:dyDescent="0.25">
      <c r="A78" s="61"/>
      <c r="B78" s="42"/>
      <c r="C78" s="43"/>
      <c r="D78" s="42"/>
      <c r="E78" s="42"/>
      <c r="F78" s="42"/>
      <c r="G78" s="42"/>
      <c r="H78" s="42"/>
      <c r="I78" s="42"/>
      <c r="J78" s="42"/>
      <c r="K78" s="42"/>
      <c r="L78" s="42"/>
      <c r="M78" s="42"/>
      <c r="N78" s="42"/>
      <c r="O78" s="42"/>
      <c r="P78" s="42"/>
      <c r="Q78" s="42"/>
      <c r="R78" s="42"/>
      <c r="S78" s="42"/>
      <c r="T78" s="42"/>
      <c r="U78" s="42"/>
      <c r="V78" s="42"/>
      <c r="W78" s="42"/>
      <c r="X78" s="42"/>
      <c r="Y78" s="42"/>
      <c r="Z78" s="42"/>
      <c r="AA78" s="42"/>
    </row>
    <row r="79" spans="1:27" x14ac:dyDescent="0.25">
      <c r="A79" s="61"/>
      <c r="B79" s="42"/>
      <c r="C79" s="43"/>
      <c r="D79" s="42"/>
      <c r="E79" s="42"/>
      <c r="F79" s="42"/>
      <c r="G79" s="42"/>
      <c r="H79" s="42"/>
      <c r="I79" s="42"/>
      <c r="J79" s="42"/>
      <c r="K79" s="42"/>
      <c r="L79" s="42"/>
      <c r="M79" s="42"/>
      <c r="N79" s="42"/>
      <c r="O79" s="42"/>
      <c r="P79" s="42"/>
      <c r="Q79" s="42"/>
      <c r="R79" s="42"/>
      <c r="S79" s="42"/>
      <c r="T79" s="42"/>
      <c r="U79" s="42"/>
      <c r="V79" s="42"/>
      <c r="W79" s="42"/>
      <c r="X79" s="42"/>
      <c r="Y79" s="42"/>
      <c r="Z79" s="42"/>
      <c r="AA79" s="42"/>
    </row>
    <row r="80" spans="1:27" x14ac:dyDescent="0.25">
      <c r="A80" s="61"/>
      <c r="B80" s="42"/>
      <c r="C80" s="43"/>
      <c r="D80" s="42"/>
      <c r="E80" s="42"/>
      <c r="F80" s="42"/>
      <c r="G80" s="42"/>
      <c r="H80" s="42"/>
      <c r="I80" s="42"/>
      <c r="J80" s="42"/>
      <c r="K80" s="42"/>
      <c r="L80" s="42"/>
      <c r="M80" s="42"/>
      <c r="N80" s="42"/>
      <c r="O80" s="42"/>
      <c r="P80" s="42"/>
      <c r="Q80" s="42"/>
      <c r="R80" s="42"/>
      <c r="S80" s="42"/>
      <c r="T80" s="42"/>
      <c r="U80" s="42"/>
      <c r="V80" s="42"/>
      <c r="W80" s="42"/>
      <c r="X80" s="42"/>
      <c r="Y80" s="42"/>
      <c r="Z80" s="42"/>
      <c r="AA80" s="42"/>
    </row>
    <row r="81" spans="1:27" x14ac:dyDescent="0.25">
      <c r="A81" s="61"/>
      <c r="B81" s="42"/>
      <c r="C81" s="43"/>
      <c r="D81" s="42"/>
      <c r="E81" s="42"/>
      <c r="F81" s="42"/>
      <c r="G81" s="42"/>
      <c r="H81" s="42"/>
      <c r="I81" s="42"/>
      <c r="J81" s="42"/>
      <c r="K81" s="42"/>
      <c r="L81" s="42"/>
      <c r="M81" s="42"/>
      <c r="N81" s="42"/>
      <c r="O81" s="42"/>
      <c r="P81" s="42"/>
      <c r="Q81" s="42"/>
      <c r="R81" s="42"/>
      <c r="S81" s="42"/>
      <c r="T81" s="42"/>
      <c r="U81" s="42"/>
      <c r="V81" s="42"/>
      <c r="W81" s="42"/>
      <c r="X81" s="42"/>
      <c r="Y81" s="42"/>
      <c r="Z81" s="42"/>
      <c r="AA81" s="42"/>
    </row>
    <row r="82" spans="1:27" x14ac:dyDescent="0.25">
      <c r="A82" s="61"/>
      <c r="B82" s="42"/>
      <c r="C82" s="43"/>
      <c r="D82" s="42"/>
      <c r="E82" s="42"/>
      <c r="F82" s="42"/>
      <c r="G82" s="42"/>
      <c r="H82" s="42"/>
      <c r="I82" s="42"/>
      <c r="J82" s="42"/>
      <c r="K82" s="42"/>
      <c r="L82" s="42"/>
      <c r="M82" s="42"/>
      <c r="N82" s="42"/>
      <c r="O82" s="42"/>
      <c r="P82" s="42"/>
      <c r="Q82" s="42"/>
      <c r="R82" s="42"/>
      <c r="S82" s="42"/>
      <c r="T82" s="42"/>
      <c r="U82" s="42"/>
      <c r="V82" s="42"/>
      <c r="W82" s="42"/>
      <c r="X82" s="42"/>
      <c r="Y82" s="42"/>
      <c r="Z82" s="42"/>
      <c r="AA82" s="42"/>
    </row>
    <row r="83" spans="1:27" x14ac:dyDescent="0.25">
      <c r="A83" s="61"/>
      <c r="B83" s="42"/>
      <c r="C83" s="43"/>
      <c r="D83" s="42"/>
      <c r="E83" s="42"/>
      <c r="F83" s="42"/>
      <c r="G83" s="42"/>
      <c r="H83" s="42"/>
      <c r="I83" s="42"/>
      <c r="J83" s="42"/>
      <c r="K83" s="42"/>
      <c r="L83" s="42"/>
      <c r="M83" s="42"/>
      <c r="N83" s="42"/>
      <c r="O83" s="42"/>
      <c r="P83" s="42"/>
      <c r="Q83" s="42"/>
      <c r="R83" s="42"/>
      <c r="S83" s="42"/>
      <c r="T83" s="42"/>
      <c r="U83" s="42"/>
      <c r="V83" s="42"/>
      <c r="W83" s="42"/>
      <c r="X83" s="42"/>
      <c r="Y83" s="42"/>
      <c r="Z83" s="42"/>
      <c r="AA83" s="42"/>
    </row>
    <row r="84" spans="1:27" x14ac:dyDescent="0.25">
      <c r="A84" s="61"/>
      <c r="B84" s="42"/>
      <c r="C84" s="43"/>
      <c r="D84" s="42"/>
      <c r="E84" s="42"/>
      <c r="F84" s="42"/>
      <c r="G84" s="42"/>
      <c r="H84" s="42"/>
      <c r="I84" s="42"/>
      <c r="J84" s="42"/>
      <c r="K84" s="42"/>
      <c r="L84" s="42"/>
      <c r="M84" s="42"/>
      <c r="N84" s="42"/>
      <c r="O84" s="42"/>
      <c r="P84" s="42"/>
      <c r="Q84" s="42"/>
      <c r="R84" s="42"/>
      <c r="S84" s="42"/>
      <c r="T84" s="42"/>
      <c r="U84" s="42"/>
      <c r="V84" s="42"/>
      <c r="W84" s="42"/>
      <c r="X84" s="42"/>
      <c r="Y84" s="42"/>
      <c r="Z84" s="42"/>
      <c r="AA84" s="42"/>
    </row>
    <row r="85" spans="1:27" x14ac:dyDescent="0.25">
      <c r="A85" s="61"/>
      <c r="B85" s="42"/>
      <c r="C85" s="43"/>
      <c r="D85" s="42"/>
      <c r="E85" s="42"/>
      <c r="F85" s="42"/>
      <c r="G85" s="42"/>
      <c r="H85" s="42"/>
      <c r="I85" s="42"/>
      <c r="J85" s="42"/>
      <c r="K85" s="42"/>
      <c r="L85" s="42"/>
      <c r="M85" s="42"/>
      <c r="N85" s="42"/>
      <c r="O85" s="42"/>
      <c r="P85" s="42"/>
      <c r="Q85" s="42"/>
      <c r="R85" s="42"/>
      <c r="S85" s="42"/>
      <c r="T85" s="42"/>
      <c r="U85" s="42"/>
      <c r="V85" s="42"/>
      <c r="W85" s="42"/>
      <c r="X85" s="42"/>
      <c r="Y85" s="42"/>
      <c r="Z85" s="42"/>
      <c r="AA85" s="42"/>
    </row>
    <row r="86" spans="1:27" x14ac:dyDescent="0.25">
      <c r="A86" s="61"/>
      <c r="B86" s="42"/>
      <c r="C86" s="43"/>
      <c r="D86" s="42"/>
      <c r="E86" s="42"/>
      <c r="F86" s="42"/>
      <c r="G86" s="42"/>
      <c r="H86" s="42"/>
      <c r="I86" s="42"/>
      <c r="J86" s="42"/>
      <c r="K86" s="42"/>
      <c r="L86" s="42"/>
      <c r="M86" s="42"/>
      <c r="N86" s="42"/>
      <c r="O86" s="42"/>
      <c r="P86" s="42"/>
      <c r="Q86" s="42"/>
      <c r="R86" s="42"/>
      <c r="S86" s="42"/>
      <c r="T86" s="42"/>
      <c r="U86" s="42"/>
      <c r="V86" s="42"/>
      <c r="W86" s="42"/>
      <c r="X86" s="42"/>
      <c r="Y86" s="42"/>
      <c r="Z86" s="42"/>
      <c r="AA86" s="42"/>
    </row>
    <row r="87" spans="1:27" x14ac:dyDescent="0.25">
      <c r="A87" s="61"/>
      <c r="B87" s="42"/>
      <c r="C87" s="43"/>
      <c r="D87" s="42"/>
      <c r="E87" s="42"/>
      <c r="F87" s="42"/>
      <c r="G87" s="42"/>
      <c r="H87" s="42"/>
      <c r="I87" s="42"/>
      <c r="J87" s="42"/>
      <c r="K87" s="42"/>
      <c r="L87" s="42"/>
      <c r="M87" s="42"/>
      <c r="N87" s="42"/>
      <c r="O87" s="42"/>
      <c r="P87" s="42"/>
      <c r="Q87" s="42"/>
      <c r="R87" s="42"/>
      <c r="S87" s="42"/>
      <c r="T87" s="42"/>
      <c r="U87" s="42"/>
      <c r="V87" s="42"/>
      <c r="W87" s="42"/>
      <c r="X87" s="42"/>
      <c r="Y87" s="42"/>
      <c r="Z87" s="42"/>
      <c r="AA87" s="42"/>
    </row>
    <row r="88" spans="1:27" x14ac:dyDescent="0.25">
      <c r="A88" s="61"/>
      <c r="B88" s="42"/>
      <c r="C88" s="43"/>
      <c r="D88" s="42"/>
      <c r="E88" s="42"/>
      <c r="F88" s="42"/>
      <c r="G88" s="42"/>
      <c r="H88" s="42"/>
      <c r="I88" s="42"/>
      <c r="J88" s="42"/>
      <c r="K88" s="42"/>
      <c r="L88" s="42"/>
      <c r="M88" s="42"/>
      <c r="N88" s="42"/>
      <c r="O88" s="42"/>
      <c r="P88" s="42"/>
      <c r="Q88" s="42"/>
      <c r="R88" s="42"/>
      <c r="S88" s="42"/>
      <c r="T88" s="42"/>
      <c r="U88" s="42"/>
      <c r="V88" s="42"/>
      <c r="W88" s="42"/>
      <c r="X88" s="42"/>
      <c r="Y88" s="42"/>
      <c r="Z88" s="42"/>
      <c r="AA88" s="42"/>
    </row>
    <row r="89" spans="1:27" x14ac:dyDescent="0.25">
      <c r="A89" s="61"/>
      <c r="B89" s="42"/>
      <c r="C89" s="43"/>
      <c r="D89" s="42"/>
      <c r="E89" s="42"/>
      <c r="F89" s="42"/>
      <c r="G89" s="42"/>
      <c r="H89" s="42"/>
      <c r="I89" s="42"/>
      <c r="J89" s="42"/>
      <c r="K89" s="42"/>
      <c r="L89" s="42"/>
      <c r="M89" s="42"/>
      <c r="N89" s="42"/>
      <c r="O89" s="42"/>
      <c r="P89" s="42"/>
      <c r="Q89" s="42"/>
      <c r="R89" s="42"/>
      <c r="S89" s="42"/>
      <c r="T89" s="42"/>
      <c r="U89" s="42"/>
      <c r="V89" s="42"/>
      <c r="W89" s="42"/>
      <c r="X89" s="42"/>
      <c r="Y89" s="42"/>
      <c r="Z89" s="42"/>
      <c r="AA89" s="42"/>
    </row>
    <row r="90" spans="1:27" x14ac:dyDescent="0.25">
      <c r="A90" s="61"/>
      <c r="B90" s="42"/>
      <c r="C90" s="43"/>
      <c r="D90" s="42"/>
      <c r="E90" s="42"/>
      <c r="F90" s="42"/>
      <c r="G90" s="42"/>
      <c r="H90" s="42"/>
      <c r="I90" s="42"/>
      <c r="J90" s="42"/>
      <c r="K90" s="42"/>
      <c r="L90" s="42"/>
      <c r="M90" s="42"/>
      <c r="N90" s="42"/>
      <c r="O90" s="42"/>
      <c r="P90" s="42"/>
      <c r="Q90" s="42"/>
      <c r="R90" s="42"/>
      <c r="S90" s="42"/>
      <c r="T90" s="42"/>
      <c r="U90" s="42"/>
      <c r="V90" s="42"/>
      <c r="W90" s="42"/>
      <c r="X90" s="42"/>
      <c r="Y90" s="42"/>
      <c r="Z90" s="42"/>
      <c r="AA90" s="42"/>
    </row>
    <row r="91" spans="1:27" x14ac:dyDescent="0.25">
      <c r="A91" s="61"/>
      <c r="B91" s="42"/>
      <c r="C91" s="43"/>
      <c r="D91" s="42"/>
      <c r="E91" s="42"/>
      <c r="F91" s="42"/>
      <c r="G91" s="42"/>
      <c r="H91" s="42"/>
      <c r="I91" s="42"/>
      <c r="J91" s="42"/>
      <c r="K91" s="42"/>
      <c r="L91" s="42"/>
      <c r="M91" s="42"/>
      <c r="N91" s="42"/>
      <c r="O91" s="42"/>
      <c r="P91" s="42"/>
      <c r="Q91" s="42"/>
      <c r="R91" s="42"/>
      <c r="S91" s="42"/>
      <c r="T91" s="42"/>
      <c r="U91" s="42"/>
      <c r="V91" s="42"/>
      <c r="W91" s="42"/>
      <c r="X91" s="42"/>
      <c r="Y91" s="42"/>
      <c r="Z91" s="42"/>
      <c r="AA91" s="42"/>
    </row>
    <row r="92" spans="1:27" x14ac:dyDescent="0.25">
      <c r="A92" s="61"/>
      <c r="B92" s="42"/>
      <c r="C92" s="43"/>
      <c r="D92" s="42"/>
      <c r="E92" s="42"/>
      <c r="F92" s="42"/>
      <c r="G92" s="42"/>
      <c r="H92" s="42"/>
      <c r="I92" s="42"/>
      <c r="J92" s="42"/>
      <c r="K92" s="42"/>
      <c r="L92" s="42"/>
      <c r="M92" s="42"/>
      <c r="N92" s="42"/>
      <c r="O92" s="42"/>
      <c r="P92" s="42"/>
      <c r="Q92" s="42"/>
      <c r="R92" s="42"/>
      <c r="S92" s="42"/>
      <c r="T92" s="42"/>
      <c r="U92" s="42"/>
      <c r="V92" s="42"/>
      <c r="W92" s="42"/>
      <c r="X92" s="42"/>
      <c r="Y92" s="42"/>
      <c r="Z92" s="42"/>
      <c r="AA92" s="42"/>
    </row>
    <row r="93" spans="1:27" x14ac:dyDescent="0.25">
      <c r="A93" s="61"/>
      <c r="B93" s="42"/>
      <c r="C93" s="43"/>
      <c r="D93" s="42"/>
      <c r="E93" s="42"/>
      <c r="F93" s="42"/>
      <c r="G93" s="42"/>
      <c r="H93" s="42"/>
      <c r="I93" s="42"/>
      <c r="J93" s="42"/>
      <c r="K93" s="42"/>
      <c r="L93" s="42"/>
      <c r="M93" s="42"/>
      <c r="N93" s="42"/>
      <c r="O93" s="42"/>
      <c r="P93" s="42"/>
      <c r="Q93" s="42"/>
      <c r="R93" s="42"/>
      <c r="S93" s="42"/>
      <c r="T93" s="42"/>
      <c r="U93" s="42"/>
      <c r="V93" s="42"/>
      <c r="W93" s="42"/>
      <c r="X93" s="42"/>
      <c r="Y93" s="42"/>
      <c r="Z93" s="42"/>
      <c r="AA93" s="42"/>
    </row>
    <row r="94" spans="1:27" x14ac:dyDescent="0.25">
      <c r="A94" s="61"/>
      <c r="B94" s="42"/>
      <c r="C94" s="43"/>
      <c r="D94" s="42"/>
      <c r="E94" s="42"/>
      <c r="F94" s="42"/>
      <c r="G94" s="42"/>
      <c r="H94" s="42"/>
      <c r="I94" s="42"/>
      <c r="J94" s="42"/>
      <c r="K94" s="42"/>
      <c r="L94" s="42"/>
      <c r="M94" s="42"/>
      <c r="N94" s="42"/>
      <c r="O94" s="42"/>
      <c r="P94" s="42"/>
      <c r="Q94" s="42"/>
      <c r="R94" s="42"/>
      <c r="S94" s="42"/>
      <c r="T94" s="42"/>
      <c r="U94" s="42"/>
      <c r="V94" s="42"/>
      <c r="W94" s="42"/>
      <c r="X94" s="42"/>
      <c r="Y94" s="42"/>
      <c r="Z94" s="42"/>
      <c r="AA94" s="42"/>
    </row>
    <row r="95" spans="1:27" x14ac:dyDescent="0.25">
      <c r="A95" s="61"/>
      <c r="B95" s="42"/>
      <c r="C95" s="43"/>
      <c r="D95" s="42"/>
      <c r="E95" s="42"/>
      <c r="F95" s="42"/>
      <c r="G95" s="42"/>
      <c r="H95" s="42"/>
      <c r="I95" s="42"/>
      <c r="J95" s="42"/>
      <c r="K95" s="42"/>
      <c r="L95" s="42"/>
      <c r="M95" s="42"/>
      <c r="N95" s="42"/>
      <c r="O95" s="42"/>
      <c r="P95" s="42"/>
      <c r="Q95" s="42"/>
      <c r="R95" s="42"/>
      <c r="S95" s="42"/>
      <c r="T95" s="42"/>
      <c r="U95" s="42"/>
      <c r="V95" s="42"/>
      <c r="W95" s="42"/>
      <c r="X95" s="42"/>
      <c r="Y95" s="42"/>
      <c r="Z95" s="42"/>
      <c r="AA95" s="42"/>
    </row>
    <row r="96" spans="1:27" x14ac:dyDescent="0.25">
      <c r="A96" s="61"/>
      <c r="B96" s="42"/>
      <c r="C96" s="43"/>
      <c r="D96" s="42"/>
      <c r="E96" s="42"/>
      <c r="F96" s="42"/>
      <c r="G96" s="42"/>
      <c r="H96" s="42"/>
      <c r="I96" s="42"/>
      <c r="J96" s="42"/>
      <c r="K96" s="42"/>
      <c r="L96" s="42"/>
      <c r="M96" s="42"/>
      <c r="N96" s="42"/>
      <c r="O96" s="42"/>
      <c r="P96" s="42"/>
      <c r="Q96" s="42"/>
      <c r="R96" s="42"/>
      <c r="S96" s="42"/>
      <c r="T96" s="42"/>
      <c r="U96" s="42"/>
      <c r="V96" s="42"/>
      <c r="W96" s="42"/>
      <c r="X96" s="42"/>
      <c r="Y96" s="42"/>
      <c r="Z96" s="42"/>
      <c r="AA96" s="42"/>
    </row>
    <row r="97" spans="1:27" x14ac:dyDescent="0.25">
      <c r="A97" s="61"/>
      <c r="B97" s="42"/>
      <c r="C97" s="43"/>
      <c r="D97" s="42"/>
      <c r="E97" s="42"/>
      <c r="F97" s="42"/>
      <c r="G97" s="42"/>
      <c r="H97" s="42"/>
      <c r="I97" s="42"/>
      <c r="J97" s="42"/>
      <c r="K97" s="42"/>
      <c r="L97" s="42"/>
      <c r="M97" s="42"/>
      <c r="N97" s="42"/>
      <c r="O97" s="42"/>
      <c r="P97" s="42"/>
      <c r="Q97" s="42"/>
      <c r="R97" s="42"/>
      <c r="S97" s="42"/>
      <c r="T97" s="42"/>
      <c r="U97" s="42"/>
      <c r="V97" s="42"/>
      <c r="W97" s="42"/>
      <c r="X97" s="42"/>
      <c r="Y97" s="42"/>
      <c r="Z97" s="42"/>
      <c r="AA97" s="42"/>
    </row>
    <row r="98" spans="1:27" x14ac:dyDescent="0.25">
      <c r="A98" s="61"/>
      <c r="B98" s="42"/>
      <c r="C98" s="43"/>
      <c r="D98" s="42"/>
      <c r="E98" s="42"/>
      <c r="F98" s="42"/>
      <c r="G98" s="42"/>
      <c r="H98" s="42"/>
      <c r="I98" s="42"/>
      <c r="J98" s="42"/>
      <c r="K98" s="42"/>
      <c r="L98" s="42"/>
      <c r="M98" s="42"/>
      <c r="N98" s="42"/>
      <c r="O98" s="42"/>
      <c r="P98" s="42"/>
      <c r="Q98" s="42"/>
      <c r="R98" s="42"/>
      <c r="S98" s="42"/>
      <c r="T98" s="42"/>
      <c r="U98" s="42"/>
      <c r="V98" s="42"/>
      <c r="W98" s="42"/>
      <c r="X98" s="42"/>
      <c r="Y98" s="42"/>
      <c r="Z98" s="42"/>
      <c r="AA98" s="42"/>
    </row>
    <row r="99" spans="1:27" x14ac:dyDescent="0.25">
      <c r="A99" s="61"/>
      <c r="B99" s="42"/>
      <c r="C99" s="43"/>
      <c r="D99" s="42"/>
      <c r="E99" s="42"/>
      <c r="F99" s="42"/>
      <c r="G99" s="42"/>
      <c r="H99" s="42"/>
      <c r="I99" s="42"/>
      <c r="J99" s="42"/>
      <c r="K99" s="42"/>
      <c r="L99" s="42"/>
      <c r="M99" s="42"/>
      <c r="N99" s="42"/>
      <c r="O99" s="42"/>
      <c r="P99" s="42"/>
      <c r="Q99" s="42"/>
      <c r="R99" s="42"/>
      <c r="S99" s="42"/>
      <c r="T99" s="42"/>
      <c r="U99" s="42"/>
      <c r="V99" s="42"/>
      <c r="W99" s="42"/>
      <c r="X99" s="42"/>
      <c r="Y99" s="42"/>
      <c r="Z99" s="42"/>
      <c r="AA99" s="42"/>
    </row>
    <row r="100" spans="1:27" x14ac:dyDescent="0.25">
      <c r="A100" s="61"/>
      <c r="B100" s="42"/>
      <c r="C100" s="43"/>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row>
    <row r="101" spans="1:27" x14ac:dyDescent="0.25">
      <c r="A101" s="61"/>
      <c r="B101" s="42"/>
      <c r="C101" s="43"/>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row>
    <row r="102" spans="1:27" x14ac:dyDescent="0.25">
      <c r="A102" s="61"/>
      <c r="B102" s="42"/>
      <c r="C102" s="43"/>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row>
    <row r="103" spans="1:27" x14ac:dyDescent="0.25">
      <c r="A103" s="61"/>
      <c r="B103" s="42"/>
      <c r="C103" s="43"/>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row>
    <row r="104" spans="1:27" x14ac:dyDescent="0.25">
      <c r="A104" s="61"/>
      <c r="B104" s="42"/>
      <c r="C104" s="43"/>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row>
    <row r="105" spans="1:27" x14ac:dyDescent="0.25">
      <c r="A105" s="61"/>
      <c r="B105" s="42"/>
      <c r="C105" s="43"/>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row>
    <row r="106" spans="1:27" x14ac:dyDescent="0.25">
      <c r="A106" s="61"/>
      <c r="B106" s="42"/>
      <c r="C106" s="43"/>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row>
    <row r="107" spans="1:27" x14ac:dyDescent="0.25">
      <c r="A107" s="61"/>
      <c r="B107" s="42"/>
      <c r="C107" s="43"/>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row>
    <row r="108" spans="1:27" x14ac:dyDescent="0.25">
      <c r="A108" s="61"/>
      <c r="B108" s="42"/>
      <c r="C108" s="43"/>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row>
    <row r="109" spans="1:27" x14ac:dyDescent="0.25">
      <c r="A109" s="61"/>
      <c r="B109" s="42"/>
      <c r="C109" s="43"/>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row>
    <row r="110" spans="1:27" x14ac:dyDescent="0.25">
      <c r="A110" s="61"/>
      <c r="B110" s="42"/>
      <c r="C110" s="43"/>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row>
    <row r="111" spans="1:27" x14ac:dyDescent="0.25">
      <c r="A111" s="61"/>
      <c r="B111" s="42"/>
      <c r="C111" s="43"/>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row>
    <row r="112" spans="1:27" x14ac:dyDescent="0.25">
      <c r="A112" s="61"/>
      <c r="B112" s="42"/>
      <c r="C112" s="43"/>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row>
    <row r="113" spans="1:27" x14ac:dyDescent="0.25">
      <c r="A113" s="61"/>
      <c r="B113" s="42"/>
      <c r="C113" s="43"/>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row>
    <row r="114" spans="1:27" x14ac:dyDescent="0.25">
      <c r="A114" s="61"/>
      <c r="B114" s="42"/>
      <c r="C114" s="43"/>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row>
    <row r="115" spans="1:27" x14ac:dyDescent="0.25">
      <c r="A115" s="61"/>
      <c r="B115" s="42"/>
      <c r="C115" s="43"/>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row>
    <row r="116" spans="1:27" x14ac:dyDescent="0.25">
      <c r="A116" s="61"/>
      <c r="B116" s="42"/>
      <c r="C116" s="43"/>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row>
    <row r="117" spans="1:27" x14ac:dyDescent="0.25">
      <c r="A117" s="61"/>
      <c r="B117" s="42"/>
      <c r="C117" s="43"/>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row>
    <row r="118" spans="1:27" x14ac:dyDescent="0.25">
      <c r="A118" s="61"/>
      <c r="B118" s="42"/>
      <c r="C118" s="43"/>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row>
    <row r="119" spans="1:27" x14ac:dyDescent="0.25">
      <c r="A119" s="61"/>
      <c r="B119" s="42"/>
      <c r="C119" s="43"/>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row>
    <row r="120" spans="1:27" x14ac:dyDescent="0.25">
      <c r="A120" s="61"/>
      <c r="B120" s="42"/>
      <c r="C120" s="43"/>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row>
    <row r="121" spans="1:27" x14ac:dyDescent="0.25">
      <c r="A121" s="61"/>
      <c r="B121" s="42"/>
      <c r="C121" s="43"/>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row>
    <row r="122" spans="1:27" x14ac:dyDescent="0.25">
      <c r="A122" s="61"/>
      <c r="B122" s="42"/>
      <c r="C122" s="43"/>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row>
    <row r="123" spans="1:27" x14ac:dyDescent="0.25">
      <c r="A123" s="61"/>
      <c r="B123" s="42"/>
      <c r="C123" s="43"/>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row>
    <row r="124" spans="1:27" x14ac:dyDescent="0.25">
      <c r="A124" s="61"/>
      <c r="B124" s="42"/>
      <c r="C124" s="43"/>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row>
    <row r="125" spans="1:27" x14ac:dyDescent="0.25">
      <c r="A125" s="61"/>
      <c r="B125" s="42"/>
      <c r="C125" s="43"/>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row>
    <row r="126" spans="1:27" x14ac:dyDescent="0.25">
      <c r="A126" s="61"/>
      <c r="B126" s="42"/>
      <c r="C126" s="43"/>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row>
    <row r="127" spans="1:27" x14ac:dyDescent="0.25">
      <c r="A127" s="61"/>
      <c r="B127" s="42"/>
      <c r="C127" s="43"/>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row>
    <row r="128" spans="1:27" x14ac:dyDescent="0.25">
      <c r="A128" s="61"/>
      <c r="B128" s="42"/>
      <c r="C128" s="43"/>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row>
    <row r="129" spans="1:27" x14ac:dyDescent="0.25">
      <c r="A129" s="61"/>
      <c r="B129" s="42"/>
      <c r="C129" s="43"/>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row>
    <row r="130" spans="1:27" x14ac:dyDescent="0.25">
      <c r="A130" s="61"/>
      <c r="B130" s="42"/>
      <c r="C130" s="43"/>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row>
    <row r="131" spans="1:27" x14ac:dyDescent="0.25">
      <c r="A131" s="61"/>
      <c r="B131" s="42"/>
      <c r="C131" s="43"/>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row>
    <row r="132" spans="1:27" x14ac:dyDescent="0.25">
      <c r="A132" s="61"/>
      <c r="B132" s="42"/>
      <c r="C132" s="43"/>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row>
    <row r="133" spans="1:27" x14ac:dyDescent="0.25">
      <c r="A133" s="61"/>
      <c r="B133" s="42"/>
      <c r="C133" s="43"/>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row>
    <row r="134" spans="1:27" x14ac:dyDescent="0.25">
      <c r="A134" s="61"/>
      <c r="B134" s="42"/>
      <c r="C134" s="43"/>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row>
    <row r="135" spans="1:27" x14ac:dyDescent="0.25">
      <c r="A135" s="61"/>
      <c r="B135" s="42"/>
      <c r="C135" s="43"/>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row>
    <row r="136" spans="1:27" x14ac:dyDescent="0.25">
      <c r="A136" s="61"/>
      <c r="B136" s="42"/>
      <c r="C136" s="43"/>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row>
    <row r="137" spans="1:27" x14ac:dyDescent="0.25">
      <c r="A137" s="61"/>
      <c r="B137" s="42"/>
      <c r="C137" s="43"/>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row>
    <row r="138" spans="1:27" x14ac:dyDescent="0.25">
      <c r="A138" s="61"/>
      <c r="B138" s="42"/>
      <c r="C138" s="43"/>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row>
    <row r="139" spans="1:27" x14ac:dyDescent="0.25">
      <c r="A139" s="61"/>
      <c r="B139" s="42"/>
      <c r="C139" s="43"/>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row>
    <row r="140" spans="1:27" x14ac:dyDescent="0.25">
      <c r="A140" s="61"/>
      <c r="B140" s="42"/>
      <c r="C140" s="43"/>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row>
    <row r="141" spans="1:27" x14ac:dyDescent="0.25">
      <c r="A141" s="61"/>
      <c r="B141" s="42"/>
      <c r="C141" s="43"/>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row>
    <row r="142" spans="1:27" x14ac:dyDescent="0.25">
      <c r="A142" s="61"/>
      <c r="B142" s="42"/>
      <c r="C142" s="43"/>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row>
    <row r="143" spans="1:27" x14ac:dyDescent="0.25">
      <c r="A143" s="61"/>
      <c r="B143" s="42"/>
      <c r="C143" s="43"/>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row>
    <row r="144" spans="1:27" x14ac:dyDescent="0.25">
      <c r="A144" s="61"/>
      <c r="B144" s="42"/>
      <c r="C144" s="43"/>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row>
    <row r="145" spans="1:27" x14ac:dyDescent="0.25">
      <c r="A145" s="61"/>
      <c r="B145" s="42"/>
      <c r="C145" s="43"/>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row>
    <row r="146" spans="1:27" x14ac:dyDescent="0.25">
      <c r="A146" s="61"/>
      <c r="B146" s="42"/>
      <c r="C146" s="43"/>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row>
    <row r="147" spans="1:27" x14ac:dyDescent="0.25">
      <c r="A147" s="61"/>
      <c r="B147" s="42"/>
      <c r="C147" s="43"/>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spans="1:27" x14ac:dyDescent="0.25">
      <c r="A148" s="61"/>
      <c r="B148" s="42"/>
      <c r="C148" s="43"/>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row>
    <row r="149" spans="1:27" x14ac:dyDescent="0.25">
      <c r="A149" s="61"/>
      <c r="B149" s="42"/>
      <c r="C149" s="43"/>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row>
    <row r="150" spans="1:27" x14ac:dyDescent="0.25">
      <c r="A150" s="61"/>
      <c r="B150" s="42"/>
      <c r="C150" s="43"/>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row>
    <row r="151" spans="1:27" x14ac:dyDescent="0.25">
      <c r="A151" s="61"/>
      <c r="B151" s="42"/>
      <c r="C151" s="43"/>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2" spans="1:27" x14ac:dyDescent="0.25">
      <c r="A152" s="61"/>
      <c r="B152" s="42"/>
      <c r="C152" s="43"/>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row>
    <row r="153" spans="1:27" x14ac:dyDescent="0.25">
      <c r="A153" s="61"/>
      <c r="B153" s="42"/>
      <c r="C153" s="43"/>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row>
    <row r="154" spans="1:27" x14ac:dyDescent="0.25">
      <c r="A154" s="61"/>
      <c r="B154" s="42"/>
      <c r="C154" s="43"/>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row>
    <row r="155" spans="1:27" x14ac:dyDescent="0.25">
      <c r="A155" s="61"/>
      <c r="B155" s="42"/>
      <c r="C155" s="43"/>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row>
    <row r="156" spans="1:27" x14ac:dyDescent="0.25">
      <c r="A156" s="61"/>
      <c r="B156" s="42"/>
      <c r="C156" s="43"/>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row>
    <row r="157" spans="1:27" x14ac:dyDescent="0.25">
      <c r="A157" s="61"/>
      <c r="B157" s="42"/>
      <c r="C157" s="43"/>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row>
    <row r="158" spans="1:27" x14ac:dyDescent="0.25">
      <c r="A158" s="61"/>
      <c r="B158" s="42"/>
      <c r="C158" s="43"/>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row>
    <row r="159" spans="1:27" x14ac:dyDescent="0.25">
      <c r="A159" s="61"/>
      <c r="B159" s="42"/>
      <c r="C159" s="43"/>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row>
    <row r="160" spans="1:27" x14ac:dyDescent="0.25">
      <c r="A160" s="61"/>
      <c r="B160" s="42"/>
      <c r="C160" s="43"/>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row>
    <row r="161" spans="1:27" x14ac:dyDescent="0.25">
      <c r="A161" s="61"/>
      <c r="B161" s="42"/>
      <c r="C161" s="43"/>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row>
    <row r="162" spans="1:27" x14ac:dyDescent="0.25">
      <c r="A162" s="61"/>
      <c r="B162" s="42"/>
      <c r="C162" s="43"/>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row>
    <row r="163" spans="1:27" x14ac:dyDescent="0.25">
      <c r="A163" s="61"/>
      <c r="B163" s="42"/>
      <c r="C163" s="43"/>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row>
    <row r="164" spans="1:27" x14ac:dyDescent="0.25">
      <c r="A164" s="61"/>
      <c r="B164" s="42"/>
      <c r="C164" s="43"/>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row>
    <row r="165" spans="1:27" x14ac:dyDescent="0.25">
      <c r="A165" s="61"/>
      <c r="B165" s="42"/>
      <c r="C165" s="43"/>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row>
    <row r="166" spans="1:27" x14ac:dyDescent="0.25">
      <c r="A166" s="61"/>
      <c r="B166" s="42"/>
      <c r="C166" s="43"/>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row>
    <row r="167" spans="1:27" x14ac:dyDescent="0.25">
      <c r="A167" s="61"/>
      <c r="B167" s="42"/>
      <c r="C167" s="43"/>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row>
    <row r="168" spans="1:27" x14ac:dyDescent="0.25">
      <c r="A168" s="61"/>
      <c r="B168" s="42"/>
      <c r="C168" s="43"/>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row>
    <row r="169" spans="1:27" x14ac:dyDescent="0.25">
      <c r="A169" s="61"/>
      <c r="B169" s="42"/>
      <c r="C169" s="43"/>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row>
    <row r="170" spans="1:27" x14ac:dyDescent="0.25">
      <c r="A170" s="61"/>
      <c r="B170" s="42"/>
      <c r="C170" s="43"/>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row>
    <row r="171" spans="1:27" x14ac:dyDescent="0.25">
      <c r="A171" s="61"/>
      <c r="B171" s="42"/>
      <c r="C171" s="43"/>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row>
    <row r="172" spans="1:27" x14ac:dyDescent="0.25">
      <c r="A172" s="61"/>
      <c r="B172" s="42"/>
      <c r="C172" s="43"/>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row>
    <row r="173" spans="1:27" x14ac:dyDescent="0.25">
      <c r="A173" s="61"/>
      <c r="B173" s="42"/>
      <c r="C173" s="43"/>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row>
    <row r="174" spans="1:27" x14ac:dyDescent="0.25">
      <c r="A174" s="61"/>
      <c r="B174" s="42"/>
      <c r="C174" s="43"/>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row>
    <row r="175" spans="1:27" x14ac:dyDescent="0.25">
      <c r="A175" s="61"/>
      <c r="B175" s="42"/>
      <c r="C175" s="43"/>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row>
    <row r="176" spans="1:27" x14ac:dyDescent="0.25">
      <c r="A176" s="61"/>
      <c r="B176" s="42"/>
      <c r="C176" s="43"/>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row>
    <row r="177" spans="1:27" x14ac:dyDescent="0.25">
      <c r="A177" s="61"/>
      <c r="B177" s="42"/>
      <c r="C177" s="43"/>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row>
    <row r="178" spans="1:27" x14ac:dyDescent="0.25">
      <c r="A178" s="61"/>
      <c r="B178" s="42"/>
      <c r="C178" s="43"/>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row>
    <row r="179" spans="1:27" x14ac:dyDescent="0.25">
      <c r="A179" s="61"/>
      <c r="B179" s="42"/>
      <c r="C179" s="43"/>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row>
    <row r="180" spans="1:27" x14ac:dyDescent="0.25">
      <c r="A180" s="61"/>
      <c r="B180" s="42"/>
      <c r="C180" s="43"/>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row>
    <row r="181" spans="1:27" x14ac:dyDescent="0.25">
      <c r="A181" s="61"/>
      <c r="B181" s="42"/>
      <c r="C181" s="43"/>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row>
    <row r="182" spans="1:27" x14ac:dyDescent="0.25">
      <c r="A182" s="61"/>
      <c r="B182" s="42"/>
      <c r="C182" s="43"/>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row>
    <row r="183" spans="1:27" x14ac:dyDescent="0.25">
      <c r="A183" s="61"/>
      <c r="B183" s="42"/>
      <c r="C183" s="43"/>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row>
    <row r="184" spans="1:27" x14ac:dyDescent="0.25">
      <c r="A184" s="61"/>
      <c r="B184" s="42"/>
      <c r="C184" s="43"/>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row>
    <row r="185" spans="1:27" x14ac:dyDescent="0.25">
      <c r="A185" s="61"/>
      <c r="B185" s="42"/>
      <c r="C185" s="43"/>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row>
    <row r="186" spans="1:27" x14ac:dyDescent="0.25">
      <c r="A186" s="61"/>
      <c r="B186" s="42"/>
      <c r="C186" s="43"/>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row>
    <row r="187" spans="1:27" x14ac:dyDescent="0.25">
      <c r="A187" s="61"/>
      <c r="B187" s="42"/>
      <c r="C187" s="43"/>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row>
    <row r="188" spans="1:27" x14ac:dyDescent="0.25">
      <c r="A188" s="61"/>
      <c r="B188" s="42"/>
      <c r="C188" s="43"/>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row>
    <row r="189" spans="1:27" x14ac:dyDescent="0.25">
      <c r="A189" s="61"/>
      <c r="B189" s="42"/>
      <c r="C189" s="43"/>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row>
    <row r="190" spans="1:27" x14ac:dyDescent="0.25">
      <c r="A190" s="61"/>
      <c r="B190" s="42"/>
      <c r="C190" s="43"/>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row>
    <row r="191" spans="1:27" x14ac:dyDescent="0.25">
      <c r="A191" s="61"/>
      <c r="B191" s="42"/>
      <c r="C191" s="43"/>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row>
    <row r="192" spans="1:27" x14ac:dyDescent="0.25">
      <c r="A192" s="61"/>
      <c r="B192" s="42"/>
      <c r="C192" s="43"/>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row>
    <row r="193" spans="1:27" x14ac:dyDescent="0.25">
      <c r="A193" s="61"/>
      <c r="B193" s="42"/>
      <c r="C193" s="43"/>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row>
    <row r="194" spans="1:27" x14ac:dyDescent="0.25">
      <c r="A194" s="61"/>
      <c r="B194" s="42"/>
      <c r="C194" s="43"/>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row>
    <row r="195" spans="1:27" x14ac:dyDescent="0.25">
      <c r="A195" s="61"/>
      <c r="B195" s="42"/>
      <c r="C195" s="43"/>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row>
    <row r="196" spans="1:27" x14ac:dyDescent="0.25">
      <c r="A196" s="61"/>
      <c r="B196" s="42"/>
      <c r="C196" s="43"/>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row>
    <row r="197" spans="1:27" x14ac:dyDescent="0.25">
      <c r="A197" s="61"/>
      <c r="B197" s="42"/>
      <c r="C197" s="43"/>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row>
    <row r="198" spans="1:27" x14ac:dyDescent="0.25">
      <c r="A198" s="61"/>
      <c r="B198" s="42"/>
      <c r="C198" s="43"/>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row>
    <row r="199" spans="1:27" x14ac:dyDescent="0.25">
      <c r="A199" s="61"/>
      <c r="B199" s="42"/>
      <c r="C199" s="43"/>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row>
    <row r="200" spans="1:27" x14ac:dyDescent="0.25">
      <c r="A200" s="61"/>
      <c r="B200" s="42"/>
      <c r="C200" s="43"/>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row>
    <row r="201" spans="1:27" x14ac:dyDescent="0.25">
      <c r="A201" s="61"/>
      <c r="B201" s="42"/>
      <c r="C201" s="43"/>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row>
    <row r="202" spans="1:27" x14ac:dyDescent="0.25">
      <c r="A202" s="61"/>
      <c r="B202" s="42"/>
      <c r="C202" s="43"/>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row>
    <row r="203" spans="1:27" x14ac:dyDescent="0.25">
      <c r="A203" s="61"/>
      <c r="B203" s="42"/>
      <c r="C203" s="43"/>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row>
    <row r="204" spans="1:27" x14ac:dyDescent="0.25">
      <c r="A204" s="61"/>
      <c r="B204" s="42"/>
      <c r="C204" s="43"/>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row>
    <row r="205" spans="1:27" x14ac:dyDescent="0.25">
      <c r="A205" s="61"/>
      <c r="B205" s="42"/>
      <c r="C205" s="43"/>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row>
    <row r="206" spans="1:27" x14ac:dyDescent="0.25">
      <c r="A206" s="61"/>
      <c r="B206" s="42"/>
      <c r="C206" s="43"/>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row>
    <row r="207" spans="1:27" x14ac:dyDescent="0.25">
      <c r="A207" s="61"/>
      <c r="B207" s="42"/>
      <c r="C207" s="43"/>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row>
    <row r="208" spans="1:27" x14ac:dyDescent="0.25">
      <c r="A208" s="61"/>
      <c r="B208" s="42"/>
      <c r="C208" s="43"/>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row>
    <row r="209" spans="1:27" x14ac:dyDescent="0.25">
      <c r="A209" s="61"/>
      <c r="B209" s="42"/>
      <c r="C209" s="43"/>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row>
    <row r="210" spans="1:27" x14ac:dyDescent="0.25">
      <c r="A210" s="61"/>
      <c r="B210" s="42"/>
      <c r="C210" s="43"/>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row>
    <row r="211" spans="1:27" x14ac:dyDescent="0.25">
      <c r="A211" s="61"/>
      <c r="B211" s="42"/>
      <c r="C211" s="43"/>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row>
    <row r="212" spans="1:27" x14ac:dyDescent="0.25">
      <c r="A212" s="61"/>
      <c r="B212" s="42"/>
      <c r="C212" s="43"/>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row>
    <row r="213" spans="1:27" x14ac:dyDescent="0.25">
      <c r="A213" s="61"/>
      <c r="B213" s="42"/>
      <c r="C213" s="43"/>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row>
    <row r="214" spans="1:27" x14ac:dyDescent="0.25">
      <c r="A214" s="61"/>
      <c r="B214" s="42"/>
      <c r="C214" s="43"/>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row>
    <row r="215" spans="1:27" x14ac:dyDescent="0.25">
      <c r="A215" s="61"/>
      <c r="B215" s="42"/>
      <c r="C215" s="43"/>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row>
    <row r="216" spans="1:27" x14ac:dyDescent="0.25">
      <c r="A216" s="61"/>
      <c r="B216" s="42"/>
      <c r="C216" s="43"/>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row>
    <row r="217" spans="1:27" x14ac:dyDescent="0.25">
      <c r="A217" s="61"/>
      <c r="B217" s="42"/>
      <c r="C217" s="43"/>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row>
    <row r="218" spans="1:27" x14ac:dyDescent="0.25">
      <c r="A218" s="61"/>
      <c r="B218" s="42"/>
      <c r="C218" s="43"/>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row>
    <row r="219" spans="1:27" x14ac:dyDescent="0.25">
      <c r="A219" s="61"/>
      <c r="B219" s="42"/>
      <c r="C219" s="43"/>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row>
    <row r="220" spans="1:27" x14ac:dyDescent="0.25">
      <c r="A220" s="61"/>
      <c r="B220" s="42"/>
      <c r="C220" s="43"/>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row>
    <row r="221" spans="1:27" x14ac:dyDescent="0.25">
      <c r="A221" s="61"/>
      <c r="B221" s="42"/>
      <c r="C221" s="43"/>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row>
    <row r="222" spans="1:27" x14ac:dyDescent="0.25">
      <c r="A222" s="61"/>
      <c r="B222" s="42"/>
      <c r="C222" s="43"/>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row>
    <row r="223" spans="1:27" x14ac:dyDescent="0.25">
      <c r="A223" s="61"/>
      <c r="B223" s="42"/>
      <c r="C223" s="43"/>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row>
    <row r="224" spans="1:27" x14ac:dyDescent="0.25">
      <c r="A224" s="61"/>
      <c r="B224" s="42"/>
      <c r="C224" s="43"/>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row>
    <row r="225" spans="1:27" x14ac:dyDescent="0.25">
      <c r="A225" s="61"/>
      <c r="B225" s="42"/>
      <c r="C225" s="43"/>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row>
    <row r="226" spans="1:27" x14ac:dyDescent="0.25">
      <c r="A226" s="61"/>
      <c r="B226" s="42"/>
      <c r="C226" s="43"/>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row>
    <row r="227" spans="1:27" x14ac:dyDescent="0.25">
      <c r="A227" s="61"/>
      <c r="B227" s="42"/>
      <c r="C227" s="43"/>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row>
    <row r="228" spans="1:27" x14ac:dyDescent="0.25">
      <c r="A228" s="61"/>
      <c r="B228" s="42"/>
      <c r="C228" s="43"/>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row>
    <row r="229" spans="1:27" x14ac:dyDescent="0.25">
      <c r="A229" s="61"/>
      <c r="B229" s="42"/>
      <c r="C229" s="43"/>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row>
    <row r="230" spans="1:27" x14ac:dyDescent="0.25">
      <c r="A230" s="61"/>
      <c r="B230" s="42"/>
      <c r="C230" s="43"/>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row>
    <row r="231" spans="1:27" x14ac:dyDescent="0.25">
      <c r="A231" s="61"/>
      <c r="B231" s="42"/>
      <c r="C231" s="43"/>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row>
    <row r="232" spans="1:27" x14ac:dyDescent="0.25">
      <c r="A232" s="61"/>
      <c r="B232" s="42"/>
      <c r="C232" s="43"/>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row>
    <row r="233" spans="1:27" x14ac:dyDescent="0.25">
      <c r="A233" s="61"/>
      <c r="B233" s="42"/>
      <c r="C233" s="43"/>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row>
    <row r="234" spans="1:27" x14ac:dyDescent="0.25">
      <c r="A234" s="61"/>
      <c r="B234" s="42"/>
      <c r="C234" s="43"/>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row>
    <row r="235" spans="1:27" x14ac:dyDescent="0.25">
      <c r="A235" s="61"/>
      <c r="B235" s="42"/>
      <c r="C235" s="43"/>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row>
    <row r="236" spans="1:27" x14ac:dyDescent="0.25">
      <c r="A236" s="61"/>
      <c r="B236" s="42"/>
      <c r="C236" s="43"/>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row>
    <row r="237" spans="1:27" x14ac:dyDescent="0.25">
      <c r="A237" s="61"/>
      <c r="B237" s="42"/>
      <c r="C237" s="43"/>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row>
    <row r="238" spans="1:27" x14ac:dyDescent="0.25">
      <c r="A238" s="61"/>
      <c r="B238" s="42"/>
      <c r="C238" s="43"/>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row>
    <row r="239" spans="1:27" x14ac:dyDescent="0.25">
      <c r="A239" s="61"/>
      <c r="B239" s="42"/>
      <c r="C239" s="43"/>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row>
    <row r="240" spans="1:27" x14ac:dyDescent="0.25">
      <c r="A240" s="61"/>
      <c r="B240" s="42"/>
      <c r="C240" s="43"/>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row>
    <row r="241" spans="1:27" x14ac:dyDescent="0.25">
      <c r="A241" s="61"/>
      <c r="B241" s="42"/>
      <c r="C241" s="43"/>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row>
    <row r="242" spans="1:27" x14ac:dyDescent="0.25">
      <c r="A242" s="61"/>
      <c r="B242" s="42"/>
      <c r="C242" s="43"/>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row>
    <row r="243" spans="1:27" x14ac:dyDescent="0.25">
      <c r="A243" s="61"/>
      <c r="B243" s="42"/>
      <c r="C243" s="43"/>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row>
    <row r="244" spans="1:27" x14ac:dyDescent="0.25">
      <c r="A244" s="61"/>
      <c r="B244" s="42"/>
      <c r="C244" s="43"/>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row>
    <row r="245" spans="1:27" x14ac:dyDescent="0.25">
      <c r="A245" s="61"/>
      <c r="B245" s="42"/>
      <c r="C245" s="43"/>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row>
    <row r="246" spans="1:27" x14ac:dyDescent="0.25">
      <c r="A246" s="61"/>
      <c r="B246" s="42"/>
      <c r="C246" s="43"/>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row>
    <row r="247" spans="1:27" x14ac:dyDescent="0.25">
      <c r="A247" s="61"/>
      <c r="B247" s="42"/>
      <c r="C247" s="43"/>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row>
    <row r="248" spans="1:27" x14ac:dyDescent="0.25">
      <c r="A248" s="61"/>
      <c r="B248" s="42"/>
      <c r="C248" s="43"/>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row>
    <row r="249" spans="1:27" x14ac:dyDescent="0.25">
      <c r="A249" s="61"/>
      <c r="B249" s="42"/>
      <c r="C249" s="43"/>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row>
    <row r="250" spans="1:27" x14ac:dyDescent="0.25">
      <c r="A250" s="61"/>
      <c r="B250" s="42"/>
      <c r="C250" s="43"/>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row>
    <row r="251" spans="1:27" x14ac:dyDescent="0.25">
      <c r="A251" s="61"/>
      <c r="B251" s="42"/>
      <c r="C251" s="43"/>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row>
    <row r="252" spans="1:27" x14ac:dyDescent="0.25">
      <c r="A252" s="61"/>
      <c r="B252" s="42"/>
      <c r="C252" s="43"/>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row>
    <row r="253" spans="1:27" x14ac:dyDescent="0.25">
      <c r="A253" s="61"/>
      <c r="B253" s="42"/>
      <c r="C253" s="43"/>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row>
    <row r="254" spans="1:27" x14ac:dyDescent="0.25">
      <c r="A254" s="61"/>
      <c r="B254" s="42"/>
      <c r="C254" s="43"/>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row>
    <row r="255" spans="1:27" x14ac:dyDescent="0.25">
      <c r="A255" s="61"/>
      <c r="B255" s="42"/>
      <c r="C255" s="43"/>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row>
    <row r="256" spans="1:27" x14ac:dyDescent="0.25">
      <c r="A256" s="61"/>
      <c r="B256" s="42"/>
      <c r="C256" s="43"/>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row>
    <row r="257" spans="1:27" x14ac:dyDescent="0.25">
      <c r="A257" s="61"/>
      <c r="B257" s="42"/>
      <c r="C257" s="43"/>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row>
    <row r="258" spans="1:27" x14ac:dyDescent="0.25">
      <c r="A258" s="61"/>
      <c r="B258" s="42"/>
      <c r="C258" s="43"/>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row>
    <row r="259" spans="1:27" x14ac:dyDescent="0.25">
      <c r="A259" s="61"/>
      <c r="B259" s="42"/>
      <c r="C259" s="43"/>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row>
    <row r="260" spans="1:27" x14ac:dyDescent="0.25">
      <c r="A260" s="61"/>
      <c r="B260" s="42"/>
      <c r="C260" s="43"/>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row>
    <row r="261" spans="1:27" x14ac:dyDescent="0.25">
      <c r="A261" s="61"/>
      <c r="B261" s="42"/>
      <c r="C261" s="43"/>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row>
    <row r="262" spans="1:27" x14ac:dyDescent="0.25">
      <c r="A262" s="61"/>
      <c r="B262" s="42"/>
      <c r="C262" s="43"/>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row>
    <row r="263" spans="1:27" x14ac:dyDescent="0.25">
      <c r="A263" s="61"/>
      <c r="B263" s="42"/>
      <c r="C263" s="43"/>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row>
    <row r="264" spans="1:27" x14ac:dyDescent="0.25">
      <c r="A264" s="61"/>
      <c r="B264" s="42"/>
      <c r="C264" s="43"/>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row>
    <row r="265" spans="1:27" x14ac:dyDescent="0.25">
      <c r="A265" s="61"/>
      <c r="B265" s="42"/>
      <c r="C265" s="43"/>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row>
    <row r="266" spans="1:27" x14ac:dyDescent="0.25">
      <c r="A266" s="61"/>
      <c r="B266" s="42"/>
      <c r="C266" s="43"/>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row>
    <row r="267" spans="1:27" x14ac:dyDescent="0.25">
      <c r="A267" s="61"/>
      <c r="B267" s="42"/>
      <c r="C267" s="43"/>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row>
    <row r="268" spans="1:27" x14ac:dyDescent="0.25">
      <c r="A268" s="61"/>
      <c r="B268" s="42"/>
      <c r="C268" s="43"/>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row>
    <row r="269" spans="1:27" x14ac:dyDescent="0.25">
      <c r="A269" s="61"/>
      <c r="B269" s="42"/>
      <c r="C269" s="43"/>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row>
    <row r="270" spans="1:27" x14ac:dyDescent="0.25">
      <c r="A270" s="61"/>
      <c r="B270" s="42"/>
      <c r="C270" s="43"/>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row>
    <row r="271" spans="1:27" x14ac:dyDescent="0.25">
      <c r="A271" s="61"/>
      <c r="B271" s="42"/>
      <c r="C271" s="43"/>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row>
    <row r="272" spans="1:27" x14ac:dyDescent="0.25">
      <c r="A272" s="61"/>
      <c r="B272" s="42"/>
      <c r="C272" s="43"/>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row>
    <row r="273" spans="1:27" x14ac:dyDescent="0.25">
      <c r="A273" s="61"/>
      <c r="B273" s="42"/>
      <c r="C273" s="43"/>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row>
    <row r="274" spans="1:27" x14ac:dyDescent="0.25">
      <c r="A274" s="61"/>
      <c r="B274" s="42"/>
      <c r="C274" s="43"/>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row>
    <row r="275" spans="1:27" x14ac:dyDescent="0.25">
      <c r="A275" s="61"/>
      <c r="B275" s="42"/>
      <c r="C275" s="43"/>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row>
    <row r="276" spans="1:27" x14ac:dyDescent="0.25">
      <c r="A276" s="61"/>
      <c r="B276" s="42"/>
      <c r="C276" s="43"/>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row>
    <row r="277" spans="1:27" x14ac:dyDescent="0.25">
      <c r="A277" s="61"/>
      <c r="B277" s="42"/>
      <c r="C277" s="43"/>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row>
    <row r="278" spans="1:27" x14ac:dyDescent="0.25">
      <c r="A278" s="61"/>
      <c r="B278" s="42"/>
      <c r="C278" s="43"/>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row>
    <row r="279" spans="1:27" x14ac:dyDescent="0.25">
      <c r="A279" s="61"/>
      <c r="B279" s="42"/>
      <c r="C279" s="43"/>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row>
    <row r="280" spans="1:27" x14ac:dyDescent="0.25">
      <c r="A280" s="61"/>
      <c r="B280" s="42"/>
      <c r="C280" s="43"/>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row>
    <row r="281" spans="1:27" x14ac:dyDescent="0.25">
      <c r="A281" s="61"/>
      <c r="B281" s="42"/>
      <c r="C281" s="43"/>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row>
    <row r="282" spans="1:27" x14ac:dyDescent="0.25">
      <c r="A282" s="61"/>
      <c r="B282" s="42"/>
      <c r="C282" s="43"/>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row>
    <row r="283" spans="1:27" x14ac:dyDescent="0.25">
      <c r="A283" s="61"/>
      <c r="B283" s="42"/>
      <c r="C283" s="43"/>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row>
    <row r="284" spans="1:27" x14ac:dyDescent="0.25">
      <c r="A284" s="61"/>
      <c r="B284" s="42"/>
      <c r="C284" s="43"/>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row>
    <row r="285" spans="1:27" x14ac:dyDescent="0.25">
      <c r="A285" s="61"/>
      <c r="B285" s="42"/>
      <c r="C285" s="43"/>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row>
    <row r="286" spans="1:27" x14ac:dyDescent="0.25">
      <c r="A286" s="61"/>
      <c r="B286" s="42"/>
      <c r="C286" s="43"/>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row>
    <row r="287" spans="1:27" x14ac:dyDescent="0.25">
      <c r="A287" s="61"/>
      <c r="B287" s="42"/>
      <c r="C287" s="43"/>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row>
    <row r="288" spans="1:27" x14ac:dyDescent="0.25">
      <c r="A288" s="61"/>
      <c r="B288" s="42"/>
      <c r="C288" s="43"/>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row>
    <row r="289" spans="1:27" x14ac:dyDescent="0.25">
      <c r="A289" s="61"/>
      <c r="B289" s="42"/>
      <c r="C289" s="43"/>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row>
    <row r="290" spans="1:27" x14ac:dyDescent="0.25">
      <c r="A290" s="61"/>
      <c r="B290" s="42"/>
      <c r="C290" s="43"/>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row>
    <row r="291" spans="1:27" x14ac:dyDescent="0.25">
      <c r="A291" s="61"/>
      <c r="B291" s="42"/>
      <c r="C291" s="43"/>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row>
    <row r="292" spans="1:27" x14ac:dyDescent="0.25">
      <c r="A292" s="61"/>
      <c r="B292" s="42"/>
      <c r="C292" s="43"/>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row>
    <row r="293" spans="1:27" x14ac:dyDescent="0.25">
      <c r="A293" s="61"/>
      <c r="B293" s="42"/>
      <c r="C293" s="43"/>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row>
    <row r="294" spans="1:27" x14ac:dyDescent="0.25">
      <c r="A294" s="61"/>
      <c r="B294" s="42"/>
      <c r="C294" s="43"/>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row>
    <row r="295" spans="1:27" x14ac:dyDescent="0.25">
      <c r="A295" s="61"/>
      <c r="B295" s="42"/>
      <c r="C295" s="43"/>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row>
    <row r="296" spans="1:27" x14ac:dyDescent="0.25">
      <c r="A296" s="61"/>
      <c r="B296" s="42"/>
      <c r="C296" s="43"/>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row>
    <row r="297" spans="1:27" x14ac:dyDescent="0.25">
      <c r="A297" s="61"/>
      <c r="B297" s="42"/>
      <c r="C297" s="43"/>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row>
    <row r="298" spans="1:27" x14ac:dyDescent="0.25">
      <c r="A298" s="61"/>
      <c r="B298" s="42"/>
      <c r="C298" s="43"/>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row>
    <row r="299" spans="1:27" x14ac:dyDescent="0.25">
      <c r="A299" s="61"/>
      <c r="B299" s="42"/>
      <c r="C299" s="43"/>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row>
    <row r="300" spans="1:27" x14ac:dyDescent="0.25">
      <c r="A300" s="61"/>
      <c r="B300" s="42"/>
      <c r="C300" s="43"/>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row>
    <row r="301" spans="1:27" x14ac:dyDescent="0.25">
      <c r="A301" s="61"/>
      <c r="B301" s="42"/>
      <c r="C301" s="43"/>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row>
    <row r="302" spans="1:27" x14ac:dyDescent="0.25">
      <c r="A302" s="61"/>
      <c r="B302" s="42"/>
      <c r="C302" s="43"/>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row>
    <row r="303" spans="1:27" x14ac:dyDescent="0.25">
      <c r="A303" s="61"/>
      <c r="B303" s="42"/>
      <c r="C303" s="43"/>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row>
    <row r="304" spans="1:27" x14ac:dyDescent="0.25">
      <c r="A304" s="61"/>
      <c r="B304" s="42"/>
      <c r="C304" s="43"/>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row>
    <row r="305" spans="1:27" x14ac:dyDescent="0.25">
      <c r="A305" s="61"/>
      <c r="B305" s="42"/>
      <c r="C305" s="43"/>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row>
    <row r="306" spans="1:27" x14ac:dyDescent="0.25">
      <c r="A306" s="61"/>
      <c r="B306" s="42"/>
      <c r="C306" s="43"/>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row>
    <row r="307" spans="1:27" x14ac:dyDescent="0.25">
      <c r="A307" s="61"/>
      <c r="B307" s="42"/>
      <c r="C307" s="43"/>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row>
    <row r="308" spans="1:27" x14ac:dyDescent="0.25">
      <c r="A308" s="61"/>
      <c r="B308" s="42"/>
      <c r="C308" s="43"/>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row>
    <row r="309" spans="1:27" x14ac:dyDescent="0.25">
      <c r="A309" s="61"/>
      <c r="B309" s="42"/>
      <c r="C309" s="43"/>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row>
    <row r="310" spans="1:27" x14ac:dyDescent="0.25">
      <c r="A310" s="61"/>
      <c r="B310" s="42"/>
      <c r="C310" s="43"/>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row>
    <row r="311" spans="1:27" x14ac:dyDescent="0.25">
      <c r="A311" s="61"/>
      <c r="B311" s="42"/>
      <c r="C311" s="43"/>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row>
    <row r="312" spans="1:27" x14ac:dyDescent="0.25">
      <c r="A312" s="61"/>
      <c r="B312" s="42"/>
      <c r="C312" s="43"/>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row>
    <row r="313" spans="1:27" x14ac:dyDescent="0.25">
      <c r="A313" s="61"/>
      <c r="B313" s="42"/>
      <c r="C313" s="43"/>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row>
    <row r="314" spans="1:27" x14ac:dyDescent="0.25">
      <c r="A314" s="61"/>
      <c r="B314" s="42"/>
      <c r="C314" s="43"/>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row>
    <row r="315" spans="1:27" x14ac:dyDescent="0.25">
      <c r="A315" s="61"/>
      <c r="B315" s="42"/>
      <c r="C315" s="43"/>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row>
    <row r="316" spans="1:27" x14ac:dyDescent="0.25">
      <c r="A316" s="61"/>
      <c r="B316" s="42"/>
      <c r="C316" s="43"/>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row>
    <row r="317" spans="1:27" x14ac:dyDescent="0.25">
      <c r="A317" s="61"/>
      <c r="B317" s="42"/>
      <c r="C317" s="43"/>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row>
    <row r="318" spans="1:27" x14ac:dyDescent="0.25">
      <c r="A318" s="61"/>
      <c r="B318" s="42"/>
      <c r="C318" s="43"/>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row>
    <row r="319" spans="1:27" x14ac:dyDescent="0.25">
      <c r="A319" s="61"/>
      <c r="B319" s="42"/>
      <c r="C319" s="43"/>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row>
    <row r="320" spans="1:27" x14ac:dyDescent="0.25">
      <c r="A320" s="61"/>
      <c r="B320" s="42"/>
      <c r="C320" s="43"/>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row>
    <row r="321" spans="1:27" x14ac:dyDescent="0.25">
      <c r="A321" s="61"/>
      <c r="B321" s="42"/>
      <c r="C321" s="43"/>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row>
    <row r="322" spans="1:27" x14ac:dyDescent="0.25">
      <c r="A322" s="61"/>
      <c r="B322" s="42"/>
      <c r="C322" s="43"/>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row>
    <row r="323" spans="1:27" x14ac:dyDescent="0.25">
      <c r="A323" s="61"/>
      <c r="B323" s="42"/>
      <c r="C323" s="43"/>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row>
    <row r="324" spans="1:27" x14ac:dyDescent="0.25">
      <c r="A324" s="61"/>
      <c r="B324" s="42"/>
      <c r="C324" s="43"/>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row>
    <row r="325" spans="1:27" x14ac:dyDescent="0.25">
      <c r="A325" s="61"/>
      <c r="B325" s="42"/>
      <c r="C325" s="43"/>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row>
    <row r="326" spans="1:27" x14ac:dyDescent="0.25">
      <c r="A326" s="61"/>
      <c r="B326" s="42"/>
      <c r="C326" s="43"/>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row>
    <row r="327" spans="1:27" x14ac:dyDescent="0.25">
      <c r="A327" s="61"/>
      <c r="B327" s="42"/>
      <c r="C327" s="43"/>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row>
    <row r="328" spans="1:27" x14ac:dyDescent="0.25">
      <c r="A328" s="61"/>
      <c r="B328" s="42"/>
      <c r="C328" s="43"/>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row>
    <row r="329" spans="1:27" x14ac:dyDescent="0.25">
      <c r="A329" s="61"/>
      <c r="B329" s="42"/>
      <c r="C329" s="43"/>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row>
    <row r="330" spans="1:27" x14ac:dyDescent="0.25">
      <c r="A330" s="61"/>
      <c r="B330" s="42"/>
      <c r="C330" s="43"/>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row>
    <row r="331" spans="1:27" x14ac:dyDescent="0.25">
      <c r="A331" s="61"/>
      <c r="B331" s="42"/>
      <c r="C331" s="43"/>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row>
    <row r="332" spans="1:27" x14ac:dyDescent="0.25">
      <c r="A332" s="61"/>
      <c r="B332" s="42"/>
      <c r="C332" s="43"/>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row>
    <row r="333" spans="1:27" x14ac:dyDescent="0.25">
      <c r="A333" s="61"/>
      <c r="B333" s="42"/>
      <c r="C333" s="43"/>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row>
    <row r="334" spans="1:27" x14ac:dyDescent="0.25">
      <c r="A334" s="61"/>
      <c r="B334" s="42"/>
      <c r="C334" s="43"/>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row>
    <row r="335" spans="1:27" x14ac:dyDescent="0.25">
      <c r="A335" s="61"/>
      <c r="B335" s="42"/>
      <c r="C335" s="43"/>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row>
    <row r="336" spans="1:27" x14ac:dyDescent="0.25">
      <c r="A336" s="61"/>
      <c r="B336" s="42"/>
      <c r="C336" s="43"/>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row>
    <row r="337" spans="1:27" x14ac:dyDescent="0.25">
      <c r="A337" s="61"/>
      <c r="B337" s="42"/>
      <c r="C337" s="43"/>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row>
    <row r="338" spans="1:27" x14ac:dyDescent="0.25">
      <c r="A338" s="61"/>
      <c r="B338" s="42"/>
      <c r="C338" s="43"/>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row>
    <row r="339" spans="1:27" x14ac:dyDescent="0.25">
      <c r="A339" s="61"/>
      <c r="B339" s="42"/>
      <c r="C339" s="43"/>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row>
    <row r="340" spans="1:27" x14ac:dyDescent="0.25">
      <c r="A340" s="61"/>
      <c r="B340" s="42"/>
      <c r="C340" s="43"/>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row>
    <row r="341" spans="1:27" x14ac:dyDescent="0.25">
      <c r="A341" s="61"/>
      <c r="B341" s="42"/>
      <c r="C341" s="43"/>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row>
    <row r="342" spans="1:27" x14ac:dyDescent="0.25">
      <c r="A342" s="61"/>
      <c r="B342" s="42"/>
      <c r="C342" s="43"/>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row>
    <row r="343" spans="1:27" x14ac:dyDescent="0.25">
      <c r="A343" s="61"/>
      <c r="B343" s="42"/>
      <c r="C343" s="43"/>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row>
    <row r="344" spans="1:27" x14ac:dyDescent="0.25">
      <c r="A344" s="61"/>
      <c r="B344" s="42"/>
      <c r="C344" s="43"/>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row>
    <row r="345" spans="1:27" x14ac:dyDescent="0.25">
      <c r="A345" s="61"/>
      <c r="B345" s="42"/>
      <c r="C345" s="43"/>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row>
    <row r="346" spans="1:27" x14ac:dyDescent="0.25">
      <c r="A346" s="61"/>
      <c r="B346" s="42"/>
      <c r="C346" s="43"/>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row>
    <row r="347" spans="1:27" x14ac:dyDescent="0.25">
      <c r="A347" s="61"/>
      <c r="B347" s="42"/>
      <c r="C347" s="43"/>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row>
    <row r="348" spans="1:27" x14ac:dyDescent="0.25">
      <c r="A348" s="61"/>
      <c r="B348" s="42"/>
      <c r="C348" s="43"/>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row>
    <row r="349" spans="1:27" x14ac:dyDescent="0.25">
      <c r="A349" s="61"/>
      <c r="B349" s="42"/>
      <c r="C349" s="43"/>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row>
    <row r="350" spans="1:27" x14ac:dyDescent="0.25">
      <c r="A350" s="61"/>
      <c r="B350" s="42"/>
      <c r="C350" s="43"/>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row>
    <row r="351" spans="1:27" x14ac:dyDescent="0.25">
      <c r="A351" s="61"/>
      <c r="B351" s="42"/>
      <c r="C351" s="43"/>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row>
    <row r="352" spans="1:27" x14ac:dyDescent="0.25">
      <c r="A352" s="61"/>
      <c r="B352" s="42"/>
      <c r="C352" s="43"/>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row>
    <row r="353" spans="1:27" x14ac:dyDescent="0.25">
      <c r="A353" s="61"/>
      <c r="B353" s="42"/>
      <c r="C353" s="43"/>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row>
    <row r="354" spans="1:27" x14ac:dyDescent="0.25">
      <c r="A354" s="61"/>
      <c r="B354" s="42"/>
      <c r="C354" s="43"/>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row>
    <row r="355" spans="1:27" x14ac:dyDescent="0.25">
      <c r="A355" s="61"/>
      <c r="B355" s="42"/>
      <c r="C355" s="43"/>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row>
    <row r="356" spans="1:27" x14ac:dyDescent="0.25">
      <c r="A356" s="61"/>
      <c r="B356" s="42"/>
      <c r="C356" s="43"/>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row>
    <row r="357" spans="1:27" x14ac:dyDescent="0.25">
      <c r="A357" s="61"/>
      <c r="B357" s="42"/>
      <c r="C357" s="43"/>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row>
    <row r="358" spans="1:27" x14ac:dyDescent="0.25">
      <c r="A358" s="61"/>
      <c r="B358" s="42"/>
      <c r="C358" s="43"/>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row>
    <row r="359" spans="1:27" x14ac:dyDescent="0.25">
      <c r="A359" s="61"/>
      <c r="B359" s="42"/>
      <c r="C359" s="43"/>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row>
    <row r="360" spans="1:27" x14ac:dyDescent="0.25">
      <c r="A360" s="61"/>
      <c r="B360" s="42"/>
      <c r="C360" s="43"/>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row>
    <row r="361" spans="1:27" x14ac:dyDescent="0.25">
      <c r="A361" s="61"/>
      <c r="B361" s="42"/>
      <c r="C361" s="43"/>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row>
    <row r="362" spans="1:27" x14ac:dyDescent="0.25">
      <c r="A362" s="61"/>
      <c r="B362" s="42"/>
      <c r="C362" s="43"/>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row>
    <row r="363" spans="1:27" x14ac:dyDescent="0.25">
      <c r="A363" s="61"/>
      <c r="B363" s="42"/>
      <c r="C363" s="43"/>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row>
    <row r="364" spans="1:27" x14ac:dyDescent="0.25">
      <c r="A364" s="61"/>
      <c r="B364" s="42"/>
      <c r="C364" s="43"/>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row>
    <row r="365" spans="1:27" x14ac:dyDescent="0.25">
      <c r="A365" s="61"/>
      <c r="B365" s="42"/>
      <c r="C365" s="43"/>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row>
    <row r="366" spans="1:27" x14ac:dyDescent="0.25">
      <c r="A366" s="61"/>
      <c r="B366" s="42"/>
      <c r="C366" s="43"/>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row>
    <row r="367" spans="1:27" x14ac:dyDescent="0.25">
      <c r="A367" s="61"/>
      <c r="B367" s="42"/>
      <c r="C367" s="43"/>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row>
    <row r="368" spans="1:27" x14ac:dyDescent="0.25">
      <c r="A368" s="61"/>
      <c r="B368" s="42"/>
      <c r="C368" s="43"/>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row>
    <row r="369" spans="1:27" x14ac:dyDescent="0.25">
      <c r="A369" s="61"/>
      <c r="B369" s="42"/>
      <c r="C369" s="43"/>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row>
    <row r="370" spans="1:27" x14ac:dyDescent="0.25">
      <c r="A370" s="61"/>
      <c r="B370" s="42"/>
      <c r="C370" s="43"/>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row>
    <row r="371" spans="1:27" x14ac:dyDescent="0.25">
      <c r="A371" s="61"/>
      <c r="B371" s="42"/>
      <c r="C371" s="43"/>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row>
    <row r="372" spans="1:27" x14ac:dyDescent="0.25">
      <c r="A372" s="61"/>
      <c r="B372" s="42"/>
      <c r="C372" s="43"/>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row>
    <row r="373" spans="1:27" x14ac:dyDescent="0.25">
      <c r="A373" s="61"/>
      <c r="B373" s="42"/>
      <c r="C373" s="43"/>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row>
    <row r="374" spans="1:27" x14ac:dyDescent="0.25">
      <c r="A374" s="61"/>
      <c r="B374" s="42"/>
      <c r="C374" s="43"/>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row>
    <row r="375" spans="1:27" x14ac:dyDescent="0.25">
      <c r="A375" s="61"/>
      <c r="B375" s="42"/>
      <c r="C375" s="43"/>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row>
    <row r="376" spans="1:27" x14ac:dyDescent="0.25">
      <c r="A376" s="61"/>
      <c r="B376" s="42"/>
      <c r="C376" s="43"/>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row>
    <row r="377" spans="1:27" x14ac:dyDescent="0.25">
      <c r="A377" s="61"/>
      <c r="B377" s="42"/>
      <c r="C377" s="43"/>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row>
    <row r="378" spans="1:27" x14ac:dyDescent="0.25">
      <c r="A378" s="61"/>
      <c r="B378" s="42"/>
      <c r="C378" s="43"/>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row>
    <row r="379" spans="1:27" x14ac:dyDescent="0.25">
      <c r="A379" s="61"/>
      <c r="B379" s="42"/>
      <c r="C379" s="43"/>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row>
    <row r="380" spans="1:27" x14ac:dyDescent="0.25">
      <c r="A380" s="61"/>
      <c r="B380" s="42"/>
      <c r="C380" s="43"/>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row>
    <row r="381" spans="1:27" x14ac:dyDescent="0.25">
      <c r="A381" s="61"/>
      <c r="B381" s="42"/>
      <c r="C381" s="43"/>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row>
    <row r="382" spans="1:27" x14ac:dyDescent="0.25">
      <c r="A382" s="61"/>
      <c r="B382" s="42"/>
      <c r="C382" s="43"/>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row>
    <row r="383" spans="1:27" x14ac:dyDescent="0.25">
      <c r="A383" s="61"/>
      <c r="B383" s="42"/>
      <c r="C383" s="43"/>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row>
    <row r="384" spans="1:27" x14ac:dyDescent="0.25">
      <c r="A384" s="61"/>
      <c r="B384" s="42"/>
      <c r="C384" s="43"/>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row>
    <row r="385" spans="1:27" x14ac:dyDescent="0.25">
      <c r="A385" s="61"/>
      <c r="B385" s="42"/>
      <c r="C385" s="43"/>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row>
    <row r="386" spans="1:27" x14ac:dyDescent="0.25">
      <c r="A386" s="61"/>
      <c r="B386" s="42"/>
      <c r="C386" s="43"/>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row>
    <row r="387" spans="1:27" x14ac:dyDescent="0.25">
      <c r="A387" s="61"/>
      <c r="B387" s="42"/>
      <c r="C387" s="43"/>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row>
    <row r="388" spans="1:27" x14ac:dyDescent="0.25">
      <c r="A388" s="61"/>
      <c r="B388" s="42"/>
      <c r="C388" s="43"/>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row>
    <row r="389" spans="1:27" x14ac:dyDescent="0.25">
      <c r="A389" s="61"/>
      <c r="B389" s="42"/>
      <c r="C389" s="43"/>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row>
    <row r="390" spans="1:27" x14ac:dyDescent="0.25">
      <c r="A390" s="61"/>
      <c r="B390" s="42"/>
      <c r="C390" s="43"/>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row>
    <row r="391" spans="1:27" x14ac:dyDescent="0.25">
      <c r="A391" s="61"/>
      <c r="B391" s="42"/>
      <c r="C391" s="43"/>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row>
    <row r="392" spans="1:27" x14ac:dyDescent="0.25">
      <c r="A392" s="61"/>
      <c r="B392" s="42"/>
      <c r="C392" s="43"/>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row>
    <row r="393" spans="1:27" x14ac:dyDescent="0.25">
      <c r="A393" s="61"/>
      <c r="B393" s="42"/>
      <c r="C393" s="43"/>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row>
    <row r="394" spans="1:27" x14ac:dyDescent="0.25">
      <c r="A394" s="61"/>
      <c r="B394" s="42"/>
      <c r="C394" s="43"/>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row>
    <row r="395" spans="1:27" x14ac:dyDescent="0.25">
      <c r="A395" s="61"/>
      <c r="B395" s="42"/>
      <c r="C395" s="43"/>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row>
    <row r="396" spans="1:27" x14ac:dyDescent="0.25">
      <c r="A396" s="61"/>
      <c r="B396" s="42"/>
      <c r="C396" s="43"/>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row>
    <row r="397" spans="1:27" x14ac:dyDescent="0.25">
      <c r="A397" s="61"/>
      <c r="B397" s="42"/>
      <c r="C397" s="43"/>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row>
    <row r="398" spans="1:27" x14ac:dyDescent="0.25">
      <c r="A398" s="61"/>
      <c r="B398" s="42"/>
      <c r="C398" s="43"/>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row>
    <row r="399" spans="1:27" x14ac:dyDescent="0.25">
      <c r="A399" s="61"/>
      <c r="B399" s="42"/>
      <c r="C399" s="43"/>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row>
    <row r="400" spans="1:27" x14ac:dyDescent="0.25">
      <c r="A400" s="61"/>
      <c r="B400" s="42"/>
      <c r="C400" s="43"/>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row>
    <row r="401" spans="1:27" x14ac:dyDescent="0.25">
      <c r="A401" s="61"/>
      <c r="B401" s="42"/>
      <c r="C401" s="43"/>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row>
    <row r="402" spans="1:27" x14ac:dyDescent="0.25">
      <c r="A402" s="61"/>
      <c r="B402" s="42"/>
      <c r="C402" s="43"/>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row>
    <row r="403" spans="1:27" x14ac:dyDescent="0.25">
      <c r="A403" s="61"/>
      <c r="B403" s="42"/>
      <c r="C403" s="43"/>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row>
    <row r="404" spans="1:27" x14ac:dyDescent="0.25">
      <c r="A404" s="61"/>
      <c r="B404" s="42"/>
      <c r="C404" s="43"/>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row>
    <row r="405" spans="1:27" x14ac:dyDescent="0.25">
      <c r="A405" s="61"/>
      <c r="B405" s="42"/>
      <c r="C405" s="43"/>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row>
    <row r="406" spans="1:27" x14ac:dyDescent="0.25">
      <c r="A406" s="61"/>
      <c r="B406" s="42"/>
      <c r="C406" s="43"/>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row>
    <row r="407" spans="1:27" x14ac:dyDescent="0.25">
      <c r="A407" s="61"/>
      <c r="B407" s="42"/>
      <c r="C407" s="43"/>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row>
    <row r="408" spans="1:27" x14ac:dyDescent="0.25">
      <c r="A408" s="61"/>
      <c r="B408" s="42"/>
      <c r="C408" s="43"/>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row>
    <row r="409" spans="1:27" x14ac:dyDescent="0.25">
      <c r="A409" s="61"/>
      <c r="B409" s="42"/>
      <c r="C409" s="43"/>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row>
    <row r="410" spans="1:27" x14ac:dyDescent="0.25">
      <c r="A410" s="61"/>
      <c r="B410" s="42"/>
      <c r="C410" s="43"/>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row>
    <row r="411" spans="1:27" x14ac:dyDescent="0.25">
      <c r="A411" s="61"/>
      <c r="B411" s="42"/>
      <c r="C411" s="43"/>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row>
    <row r="412" spans="1:27" x14ac:dyDescent="0.25">
      <c r="A412" s="61"/>
      <c r="B412" s="42"/>
      <c r="C412" s="43"/>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row>
    <row r="413" spans="1:27" x14ac:dyDescent="0.25">
      <c r="A413" s="61"/>
      <c r="B413" s="42"/>
      <c r="C413" s="43"/>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row>
    <row r="414" spans="1:27" x14ac:dyDescent="0.25">
      <c r="A414" s="61"/>
      <c r="B414" s="42"/>
      <c r="C414" s="43"/>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row>
    <row r="415" spans="1:27" x14ac:dyDescent="0.25">
      <c r="A415" s="61"/>
      <c r="B415" s="42"/>
      <c r="C415" s="43"/>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row>
    <row r="416" spans="1:27" x14ac:dyDescent="0.25">
      <c r="A416" s="61"/>
      <c r="B416" s="42"/>
      <c r="C416" s="43"/>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row>
    <row r="417" spans="1:27" x14ac:dyDescent="0.25">
      <c r="A417" s="61"/>
      <c r="B417" s="42"/>
      <c r="C417" s="43"/>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row>
    <row r="418" spans="1:27" x14ac:dyDescent="0.25">
      <c r="A418" s="61"/>
      <c r="B418" s="42"/>
      <c r="C418" s="43"/>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row>
    <row r="419" spans="1:27" x14ac:dyDescent="0.25">
      <c r="A419" s="61"/>
      <c r="B419" s="42"/>
      <c r="C419" s="43"/>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row>
    <row r="420" spans="1:27" x14ac:dyDescent="0.25">
      <c r="A420" s="61"/>
      <c r="B420" s="42"/>
      <c r="C420" s="43"/>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row>
    <row r="421" spans="1:27" x14ac:dyDescent="0.25">
      <c r="A421" s="61"/>
      <c r="B421" s="42"/>
      <c r="C421" s="43"/>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row>
    <row r="422" spans="1:27" x14ac:dyDescent="0.25">
      <c r="A422" s="61"/>
      <c r="B422" s="42"/>
      <c r="C422" s="43"/>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row>
    <row r="423" spans="1:27" x14ac:dyDescent="0.25">
      <c r="A423" s="61"/>
      <c r="B423" s="42"/>
      <c r="C423" s="43"/>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row>
    <row r="424" spans="1:27" x14ac:dyDescent="0.25">
      <c r="A424" s="61"/>
      <c r="B424" s="42"/>
      <c r="C424" s="43"/>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row>
    <row r="425" spans="1:27" x14ac:dyDescent="0.25">
      <c r="A425" s="61"/>
      <c r="B425" s="42"/>
      <c r="C425" s="43"/>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row>
    <row r="426" spans="1:27" x14ac:dyDescent="0.25">
      <c r="A426" s="61"/>
      <c r="B426" s="42"/>
      <c r="C426" s="43"/>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row>
    <row r="427" spans="1:27" x14ac:dyDescent="0.25">
      <c r="A427" s="61"/>
      <c r="B427" s="42"/>
      <c r="C427" s="43"/>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row>
    <row r="428" spans="1:27" x14ac:dyDescent="0.25">
      <c r="A428" s="61"/>
      <c r="B428" s="42"/>
      <c r="C428" s="43"/>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row>
    <row r="429" spans="1:27" x14ac:dyDescent="0.25">
      <c r="A429" s="61"/>
      <c r="B429" s="42"/>
      <c r="C429" s="43"/>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row>
    <row r="430" spans="1:27" x14ac:dyDescent="0.25">
      <c r="A430" s="61"/>
      <c r="B430" s="42"/>
      <c r="C430" s="43"/>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row>
    <row r="431" spans="1:27" x14ac:dyDescent="0.25">
      <c r="A431" s="61"/>
      <c r="B431" s="42"/>
      <c r="C431" s="43"/>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row>
    <row r="432" spans="1:27" x14ac:dyDescent="0.25">
      <c r="A432" s="61"/>
      <c r="B432" s="42"/>
      <c r="C432" s="43"/>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row>
    <row r="433" spans="1:27" x14ac:dyDescent="0.25">
      <c r="A433" s="61"/>
      <c r="B433" s="42"/>
      <c r="C433" s="43"/>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row>
    <row r="434" spans="1:27" x14ac:dyDescent="0.25">
      <c r="A434" s="61"/>
      <c r="B434" s="42"/>
      <c r="C434" s="43"/>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row>
    <row r="435" spans="1:27" x14ac:dyDescent="0.25">
      <c r="A435" s="61"/>
      <c r="B435" s="42"/>
      <c r="C435" s="43"/>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row>
    <row r="436" spans="1:27" x14ac:dyDescent="0.25">
      <c r="A436" s="61"/>
      <c r="B436" s="42"/>
      <c r="C436" s="43"/>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row>
    <row r="437" spans="1:27" x14ac:dyDescent="0.25">
      <c r="A437" s="61"/>
      <c r="B437" s="42"/>
      <c r="C437" s="43"/>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row>
    <row r="438" spans="1:27" x14ac:dyDescent="0.25">
      <c r="A438" s="61"/>
      <c r="B438" s="42"/>
      <c r="C438" s="43"/>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row>
    <row r="439" spans="1:27" x14ac:dyDescent="0.25">
      <c r="A439" s="61"/>
      <c r="B439" s="42"/>
      <c r="C439" s="43"/>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row>
    <row r="440" spans="1:27" x14ac:dyDescent="0.25">
      <c r="A440" s="61"/>
      <c r="B440" s="42"/>
      <c r="C440" s="43"/>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row>
    <row r="441" spans="1:27" x14ac:dyDescent="0.25">
      <c r="A441" s="61"/>
      <c r="B441" s="42"/>
      <c r="C441" s="43"/>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row>
    <row r="442" spans="1:27" x14ac:dyDescent="0.25">
      <c r="A442" s="61"/>
      <c r="B442" s="42"/>
      <c r="C442" s="43"/>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row>
    <row r="443" spans="1:27" x14ac:dyDescent="0.25">
      <c r="A443" s="61"/>
      <c r="B443" s="42"/>
      <c r="C443" s="43"/>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row>
    <row r="444" spans="1:27" x14ac:dyDescent="0.25">
      <c r="A444" s="61"/>
      <c r="B444" s="42"/>
      <c r="C444" s="43"/>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row>
    <row r="445" spans="1:27" x14ac:dyDescent="0.25">
      <c r="A445" s="61"/>
      <c r="B445" s="42"/>
      <c r="C445" s="43"/>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row>
    <row r="446" spans="1:27" x14ac:dyDescent="0.25">
      <c r="A446" s="61"/>
      <c r="B446" s="42"/>
      <c r="C446" s="43"/>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row>
    <row r="447" spans="1:27" x14ac:dyDescent="0.25">
      <c r="A447" s="61"/>
      <c r="B447" s="42"/>
      <c r="C447" s="43"/>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row>
    <row r="448" spans="1:27" x14ac:dyDescent="0.25">
      <c r="A448" s="61"/>
      <c r="B448" s="42"/>
      <c r="C448" s="43"/>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row>
    <row r="449" spans="1:27" x14ac:dyDescent="0.25">
      <c r="A449" s="61"/>
      <c r="B449" s="42"/>
      <c r="C449" s="43"/>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row>
    <row r="450" spans="1:27" x14ac:dyDescent="0.25">
      <c r="A450" s="61"/>
      <c r="B450" s="42"/>
      <c r="C450" s="43"/>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row>
    <row r="451" spans="1:27" x14ac:dyDescent="0.25">
      <c r="A451" s="61"/>
      <c r="B451" s="42"/>
      <c r="C451" s="43"/>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row>
    <row r="452" spans="1:27" x14ac:dyDescent="0.25">
      <c r="A452" s="61"/>
      <c r="B452" s="42"/>
      <c r="C452" s="43"/>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row>
    <row r="453" spans="1:27" x14ac:dyDescent="0.25">
      <c r="A453" s="61"/>
      <c r="B453" s="42"/>
      <c r="C453" s="43"/>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row>
    <row r="454" spans="1:27" x14ac:dyDescent="0.25">
      <c r="A454" s="61"/>
      <c r="B454" s="42"/>
      <c r="C454" s="43"/>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row>
    <row r="455" spans="1:27" x14ac:dyDescent="0.25">
      <c r="A455" s="61"/>
      <c r="B455" s="42"/>
      <c r="C455" s="43"/>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row>
    <row r="456" spans="1:27" x14ac:dyDescent="0.25">
      <c r="A456" s="61"/>
      <c r="B456" s="42"/>
      <c r="C456" s="43"/>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row>
    <row r="457" spans="1:27" x14ac:dyDescent="0.25">
      <c r="A457" s="61"/>
      <c r="B457" s="42"/>
      <c r="C457" s="43"/>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row>
    <row r="458" spans="1:27" x14ac:dyDescent="0.25">
      <c r="A458" s="61"/>
      <c r="B458" s="42"/>
      <c r="C458" s="43"/>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row>
    <row r="459" spans="1:27" x14ac:dyDescent="0.25">
      <c r="A459" s="61"/>
      <c r="B459" s="42"/>
      <c r="C459" s="43"/>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row>
    <row r="460" spans="1:27" x14ac:dyDescent="0.25">
      <c r="A460" s="61"/>
      <c r="B460" s="42"/>
      <c r="C460" s="43"/>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row>
    <row r="461" spans="1:27" x14ac:dyDescent="0.25">
      <c r="A461" s="61"/>
      <c r="B461" s="42"/>
      <c r="C461" s="43"/>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row>
    <row r="462" spans="1:27" x14ac:dyDescent="0.25">
      <c r="A462" s="61"/>
      <c r="B462" s="42"/>
      <c r="C462" s="43"/>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row>
    <row r="463" spans="1:27" x14ac:dyDescent="0.25">
      <c r="A463" s="61"/>
      <c r="B463" s="42"/>
      <c r="C463" s="43"/>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row>
    <row r="464" spans="1:27" x14ac:dyDescent="0.25">
      <c r="A464" s="61"/>
      <c r="B464" s="42"/>
      <c r="C464" s="43"/>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row>
    <row r="465" spans="1:27" x14ac:dyDescent="0.25">
      <c r="A465" s="61"/>
      <c r="B465" s="42"/>
      <c r="C465" s="43"/>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row>
    <row r="466" spans="1:27" x14ac:dyDescent="0.25">
      <c r="A466" s="61"/>
      <c r="B466" s="42"/>
      <c r="C466" s="43"/>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row>
    <row r="467" spans="1:27" x14ac:dyDescent="0.25">
      <c r="A467" s="61"/>
      <c r="B467" s="42"/>
      <c r="C467" s="43"/>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row>
    <row r="468" spans="1:27" x14ac:dyDescent="0.25">
      <c r="A468" s="61"/>
      <c r="B468" s="42"/>
      <c r="C468" s="43"/>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row>
    <row r="469" spans="1:27" x14ac:dyDescent="0.25">
      <c r="A469" s="61"/>
      <c r="B469" s="42"/>
      <c r="C469" s="43"/>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row>
    <row r="470" spans="1:27" x14ac:dyDescent="0.25">
      <c r="A470" s="61"/>
      <c r="B470" s="42"/>
      <c r="C470" s="43"/>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row>
    <row r="471" spans="1:27" x14ac:dyDescent="0.25">
      <c r="A471" s="61"/>
      <c r="B471" s="42"/>
      <c r="C471" s="43"/>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row>
    <row r="472" spans="1:27" x14ac:dyDescent="0.25">
      <c r="A472" s="61"/>
      <c r="B472" s="42"/>
      <c r="C472" s="43"/>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row>
    <row r="473" spans="1:27" x14ac:dyDescent="0.25">
      <c r="A473" s="61"/>
      <c r="B473" s="42"/>
      <c r="C473" s="43"/>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row>
    <row r="474" spans="1:27" x14ac:dyDescent="0.25">
      <c r="A474" s="61"/>
      <c r="B474" s="42"/>
      <c r="C474" s="43"/>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row>
    <row r="475" spans="1:27" x14ac:dyDescent="0.25">
      <c r="A475" s="61"/>
      <c r="B475" s="42"/>
      <c r="C475" s="43"/>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row>
    <row r="476" spans="1:27" x14ac:dyDescent="0.25">
      <c r="A476" s="61"/>
      <c r="B476" s="42"/>
      <c r="C476" s="43"/>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row>
    <row r="477" spans="1:27" x14ac:dyDescent="0.25">
      <c r="A477" s="61"/>
      <c r="B477" s="42"/>
      <c r="C477" s="43"/>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row>
    <row r="478" spans="1:27" x14ac:dyDescent="0.25">
      <c r="A478" s="61"/>
      <c r="B478" s="42"/>
      <c r="C478" s="43"/>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row>
    <row r="479" spans="1:27" x14ac:dyDescent="0.25">
      <c r="A479" s="61"/>
      <c r="B479" s="42"/>
      <c r="C479" s="43"/>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row>
    <row r="480" spans="1:27" x14ac:dyDescent="0.25">
      <c r="A480" s="61"/>
      <c r="B480" s="42"/>
      <c r="C480" s="43"/>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row>
    <row r="481" spans="1:27" x14ac:dyDescent="0.25">
      <c r="A481" s="61"/>
      <c r="B481" s="42"/>
      <c r="C481" s="43"/>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row>
    <row r="482" spans="1:27" x14ac:dyDescent="0.25">
      <c r="A482" s="61"/>
      <c r="B482" s="42"/>
      <c r="C482" s="43"/>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row>
    <row r="483" spans="1:27" x14ac:dyDescent="0.25">
      <c r="A483" s="61"/>
      <c r="B483" s="42"/>
      <c r="C483" s="43"/>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row>
    <row r="484" spans="1:27" x14ac:dyDescent="0.25">
      <c r="A484" s="61"/>
      <c r="B484" s="42"/>
      <c r="C484" s="43"/>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row>
    <row r="485" spans="1:27" x14ac:dyDescent="0.25">
      <c r="A485" s="61"/>
      <c r="B485" s="42"/>
      <c r="C485" s="43"/>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row>
    <row r="486" spans="1:27" x14ac:dyDescent="0.25">
      <c r="A486" s="61"/>
      <c r="B486" s="42"/>
      <c r="C486" s="43"/>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row>
    <row r="487" spans="1:27" x14ac:dyDescent="0.25">
      <c r="A487" s="61"/>
      <c r="B487" s="42"/>
      <c r="C487" s="43"/>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row>
    <row r="488" spans="1:27" x14ac:dyDescent="0.25">
      <c r="A488" s="61"/>
      <c r="B488" s="42"/>
      <c r="C488" s="43"/>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row>
    <row r="489" spans="1:27" x14ac:dyDescent="0.25">
      <c r="A489" s="61"/>
      <c r="B489" s="42"/>
      <c r="C489" s="43"/>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row>
    <row r="490" spans="1:27" x14ac:dyDescent="0.25">
      <c r="A490" s="61"/>
      <c r="B490" s="42"/>
      <c r="C490" s="43"/>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row>
    <row r="491" spans="1:27" x14ac:dyDescent="0.25">
      <c r="A491" s="61"/>
      <c r="B491" s="42"/>
      <c r="C491" s="43"/>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row>
    <row r="492" spans="1:27" x14ac:dyDescent="0.25">
      <c r="A492" s="61"/>
      <c r="B492" s="42"/>
      <c r="C492" s="43"/>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row>
    <row r="493" spans="1:27" x14ac:dyDescent="0.25">
      <c r="A493" s="61"/>
      <c r="B493" s="42"/>
      <c r="C493" s="43"/>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row>
    <row r="494" spans="1:27" x14ac:dyDescent="0.25">
      <c r="A494" s="61"/>
      <c r="B494" s="42"/>
      <c r="C494" s="43"/>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row>
    <row r="495" spans="1:27" x14ac:dyDescent="0.25">
      <c r="A495" s="61"/>
      <c r="B495" s="42"/>
      <c r="C495" s="43"/>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row>
    <row r="496" spans="1:27" x14ac:dyDescent="0.25">
      <c r="A496" s="61"/>
      <c r="B496" s="42"/>
      <c r="C496" s="43"/>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row>
    <row r="497" spans="1:27" x14ac:dyDescent="0.25">
      <c r="A497" s="61"/>
      <c r="B497" s="42"/>
      <c r="C497" s="43"/>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row>
    <row r="498" spans="1:27" x14ac:dyDescent="0.25">
      <c r="A498" s="61"/>
      <c r="B498" s="42"/>
      <c r="C498" s="43"/>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row>
    <row r="499" spans="1:27" x14ac:dyDescent="0.25">
      <c r="A499" s="61"/>
      <c r="B499" s="42"/>
      <c r="C499" s="43"/>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row>
    <row r="500" spans="1:27" x14ac:dyDescent="0.25">
      <c r="A500" s="61"/>
      <c r="B500" s="42"/>
      <c r="C500" s="43"/>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row>
    <row r="501" spans="1:27" x14ac:dyDescent="0.25">
      <c r="A501" s="61"/>
      <c r="B501" s="42"/>
      <c r="C501" s="43"/>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row>
    <row r="502" spans="1:27" x14ac:dyDescent="0.25">
      <c r="A502" s="61"/>
      <c r="B502" s="42"/>
      <c r="C502" s="43"/>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row>
    <row r="503" spans="1:27" x14ac:dyDescent="0.25">
      <c r="A503" s="61"/>
      <c r="B503" s="42"/>
      <c r="C503" s="43"/>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row>
    <row r="504" spans="1:27" x14ac:dyDescent="0.25">
      <c r="A504" s="61"/>
      <c r="B504" s="42"/>
      <c r="C504" s="43"/>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row>
    <row r="505" spans="1:27" x14ac:dyDescent="0.25">
      <c r="A505" s="61"/>
      <c r="B505" s="42"/>
      <c r="C505" s="43"/>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row>
    <row r="506" spans="1:27" x14ac:dyDescent="0.25">
      <c r="A506" s="61"/>
      <c r="B506" s="42"/>
      <c r="C506" s="43"/>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row>
    <row r="507" spans="1:27" x14ac:dyDescent="0.25">
      <c r="A507" s="61"/>
      <c r="B507" s="42"/>
      <c r="C507" s="43"/>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row>
    <row r="508" spans="1:27" x14ac:dyDescent="0.25">
      <c r="A508" s="61"/>
      <c r="B508" s="42"/>
      <c r="C508" s="43"/>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row>
    <row r="509" spans="1:27" x14ac:dyDescent="0.25">
      <c r="A509" s="61"/>
      <c r="B509" s="42"/>
      <c r="C509" s="43"/>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row>
    <row r="510" spans="1:27" x14ac:dyDescent="0.25">
      <c r="A510" s="61"/>
      <c r="B510" s="42"/>
      <c r="C510" s="43"/>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row>
    <row r="511" spans="1:27" x14ac:dyDescent="0.25">
      <c r="A511" s="61"/>
      <c r="B511" s="42"/>
      <c r="C511" s="43"/>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row>
    <row r="512" spans="1:27" x14ac:dyDescent="0.25">
      <c r="A512" s="61"/>
      <c r="B512" s="42"/>
      <c r="C512" s="43"/>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row>
    <row r="513" spans="1:27" x14ac:dyDescent="0.25">
      <c r="A513" s="61"/>
      <c r="B513" s="42"/>
      <c r="C513" s="43"/>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row>
    <row r="514" spans="1:27" x14ac:dyDescent="0.25">
      <c r="A514" s="61"/>
      <c r="B514" s="42"/>
      <c r="C514" s="43"/>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row>
    <row r="515" spans="1:27" x14ac:dyDescent="0.25">
      <c r="A515" s="61"/>
      <c r="B515" s="42"/>
      <c r="C515" s="43"/>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row>
    <row r="516" spans="1:27" x14ac:dyDescent="0.25">
      <c r="A516" s="61"/>
      <c r="B516" s="42"/>
      <c r="C516" s="43"/>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row>
    <row r="517" spans="1:27" x14ac:dyDescent="0.25">
      <c r="A517" s="61"/>
      <c r="B517" s="42"/>
      <c r="C517" s="43"/>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row>
    <row r="518" spans="1:27" x14ac:dyDescent="0.25">
      <c r="A518" s="61"/>
      <c r="B518" s="42"/>
      <c r="C518" s="43"/>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row>
    <row r="519" spans="1:27" x14ac:dyDescent="0.25">
      <c r="A519" s="61"/>
      <c r="B519" s="42"/>
      <c r="C519" s="43"/>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row>
    <row r="520" spans="1:27" x14ac:dyDescent="0.25">
      <c r="A520" s="61"/>
      <c r="B520" s="42"/>
      <c r="C520" s="43"/>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row>
    <row r="521" spans="1:27" x14ac:dyDescent="0.25">
      <c r="A521" s="61"/>
      <c r="B521" s="42"/>
      <c r="C521" s="43"/>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row>
    <row r="522" spans="1:27" x14ac:dyDescent="0.25">
      <c r="A522" s="61"/>
      <c r="B522" s="42"/>
      <c r="C522" s="43"/>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row>
    <row r="523" spans="1:27" x14ac:dyDescent="0.25">
      <c r="A523" s="61"/>
      <c r="B523" s="42"/>
      <c r="C523" s="43"/>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row>
    <row r="524" spans="1:27" x14ac:dyDescent="0.25">
      <c r="A524" s="61"/>
      <c r="B524" s="42"/>
      <c r="C524" s="43"/>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row>
    <row r="525" spans="1:27" x14ac:dyDescent="0.25">
      <c r="A525" s="61"/>
      <c r="B525" s="42"/>
      <c r="C525" s="43"/>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row>
    <row r="526" spans="1:27" x14ac:dyDescent="0.25">
      <c r="A526" s="61"/>
      <c r="B526" s="42"/>
      <c r="C526" s="43"/>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row>
    <row r="527" spans="1:27" x14ac:dyDescent="0.25">
      <c r="A527" s="61"/>
      <c r="B527" s="42"/>
      <c r="C527" s="43"/>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row>
    <row r="528" spans="1:27" x14ac:dyDescent="0.25">
      <c r="A528" s="61"/>
      <c r="B528" s="42"/>
      <c r="C528" s="43"/>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row>
    <row r="529" spans="1:27" x14ac:dyDescent="0.25">
      <c r="A529" s="61"/>
      <c r="B529" s="42"/>
      <c r="C529" s="43"/>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row>
    <row r="530" spans="1:27" x14ac:dyDescent="0.25">
      <c r="A530" s="61"/>
      <c r="B530" s="42"/>
      <c r="C530" s="43"/>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row>
    <row r="531" spans="1:27" x14ac:dyDescent="0.25">
      <c r="A531" s="61"/>
      <c r="B531" s="42"/>
      <c r="C531" s="43"/>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row>
    <row r="532" spans="1:27" x14ac:dyDescent="0.25">
      <c r="A532" s="61"/>
      <c r="B532" s="42"/>
      <c r="C532" s="43"/>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row>
    <row r="533" spans="1:27" x14ac:dyDescent="0.25">
      <c r="A533" s="61"/>
      <c r="B533" s="42"/>
      <c r="C533" s="43"/>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row>
    <row r="534" spans="1:27" x14ac:dyDescent="0.25">
      <c r="A534" s="61"/>
      <c r="B534" s="42"/>
      <c r="C534" s="43"/>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row>
    <row r="535" spans="1:27" x14ac:dyDescent="0.25">
      <c r="A535" s="61"/>
      <c r="B535" s="42"/>
      <c r="C535" s="43"/>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row>
    <row r="536" spans="1:27" x14ac:dyDescent="0.25">
      <c r="A536" s="61"/>
      <c r="B536" s="42"/>
      <c r="C536" s="43"/>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row>
    <row r="537" spans="1:27" x14ac:dyDescent="0.25">
      <c r="A537" s="61"/>
      <c r="B537" s="42"/>
      <c r="C537" s="43"/>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row>
    <row r="538" spans="1:27" x14ac:dyDescent="0.25">
      <c r="A538" s="61"/>
      <c r="B538" s="42"/>
      <c r="C538" s="43"/>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row>
    <row r="539" spans="1:27" x14ac:dyDescent="0.25">
      <c r="A539" s="61"/>
      <c r="B539" s="42"/>
      <c r="C539" s="43"/>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row>
    <row r="540" spans="1:27" x14ac:dyDescent="0.25">
      <c r="A540" s="61"/>
      <c r="B540" s="42"/>
      <c r="C540" s="43"/>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row>
    <row r="541" spans="1:27" x14ac:dyDescent="0.25">
      <c r="A541" s="61"/>
      <c r="B541" s="42"/>
      <c r="C541" s="43"/>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row>
    <row r="542" spans="1:27" x14ac:dyDescent="0.25">
      <c r="A542" s="61"/>
      <c r="B542" s="42"/>
      <c r="C542" s="43"/>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row>
    <row r="543" spans="1:27" x14ac:dyDescent="0.25">
      <c r="A543" s="61"/>
      <c r="B543" s="42"/>
      <c r="C543" s="43"/>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row>
    <row r="544" spans="1:27" x14ac:dyDescent="0.25">
      <c r="A544" s="61"/>
      <c r="B544" s="42"/>
      <c r="C544" s="43"/>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row>
    <row r="545" spans="1:27" x14ac:dyDescent="0.25">
      <c r="A545" s="61"/>
      <c r="B545" s="42"/>
      <c r="C545" s="43"/>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row>
    <row r="546" spans="1:27" x14ac:dyDescent="0.25">
      <c r="A546" s="61"/>
      <c r="B546" s="42"/>
      <c r="C546" s="43"/>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row>
    <row r="547" spans="1:27" x14ac:dyDescent="0.25">
      <c r="A547" s="61"/>
      <c r="B547" s="42"/>
      <c r="C547" s="43"/>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row>
    <row r="548" spans="1:27" x14ac:dyDescent="0.25">
      <c r="A548" s="61"/>
      <c r="B548" s="42"/>
      <c r="C548" s="43"/>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row>
    <row r="549" spans="1:27" x14ac:dyDescent="0.25">
      <c r="A549" s="61"/>
      <c r="B549" s="42"/>
      <c r="C549" s="43"/>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row>
    <row r="550" spans="1:27" x14ac:dyDescent="0.25">
      <c r="A550" s="61"/>
      <c r="B550" s="42"/>
      <c r="C550" s="43"/>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row>
    <row r="551" spans="1:27" x14ac:dyDescent="0.25">
      <c r="A551" s="61"/>
      <c r="B551" s="42"/>
      <c r="C551" s="43"/>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row>
    <row r="552" spans="1:27" x14ac:dyDescent="0.25">
      <c r="A552" s="61"/>
      <c r="B552" s="42"/>
      <c r="C552" s="43"/>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row>
    <row r="553" spans="1:27" x14ac:dyDescent="0.25">
      <c r="A553" s="61"/>
      <c r="B553" s="42"/>
      <c r="C553" s="43"/>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row>
    <row r="554" spans="1:27" x14ac:dyDescent="0.25">
      <c r="A554" s="61"/>
      <c r="B554" s="42"/>
      <c r="C554" s="43"/>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row>
    <row r="555" spans="1:27" x14ac:dyDescent="0.25">
      <c r="A555" s="61"/>
      <c r="B555" s="42"/>
      <c r="C555" s="43"/>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row>
    <row r="556" spans="1:27" x14ac:dyDescent="0.25">
      <c r="A556" s="61"/>
      <c r="B556" s="42"/>
      <c r="C556" s="43"/>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row>
    <row r="557" spans="1:27" x14ac:dyDescent="0.25">
      <c r="A557" s="61"/>
      <c r="B557" s="42"/>
      <c r="C557" s="43"/>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row>
    <row r="558" spans="1:27" x14ac:dyDescent="0.25">
      <c r="A558" s="61"/>
      <c r="B558" s="42"/>
      <c r="C558" s="43"/>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row>
    <row r="559" spans="1:27" x14ac:dyDescent="0.25">
      <c r="A559" s="61"/>
      <c r="B559" s="42"/>
      <c r="C559" s="43"/>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row>
    <row r="560" spans="1:27" x14ac:dyDescent="0.25">
      <c r="A560" s="61"/>
      <c r="B560" s="42"/>
      <c r="C560" s="43"/>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row>
    <row r="561" spans="1:27" x14ac:dyDescent="0.25">
      <c r="A561" s="61"/>
      <c r="B561" s="42"/>
      <c r="C561" s="43"/>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row>
    <row r="562" spans="1:27" x14ac:dyDescent="0.25">
      <c r="A562" s="61"/>
      <c r="B562" s="42"/>
      <c r="C562" s="43"/>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row>
    <row r="563" spans="1:27" x14ac:dyDescent="0.25">
      <c r="A563" s="61"/>
      <c r="B563" s="42"/>
      <c r="C563" s="43"/>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row>
    <row r="564" spans="1:27" x14ac:dyDescent="0.25">
      <c r="A564" s="61"/>
      <c r="B564" s="42"/>
      <c r="C564" s="43"/>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row>
    <row r="565" spans="1:27" x14ac:dyDescent="0.25">
      <c r="A565" s="61"/>
      <c r="B565" s="42"/>
      <c r="C565" s="43"/>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row>
    <row r="566" spans="1:27" x14ac:dyDescent="0.25">
      <c r="A566" s="61"/>
      <c r="B566" s="42"/>
      <c r="C566" s="43"/>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row>
    <row r="567" spans="1:27" x14ac:dyDescent="0.25">
      <c r="A567" s="61"/>
      <c r="B567" s="42"/>
      <c r="C567" s="43"/>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row>
    <row r="568" spans="1:27" x14ac:dyDescent="0.25">
      <c r="A568" s="61"/>
      <c r="B568" s="42"/>
      <c r="C568" s="43"/>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row>
    <row r="569" spans="1:27" x14ac:dyDescent="0.25">
      <c r="A569" s="61"/>
      <c r="B569" s="42"/>
      <c r="C569" s="43"/>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row>
    <row r="570" spans="1:27" x14ac:dyDescent="0.25">
      <c r="A570" s="61"/>
      <c r="B570" s="42"/>
      <c r="C570" s="43"/>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row>
    <row r="571" spans="1:27" x14ac:dyDescent="0.25">
      <c r="A571" s="61"/>
      <c r="B571" s="42"/>
      <c r="C571" s="43"/>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row>
    <row r="572" spans="1:27" x14ac:dyDescent="0.25">
      <c r="A572" s="61"/>
      <c r="B572" s="42"/>
      <c r="C572" s="43"/>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row>
    <row r="573" spans="1:27" x14ac:dyDescent="0.25">
      <c r="A573" s="61"/>
      <c r="B573" s="42"/>
      <c r="C573" s="43"/>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row>
    <row r="574" spans="1:27" x14ac:dyDescent="0.25">
      <c r="A574" s="61"/>
      <c r="B574" s="42"/>
      <c r="C574" s="43"/>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row>
    <row r="575" spans="1:27" x14ac:dyDescent="0.25">
      <c r="A575" s="61"/>
      <c r="B575" s="42"/>
      <c r="C575" s="43"/>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row>
    <row r="576" spans="1:27" x14ac:dyDescent="0.25">
      <c r="A576" s="61"/>
      <c r="B576" s="42"/>
      <c r="C576" s="43"/>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row>
    <row r="577" spans="1:27" x14ac:dyDescent="0.25">
      <c r="A577" s="61"/>
      <c r="B577" s="42"/>
      <c r="C577" s="43"/>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row>
    <row r="578" spans="1:27" x14ac:dyDescent="0.25">
      <c r="A578" s="61"/>
      <c r="B578" s="42"/>
      <c r="C578" s="43"/>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row>
    <row r="579" spans="1:27" x14ac:dyDescent="0.25">
      <c r="A579" s="61"/>
      <c r="B579" s="42"/>
      <c r="C579" s="43"/>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row>
    <row r="580" spans="1:27" x14ac:dyDescent="0.25">
      <c r="A580" s="61"/>
      <c r="B580" s="42"/>
      <c r="C580" s="43"/>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row>
    <row r="581" spans="1:27" x14ac:dyDescent="0.25">
      <c r="A581" s="61"/>
      <c r="B581" s="42"/>
      <c r="C581" s="43"/>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row>
    <row r="582" spans="1:27" x14ac:dyDescent="0.25">
      <c r="A582" s="61"/>
      <c r="B582" s="42"/>
      <c r="C582" s="43"/>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row>
    <row r="583" spans="1:27" x14ac:dyDescent="0.25">
      <c r="A583" s="61"/>
      <c r="B583" s="42"/>
      <c r="C583" s="43"/>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row>
    <row r="584" spans="1:27" x14ac:dyDescent="0.25">
      <c r="A584" s="61"/>
      <c r="B584" s="42"/>
      <c r="C584" s="43"/>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row>
    <row r="585" spans="1:27" x14ac:dyDescent="0.25">
      <c r="A585" s="61"/>
      <c r="B585" s="42"/>
      <c r="C585" s="43"/>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row>
    <row r="586" spans="1:27" x14ac:dyDescent="0.25">
      <c r="A586" s="61"/>
      <c r="B586" s="42"/>
      <c r="C586" s="43"/>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row>
    <row r="587" spans="1:27" x14ac:dyDescent="0.25">
      <c r="A587" s="61"/>
      <c r="B587" s="42"/>
      <c r="C587" s="43"/>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row>
    <row r="588" spans="1:27" x14ac:dyDescent="0.25">
      <c r="A588" s="61"/>
      <c r="B588" s="42"/>
      <c r="C588" s="43"/>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row>
    <row r="589" spans="1:27" x14ac:dyDescent="0.25">
      <c r="A589" s="61"/>
      <c r="B589" s="42"/>
      <c r="C589" s="43"/>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row>
    <row r="590" spans="1:27" x14ac:dyDescent="0.25">
      <c r="A590" s="61"/>
      <c r="B590" s="42"/>
      <c r="C590" s="43"/>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row>
    <row r="591" spans="1:27" x14ac:dyDescent="0.25">
      <c r="A591" s="61"/>
      <c r="B591" s="42"/>
      <c r="C591" s="43"/>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row>
    <row r="592" spans="1:27" x14ac:dyDescent="0.25">
      <c r="A592" s="61"/>
      <c r="B592" s="42"/>
      <c r="C592" s="43"/>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row>
    <row r="593" spans="1:27" x14ac:dyDescent="0.25">
      <c r="A593" s="61"/>
      <c r="B593" s="42"/>
      <c r="C593" s="43"/>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row>
    <row r="594" spans="1:27" x14ac:dyDescent="0.25">
      <c r="A594" s="61"/>
      <c r="B594" s="42"/>
      <c r="C594" s="43"/>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row>
    <row r="595" spans="1:27" x14ac:dyDescent="0.25">
      <c r="A595" s="61"/>
      <c r="B595" s="42"/>
      <c r="C595" s="43"/>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row>
    <row r="596" spans="1:27" x14ac:dyDescent="0.25">
      <c r="A596" s="61"/>
      <c r="B596" s="42"/>
      <c r="C596" s="43"/>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row>
    <row r="597" spans="1:27" x14ac:dyDescent="0.25">
      <c r="A597" s="61"/>
      <c r="B597" s="42"/>
      <c r="C597" s="43"/>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row>
    <row r="598" spans="1:27" x14ac:dyDescent="0.25">
      <c r="A598" s="61"/>
      <c r="B598" s="42"/>
      <c r="C598" s="43"/>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row>
    <row r="599" spans="1:27" x14ac:dyDescent="0.25">
      <c r="A599" s="61"/>
      <c r="B599" s="42"/>
      <c r="C599" s="43"/>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row>
    <row r="600" spans="1:27" x14ac:dyDescent="0.25">
      <c r="A600" s="61"/>
      <c r="B600" s="42"/>
      <c r="C600" s="43"/>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row>
    <row r="601" spans="1:27" x14ac:dyDescent="0.25">
      <c r="A601" s="61"/>
      <c r="B601" s="42"/>
      <c r="C601" s="43"/>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row>
    <row r="602" spans="1:27" x14ac:dyDescent="0.25">
      <c r="A602" s="61"/>
      <c r="B602" s="42"/>
      <c r="C602" s="43"/>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row>
    <row r="603" spans="1:27" x14ac:dyDescent="0.25">
      <c r="A603" s="61"/>
      <c r="B603" s="42"/>
      <c r="C603" s="43"/>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row>
    <row r="604" spans="1:27" x14ac:dyDescent="0.25">
      <c r="A604" s="61"/>
      <c r="B604" s="42"/>
      <c r="C604" s="43"/>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row>
    <row r="605" spans="1:27" x14ac:dyDescent="0.25">
      <c r="A605" s="61"/>
      <c r="B605" s="42"/>
      <c r="C605" s="43"/>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row>
    <row r="606" spans="1:27" x14ac:dyDescent="0.25">
      <c r="A606" s="61"/>
      <c r="B606" s="42"/>
      <c r="C606" s="43"/>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row>
    <row r="607" spans="1:27" x14ac:dyDescent="0.25">
      <c r="A607" s="61"/>
      <c r="B607" s="42"/>
      <c r="C607" s="43"/>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row>
    <row r="608" spans="1:27" x14ac:dyDescent="0.25">
      <c r="A608" s="61"/>
      <c r="B608" s="42"/>
      <c r="C608" s="43"/>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row>
    <row r="609" spans="1:27" x14ac:dyDescent="0.25">
      <c r="A609" s="61"/>
      <c r="B609" s="42"/>
      <c r="C609" s="43"/>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row>
    <row r="610" spans="1:27" x14ac:dyDescent="0.25">
      <c r="A610" s="61"/>
      <c r="B610" s="42"/>
      <c r="C610" s="43"/>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row>
    <row r="611" spans="1:27" x14ac:dyDescent="0.25">
      <c r="A611" s="61"/>
      <c r="B611" s="42"/>
      <c r="C611" s="43"/>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row>
    <row r="612" spans="1:27" x14ac:dyDescent="0.25">
      <c r="A612" s="61"/>
      <c r="B612" s="42"/>
      <c r="C612" s="43"/>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row>
    <row r="613" spans="1:27" x14ac:dyDescent="0.25">
      <c r="A613" s="61"/>
      <c r="B613" s="42"/>
      <c r="C613" s="43"/>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row>
    <row r="614" spans="1:27" x14ac:dyDescent="0.25">
      <c r="A614" s="61"/>
      <c r="B614" s="42"/>
      <c r="C614" s="43"/>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row>
    <row r="615" spans="1:27" x14ac:dyDescent="0.25">
      <c r="A615" s="61"/>
      <c r="B615" s="42"/>
      <c r="C615" s="43"/>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row>
    <row r="616" spans="1:27" x14ac:dyDescent="0.25">
      <c r="A616" s="61"/>
      <c r="B616" s="42"/>
      <c r="C616" s="43"/>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row>
    <row r="617" spans="1:27" x14ac:dyDescent="0.25">
      <c r="A617" s="61"/>
      <c r="B617" s="42"/>
      <c r="C617" s="43"/>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row>
    <row r="618" spans="1:27" x14ac:dyDescent="0.25">
      <c r="A618" s="61"/>
      <c r="B618" s="42"/>
      <c r="C618" s="43"/>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row>
    <row r="619" spans="1:27" x14ac:dyDescent="0.25">
      <c r="A619" s="61"/>
      <c r="B619" s="42"/>
      <c r="C619" s="43"/>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row>
    <row r="620" spans="1:27" x14ac:dyDescent="0.25">
      <c r="A620" s="61"/>
      <c r="B620" s="42"/>
      <c r="C620" s="43"/>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row>
    <row r="621" spans="1:27" x14ac:dyDescent="0.25">
      <c r="A621" s="61"/>
      <c r="B621" s="42"/>
      <c r="C621" s="43"/>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row>
    <row r="622" spans="1:27" x14ac:dyDescent="0.25">
      <c r="A622" s="61"/>
      <c r="B622" s="42"/>
      <c r="C622" s="43"/>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row>
    <row r="623" spans="1:27" x14ac:dyDescent="0.25">
      <c r="A623" s="61"/>
      <c r="B623" s="42"/>
      <c r="C623" s="43"/>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row>
    <row r="624" spans="1:27" x14ac:dyDescent="0.25">
      <c r="A624" s="61"/>
      <c r="B624" s="42"/>
      <c r="C624" s="43"/>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row>
    <row r="625" spans="1:27" x14ac:dyDescent="0.25">
      <c r="A625" s="61"/>
      <c r="B625" s="42"/>
      <c r="C625" s="43"/>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row>
    <row r="626" spans="1:27" x14ac:dyDescent="0.25">
      <c r="A626" s="61"/>
      <c r="B626" s="42"/>
      <c r="C626" s="43"/>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row>
    <row r="627" spans="1:27" x14ac:dyDescent="0.25">
      <c r="A627" s="61"/>
      <c r="B627" s="42"/>
      <c r="C627" s="43"/>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row>
    <row r="628" spans="1:27" x14ac:dyDescent="0.25">
      <c r="A628" s="61"/>
      <c r="B628" s="42"/>
      <c r="C628" s="43"/>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row>
    <row r="629" spans="1:27" x14ac:dyDescent="0.25">
      <c r="A629" s="61"/>
      <c r="B629" s="42"/>
      <c r="C629" s="43"/>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row>
    <row r="630" spans="1:27" x14ac:dyDescent="0.25">
      <c r="A630" s="61"/>
      <c r="B630" s="42"/>
      <c r="C630" s="43"/>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row>
    <row r="631" spans="1:27" x14ac:dyDescent="0.25">
      <c r="A631" s="61"/>
      <c r="B631" s="42"/>
      <c r="C631" s="43"/>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row>
    <row r="632" spans="1:27" x14ac:dyDescent="0.25">
      <c r="A632" s="61"/>
      <c r="B632" s="42"/>
      <c r="C632" s="43"/>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row>
    <row r="633" spans="1:27" x14ac:dyDescent="0.25">
      <c r="A633" s="61"/>
      <c r="B633" s="42"/>
      <c r="C633" s="43"/>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row>
    <row r="634" spans="1:27" x14ac:dyDescent="0.25">
      <c r="A634" s="61"/>
      <c r="B634" s="42"/>
      <c r="C634" s="43"/>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row>
    <row r="635" spans="1:27" x14ac:dyDescent="0.25">
      <c r="A635" s="61"/>
      <c r="B635" s="42"/>
      <c r="C635" s="43"/>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row>
    <row r="636" spans="1:27" x14ac:dyDescent="0.25">
      <c r="A636" s="61"/>
      <c r="B636" s="42"/>
      <c r="C636" s="43"/>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row>
    <row r="637" spans="1:27" x14ac:dyDescent="0.25">
      <c r="A637" s="61"/>
      <c r="B637" s="42"/>
      <c r="C637" s="43"/>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row>
    <row r="638" spans="1:27" x14ac:dyDescent="0.25">
      <c r="A638" s="61"/>
      <c r="B638" s="42"/>
      <c r="C638" s="43"/>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row>
    <row r="639" spans="1:27" x14ac:dyDescent="0.25">
      <c r="A639" s="61"/>
      <c r="B639" s="42"/>
      <c r="C639" s="43"/>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row>
    <row r="640" spans="1:27" x14ac:dyDescent="0.25">
      <c r="A640" s="61"/>
      <c r="B640" s="42"/>
      <c r="C640" s="43"/>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row>
    <row r="641" spans="1:27" x14ac:dyDescent="0.25">
      <c r="A641" s="61"/>
      <c r="B641" s="42"/>
      <c r="C641" s="43"/>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row>
    <row r="642" spans="1:27" x14ac:dyDescent="0.25">
      <c r="A642" s="61"/>
      <c r="B642" s="42"/>
      <c r="C642" s="43"/>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row>
    <row r="643" spans="1:27" x14ac:dyDescent="0.25">
      <c r="A643" s="61"/>
      <c r="B643" s="42"/>
      <c r="C643" s="43"/>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row>
    <row r="644" spans="1:27" x14ac:dyDescent="0.25">
      <c r="A644" s="61"/>
      <c r="B644" s="42"/>
      <c r="C644" s="43"/>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row>
    <row r="645" spans="1:27" x14ac:dyDescent="0.25">
      <c r="A645" s="61"/>
      <c r="B645" s="42"/>
      <c r="C645" s="43"/>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row>
    <row r="646" spans="1:27" x14ac:dyDescent="0.25">
      <c r="A646" s="61"/>
      <c r="B646" s="42"/>
      <c r="C646" s="43"/>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row>
    <row r="647" spans="1:27" x14ac:dyDescent="0.25">
      <c r="A647" s="61"/>
      <c r="B647" s="42"/>
      <c r="C647" s="43"/>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row>
    <row r="648" spans="1:27" x14ac:dyDescent="0.25">
      <c r="A648" s="61"/>
      <c r="B648" s="42"/>
      <c r="C648" s="43"/>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row>
    <row r="649" spans="1:27" x14ac:dyDescent="0.25">
      <c r="A649" s="61"/>
      <c r="B649" s="42"/>
      <c r="C649" s="43"/>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row>
    <row r="650" spans="1:27" x14ac:dyDescent="0.25">
      <c r="A650" s="61"/>
      <c r="B650" s="42"/>
      <c r="C650" s="43"/>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row>
    <row r="651" spans="1:27" x14ac:dyDescent="0.25">
      <c r="A651" s="61"/>
      <c r="B651" s="42"/>
      <c r="C651" s="43"/>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row>
    <row r="652" spans="1:27" x14ac:dyDescent="0.25">
      <c r="A652" s="61"/>
      <c r="B652" s="42"/>
      <c r="C652" s="43"/>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row>
    <row r="653" spans="1:27" x14ac:dyDescent="0.25">
      <c r="A653" s="61"/>
      <c r="B653" s="42"/>
      <c r="C653" s="43"/>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row>
    <row r="654" spans="1:27" x14ac:dyDescent="0.25">
      <c r="A654" s="61"/>
      <c r="B654" s="42"/>
      <c r="C654" s="43"/>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row>
    <row r="655" spans="1:27" x14ac:dyDescent="0.25">
      <c r="A655" s="61"/>
      <c r="B655" s="42"/>
      <c r="C655" s="43"/>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row>
    <row r="656" spans="1:27" x14ac:dyDescent="0.25">
      <c r="A656" s="61"/>
      <c r="B656" s="42"/>
      <c r="C656" s="43"/>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row>
    <row r="657" spans="1:27" x14ac:dyDescent="0.25">
      <c r="A657" s="61"/>
      <c r="B657" s="42"/>
      <c r="C657" s="43"/>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row>
    <row r="658" spans="1:27" x14ac:dyDescent="0.25">
      <c r="A658" s="61"/>
      <c r="B658" s="42"/>
      <c r="C658" s="43"/>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row>
    <row r="659" spans="1:27" x14ac:dyDescent="0.25">
      <c r="A659" s="61"/>
      <c r="B659" s="42"/>
      <c r="C659" s="43"/>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row>
    <row r="660" spans="1:27" x14ac:dyDescent="0.25">
      <c r="A660" s="61"/>
      <c r="B660" s="42"/>
      <c r="C660" s="43"/>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row>
    <row r="661" spans="1:27" x14ac:dyDescent="0.25">
      <c r="A661" s="61"/>
      <c r="B661" s="42"/>
      <c r="C661" s="43"/>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row>
    <row r="662" spans="1:27" x14ac:dyDescent="0.25">
      <c r="A662" s="61"/>
      <c r="B662" s="42"/>
      <c r="C662" s="43"/>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row>
    <row r="663" spans="1:27" x14ac:dyDescent="0.25">
      <c r="A663" s="61"/>
      <c r="B663" s="42"/>
      <c r="C663" s="43"/>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row>
    <row r="664" spans="1:27" x14ac:dyDescent="0.25">
      <c r="A664" s="61"/>
      <c r="B664" s="42"/>
      <c r="C664" s="43"/>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row>
    <row r="665" spans="1:27" x14ac:dyDescent="0.25">
      <c r="A665" s="61"/>
      <c r="B665" s="42"/>
      <c r="C665" s="43"/>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row>
    <row r="666" spans="1:27" x14ac:dyDescent="0.25">
      <c r="A666" s="61"/>
      <c r="B666" s="42"/>
      <c r="C666" s="43"/>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row>
    <row r="667" spans="1:27" x14ac:dyDescent="0.25">
      <c r="A667" s="61"/>
      <c r="B667" s="42"/>
      <c r="C667" s="43"/>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row>
    <row r="668" spans="1:27" x14ac:dyDescent="0.25">
      <c r="A668" s="61"/>
      <c r="B668" s="42"/>
      <c r="C668" s="43"/>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row>
    <row r="669" spans="1:27" x14ac:dyDescent="0.25">
      <c r="A669" s="61"/>
      <c r="B669" s="42"/>
      <c r="C669" s="43"/>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row>
    <row r="670" spans="1:27" x14ac:dyDescent="0.25">
      <c r="A670" s="61"/>
      <c r="B670" s="42"/>
      <c r="C670" s="43"/>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row>
    <row r="671" spans="1:27" x14ac:dyDescent="0.25">
      <c r="A671" s="61"/>
      <c r="B671" s="42"/>
      <c r="C671" s="43"/>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row>
    <row r="672" spans="1:27" x14ac:dyDescent="0.25">
      <c r="A672" s="61"/>
      <c r="B672" s="42"/>
      <c r="C672" s="43"/>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row>
    <row r="673" spans="1:27" x14ac:dyDescent="0.25">
      <c r="A673" s="61"/>
      <c r="B673" s="42"/>
      <c r="C673" s="43"/>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row>
    <row r="674" spans="1:27" x14ac:dyDescent="0.25">
      <c r="A674" s="61"/>
      <c r="B674" s="42"/>
      <c r="C674" s="43"/>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row>
    <row r="675" spans="1:27" x14ac:dyDescent="0.25">
      <c r="A675" s="61"/>
      <c r="B675" s="42"/>
      <c r="C675" s="43"/>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row>
    <row r="676" spans="1:27" x14ac:dyDescent="0.25">
      <c r="A676" s="61"/>
      <c r="B676" s="42"/>
      <c r="C676" s="43"/>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row>
    <row r="677" spans="1:27" x14ac:dyDescent="0.25">
      <c r="A677" s="61"/>
      <c r="B677" s="42"/>
      <c r="C677" s="43"/>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row>
    <row r="678" spans="1:27" x14ac:dyDescent="0.25">
      <c r="A678" s="61"/>
      <c r="B678" s="42"/>
      <c r="C678" s="43"/>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row>
    <row r="679" spans="1:27" x14ac:dyDescent="0.25">
      <c r="A679" s="61"/>
      <c r="B679" s="42"/>
      <c r="C679" s="43"/>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row>
    <row r="680" spans="1:27" x14ac:dyDescent="0.25">
      <c r="A680" s="61"/>
      <c r="B680" s="42"/>
      <c r="C680" s="43"/>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row>
    <row r="681" spans="1:27" x14ac:dyDescent="0.25">
      <c r="A681" s="61"/>
      <c r="B681" s="42"/>
      <c r="C681" s="43"/>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row>
    <row r="682" spans="1:27" x14ac:dyDescent="0.25">
      <c r="A682" s="61"/>
      <c r="B682" s="42"/>
      <c r="C682" s="43"/>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row>
    <row r="683" spans="1:27" x14ac:dyDescent="0.25">
      <c r="A683" s="61"/>
      <c r="B683" s="42"/>
      <c r="C683" s="43"/>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row>
    <row r="684" spans="1:27" x14ac:dyDescent="0.25">
      <c r="A684" s="61"/>
      <c r="B684" s="42"/>
      <c r="C684" s="43"/>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row>
    <row r="685" spans="1:27" x14ac:dyDescent="0.25">
      <c r="A685" s="61"/>
      <c r="B685" s="42"/>
      <c r="C685" s="43"/>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row>
    <row r="686" spans="1:27" x14ac:dyDescent="0.25">
      <c r="A686" s="61"/>
      <c r="B686" s="42"/>
      <c r="C686" s="43"/>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row>
    <row r="687" spans="1:27" x14ac:dyDescent="0.25">
      <c r="A687" s="61"/>
      <c r="B687" s="42"/>
      <c r="C687" s="43"/>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row>
    <row r="688" spans="1:27" x14ac:dyDescent="0.25">
      <c r="A688" s="61"/>
      <c r="B688" s="42"/>
      <c r="C688" s="43"/>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row>
    <row r="689" spans="1:27" x14ac:dyDescent="0.25">
      <c r="A689" s="61"/>
      <c r="B689" s="42"/>
      <c r="C689" s="43"/>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row>
    <row r="690" spans="1:27" x14ac:dyDescent="0.25">
      <c r="A690" s="61"/>
      <c r="B690" s="42"/>
      <c r="C690" s="43"/>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row>
    <row r="691" spans="1:27" x14ac:dyDescent="0.25">
      <c r="A691" s="61"/>
      <c r="B691" s="42"/>
      <c r="C691" s="43"/>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row>
    <row r="692" spans="1:27" x14ac:dyDescent="0.25">
      <c r="A692" s="61"/>
      <c r="B692" s="42"/>
      <c r="C692" s="43"/>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row>
    <row r="693" spans="1:27" x14ac:dyDescent="0.25">
      <c r="A693" s="61"/>
      <c r="B693" s="42"/>
      <c r="C693" s="43"/>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row>
    <row r="694" spans="1:27" x14ac:dyDescent="0.25">
      <c r="A694" s="61"/>
      <c r="B694" s="42"/>
      <c r="C694" s="43"/>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row>
    <row r="695" spans="1:27" x14ac:dyDescent="0.25">
      <c r="A695" s="61"/>
      <c r="B695" s="42"/>
      <c r="C695" s="43"/>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row>
    <row r="696" spans="1:27" x14ac:dyDescent="0.25">
      <c r="A696" s="61"/>
      <c r="B696" s="42"/>
      <c r="C696" s="43"/>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row>
    <row r="697" spans="1:27" x14ac:dyDescent="0.25">
      <c r="A697" s="61"/>
      <c r="B697" s="42"/>
      <c r="C697" s="43"/>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row>
    <row r="698" spans="1:27" x14ac:dyDescent="0.25">
      <c r="A698" s="61"/>
      <c r="B698" s="42"/>
      <c r="C698" s="43"/>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row>
    <row r="699" spans="1:27" x14ac:dyDescent="0.25">
      <c r="A699" s="61"/>
      <c r="B699" s="42"/>
      <c r="C699" s="43"/>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row>
    <row r="700" spans="1:27" x14ac:dyDescent="0.25">
      <c r="A700" s="61"/>
      <c r="B700" s="42"/>
      <c r="C700" s="43"/>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row>
    <row r="701" spans="1:27" x14ac:dyDescent="0.25">
      <c r="A701" s="61"/>
      <c r="B701" s="42"/>
      <c r="C701" s="43"/>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row>
    <row r="702" spans="1:27" x14ac:dyDescent="0.25">
      <c r="A702" s="61"/>
      <c r="B702" s="42"/>
      <c r="C702" s="43"/>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row>
    <row r="703" spans="1:27" x14ac:dyDescent="0.25">
      <c r="A703" s="61"/>
      <c r="B703" s="42"/>
      <c r="C703" s="43"/>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row>
    <row r="704" spans="1:27" x14ac:dyDescent="0.25">
      <c r="A704" s="61"/>
      <c r="B704" s="42"/>
      <c r="C704" s="43"/>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row>
    <row r="705" spans="1:27" x14ac:dyDescent="0.25">
      <c r="A705" s="61"/>
      <c r="B705" s="42"/>
      <c r="C705" s="43"/>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row>
    <row r="706" spans="1:27" x14ac:dyDescent="0.25">
      <c r="A706" s="61"/>
      <c r="B706" s="42"/>
      <c r="C706" s="43"/>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row>
    <row r="707" spans="1:27" x14ac:dyDescent="0.25">
      <c r="A707" s="61"/>
      <c r="B707" s="42"/>
      <c r="C707" s="43"/>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row>
    <row r="708" spans="1:27" x14ac:dyDescent="0.25">
      <c r="A708" s="61"/>
      <c r="B708" s="42"/>
      <c r="C708" s="43"/>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row>
    <row r="709" spans="1:27" x14ac:dyDescent="0.25">
      <c r="A709" s="61"/>
      <c r="B709" s="42"/>
      <c r="C709" s="43"/>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row>
    <row r="710" spans="1:27" x14ac:dyDescent="0.25">
      <c r="A710" s="61"/>
      <c r="B710" s="42"/>
      <c r="C710" s="43"/>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row>
    <row r="711" spans="1:27" x14ac:dyDescent="0.25">
      <c r="A711" s="61"/>
      <c r="B711" s="42"/>
      <c r="C711" s="43"/>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row>
    <row r="712" spans="1:27" x14ac:dyDescent="0.25">
      <c r="A712" s="61"/>
      <c r="B712" s="42"/>
      <c r="C712" s="43"/>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row>
    <row r="713" spans="1:27" x14ac:dyDescent="0.25">
      <c r="A713" s="61"/>
      <c r="B713" s="42"/>
      <c r="C713" s="43"/>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row>
    <row r="714" spans="1:27" x14ac:dyDescent="0.25">
      <c r="A714" s="61"/>
      <c r="B714" s="42"/>
      <c r="C714" s="43"/>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row>
    <row r="715" spans="1:27" x14ac:dyDescent="0.25">
      <c r="A715" s="61"/>
      <c r="B715" s="42"/>
      <c r="C715" s="43"/>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row>
    <row r="716" spans="1:27" x14ac:dyDescent="0.25">
      <c r="A716" s="61"/>
      <c r="B716" s="42"/>
      <c r="C716" s="43"/>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row>
    <row r="717" spans="1:27" x14ac:dyDescent="0.25">
      <c r="A717" s="61"/>
      <c r="B717" s="42"/>
      <c r="C717" s="43"/>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row>
    <row r="718" spans="1:27" x14ac:dyDescent="0.25">
      <c r="A718" s="61"/>
      <c r="B718" s="42"/>
      <c r="C718" s="43"/>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row>
    <row r="719" spans="1:27" x14ac:dyDescent="0.25">
      <c r="A719" s="61"/>
      <c r="B719" s="42"/>
      <c r="C719" s="43"/>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row>
    <row r="720" spans="1:27" x14ac:dyDescent="0.25">
      <c r="A720" s="61"/>
      <c r="B720" s="42"/>
      <c r="C720" s="43"/>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row>
    <row r="721" spans="1:27" x14ac:dyDescent="0.25">
      <c r="A721" s="61"/>
      <c r="B721" s="42"/>
      <c r="C721" s="43"/>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row>
    <row r="722" spans="1:27" x14ac:dyDescent="0.25">
      <c r="A722" s="61"/>
      <c r="B722" s="42"/>
      <c r="C722" s="43"/>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row>
    <row r="723" spans="1:27" x14ac:dyDescent="0.25">
      <c r="A723" s="61"/>
      <c r="B723" s="42"/>
      <c r="C723" s="43"/>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row>
    <row r="724" spans="1:27" x14ac:dyDescent="0.25">
      <c r="A724" s="61"/>
      <c r="B724" s="42"/>
      <c r="C724" s="43"/>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row>
    <row r="725" spans="1:27" x14ac:dyDescent="0.25">
      <c r="A725" s="61"/>
      <c r="B725" s="42"/>
      <c r="C725" s="43"/>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row>
    <row r="726" spans="1:27" x14ac:dyDescent="0.25">
      <c r="A726" s="61"/>
      <c r="B726" s="42"/>
      <c r="C726" s="43"/>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row>
    <row r="727" spans="1:27" x14ac:dyDescent="0.25">
      <c r="A727" s="61"/>
      <c r="B727" s="42"/>
      <c r="C727" s="43"/>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row>
    <row r="728" spans="1:27" x14ac:dyDescent="0.25">
      <c r="A728" s="61"/>
      <c r="B728" s="42"/>
      <c r="C728" s="43"/>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row>
    <row r="729" spans="1:27" x14ac:dyDescent="0.25">
      <c r="A729" s="61"/>
      <c r="B729" s="42"/>
      <c r="C729" s="43"/>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row>
    <row r="730" spans="1:27" x14ac:dyDescent="0.25">
      <c r="A730" s="61"/>
      <c r="B730" s="42"/>
      <c r="C730" s="43"/>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row>
    <row r="731" spans="1:27" x14ac:dyDescent="0.25">
      <c r="A731" s="61"/>
      <c r="B731" s="42"/>
      <c r="C731" s="43"/>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row>
    <row r="732" spans="1:27" x14ac:dyDescent="0.25">
      <c r="A732" s="61"/>
      <c r="B732" s="42"/>
      <c r="C732" s="43"/>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row>
    <row r="733" spans="1:27" x14ac:dyDescent="0.25">
      <c r="A733" s="61"/>
      <c r="B733" s="42"/>
      <c r="C733" s="43"/>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row>
    <row r="734" spans="1:27" x14ac:dyDescent="0.25">
      <c r="A734" s="61"/>
      <c r="B734" s="42"/>
      <c r="C734" s="43"/>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row>
    <row r="735" spans="1:27" x14ac:dyDescent="0.25">
      <c r="A735" s="61"/>
      <c r="B735" s="42"/>
      <c r="C735" s="43"/>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row>
    <row r="736" spans="1:27" x14ac:dyDescent="0.25">
      <c r="A736" s="61"/>
      <c r="B736" s="42"/>
      <c r="C736" s="43"/>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row>
    <row r="737" spans="1:27" x14ac:dyDescent="0.25">
      <c r="A737" s="61"/>
      <c r="B737" s="42"/>
      <c r="C737" s="43"/>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row>
    <row r="738" spans="1:27" x14ac:dyDescent="0.25">
      <c r="A738" s="61"/>
      <c r="B738" s="42"/>
      <c r="C738" s="43"/>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row>
    <row r="739" spans="1:27" x14ac:dyDescent="0.25">
      <c r="A739" s="61"/>
      <c r="B739" s="42"/>
      <c r="C739" s="43"/>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row>
    <row r="740" spans="1:27" x14ac:dyDescent="0.25">
      <c r="A740" s="61"/>
      <c r="B740" s="42"/>
      <c r="C740" s="43"/>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row>
    <row r="741" spans="1:27" x14ac:dyDescent="0.25">
      <c r="A741" s="61"/>
      <c r="B741" s="42"/>
      <c r="C741" s="43"/>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row>
    <row r="742" spans="1:27" x14ac:dyDescent="0.25">
      <c r="A742" s="61"/>
      <c r="B742" s="42"/>
      <c r="C742" s="43"/>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row>
    <row r="743" spans="1:27" x14ac:dyDescent="0.25">
      <c r="A743" s="61"/>
      <c r="B743" s="42"/>
      <c r="C743" s="43"/>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row>
    <row r="744" spans="1:27" x14ac:dyDescent="0.25">
      <c r="A744" s="61"/>
      <c r="B744" s="42"/>
      <c r="C744" s="43"/>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row>
    <row r="745" spans="1:27" x14ac:dyDescent="0.25">
      <c r="A745" s="61"/>
      <c r="B745" s="42"/>
      <c r="C745" s="43"/>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row>
    <row r="746" spans="1:27" x14ac:dyDescent="0.25">
      <c r="A746" s="61"/>
      <c r="B746" s="42"/>
      <c r="C746" s="43"/>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row>
    <row r="747" spans="1:27" x14ac:dyDescent="0.25">
      <c r="A747" s="61"/>
      <c r="B747" s="42"/>
      <c r="C747" s="43"/>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row>
    <row r="748" spans="1:27" x14ac:dyDescent="0.25">
      <c r="A748" s="61"/>
      <c r="B748" s="42"/>
      <c r="C748" s="43"/>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row>
    <row r="749" spans="1:27" x14ac:dyDescent="0.25">
      <c r="A749" s="61"/>
      <c r="B749" s="42"/>
      <c r="C749" s="43"/>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row>
    <row r="750" spans="1:27" x14ac:dyDescent="0.25">
      <c r="A750" s="61"/>
      <c r="B750" s="42"/>
      <c r="C750" s="43"/>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row>
    <row r="751" spans="1:27" x14ac:dyDescent="0.25">
      <c r="A751" s="61"/>
      <c r="B751" s="42"/>
      <c r="C751" s="43"/>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row>
    <row r="752" spans="1:27" x14ac:dyDescent="0.25">
      <c r="A752" s="61"/>
      <c r="B752" s="42"/>
      <c r="C752" s="43"/>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row>
    <row r="753" spans="1:27" x14ac:dyDescent="0.25">
      <c r="A753" s="61"/>
      <c r="B753" s="42"/>
      <c r="C753" s="43"/>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row>
    <row r="754" spans="1:27" x14ac:dyDescent="0.25">
      <c r="A754" s="61"/>
      <c r="B754" s="42"/>
      <c r="C754" s="43"/>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row>
    <row r="755" spans="1:27" x14ac:dyDescent="0.25">
      <c r="A755" s="61"/>
      <c r="B755" s="42"/>
      <c r="C755" s="43"/>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row>
    <row r="756" spans="1:27" x14ac:dyDescent="0.25">
      <c r="A756" s="61"/>
      <c r="B756" s="42"/>
      <c r="C756" s="43"/>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row>
    <row r="757" spans="1:27" x14ac:dyDescent="0.25">
      <c r="A757" s="61"/>
      <c r="B757" s="42"/>
      <c r="C757" s="43"/>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row>
    <row r="758" spans="1:27" x14ac:dyDescent="0.25">
      <c r="A758" s="61"/>
      <c r="B758" s="42"/>
      <c r="C758" s="43"/>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row>
    <row r="759" spans="1:27" x14ac:dyDescent="0.25">
      <c r="A759" s="61"/>
      <c r="B759" s="42"/>
      <c r="C759" s="43"/>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row>
    <row r="760" spans="1:27" x14ac:dyDescent="0.25">
      <c r="A760" s="61"/>
      <c r="B760" s="42"/>
      <c r="C760" s="43"/>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row>
    <row r="761" spans="1:27" x14ac:dyDescent="0.25">
      <c r="A761" s="61"/>
      <c r="B761" s="42"/>
      <c r="C761" s="43"/>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row>
    <row r="762" spans="1:27" x14ac:dyDescent="0.25">
      <c r="A762" s="61"/>
      <c r="B762" s="42"/>
      <c r="C762" s="43"/>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row>
    <row r="763" spans="1:27" x14ac:dyDescent="0.25">
      <c r="A763" s="61"/>
      <c r="B763" s="42"/>
      <c r="C763" s="43"/>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row>
    <row r="764" spans="1:27" x14ac:dyDescent="0.25">
      <c r="A764" s="61"/>
      <c r="B764" s="42"/>
      <c r="C764" s="43"/>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row>
    <row r="765" spans="1:27" x14ac:dyDescent="0.25">
      <c r="A765" s="61"/>
      <c r="B765" s="42"/>
      <c r="C765" s="43"/>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row>
    <row r="766" spans="1:27" x14ac:dyDescent="0.25">
      <c r="A766" s="61"/>
      <c r="B766" s="42"/>
      <c r="C766" s="43"/>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row>
    <row r="767" spans="1:27" x14ac:dyDescent="0.25">
      <c r="A767" s="61"/>
      <c r="B767" s="42"/>
      <c r="C767" s="43"/>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row>
    <row r="768" spans="1:27" x14ac:dyDescent="0.25">
      <c r="A768" s="61"/>
      <c r="B768" s="42"/>
      <c r="C768" s="43"/>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row>
    <row r="769" spans="1:27" x14ac:dyDescent="0.25">
      <c r="A769" s="61"/>
      <c r="B769" s="42"/>
      <c r="C769" s="43"/>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row>
    <row r="770" spans="1:27" x14ac:dyDescent="0.25">
      <c r="A770" s="61"/>
      <c r="B770" s="42"/>
      <c r="C770" s="43"/>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row>
    <row r="771" spans="1:27" x14ac:dyDescent="0.25">
      <c r="A771" s="61"/>
      <c r="B771" s="42"/>
      <c r="C771" s="43"/>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row>
    <row r="772" spans="1:27" x14ac:dyDescent="0.25">
      <c r="A772" s="61"/>
      <c r="B772" s="42"/>
      <c r="C772" s="43"/>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row>
    <row r="773" spans="1:27" x14ac:dyDescent="0.25">
      <c r="A773" s="61"/>
      <c r="B773" s="42"/>
      <c r="C773" s="43"/>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row>
    <row r="774" spans="1:27" x14ac:dyDescent="0.25">
      <c r="A774" s="61"/>
      <c r="B774" s="42"/>
      <c r="C774" s="43"/>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row>
    <row r="775" spans="1:27" x14ac:dyDescent="0.25">
      <c r="A775" s="61"/>
      <c r="B775" s="42"/>
      <c r="C775" s="43"/>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row>
    <row r="776" spans="1:27" x14ac:dyDescent="0.25">
      <c r="A776" s="61"/>
      <c r="B776" s="42"/>
      <c r="C776" s="43"/>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row>
    <row r="777" spans="1:27" x14ac:dyDescent="0.25">
      <c r="A777" s="61"/>
      <c r="B777" s="42"/>
      <c r="C777" s="43"/>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row>
    <row r="778" spans="1:27" x14ac:dyDescent="0.25">
      <c r="A778" s="61"/>
      <c r="B778" s="42"/>
      <c r="C778" s="43"/>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row>
    <row r="779" spans="1:27" x14ac:dyDescent="0.25">
      <c r="A779" s="61"/>
      <c r="B779" s="42"/>
      <c r="C779" s="43"/>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row>
    <row r="780" spans="1:27" x14ac:dyDescent="0.25">
      <c r="A780" s="61"/>
      <c r="B780" s="42"/>
      <c r="C780" s="43"/>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row>
    <row r="781" spans="1:27" x14ac:dyDescent="0.25">
      <c r="A781" s="61"/>
      <c r="B781" s="42"/>
      <c r="C781" s="43"/>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row>
    <row r="782" spans="1:27" x14ac:dyDescent="0.25">
      <c r="A782" s="61"/>
      <c r="B782" s="42"/>
      <c r="C782" s="43"/>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row>
    <row r="783" spans="1:27" x14ac:dyDescent="0.25">
      <c r="A783" s="61"/>
      <c r="B783" s="42"/>
      <c r="C783" s="43"/>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row>
    <row r="784" spans="1:27" x14ac:dyDescent="0.25">
      <c r="A784" s="61"/>
      <c r="B784" s="42"/>
      <c r="C784" s="43"/>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row>
    <row r="785" spans="1:27" x14ac:dyDescent="0.25">
      <c r="A785" s="61"/>
      <c r="B785" s="42"/>
      <c r="C785" s="43"/>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row>
    <row r="786" spans="1:27" x14ac:dyDescent="0.25">
      <c r="A786" s="61"/>
      <c r="B786" s="42"/>
      <c r="C786" s="43"/>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row>
    <row r="787" spans="1:27" x14ac:dyDescent="0.25">
      <c r="A787" s="61"/>
      <c r="B787" s="42"/>
      <c r="C787" s="43"/>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row>
    <row r="788" spans="1:27" x14ac:dyDescent="0.25">
      <c r="A788" s="61"/>
      <c r="B788" s="42"/>
      <c r="C788" s="43"/>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row>
    <row r="789" spans="1:27" x14ac:dyDescent="0.25">
      <c r="A789" s="61"/>
      <c r="B789" s="42"/>
      <c r="C789" s="43"/>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row>
    <row r="790" spans="1:27" x14ac:dyDescent="0.25">
      <c r="A790" s="61"/>
      <c r="B790" s="42"/>
      <c r="C790" s="43"/>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row>
    <row r="791" spans="1:27" x14ac:dyDescent="0.25">
      <c r="A791" s="61"/>
      <c r="B791" s="42"/>
      <c r="C791" s="43"/>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row>
    <row r="792" spans="1:27" x14ac:dyDescent="0.25">
      <c r="A792" s="61"/>
      <c r="B792" s="42"/>
      <c r="C792" s="43"/>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row>
    <row r="793" spans="1:27" x14ac:dyDescent="0.25">
      <c r="A793" s="61"/>
      <c r="B793" s="42"/>
      <c r="C793" s="43"/>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row>
    <row r="794" spans="1:27" x14ac:dyDescent="0.25">
      <c r="A794" s="61"/>
      <c r="B794" s="42"/>
      <c r="C794" s="43"/>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row>
    <row r="795" spans="1:27" x14ac:dyDescent="0.25">
      <c r="A795" s="61"/>
      <c r="B795" s="42"/>
      <c r="C795" s="43"/>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row>
    <row r="796" spans="1:27" x14ac:dyDescent="0.25">
      <c r="A796" s="61"/>
      <c r="B796" s="42"/>
      <c r="C796" s="43"/>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row>
    <row r="797" spans="1:27" x14ac:dyDescent="0.25">
      <c r="A797" s="61"/>
      <c r="B797" s="42"/>
      <c r="C797" s="43"/>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row>
    <row r="798" spans="1:27" x14ac:dyDescent="0.25">
      <c r="A798" s="61"/>
      <c r="B798" s="42"/>
      <c r="C798" s="43"/>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row>
    <row r="799" spans="1:27" x14ac:dyDescent="0.25">
      <c r="A799" s="61"/>
      <c r="B799" s="42"/>
      <c r="C799" s="43"/>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row>
    <row r="800" spans="1:27" x14ac:dyDescent="0.25">
      <c r="A800" s="61"/>
      <c r="B800" s="42"/>
      <c r="C800" s="43"/>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row>
    <row r="801" spans="1:27" x14ac:dyDescent="0.25">
      <c r="A801" s="61"/>
      <c r="B801" s="42"/>
      <c r="C801" s="43"/>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row>
    <row r="802" spans="1:27" x14ac:dyDescent="0.25">
      <c r="A802" s="61"/>
      <c r="B802" s="42"/>
      <c r="C802" s="43"/>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row>
    <row r="803" spans="1:27" x14ac:dyDescent="0.25">
      <c r="A803" s="61"/>
      <c r="B803" s="42"/>
      <c r="C803" s="43"/>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row>
    <row r="804" spans="1:27" x14ac:dyDescent="0.25">
      <c r="A804" s="61"/>
      <c r="B804" s="42"/>
      <c r="C804" s="43"/>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row>
    <row r="805" spans="1:27" x14ac:dyDescent="0.25">
      <c r="A805" s="61"/>
      <c r="B805" s="42"/>
      <c r="C805" s="43"/>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row>
    <row r="806" spans="1:27" x14ac:dyDescent="0.25">
      <c r="A806" s="61"/>
      <c r="B806" s="42"/>
      <c r="C806" s="43"/>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row>
    <row r="807" spans="1:27" x14ac:dyDescent="0.25">
      <c r="A807" s="61"/>
      <c r="B807" s="42"/>
      <c r="C807" s="43"/>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row>
    <row r="808" spans="1:27" x14ac:dyDescent="0.25">
      <c r="A808" s="61"/>
      <c r="B808" s="42"/>
      <c r="C808" s="43"/>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row>
    <row r="809" spans="1:27" x14ac:dyDescent="0.25">
      <c r="A809" s="61"/>
      <c r="B809" s="42"/>
      <c r="C809" s="43"/>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row>
    <row r="810" spans="1:27" x14ac:dyDescent="0.25">
      <c r="A810" s="61"/>
      <c r="B810" s="42"/>
      <c r="C810" s="43"/>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row>
    <row r="811" spans="1:27" x14ac:dyDescent="0.25">
      <c r="A811" s="61"/>
      <c r="B811" s="42"/>
      <c r="C811" s="43"/>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row>
    <row r="812" spans="1:27" x14ac:dyDescent="0.25">
      <c r="A812" s="61"/>
      <c r="B812" s="42"/>
      <c r="C812" s="43"/>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row>
    <row r="813" spans="1:27" x14ac:dyDescent="0.25">
      <c r="A813" s="61"/>
      <c r="B813" s="42"/>
      <c r="C813" s="43"/>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row>
    <row r="814" spans="1:27" x14ac:dyDescent="0.25">
      <c r="A814" s="61"/>
      <c r="B814" s="42"/>
      <c r="C814" s="43"/>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row>
    <row r="815" spans="1:27" x14ac:dyDescent="0.25">
      <c r="A815" s="61"/>
      <c r="B815" s="42"/>
      <c r="C815" s="43"/>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row>
    <row r="816" spans="1:27" x14ac:dyDescent="0.25">
      <c r="A816" s="61"/>
      <c r="B816" s="42"/>
      <c r="C816" s="43"/>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row>
    <row r="817" spans="1:27" x14ac:dyDescent="0.25">
      <c r="A817" s="61"/>
      <c r="B817" s="42"/>
      <c r="C817" s="43"/>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row>
    <row r="818" spans="1:27" x14ac:dyDescent="0.25">
      <c r="A818" s="61"/>
      <c r="B818" s="42"/>
      <c r="C818" s="43"/>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row>
    <row r="819" spans="1:27" x14ac:dyDescent="0.25">
      <c r="A819" s="61"/>
      <c r="B819" s="42"/>
      <c r="C819" s="43"/>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row>
    <row r="820" spans="1:27" x14ac:dyDescent="0.25">
      <c r="A820" s="61"/>
      <c r="B820" s="42"/>
      <c r="C820" s="43"/>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row>
    <row r="821" spans="1:27" x14ac:dyDescent="0.25">
      <c r="A821" s="61"/>
      <c r="B821" s="42"/>
      <c r="C821" s="43"/>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row>
    <row r="822" spans="1:27" x14ac:dyDescent="0.25">
      <c r="A822" s="61"/>
      <c r="B822" s="42"/>
      <c r="C822" s="43"/>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row>
    <row r="823" spans="1:27" x14ac:dyDescent="0.25">
      <c r="A823" s="61"/>
      <c r="B823" s="42"/>
      <c r="C823" s="43"/>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row>
    <row r="824" spans="1:27" x14ac:dyDescent="0.25">
      <c r="A824" s="61"/>
      <c r="B824" s="42"/>
      <c r="C824" s="43"/>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row>
    <row r="825" spans="1:27" x14ac:dyDescent="0.25">
      <c r="A825" s="61"/>
      <c r="B825" s="42"/>
      <c r="C825" s="43"/>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row>
    <row r="826" spans="1:27" x14ac:dyDescent="0.25">
      <c r="A826" s="61"/>
      <c r="B826" s="42"/>
      <c r="C826" s="43"/>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row>
    <row r="827" spans="1:27" x14ac:dyDescent="0.25">
      <c r="A827" s="61"/>
      <c r="B827" s="42"/>
      <c r="C827" s="43"/>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row>
    <row r="828" spans="1:27" x14ac:dyDescent="0.25">
      <c r="A828" s="61"/>
      <c r="B828" s="42"/>
      <c r="C828" s="43"/>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row>
    <row r="829" spans="1:27" x14ac:dyDescent="0.25">
      <c r="A829" s="61"/>
      <c r="B829" s="42"/>
      <c r="C829" s="43"/>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row>
    <row r="830" spans="1:27" x14ac:dyDescent="0.25">
      <c r="A830" s="61"/>
      <c r="B830" s="42"/>
      <c r="C830" s="43"/>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row>
    <row r="831" spans="1:27" x14ac:dyDescent="0.25">
      <c r="A831" s="61"/>
      <c r="B831" s="42"/>
      <c r="C831" s="43"/>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row>
    <row r="832" spans="1:27" x14ac:dyDescent="0.25">
      <c r="A832" s="61"/>
      <c r="B832" s="42"/>
      <c r="C832" s="43"/>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row>
    <row r="833" spans="1:27" x14ac:dyDescent="0.25">
      <c r="A833" s="61"/>
      <c r="B833" s="42"/>
      <c r="C833" s="43"/>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row>
    <row r="834" spans="1:27" x14ac:dyDescent="0.25">
      <c r="A834" s="61"/>
      <c r="B834" s="42"/>
      <c r="C834" s="43"/>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row>
    <row r="835" spans="1:27" x14ac:dyDescent="0.25">
      <c r="A835" s="61"/>
      <c r="B835" s="42"/>
      <c r="C835" s="43"/>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row>
    <row r="836" spans="1:27" x14ac:dyDescent="0.25">
      <c r="A836" s="61"/>
      <c r="B836" s="42"/>
      <c r="C836" s="43"/>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row>
    <row r="837" spans="1:27" x14ac:dyDescent="0.25">
      <c r="A837" s="61"/>
      <c r="B837" s="42"/>
      <c r="C837" s="43"/>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row>
    <row r="838" spans="1:27" x14ac:dyDescent="0.25">
      <c r="A838" s="61"/>
      <c r="B838" s="42"/>
      <c r="C838" s="43"/>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row>
    <row r="839" spans="1:27" x14ac:dyDescent="0.25">
      <c r="A839" s="61"/>
      <c r="B839" s="42"/>
      <c r="C839" s="43"/>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row>
    <row r="840" spans="1:27" x14ac:dyDescent="0.25">
      <c r="A840" s="61"/>
      <c r="B840" s="42"/>
      <c r="C840" s="43"/>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row>
    <row r="841" spans="1:27" x14ac:dyDescent="0.25">
      <c r="A841" s="61"/>
      <c r="B841" s="42"/>
      <c r="C841" s="43"/>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row>
    <row r="842" spans="1:27" x14ac:dyDescent="0.25">
      <c r="A842" s="61"/>
      <c r="B842" s="42"/>
      <c r="C842" s="43"/>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row>
    <row r="843" spans="1:27" x14ac:dyDescent="0.25">
      <c r="A843" s="61"/>
      <c r="B843" s="42"/>
      <c r="C843" s="43"/>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row>
    <row r="844" spans="1:27" x14ac:dyDescent="0.25">
      <c r="A844" s="61"/>
      <c r="B844" s="42"/>
      <c r="C844" s="43"/>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row>
    <row r="845" spans="1:27" x14ac:dyDescent="0.25">
      <c r="A845" s="61"/>
      <c r="B845" s="42"/>
      <c r="C845" s="43"/>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row>
    <row r="846" spans="1:27" x14ac:dyDescent="0.25">
      <c r="A846" s="61"/>
      <c r="B846" s="42"/>
      <c r="C846" s="43"/>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row>
    <row r="847" spans="1:27" x14ac:dyDescent="0.25">
      <c r="A847" s="61"/>
      <c r="B847" s="42"/>
      <c r="C847" s="43"/>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row>
    <row r="848" spans="1:27" x14ac:dyDescent="0.25">
      <c r="A848" s="61"/>
      <c r="B848" s="42"/>
      <c r="C848" s="43"/>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row>
    <row r="849" spans="1:27" x14ac:dyDescent="0.25">
      <c r="A849" s="61"/>
      <c r="B849" s="42"/>
      <c r="C849" s="43"/>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row>
    <row r="850" spans="1:27" x14ac:dyDescent="0.25">
      <c r="A850" s="61"/>
      <c r="B850" s="42"/>
      <c r="C850" s="43"/>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row>
    <row r="851" spans="1:27" x14ac:dyDescent="0.25">
      <c r="A851" s="61"/>
      <c r="B851" s="42"/>
      <c r="C851" s="43"/>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row>
    <row r="852" spans="1:27" x14ac:dyDescent="0.25">
      <c r="A852" s="61"/>
      <c r="B852" s="42"/>
      <c r="C852" s="43"/>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row>
    <row r="853" spans="1:27" x14ac:dyDescent="0.25">
      <c r="A853" s="61"/>
      <c r="B853" s="42"/>
      <c r="C853" s="43"/>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row>
    <row r="854" spans="1:27" x14ac:dyDescent="0.25">
      <c r="A854" s="61"/>
      <c r="B854" s="42"/>
      <c r="C854" s="43"/>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row>
    <row r="855" spans="1:27" x14ac:dyDescent="0.25">
      <c r="A855" s="61"/>
      <c r="B855" s="42"/>
      <c r="C855" s="43"/>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row>
    <row r="856" spans="1:27" x14ac:dyDescent="0.25">
      <c r="A856" s="61"/>
      <c r="B856" s="42"/>
      <c r="C856" s="43"/>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row>
    <row r="857" spans="1:27" x14ac:dyDescent="0.25">
      <c r="A857" s="61"/>
      <c r="B857" s="42"/>
      <c r="C857" s="43"/>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row>
    <row r="858" spans="1:27" x14ac:dyDescent="0.25">
      <c r="A858" s="61"/>
      <c r="B858" s="42"/>
      <c r="C858" s="43"/>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row>
    <row r="859" spans="1:27" x14ac:dyDescent="0.25">
      <c r="A859" s="61"/>
      <c r="B859" s="42"/>
      <c r="C859" s="43"/>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row>
    <row r="860" spans="1:27" x14ac:dyDescent="0.25">
      <c r="A860" s="61"/>
      <c r="B860" s="42"/>
      <c r="C860" s="43"/>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row>
    <row r="861" spans="1:27" x14ac:dyDescent="0.25">
      <c r="A861" s="61"/>
      <c r="B861" s="42"/>
      <c r="C861" s="43"/>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row>
    <row r="862" spans="1:27" x14ac:dyDescent="0.25">
      <c r="A862" s="61"/>
      <c r="B862" s="42"/>
      <c r="C862" s="43"/>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row>
    <row r="863" spans="1:27" x14ac:dyDescent="0.25">
      <c r="A863" s="61"/>
      <c r="B863" s="42"/>
      <c r="C863" s="43"/>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row>
    <row r="864" spans="1:27" x14ac:dyDescent="0.25">
      <c r="A864" s="61"/>
      <c r="B864" s="42"/>
      <c r="C864" s="43"/>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row>
    <row r="865" spans="1:27" x14ac:dyDescent="0.25">
      <c r="A865" s="61"/>
      <c r="B865" s="42"/>
      <c r="C865" s="43"/>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row>
    <row r="866" spans="1:27" x14ac:dyDescent="0.25">
      <c r="A866" s="61"/>
      <c r="B866" s="42"/>
      <c r="C866" s="43"/>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row>
    <row r="867" spans="1:27" x14ac:dyDescent="0.25">
      <c r="A867" s="61"/>
      <c r="B867" s="42"/>
      <c r="C867" s="43"/>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row>
    <row r="868" spans="1:27" x14ac:dyDescent="0.25">
      <c r="A868" s="61"/>
      <c r="B868" s="42"/>
      <c r="C868" s="43"/>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row>
    <row r="869" spans="1:27" x14ac:dyDescent="0.25">
      <c r="A869" s="61"/>
      <c r="B869" s="42"/>
      <c r="C869" s="43"/>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row>
    <row r="870" spans="1:27" x14ac:dyDescent="0.25">
      <c r="A870" s="61"/>
      <c r="B870" s="42"/>
      <c r="C870" s="43"/>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row>
    <row r="871" spans="1:27" x14ac:dyDescent="0.25">
      <c r="A871" s="61"/>
      <c r="B871" s="42"/>
      <c r="C871" s="43"/>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row>
    <row r="872" spans="1:27" x14ac:dyDescent="0.25">
      <c r="A872" s="61"/>
      <c r="B872" s="42"/>
      <c r="C872" s="43"/>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row>
    <row r="873" spans="1:27" x14ac:dyDescent="0.25">
      <c r="A873" s="61"/>
      <c r="B873" s="42"/>
      <c r="C873" s="43"/>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row>
    <row r="874" spans="1:27" x14ac:dyDescent="0.25">
      <c r="A874" s="61"/>
      <c r="B874" s="42"/>
      <c r="C874" s="43"/>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row>
    <row r="875" spans="1:27" x14ac:dyDescent="0.25">
      <c r="A875" s="61"/>
      <c r="B875" s="42"/>
      <c r="C875" s="43"/>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row>
    <row r="876" spans="1:27" x14ac:dyDescent="0.25">
      <c r="A876" s="61"/>
      <c r="B876" s="42"/>
      <c r="C876" s="43"/>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row>
    <row r="877" spans="1:27" x14ac:dyDescent="0.25">
      <c r="A877" s="61"/>
      <c r="B877" s="42"/>
      <c r="C877" s="43"/>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row>
    <row r="878" spans="1:27" x14ac:dyDescent="0.25">
      <c r="A878" s="61"/>
      <c r="B878" s="42"/>
      <c r="C878" s="43"/>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row>
    <row r="879" spans="1:27" x14ac:dyDescent="0.25">
      <c r="A879" s="61"/>
      <c r="B879" s="42"/>
      <c r="C879" s="43"/>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row>
    <row r="880" spans="1:27" x14ac:dyDescent="0.25">
      <c r="A880" s="61"/>
      <c r="B880" s="42"/>
      <c r="C880" s="43"/>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row>
    <row r="881" spans="1:27" x14ac:dyDescent="0.25">
      <c r="A881" s="61"/>
      <c r="B881" s="42"/>
      <c r="C881" s="43"/>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row>
    <row r="882" spans="1:27" x14ac:dyDescent="0.25">
      <c r="A882" s="61"/>
      <c r="B882" s="42"/>
      <c r="C882" s="43"/>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row>
    <row r="883" spans="1:27" x14ac:dyDescent="0.25">
      <c r="A883" s="61"/>
      <c r="B883" s="42"/>
      <c r="C883" s="43"/>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row>
    <row r="884" spans="1:27" x14ac:dyDescent="0.25">
      <c r="A884" s="61"/>
      <c r="B884" s="42"/>
      <c r="C884" s="43"/>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row>
    <row r="885" spans="1:27" x14ac:dyDescent="0.25">
      <c r="A885" s="61"/>
      <c r="B885" s="42"/>
      <c r="C885" s="43"/>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row>
    <row r="886" spans="1:27" x14ac:dyDescent="0.25">
      <c r="A886" s="61"/>
      <c r="B886" s="42"/>
      <c r="C886" s="43"/>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row>
    <row r="887" spans="1:27" x14ac:dyDescent="0.25">
      <c r="A887" s="61"/>
      <c r="B887" s="42"/>
      <c r="C887" s="43"/>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row>
    <row r="888" spans="1:27" x14ac:dyDescent="0.25">
      <c r="A888" s="61"/>
      <c r="B888" s="42"/>
      <c r="C888" s="43"/>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row>
    <row r="889" spans="1:27" x14ac:dyDescent="0.25">
      <c r="A889" s="61"/>
      <c r="B889" s="42"/>
      <c r="C889" s="43"/>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row>
    <row r="890" spans="1:27" x14ac:dyDescent="0.25">
      <c r="A890" s="61"/>
      <c r="B890" s="42"/>
      <c r="C890" s="43"/>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row>
    <row r="891" spans="1:27" x14ac:dyDescent="0.25">
      <c r="A891" s="61"/>
      <c r="B891" s="42"/>
      <c r="C891" s="43"/>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row>
    <row r="892" spans="1:27" x14ac:dyDescent="0.25">
      <c r="A892" s="61"/>
      <c r="B892" s="42"/>
      <c r="C892" s="43"/>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row>
    <row r="893" spans="1:27" x14ac:dyDescent="0.25">
      <c r="A893" s="61"/>
      <c r="B893" s="42"/>
      <c r="C893" s="43"/>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row>
    <row r="894" spans="1:27" x14ac:dyDescent="0.25">
      <c r="A894" s="61"/>
      <c r="B894" s="42"/>
      <c r="C894" s="43"/>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row>
    <row r="895" spans="1:27" x14ac:dyDescent="0.25">
      <c r="A895" s="61"/>
      <c r="B895" s="42"/>
      <c r="C895" s="43"/>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row>
    <row r="896" spans="1:27" x14ac:dyDescent="0.25">
      <c r="A896" s="61"/>
      <c r="B896" s="42"/>
      <c r="C896" s="43"/>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row>
    <row r="897" spans="1:27" x14ac:dyDescent="0.25">
      <c r="A897" s="61"/>
      <c r="B897" s="42"/>
      <c r="C897" s="43"/>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row>
    <row r="898" spans="1:27" x14ac:dyDescent="0.25">
      <c r="A898" s="61"/>
      <c r="B898" s="42"/>
      <c r="C898" s="43"/>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row>
    <row r="899" spans="1:27" x14ac:dyDescent="0.25">
      <c r="A899" s="61"/>
      <c r="B899" s="42"/>
      <c r="C899" s="43"/>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row>
    <row r="900" spans="1:27" x14ac:dyDescent="0.25">
      <c r="A900" s="61"/>
      <c r="B900" s="42"/>
      <c r="C900" s="43"/>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row>
    <row r="901" spans="1:27" x14ac:dyDescent="0.25">
      <c r="A901" s="61"/>
      <c r="B901" s="42"/>
      <c r="C901" s="43"/>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row>
    <row r="902" spans="1:27" x14ac:dyDescent="0.25">
      <c r="A902" s="61"/>
      <c r="B902" s="42"/>
      <c r="C902" s="43"/>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row>
    <row r="903" spans="1:27" x14ac:dyDescent="0.25">
      <c r="A903" s="61"/>
      <c r="B903" s="42"/>
      <c r="C903" s="43"/>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row>
    <row r="904" spans="1:27" x14ac:dyDescent="0.25">
      <c r="A904" s="61"/>
      <c r="B904" s="42"/>
      <c r="C904" s="43"/>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row>
    <row r="905" spans="1:27" x14ac:dyDescent="0.25">
      <c r="A905" s="61"/>
      <c r="B905" s="42"/>
      <c r="C905" s="43"/>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row>
    <row r="906" spans="1:27" x14ac:dyDescent="0.25">
      <c r="A906" s="61"/>
      <c r="B906" s="42"/>
      <c r="C906" s="43"/>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row>
    <row r="907" spans="1:27" x14ac:dyDescent="0.25">
      <c r="A907" s="61"/>
      <c r="B907" s="42"/>
      <c r="C907" s="43"/>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row>
    <row r="908" spans="1:27" x14ac:dyDescent="0.25">
      <c r="A908" s="61"/>
      <c r="B908" s="42"/>
      <c r="C908" s="43"/>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row>
    <row r="909" spans="1:27" x14ac:dyDescent="0.25">
      <c r="A909" s="61"/>
      <c r="B909" s="42"/>
      <c r="C909" s="43"/>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row>
    <row r="910" spans="1:27" x14ac:dyDescent="0.25">
      <c r="A910" s="61"/>
      <c r="B910" s="42"/>
      <c r="C910" s="43"/>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row>
    <row r="911" spans="1:27" x14ac:dyDescent="0.25">
      <c r="A911" s="61"/>
      <c r="B911" s="42"/>
      <c r="C911" s="43"/>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row>
    <row r="912" spans="1:27" x14ac:dyDescent="0.25">
      <c r="A912" s="61"/>
      <c r="B912" s="42"/>
      <c r="C912" s="43"/>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row>
    <row r="913" spans="1:27" x14ac:dyDescent="0.25">
      <c r="A913" s="61"/>
      <c r="B913" s="42"/>
      <c r="C913" s="43"/>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row>
    <row r="914" spans="1:27" x14ac:dyDescent="0.25">
      <c r="A914" s="61"/>
      <c r="B914" s="42"/>
      <c r="C914" s="43"/>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row>
    <row r="915" spans="1:27" x14ac:dyDescent="0.25">
      <c r="A915" s="61"/>
      <c r="B915" s="42"/>
      <c r="C915" s="43"/>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row>
    <row r="916" spans="1:27" x14ac:dyDescent="0.25">
      <c r="A916" s="61"/>
      <c r="B916" s="42"/>
      <c r="C916" s="43"/>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row>
    <row r="917" spans="1:27" x14ac:dyDescent="0.25">
      <c r="A917" s="61"/>
      <c r="B917" s="42"/>
      <c r="C917" s="43"/>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row>
    <row r="918" spans="1:27" x14ac:dyDescent="0.25">
      <c r="A918" s="61"/>
      <c r="B918" s="42"/>
      <c r="C918" s="43"/>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row>
    <row r="919" spans="1:27" x14ac:dyDescent="0.25">
      <c r="A919" s="61"/>
      <c r="B919" s="42"/>
      <c r="C919" s="43"/>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row>
    <row r="920" spans="1:27" x14ac:dyDescent="0.25">
      <c r="A920" s="61"/>
      <c r="B920" s="42"/>
      <c r="C920" s="43"/>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row>
    <row r="921" spans="1:27" x14ac:dyDescent="0.25">
      <c r="A921" s="61"/>
      <c r="B921" s="42"/>
      <c r="C921" s="43"/>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row>
    <row r="922" spans="1:27" x14ac:dyDescent="0.25">
      <c r="A922" s="61"/>
      <c r="B922" s="42"/>
      <c r="C922" s="43"/>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row>
    <row r="923" spans="1:27" x14ac:dyDescent="0.25">
      <c r="A923" s="61"/>
      <c r="B923" s="42"/>
      <c r="C923" s="43"/>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row>
    <row r="924" spans="1:27" x14ac:dyDescent="0.25">
      <c r="A924" s="61"/>
      <c r="B924" s="42"/>
      <c r="C924" s="43"/>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row>
    <row r="925" spans="1:27" x14ac:dyDescent="0.25">
      <c r="A925" s="61"/>
      <c r="B925" s="42"/>
      <c r="C925" s="43"/>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row>
    <row r="926" spans="1:27" x14ac:dyDescent="0.25">
      <c r="A926" s="61"/>
      <c r="B926" s="42"/>
      <c r="C926" s="43"/>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row>
    <row r="927" spans="1:27" x14ac:dyDescent="0.25">
      <c r="A927" s="61"/>
      <c r="B927" s="42"/>
      <c r="C927" s="43"/>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row>
    <row r="928" spans="1:27" x14ac:dyDescent="0.25">
      <c r="A928" s="61"/>
      <c r="B928" s="42"/>
      <c r="C928" s="43"/>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row>
    <row r="929" spans="1:27" x14ac:dyDescent="0.25">
      <c r="A929" s="61"/>
      <c r="B929" s="42"/>
      <c r="C929" s="43"/>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row>
    <row r="930" spans="1:27" x14ac:dyDescent="0.25">
      <c r="A930" s="61"/>
      <c r="B930" s="42"/>
      <c r="C930" s="43"/>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row>
    <row r="931" spans="1:27" x14ac:dyDescent="0.25">
      <c r="A931" s="61"/>
      <c r="B931" s="42"/>
      <c r="C931" s="43"/>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row>
    <row r="932" spans="1:27" x14ac:dyDescent="0.25">
      <c r="A932" s="61"/>
      <c r="B932" s="42"/>
      <c r="C932" s="43"/>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row>
    <row r="933" spans="1:27" x14ac:dyDescent="0.25">
      <c r="A933" s="61"/>
      <c r="B933" s="42"/>
      <c r="C933" s="43"/>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row>
    <row r="934" spans="1:27" x14ac:dyDescent="0.25">
      <c r="A934" s="61"/>
      <c r="B934" s="42"/>
      <c r="C934" s="43"/>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row>
    <row r="935" spans="1:27" x14ac:dyDescent="0.25">
      <c r="A935" s="61"/>
      <c r="B935" s="42"/>
      <c r="C935" s="43"/>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row>
    <row r="936" spans="1:27" x14ac:dyDescent="0.25">
      <c r="A936" s="61"/>
      <c r="B936" s="42"/>
      <c r="C936" s="43"/>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row>
    <row r="937" spans="1:27" x14ac:dyDescent="0.25">
      <c r="A937" s="61"/>
      <c r="B937" s="42"/>
      <c r="C937" s="43"/>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row>
    <row r="938" spans="1:27" x14ac:dyDescent="0.25">
      <c r="A938" s="61"/>
      <c r="B938" s="42"/>
      <c r="C938" s="43"/>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row>
    <row r="939" spans="1:27" x14ac:dyDescent="0.25">
      <c r="A939" s="61"/>
      <c r="B939" s="42"/>
      <c r="C939" s="43"/>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row>
    <row r="940" spans="1:27" x14ac:dyDescent="0.25">
      <c r="A940" s="61"/>
      <c r="B940" s="42"/>
      <c r="C940" s="43"/>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row>
    <row r="941" spans="1:27" x14ac:dyDescent="0.25">
      <c r="A941" s="61"/>
      <c r="B941" s="42"/>
      <c r="C941" s="43"/>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row>
    <row r="942" spans="1:27" x14ac:dyDescent="0.25">
      <c r="A942" s="61"/>
      <c r="B942" s="42"/>
      <c r="C942" s="43"/>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row>
    <row r="943" spans="1:27" x14ac:dyDescent="0.25">
      <c r="A943" s="61"/>
      <c r="B943" s="42"/>
      <c r="C943" s="43"/>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row>
    <row r="944" spans="1:27" x14ac:dyDescent="0.25">
      <c r="A944" s="61"/>
      <c r="B944" s="42"/>
      <c r="C944" s="43"/>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row>
    <row r="945" spans="1:27" x14ac:dyDescent="0.25">
      <c r="A945" s="61"/>
      <c r="B945" s="42"/>
      <c r="C945" s="43"/>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row>
    <row r="946" spans="1:27" x14ac:dyDescent="0.25">
      <c r="A946" s="61"/>
      <c r="B946" s="42"/>
      <c r="C946" s="43"/>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row>
    <row r="947" spans="1:27" x14ac:dyDescent="0.25">
      <c r="A947" s="61"/>
      <c r="B947" s="42"/>
      <c r="C947" s="43"/>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row>
    <row r="948" spans="1:27" x14ac:dyDescent="0.25">
      <c r="A948" s="61"/>
      <c r="B948" s="42"/>
      <c r="C948" s="43"/>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row>
    <row r="949" spans="1:27" x14ac:dyDescent="0.25">
      <c r="A949" s="61"/>
      <c r="B949" s="42"/>
      <c r="C949" s="43"/>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row>
    <row r="950" spans="1:27" x14ac:dyDescent="0.25">
      <c r="A950" s="61"/>
      <c r="B950" s="42"/>
      <c r="C950" s="43"/>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row>
    <row r="951" spans="1:27" x14ac:dyDescent="0.25">
      <c r="A951" s="61"/>
      <c r="B951" s="42"/>
      <c r="C951" s="43"/>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row>
    <row r="952" spans="1:27" x14ac:dyDescent="0.25">
      <c r="A952" s="61"/>
      <c r="B952" s="42"/>
      <c r="C952" s="43"/>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row>
    <row r="953" spans="1:27" x14ac:dyDescent="0.25">
      <c r="A953" s="61"/>
      <c r="B953" s="42"/>
      <c r="C953" s="43"/>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row>
    <row r="954" spans="1:27" x14ac:dyDescent="0.25">
      <c r="A954" s="61"/>
      <c r="B954" s="42"/>
      <c r="C954" s="43"/>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row>
    <row r="955" spans="1:27" x14ac:dyDescent="0.25">
      <c r="A955" s="61"/>
      <c r="B955" s="42"/>
      <c r="C955" s="43"/>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row>
    <row r="956" spans="1:27" x14ac:dyDescent="0.25">
      <c r="A956" s="61"/>
      <c r="B956" s="42"/>
      <c r="C956" s="43"/>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row>
    <row r="957" spans="1:27" x14ac:dyDescent="0.25">
      <c r="A957" s="61"/>
      <c r="B957" s="42"/>
      <c r="C957" s="43"/>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row>
    <row r="958" spans="1:27" x14ac:dyDescent="0.25">
      <c r="A958" s="61"/>
      <c r="B958" s="42"/>
      <c r="C958" s="43"/>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row>
    <row r="959" spans="1:27" x14ac:dyDescent="0.25">
      <c r="A959" s="61"/>
      <c r="B959" s="42"/>
      <c r="C959" s="43"/>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row>
    <row r="960" spans="1:27" x14ac:dyDescent="0.25">
      <c r="A960" s="61"/>
      <c r="B960" s="42"/>
      <c r="C960" s="43"/>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row>
    <row r="961" spans="1:27" x14ac:dyDescent="0.25">
      <c r="A961" s="61"/>
      <c r="B961" s="42"/>
      <c r="C961" s="43"/>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row>
    <row r="962" spans="1:27" x14ac:dyDescent="0.25">
      <c r="A962" s="61"/>
      <c r="B962" s="42"/>
      <c r="C962" s="43"/>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row>
    <row r="963" spans="1:27" x14ac:dyDescent="0.25">
      <c r="A963" s="61"/>
      <c r="B963" s="42"/>
      <c r="C963" s="43"/>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row>
    <row r="964" spans="1:27" x14ac:dyDescent="0.25">
      <c r="A964" s="61"/>
      <c r="B964" s="42"/>
      <c r="C964" s="43"/>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row>
    <row r="965" spans="1:27" x14ac:dyDescent="0.25">
      <c r="A965" s="61"/>
      <c r="B965" s="42"/>
      <c r="C965" s="43"/>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row>
    <row r="966" spans="1:27" x14ac:dyDescent="0.25">
      <c r="A966" s="61"/>
      <c r="B966" s="42"/>
      <c r="C966" s="43"/>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row>
    <row r="967" spans="1:27" x14ac:dyDescent="0.25">
      <c r="A967" s="61"/>
      <c r="B967" s="42"/>
      <c r="C967" s="43"/>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row>
    <row r="968" spans="1:27" x14ac:dyDescent="0.25">
      <c r="A968" s="61"/>
      <c r="B968" s="42"/>
      <c r="C968" s="43"/>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row>
    <row r="969" spans="1:27" x14ac:dyDescent="0.25">
      <c r="A969" s="61"/>
      <c r="B969" s="42"/>
      <c r="C969" s="43"/>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row>
    <row r="970" spans="1:27" x14ac:dyDescent="0.25">
      <c r="A970" s="61"/>
      <c r="B970" s="42"/>
      <c r="C970" s="43"/>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row>
    <row r="971" spans="1:27" x14ac:dyDescent="0.25">
      <c r="A971" s="61"/>
      <c r="B971" s="42"/>
      <c r="C971" s="43"/>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row>
    <row r="972" spans="1:27" x14ac:dyDescent="0.25">
      <c r="A972" s="61"/>
      <c r="B972" s="42"/>
      <c r="C972" s="43"/>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row>
    <row r="973" spans="1:27" x14ac:dyDescent="0.25">
      <c r="A973" s="61"/>
      <c r="B973" s="42"/>
      <c r="C973" s="43"/>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row>
    <row r="974" spans="1:27" x14ac:dyDescent="0.25">
      <c r="A974" s="61"/>
      <c r="B974" s="42"/>
      <c r="C974" s="43"/>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row>
    <row r="975" spans="1:27" x14ac:dyDescent="0.25">
      <c r="A975" s="61"/>
      <c r="B975" s="42"/>
      <c r="C975" s="43"/>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row>
    <row r="976" spans="1:27" x14ac:dyDescent="0.25">
      <c r="A976" s="61"/>
      <c r="B976" s="42"/>
      <c r="C976" s="43"/>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row>
    <row r="977" spans="1:27" x14ac:dyDescent="0.25">
      <c r="A977" s="61"/>
      <c r="B977" s="42"/>
      <c r="C977" s="43"/>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row>
    <row r="978" spans="1:27" x14ac:dyDescent="0.25">
      <c r="A978" s="61"/>
      <c r="B978" s="42"/>
      <c r="C978" s="43"/>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row>
    <row r="979" spans="1:27" x14ac:dyDescent="0.25">
      <c r="A979" s="61"/>
      <c r="B979" s="42"/>
      <c r="C979" s="43"/>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row>
    <row r="980" spans="1:27" x14ac:dyDescent="0.25">
      <c r="A980" s="61"/>
      <c r="B980" s="42"/>
      <c r="C980" s="43"/>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row>
    <row r="981" spans="1:27" x14ac:dyDescent="0.25">
      <c r="A981" s="61"/>
      <c r="B981" s="42"/>
      <c r="C981" s="43"/>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row>
    <row r="982" spans="1:27" x14ac:dyDescent="0.25">
      <c r="A982" s="61"/>
      <c r="B982" s="42"/>
      <c r="C982" s="43"/>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row>
    <row r="983" spans="1:27" x14ac:dyDescent="0.25">
      <c r="A983" s="61"/>
      <c r="B983" s="42"/>
      <c r="C983" s="43"/>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row>
    <row r="984" spans="1:27" x14ac:dyDescent="0.25">
      <c r="A984" s="61"/>
      <c r="B984" s="42"/>
      <c r="C984" s="43"/>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row>
    <row r="985" spans="1:27" x14ac:dyDescent="0.25">
      <c r="A985" s="61"/>
      <c r="B985" s="42"/>
      <c r="C985" s="43"/>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row>
    <row r="986" spans="1:27" x14ac:dyDescent="0.25">
      <c r="A986" s="61"/>
      <c r="B986" s="42"/>
      <c r="C986" s="43"/>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row>
    <row r="987" spans="1:27" x14ac:dyDescent="0.25">
      <c r="A987" s="61"/>
      <c r="B987" s="42"/>
      <c r="C987" s="43"/>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row>
    <row r="988" spans="1:27" x14ac:dyDescent="0.25">
      <c r="A988" s="61"/>
      <c r="B988" s="42"/>
      <c r="C988" s="43"/>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row>
    <row r="989" spans="1:27" x14ac:dyDescent="0.25">
      <c r="A989" s="61"/>
      <c r="B989" s="42"/>
      <c r="C989" s="43"/>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row>
    <row r="990" spans="1:27" x14ac:dyDescent="0.25">
      <c r="A990" s="61"/>
      <c r="B990" s="42"/>
      <c r="C990" s="43"/>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row>
    <row r="991" spans="1:27" x14ac:dyDescent="0.25">
      <c r="A991" s="61"/>
      <c r="B991" s="42"/>
      <c r="C991" s="43"/>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row>
    <row r="992" spans="1:27" x14ac:dyDescent="0.25">
      <c r="A992" s="61"/>
      <c r="B992" s="42"/>
      <c r="C992" s="43"/>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row>
    <row r="993" spans="1:27" x14ac:dyDescent="0.25">
      <c r="A993" s="61"/>
      <c r="B993" s="42"/>
      <c r="C993" s="43"/>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row>
    <row r="994" spans="1:27" x14ac:dyDescent="0.25">
      <c r="A994" s="61"/>
      <c r="B994" s="42"/>
      <c r="C994" s="43"/>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row>
    <row r="995" spans="1:27" x14ac:dyDescent="0.25">
      <c r="A995" s="61"/>
      <c r="B995" s="42"/>
      <c r="C995" s="43"/>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row>
  </sheetData>
  <mergeCells count="6">
    <mergeCell ref="N2:N3"/>
    <mergeCell ref="B2:B3"/>
    <mergeCell ref="C2:C3"/>
    <mergeCell ref="D2:D3"/>
    <mergeCell ref="E2:E3"/>
    <mergeCell ref="F2:M2"/>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V38"/>
  <sheetViews>
    <sheetView view="pageLayout" zoomScaleNormal="85" workbookViewId="0">
      <selection activeCell="B40" sqref="B40"/>
    </sheetView>
  </sheetViews>
  <sheetFormatPr defaultColWidth="10.140625" defaultRowHeight="15.75" x14ac:dyDescent="0.25"/>
  <cols>
    <col min="1" max="1" width="4.7109375" style="86" customWidth="1"/>
    <col min="2" max="2" width="5.28515625" style="86" customWidth="1"/>
    <col min="3" max="3" width="31" style="86" customWidth="1"/>
    <col min="4" max="4" width="20.5703125" style="86" customWidth="1"/>
    <col min="5" max="5" width="19.28515625" style="86" customWidth="1"/>
    <col min="6" max="6" width="19" style="86" customWidth="1"/>
    <col min="7" max="7" width="15" style="86" customWidth="1"/>
    <col min="8" max="8" width="15.5703125" style="86" customWidth="1"/>
    <col min="9" max="14" width="10.7109375" style="86" customWidth="1"/>
    <col min="15" max="17" width="11.5703125" style="86" customWidth="1"/>
    <col min="18" max="18" width="16" style="86" customWidth="1"/>
    <col min="19" max="20" width="11.7109375" style="86" customWidth="1"/>
    <col min="21" max="21" width="16.28515625" style="86" customWidth="1"/>
    <col min="22" max="22" width="13.7109375" style="86" customWidth="1"/>
    <col min="23" max="16384" width="10.140625" style="86"/>
  </cols>
  <sheetData>
    <row r="1" spans="2:22" ht="21" x14ac:dyDescent="0.25">
      <c r="B1" s="238" t="s">
        <v>29</v>
      </c>
      <c r="C1" s="239"/>
    </row>
    <row r="2" spans="2:22" x14ac:dyDescent="0.25">
      <c r="B2" s="187" t="s">
        <v>9</v>
      </c>
      <c r="C2" s="188">
        <v>0</v>
      </c>
    </row>
    <row r="3" spans="2:22" x14ac:dyDescent="0.25">
      <c r="B3" s="187" t="s">
        <v>367</v>
      </c>
      <c r="C3" s="188">
        <v>4</v>
      </c>
    </row>
    <row r="4" spans="2:22" x14ac:dyDescent="0.25">
      <c r="B4" s="189" t="s">
        <v>368</v>
      </c>
      <c r="C4" s="190">
        <v>6</v>
      </c>
    </row>
    <row r="5" spans="2:22" x14ac:dyDescent="0.25">
      <c r="B5" s="187"/>
      <c r="C5" s="188"/>
    </row>
    <row r="6" spans="2:22" ht="26.25" x14ac:dyDescent="0.4">
      <c r="B6" s="438" t="s">
        <v>188</v>
      </c>
      <c r="C6" s="438"/>
      <c r="D6" s="438"/>
      <c r="E6" s="438"/>
      <c r="F6" s="438"/>
      <c r="G6" s="438"/>
      <c r="H6" s="438"/>
      <c r="I6" s="438"/>
      <c r="J6" s="438"/>
      <c r="K6" s="438"/>
      <c r="L6" s="438"/>
      <c r="M6" s="438"/>
      <c r="N6" s="438"/>
      <c r="O6" s="438"/>
      <c r="P6" s="438"/>
      <c r="Q6" s="438"/>
      <c r="R6" s="438"/>
      <c r="S6" s="438"/>
      <c r="T6" s="438"/>
      <c r="U6" s="438"/>
    </row>
    <row r="7" spans="2:22" x14ac:dyDescent="0.25">
      <c r="C7" s="86">
        <v>1</v>
      </c>
      <c r="D7" s="86">
        <f>C7+1</f>
        <v>2</v>
      </c>
      <c r="E7" s="86">
        <f t="shared" ref="E7:U7" si="0">D7+1</f>
        <v>3</v>
      </c>
      <c r="F7" s="86">
        <f t="shared" si="0"/>
        <v>4</v>
      </c>
      <c r="G7" s="86">
        <f t="shared" si="0"/>
        <v>5</v>
      </c>
      <c r="H7" s="86">
        <f t="shared" si="0"/>
        <v>6</v>
      </c>
      <c r="I7" s="86">
        <f t="shared" si="0"/>
        <v>7</v>
      </c>
      <c r="J7" s="86">
        <f t="shared" si="0"/>
        <v>8</v>
      </c>
      <c r="K7" s="86">
        <f t="shared" si="0"/>
        <v>9</v>
      </c>
      <c r="L7" s="86">
        <f t="shared" si="0"/>
        <v>10</v>
      </c>
      <c r="M7" s="86">
        <f t="shared" si="0"/>
        <v>11</v>
      </c>
      <c r="N7" s="86">
        <f t="shared" si="0"/>
        <v>12</v>
      </c>
      <c r="O7" s="86">
        <f t="shared" si="0"/>
        <v>13</v>
      </c>
      <c r="P7" s="86">
        <f t="shared" si="0"/>
        <v>14</v>
      </c>
      <c r="Q7" s="86">
        <f t="shared" si="0"/>
        <v>15</v>
      </c>
      <c r="R7" s="86">
        <f t="shared" si="0"/>
        <v>16</v>
      </c>
      <c r="S7" s="86">
        <f t="shared" si="0"/>
        <v>17</v>
      </c>
      <c r="T7" s="86">
        <f t="shared" si="0"/>
        <v>18</v>
      </c>
      <c r="U7" s="86">
        <f t="shared" si="0"/>
        <v>19</v>
      </c>
      <c r="V7" s="86">
        <v>20</v>
      </c>
    </row>
    <row r="8" spans="2:22" s="107" customFormat="1" ht="105" customHeight="1" x14ac:dyDescent="0.25">
      <c r="B8" s="439" t="s">
        <v>9</v>
      </c>
      <c r="C8" s="439" t="s">
        <v>36</v>
      </c>
      <c r="D8" s="183" t="s">
        <v>327</v>
      </c>
      <c r="E8" s="447" t="s">
        <v>328</v>
      </c>
      <c r="F8" s="448"/>
      <c r="G8" s="449" t="s">
        <v>329</v>
      </c>
      <c r="H8" s="450"/>
      <c r="I8" s="447" t="s">
        <v>330</v>
      </c>
      <c r="J8" s="448"/>
      <c r="K8" s="449" t="s">
        <v>331</v>
      </c>
      <c r="L8" s="450"/>
      <c r="M8" s="447" t="s">
        <v>332</v>
      </c>
      <c r="N8" s="448"/>
      <c r="O8" s="449" t="s">
        <v>333</v>
      </c>
      <c r="P8" s="450"/>
      <c r="Q8" s="447" t="s">
        <v>366</v>
      </c>
      <c r="R8" s="448"/>
      <c r="S8" s="451" t="s">
        <v>335</v>
      </c>
      <c r="T8" s="452"/>
      <c r="U8" s="441" t="s">
        <v>336</v>
      </c>
      <c r="V8" s="461" t="s">
        <v>386</v>
      </c>
    </row>
    <row r="9" spans="2:22" s="107" customFormat="1" ht="42" customHeight="1" x14ac:dyDescent="0.25">
      <c r="B9" s="440"/>
      <c r="C9" s="440"/>
      <c r="D9" s="240" t="s">
        <v>17</v>
      </c>
      <c r="E9" s="443" t="s">
        <v>173</v>
      </c>
      <c r="F9" s="444"/>
      <c r="G9" s="445" t="s">
        <v>171</v>
      </c>
      <c r="H9" s="446"/>
      <c r="I9" s="443" t="s">
        <v>174</v>
      </c>
      <c r="J9" s="444"/>
      <c r="K9" s="445"/>
      <c r="L9" s="446"/>
      <c r="M9" s="443"/>
      <c r="N9" s="444"/>
      <c r="O9" s="445"/>
      <c r="P9" s="446"/>
      <c r="Q9" s="443"/>
      <c r="R9" s="444"/>
      <c r="S9" s="453"/>
      <c r="T9" s="454"/>
      <c r="U9" s="442"/>
      <c r="V9" s="461"/>
    </row>
    <row r="10" spans="2:22" s="107" customFormat="1" ht="18" customHeight="1" x14ac:dyDescent="0.25">
      <c r="B10" s="241">
        <v>1</v>
      </c>
      <c r="C10" s="242" t="s">
        <v>18</v>
      </c>
      <c r="D10" s="241">
        <v>0</v>
      </c>
      <c r="E10" s="243" t="s">
        <v>18</v>
      </c>
      <c r="F10" s="243" t="s">
        <v>18</v>
      </c>
      <c r="G10" s="241" t="s">
        <v>18</v>
      </c>
      <c r="H10" s="241" t="s">
        <v>18</v>
      </c>
      <c r="I10" s="243" t="s">
        <v>18</v>
      </c>
      <c r="J10" s="243" t="s">
        <v>18</v>
      </c>
      <c r="K10" s="241" t="s">
        <v>18</v>
      </c>
      <c r="L10" s="241" t="s">
        <v>18</v>
      </c>
      <c r="M10" s="243" t="s">
        <v>18</v>
      </c>
      <c r="N10" s="243" t="s">
        <v>18</v>
      </c>
      <c r="O10" s="241" t="s">
        <v>18</v>
      </c>
      <c r="P10" s="241" t="s">
        <v>18</v>
      </c>
      <c r="Q10" s="455" t="s">
        <v>385</v>
      </c>
      <c r="R10" s="456"/>
      <c r="S10" s="241">
        <v>0</v>
      </c>
      <c r="T10" s="241">
        <v>0</v>
      </c>
      <c r="U10" s="243">
        <v>0</v>
      </c>
      <c r="V10" s="248" t="s">
        <v>18</v>
      </c>
    </row>
    <row r="11" spans="2:22" s="107" customFormat="1" x14ac:dyDescent="0.25">
      <c r="B11" s="241">
        <v>2</v>
      </c>
      <c r="C11" s="244" t="s">
        <v>37</v>
      </c>
      <c r="D11" s="241">
        <v>10</v>
      </c>
      <c r="E11" s="243">
        <v>3</v>
      </c>
      <c r="F11" s="243">
        <v>9</v>
      </c>
      <c r="G11" s="241">
        <v>0</v>
      </c>
      <c r="H11" s="241">
        <v>1</v>
      </c>
      <c r="I11" s="243">
        <v>0</v>
      </c>
      <c r="J11" s="243">
        <v>1</v>
      </c>
      <c r="K11" s="241">
        <v>0</v>
      </c>
      <c r="L11" s="241">
        <v>2</v>
      </c>
      <c r="M11" s="243">
        <v>1</v>
      </c>
      <c r="N11" s="243">
        <v>4</v>
      </c>
      <c r="O11" s="241">
        <v>0.5</v>
      </c>
      <c r="P11" s="241">
        <v>1</v>
      </c>
      <c r="Q11" s="457"/>
      <c r="R11" s="458"/>
      <c r="S11" s="241">
        <v>0</v>
      </c>
      <c r="T11" s="241">
        <v>2</v>
      </c>
      <c r="U11" s="243">
        <v>0</v>
      </c>
      <c r="V11" s="248" t="s">
        <v>18</v>
      </c>
    </row>
    <row r="12" spans="2:22" s="107" customFormat="1" x14ac:dyDescent="0.25">
      <c r="B12" s="241">
        <v>3</v>
      </c>
      <c r="C12" s="244" t="s">
        <v>238</v>
      </c>
      <c r="D12" s="241">
        <v>6</v>
      </c>
      <c r="E12" s="243">
        <v>3</v>
      </c>
      <c r="F12" s="243">
        <v>9</v>
      </c>
      <c r="G12" s="241">
        <v>0</v>
      </c>
      <c r="H12" s="241">
        <v>2</v>
      </c>
      <c r="I12" s="243">
        <v>0</v>
      </c>
      <c r="J12" s="243">
        <v>2</v>
      </c>
      <c r="K12" s="241">
        <v>0</v>
      </c>
      <c r="L12" s="241">
        <v>2</v>
      </c>
      <c r="M12" s="243">
        <v>1</v>
      </c>
      <c r="N12" s="243">
        <v>4</v>
      </c>
      <c r="O12" s="241">
        <v>0.5</v>
      </c>
      <c r="P12" s="241">
        <v>1</v>
      </c>
      <c r="Q12" s="457"/>
      <c r="R12" s="458"/>
      <c r="S12" s="241">
        <v>0</v>
      </c>
      <c r="T12" s="241">
        <v>2</v>
      </c>
      <c r="U12" s="243">
        <v>0</v>
      </c>
      <c r="V12" s="248" t="s">
        <v>18</v>
      </c>
    </row>
    <row r="13" spans="2:22" s="107" customFormat="1" x14ac:dyDescent="0.25">
      <c r="B13" s="241">
        <v>4</v>
      </c>
      <c r="C13" s="244" t="s">
        <v>35</v>
      </c>
      <c r="D13" s="241">
        <v>5</v>
      </c>
      <c r="E13" s="243">
        <v>3</v>
      </c>
      <c r="F13" s="243">
        <v>9</v>
      </c>
      <c r="G13" s="241">
        <v>0</v>
      </c>
      <c r="H13" s="241">
        <v>2</v>
      </c>
      <c r="I13" s="243">
        <v>0</v>
      </c>
      <c r="J13" s="243">
        <v>2</v>
      </c>
      <c r="K13" s="241">
        <v>0</v>
      </c>
      <c r="L13" s="241">
        <v>2</v>
      </c>
      <c r="M13" s="243">
        <v>1</v>
      </c>
      <c r="N13" s="243">
        <v>4</v>
      </c>
      <c r="O13" s="241">
        <v>0.5</v>
      </c>
      <c r="P13" s="241">
        <v>1</v>
      </c>
      <c r="Q13" s="457"/>
      <c r="R13" s="458"/>
      <c r="S13" s="241">
        <v>0</v>
      </c>
      <c r="T13" s="241">
        <v>2</v>
      </c>
      <c r="U13" s="243">
        <v>0</v>
      </c>
      <c r="V13" s="248" t="s">
        <v>18</v>
      </c>
    </row>
    <row r="14" spans="2:22" s="136" customFormat="1" x14ac:dyDescent="0.25">
      <c r="B14" s="241">
        <v>5</v>
      </c>
      <c r="C14" s="244" t="s">
        <v>45</v>
      </c>
      <c r="D14" s="241">
        <v>8</v>
      </c>
      <c r="E14" s="243">
        <v>3</v>
      </c>
      <c r="F14" s="243">
        <v>9</v>
      </c>
      <c r="G14" s="241">
        <v>0</v>
      </c>
      <c r="H14" s="241">
        <v>2</v>
      </c>
      <c r="I14" s="243">
        <v>0</v>
      </c>
      <c r="J14" s="243">
        <v>2</v>
      </c>
      <c r="K14" s="241">
        <v>0</v>
      </c>
      <c r="L14" s="241">
        <v>2</v>
      </c>
      <c r="M14" s="243">
        <v>1</v>
      </c>
      <c r="N14" s="243">
        <v>4</v>
      </c>
      <c r="O14" s="241">
        <v>0.5</v>
      </c>
      <c r="P14" s="241">
        <v>1</v>
      </c>
      <c r="Q14" s="457"/>
      <c r="R14" s="458"/>
      <c r="S14" s="241">
        <v>0</v>
      </c>
      <c r="T14" s="241">
        <v>2</v>
      </c>
      <c r="U14" s="243">
        <v>0</v>
      </c>
      <c r="V14" s="248" t="s">
        <v>18</v>
      </c>
    </row>
    <row r="15" spans="2:22" s="107" customFormat="1" x14ac:dyDescent="0.25">
      <c r="B15" s="241">
        <v>6</v>
      </c>
      <c r="C15" s="244" t="s">
        <v>339</v>
      </c>
      <c r="D15" s="241">
        <v>8</v>
      </c>
      <c r="E15" s="243">
        <v>3</v>
      </c>
      <c r="F15" s="243">
        <v>9</v>
      </c>
      <c r="G15" s="241">
        <v>0</v>
      </c>
      <c r="H15" s="241">
        <v>2</v>
      </c>
      <c r="I15" s="243">
        <v>0</v>
      </c>
      <c r="J15" s="243">
        <v>2</v>
      </c>
      <c r="K15" s="241">
        <v>0</v>
      </c>
      <c r="L15" s="241">
        <v>2</v>
      </c>
      <c r="M15" s="243">
        <v>1</v>
      </c>
      <c r="N15" s="243">
        <v>4</v>
      </c>
      <c r="O15" s="241">
        <v>0.5</v>
      </c>
      <c r="P15" s="241">
        <v>1</v>
      </c>
      <c r="Q15" s="457"/>
      <c r="R15" s="458"/>
      <c r="S15" s="241">
        <v>0</v>
      </c>
      <c r="T15" s="241">
        <v>2</v>
      </c>
      <c r="U15" s="243">
        <v>0</v>
      </c>
      <c r="V15" s="248" t="s">
        <v>18</v>
      </c>
    </row>
    <row r="16" spans="2:22" s="107" customFormat="1" x14ac:dyDescent="0.25">
      <c r="B16" s="241">
        <v>7</v>
      </c>
      <c r="C16" s="244" t="s">
        <v>34</v>
      </c>
      <c r="D16" s="241">
        <v>6</v>
      </c>
      <c r="E16" s="243">
        <v>3</v>
      </c>
      <c r="F16" s="243">
        <v>9</v>
      </c>
      <c r="G16" s="241">
        <v>0</v>
      </c>
      <c r="H16" s="241">
        <v>2</v>
      </c>
      <c r="I16" s="243">
        <v>0</v>
      </c>
      <c r="J16" s="243">
        <v>2</v>
      </c>
      <c r="K16" s="241">
        <v>0</v>
      </c>
      <c r="L16" s="241">
        <v>2</v>
      </c>
      <c r="M16" s="243">
        <v>1</v>
      </c>
      <c r="N16" s="243">
        <v>4</v>
      </c>
      <c r="O16" s="241">
        <v>0.5</v>
      </c>
      <c r="P16" s="241">
        <v>1</v>
      </c>
      <c r="Q16" s="457"/>
      <c r="R16" s="458"/>
      <c r="S16" s="241">
        <v>0</v>
      </c>
      <c r="T16" s="241">
        <v>2</v>
      </c>
      <c r="U16" s="243">
        <v>0</v>
      </c>
      <c r="V16" s="248" t="s">
        <v>18</v>
      </c>
    </row>
    <row r="17" spans="2:22" s="107" customFormat="1" ht="31.5" x14ac:dyDescent="0.25">
      <c r="B17" s="241">
        <v>8</v>
      </c>
      <c r="C17" s="244" t="s">
        <v>372</v>
      </c>
      <c r="D17" s="241">
        <v>4</v>
      </c>
      <c r="E17" s="243" t="s">
        <v>18</v>
      </c>
      <c r="F17" s="243" t="s">
        <v>18</v>
      </c>
      <c r="G17" s="241" t="s">
        <v>18</v>
      </c>
      <c r="H17" s="241" t="s">
        <v>18</v>
      </c>
      <c r="I17" s="243" t="s">
        <v>18</v>
      </c>
      <c r="J17" s="243" t="s">
        <v>18</v>
      </c>
      <c r="K17" s="241" t="s">
        <v>18</v>
      </c>
      <c r="L17" s="241" t="s">
        <v>18</v>
      </c>
      <c r="M17" s="243" t="s">
        <v>18</v>
      </c>
      <c r="N17" s="243" t="s">
        <v>18</v>
      </c>
      <c r="O17" s="241" t="s">
        <v>18</v>
      </c>
      <c r="P17" s="241" t="s">
        <v>18</v>
      </c>
      <c r="Q17" s="457"/>
      <c r="R17" s="458"/>
      <c r="S17" s="241">
        <v>0</v>
      </c>
      <c r="T17" s="241">
        <v>2</v>
      </c>
      <c r="U17" s="241">
        <v>4</v>
      </c>
      <c r="V17" s="248" t="s">
        <v>18</v>
      </c>
    </row>
    <row r="18" spans="2:22" s="107" customFormat="1" ht="31.5" x14ac:dyDescent="0.25">
      <c r="B18" s="241">
        <v>9</v>
      </c>
      <c r="C18" s="244" t="s">
        <v>374</v>
      </c>
      <c r="D18" s="241">
        <v>2</v>
      </c>
      <c r="E18" s="243" t="s">
        <v>18</v>
      </c>
      <c r="F18" s="243" t="s">
        <v>18</v>
      </c>
      <c r="G18" s="241" t="s">
        <v>18</v>
      </c>
      <c r="H18" s="241" t="s">
        <v>18</v>
      </c>
      <c r="I18" s="243" t="s">
        <v>18</v>
      </c>
      <c r="J18" s="243" t="s">
        <v>18</v>
      </c>
      <c r="K18" s="241" t="s">
        <v>18</v>
      </c>
      <c r="L18" s="241" t="s">
        <v>18</v>
      </c>
      <c r="M18" s="243" t="s">
        <v>18</v>
      </c>
      <c r="N18" s="243" t="s">
        <v>18</v>
      </c>
      <c r="O18" s="241" t="s">
        <v>18</v>
      </c>
      <c r="P18" s="241" t="s">
        <v>18</v>
      </c>
      <c r="Q18" s="457"/>
      <c r="R18" s="458"/>
      <c r="S18" s="241">
        <v>0</v>
      </c>
      <c r="T18" s="241">
        <v>2</v>
      </c>
      <c r="U18" s="241">
        <v>4</v>
      </c>
      <c r="V18" s="248" t="s">
        <v>18</v>
      </c>
    </row>
    <row r="19" spans="2:22" s="107" customFormat="1" ht="47.25" x14ac:dyDescent="0.25">
      <c r="B19" s="241">
        <v>10</v>
      </c>
      <c r="C19" s="244" t="s">
        <v>373</v>
      </c>
      <c r="D19" s="241">
        <v>3</v>
      </c>
      <c r="E19" s="243" t="s">
        <v>18</v>
      </c>
      <c r="F19" s="243" t="s">
        <v>18</v>
      </c>
      <c r="G19" s="241" t="s">
        <v>18</v>
      </c>
      <c r="H19" s="241" t="s">
        <v>18</v>
      </c>
      <c r="I19" s="243" t="s">
        <v>18</v>
      </c>
      <c r="J19" s="243" t="s">
        <v>18</v>
      </c>
      <c r="K19" s="241" t="s">
        <v>18</v>
      </c>
      <c r="L19" s="241" t="s">
        <v>18</v>
      </c>
      <c r="M19" s="243" t="s">
        <v>18</v>
      </c>
      <c r="N19" s="243" t="s">
        <v>18</v>
      </c>
      <c r="O19" s="241" t="s">
        <v>18</v>
      </c>
      <c r="P19" s="241" t="s">
        <v>18</v>
      </c>
      <c r="Q19" s="457"/>
      <c r="R19" s="458"/>
      <c r="S19" s="241">
        <v>0</v>
      </c>
      <c r="T19" s="241">
        <v>2</v>
      </c>
      <c r="U19" s="241">
        <v>4</v>
      </c>
      <c r="V19" s="248" t="s">
        <v>18</v>
      </c>
    </row>
    <row r="20" spans="2:22" s="107" customFormat="1" x14ac:dyDescent="0.25">
      <c r="B20" s="241">
        <v>11</v>
      </c>
      <c r="C20" s="244" t="s">
        <v>40</v>
      </c>
      <c r="D20" s="241">
        <v>4</v>
      </c>
      <c r="E20" s="243">
        <v>3</v>
      </c>
      <c r="F20" s="243">
        <v>9</v>
      </c>
      <c r="G20" s="241">
        <v>0</v>
      </c>
      <c r="H20" s="241">
        <v>2</v>
      </c>
      <c r="I20" s="243">
        <v>0</v>
      </c>
      <c r="J20" s="243">
        <v>2</v>
      </c>
      <c r="K20" s="241">
        <v>0</v>
      </c>
      <c r="L20" s="241">
        <v>2</v>
      </c>
      <c r="M20" s="243">
        <v>1</v>
      </c>
      <c r="N20" s="243">
        <v>4</v>
      </c>
      <c r="O20" s="241">
        <v>0.5</v>
      </c>
      <c r="P20" s="241">
        <v>1</v>
      </c>
      <c r="Q20" s="457"/>
      <c r="R20" s="458"/>
      <c r="S20" s="241">
        <v>0</v>
      </c>
      <c r="T20" s="241">
        <v>2</v>
      </c>
      <c r="U20" s="243">
        <v>0</v>
      </c>
      <c r="V20" s="248" t="s">
        <v>18</v>
      </c>
    </row>
    <row r="21" spans="2:22" ht="31.5" x14ac:dyDescent="0.25">
      <c r="B21" s="241">
        <v>12</v>
      </c>
      <c r="C21" s="244" t="s">
        <v>375</v>
      </c>
      <c r="D21" s="241">
        <v>2</v>
      </c>
      <c r="E21" s="243">
        <v>3</v>
      </c>
      <c r="F21" s="243">
        <v>12</v>
      </c>
      <c r="G21" s="241">
        <v>0</v>
      </c>
      <c r="H21" s="241">
        <v>3</v>
      </c>
      <c r="I21" s="243">
        <v>0</v>
      </c>
      <c r="J21" s="243">
        <v>3</v>
      </c>
      <c r="K21" s="241">
        <v>0</v>
      </c>
      <c r="L21" s="241">
        <v>2</v>
      </c>
      <c r="M21" s="243">
        <v>1</v>
      </c>
      <c r="N21" s="243">
        <v>4</v>
      </c>
      <c r="O21" s="241">
        <v>1</v>
      </c>
      <c r="P21" s="241">
        <v>2</v>
      </c>
      <c r="Q21" s="457"/>
      <c r="R21" s="458"/>
      <c r="S21" s="241">
        <v>0</v>
      </c>
      <c r="T21" s="241">
        <v>2</v>
      </c>
      <c r="U21" s="243">
        <v>0</v>
      </c>
      <c r="V21" s="248" t="s">
        <v>18</v>
      </c>
    </row>
    <row r="22" spans="2:22" s="139" customFormat="1" ht="31.5" x14ac:dyDescent="0.25">
      <c r="B22" s="241">
        <v>13</v>
      </c>
      <c r="C22" s="244" t="s">
        <v>376</v>
      </c>
      <c r="D22" s="241">
        <v>2</v>
      </c>
      <c r="E22" s="243">
        <v>3</v>
      </c>
      <c r="F22" s="243">
        <v>6</v>
      </c>
      <c r="G22" s="241">
        <v>0</v>
      </c>
      <c r="H22" s="241">
        <v>3</v>
      </c>
      <c r="I22" s="243">
        <v>0</v>
      </c>
      <c r="J22" s="243">
        <v>3</v>
      </c>
      <c r="K22" s="241">
        <v>0</v>
      </c>
      <c r="L22" s="241">
        <v>2</v>
      </c>
      <c r="M22" s="243">
        <v>1</v>
      </c>
      <c r="N22" s="243">
        <v>4</v>
      </c>
      <c r="O22" s="241">
        <v>1</v>
      </c>
      <c r="P22" s="241">
        <v>2</v>
      </c>
      <c r="Q22" s="457"/>
      <c r="R22" s="458"/>
      <c r="S22" s="241">
        <v>0</v>
      </c>
      <c r="T22" s="241">
        <v>2</v>
      </c>
      <c r="U22" s="243">
        <v>0</v>
      </c>
      <c r="V22" s="248" t="s">
        <v>18</v>
      </c>
    </row>
    <row r="23" spans="2:22" s="139" customFormat="1" x14ac:dyDescent="0.25">
      <c r="B23" s="241">
        <v>14</v>
      </c>
      <c r="C23" s="244" t="s">
        <v>10</v>
      </c>
      <c r="D23" s="241">
        <v>12</v>
      </c>
      <c r="E23" s="243">
        <v>3</v>
      </c>
      <c r="F23" s="243">
        <v>6</v>
      </c>
      <c r="G23" s="241">
        <v>0</v>
      </c>
      <c r="H23" s="241">
        <v>0</v>
      </c>
      <c r="I23" s="243">
        <v>0</v>
      </c>
      <c r="J23" s="243">
        <v>0</v>
      </c>
      <c r="K23" s="241">
        <v>0</v>
      </c>
      <c r="L23" s="241">
        <v>2</v>
      </c>
      <c r="M23" s="243">
        <v>1</v>
      </c>
      <c r="N23" s="243">
        <v>4</v>
      </c>
      <c r="O23" s="241">
        <v>0.5</v>
      </c>
      <c r="P23" s="241">
        <v>1</v>
      </c>
      <c r="Q23" s="457"/>
      <c r="R23" s="458"/>
      <c r="S23" s="241">
        <v>0</v>
      </c>
      <c r="T23" s="241">
        <v>1</v>
      </c>
      <c r="U23" s="243">
        <v>0</v>
      </c>
      <c r="V23" s="248" t="s">
        <v>18</v>
      </c>
    </row>
    <row r="24" spans="2:22" s="139" customFormat="1" x14ac:dyDescent="0.25">
      <c r="B24" s="241">
        <v>15</v>
      </c>
      <c r="C24" s="244" t="s">
        <v>387</v>
      </c>
      <c r="D24" s="241">
        <v>4</v>
      </c>
      <c r="E24" s="243">
        <v>3</v>
      </c>
      <c r="F24" s="243">
        <v>9</v>
      </c>
      <c r="G24" s="241">
        <v>0</v>
      </c>
      <c r="H24" s="241">
        <v>2</v>
      </c>
      <c r="I24" s="243">
        <v>0</v>
      </c>
      <c r="J24" s="243">
        <v>2</v>
      </c>
      <c r="K24" s="241">
        <v>0</v>
      </c>
      <c r="L24" s="241">
        <v>2</v>
      </c>
      <c r="M24" s="243">
        <v>1</v>
      </c>
      <c r="N24" s="243">
        <v>4</v>
      </c>
      <c r="O24" s="241">
        <v>0.5</v>
      </c>
      <c r="P24" s="241">
        <v>1</v>
      </c>
      <c r="Q24" s="457"/>
      <c r="R24" s="458"/>
      <c r="S24" s="241">
        <v>0</v>
      </c>
      <c r="T24" s="241">
        <v>2</v>
      </c>
      <c r="U24" s="243">
        <v>0</v>
      </c>
      <c r="V24" s="248" t="s">
        <v>18</v>
      </c>
    </row>
    <row r="25" spans="2:22" s="139" customFormat="1" x14ac:dyDescent="0.25">
      <c r="B25" s="241">
        <v>16</v>
      </c>
      <c r="C25" s="244" t="s">
        <v>38</v>
      </c>
      <c r="D25" s="241">
        <v>10</v>
      </c>
      <c r="E25" s="243">
        <v>3</v>
      </c>
      <c r="F25" s="243">
        <v>9</v>
      </c>
      <c r="G25" s="241">
        <v>0</v>
      </c>
      <c r="H25" s="241">
        <v>1</v>
      </c>
      <c r="I25" s="243">
        <v>0</v>
      </c>
      <c r="J25" s="243">
        <v>1</v>
      </c>
      <c r="K25" s="241">
        <v>0</v>
      </c>
      <c r="L25" s="241">
        <v>2</v>
      </c>
      <c r="M25" s="243">
        <v>1</v>
      </c>
      <c r="N25" s="243">
        <v>4</v>
      </c>
      <c r="O25" s="241">
        <v>0.5</v>
      </c>
      <c r="P25" s="241">
        <v>1</v>
      </c>
      <c r="Q25" s="459"/>
      <c r="R25" s="460"/>
      <c r="S25" s="241">
        <v>0</v>
      </c>
      <c r="T25" s="241">
        <v>2</v>
      </c>
      <c r="U25" s="243">
        <v>0</v>
      </c>
      <c r="V25" s="248" t="s">
        <v>18</v>
      </c>
    </row>
    <row r="26" spans="2:22" s="139" customFormat="1" x14ac:dyDescent="0.25">
      <c r="B26" s="187"/>
      <c r="C26" s="188"/>
      <c r="D26" s="187"/>
      <c r="E26" s="187"/>
      <c r="F26" s="187"/>
      <c r="G26" s="187"/>
      <c r="H26" s="187"/>
      <c r="I26" s="187"/>
      <c r="J26" s="187"/>
      <c r="K26" s="187"/>
      <c r="L26" s="187"/>
      <c r="M26" s="187"/>
      <c r="N26" s="187"/>
      <c r="O26" s="187"/>
      <c r="P26" s="187"/>
      <c r="Q26" s="187"/>
      <c r="R26" s="187"/>
      <c r="S26" s="187"/>
      <c r="T26" s="187"/>
      <c r="U26" s="187"/>
    </row>
    <row r="27" spans="2:22" s="139" customFormat="1" x14ac:dyDescent="0.25">
      <c r="D27" s="187"/>
      <c r="E27" s="187"/>
      <c r="F27" s="187"/>
      <c r="G27" s="187"/>
      <c r="H27" s="187"/>
      <c r="I27" s="187"/>
      <c r="J27" s="187"/>
      <c r="K27" s="187"/>
      <c r="L27" s="187"/>
      <c r="M27" s="187"/>
      <c r="N27" s="187"/>
      <c r="O27" s="187"/>
      <c r="P27" s="187"/>
      <c r="Q27" s="187"/>
      <c r="R27" s="187"/>
      <c r="S27" s="187"/>
      <c r="T27" s="187"/>
      <c r="U27" s="187"/>
    </row>
    <row r="28" spans="2:22" s="139" customFormat="1" ht="26.25" x14ac:dyDescent="0.4">
      <c r="B28" s="438" t="s">
        <v>186</v>
      </c>
      <c r="C28" s="438"/>
      <c r="D28" s="438"/>
      <c r="E28" s="438"/>
      <c r="F28" s="438"/>
      <c r="G28" s="438"/>
      <c r="H28" s="438"/>
      <c r="I28" s="438"/>
      <c r="J28" s="438"/>
      <c r="K28" s="438"/>
      <c r="L28" s="438"/>
      <c r="M28" s="438"/>
      <c r="N28" s="438"/>
      <c r="O28" s="438"/>
      <c r="P28" s="438"/>
      <c r="Q28" s="438"/>
      <c r="R28" s="438"/>
      <c r="S28" s="438"/>
      <c r="T28" s="438"/>
      <c r="U28" s="438"/>
      <c r="V28" s="438"/>
    </row>
    <row r="29" spans="2:22" x14ac:dyDescent="0.25">
      <c r="C29" s="86">
        <v>1</v>
      </c>
      <c r="D29" s="86">
        <f>C29+1</f>
        <v>2</v>
      </c>
      <c r="E29" s="86">
        <f t="shared" ref="E29" si="1">D29+1</f>
        <v>3</v>
      </c>
      <c r="F29" s="86">
        <f t="shared" ref="F29" si="2">E29+1</f>
        <v>4</v>
      </c>
      <c r="G29" s="86">
        <f t="shared" ref="G29" si="3">F29+1</f>
        <v>5</v>
      </c>
      <c r="H29" s="86">
        <f t="shared" ref="H29" si="4">G29+1</f>
        <v>6</v>
      </c>
      <c r="I29" s="86">
        <f t="shared" ref="I29" si="5">H29+1</f>
        <v>7</v>
      </c>
      <c r="J29" s="86">
        <f t="shared" ref="J29" si="6">I29+1</f>
        <v>8</v>
      </c>
      <c r="K29" s="86">
        <f t="shared" ref="K29" si="7">J29+1</f>
        <v>9</v>
      </c>
      <c r="L29" s="86">
        <f t="shared" ref="L29" si="8">K29+1</f>
        <v>10</v>
      </c>
      <c r="M29" s="86">
        <f t="shared" ref="M29" si="9">L29+1</f>
        <v>11</v>
      </c>
      <c r="N29" s="86">
        <f t="shared" ref="N29" si="10">M29+1</f>
        <v>12</v>
      </c>
      <c r="O29" s="86">
        <f t="shared" ref="O29" si="11">N29+1</f>
        <v>13</v>
      </c>
      <c r="P29" s="86">
        <f t="shared" ref="P29" si="12">O29+1</f>
        <v>14</v>
      </c>
      <c r="Q29" s="86">
        <f t="shared" ref="Q29" si="13">P29+1</f>
        <v>15</v>
      </c>
      <c r="R29" s="86">
        <f t="shared" ref="R29" si="14">Q29+1</f>
        <v>16</v>
      </c>
      <c r="S29" s="86">
        <f t="shared" ref="S29" si="15">R29+1</f>
        <v>17</v>
      </c>
      <c r="T29" s="86">
        <f t="shared" ref="T29" si="16">S29+1</f>
        <v>18</v>
      </c>
      <c r="U29" s="86">
        <f t="shared" ref="U29" si="17">T29+1</f>
        <v>19</v>
      </c>
      <c r="V29" s="86">
        <v>20</v>
      </c>
    </row>
    <row r="30" spans="2:22" s="107" customFormat="1" ht="105" customHeight="1" x14ac:dyDescent="0.25">
      <c r="B30" s="439" t="s">
        <v>9</v>
      </c>
      <c r="C30" s="439" t="s">
        <v>36</v>
      </c>
      <c r="D30" s="183" t="s">
        <v>327</v>
      </c>
      <c r="E30" s="447" t="s">
        <v>328</v>
      </c>
      <c r="F30" s="448"/>
      <c r="G30" s="449" t="s">
        <v>329</v>
      </c>
      <c r="H30" s="450"/>
      <c r="I30" s="447" t="s">
        <v>330</v>
      </c>
      <c r="J30" s="448"/>
      <c r="K30" s="449" t="s">
        <v>331</v>
      </c>
      <c r="L30" s="450"/>
      <c r="M30" s="447" t="s">
        <v>332</v>
      </c>
      <c r="N30" s="448"/>
      <c r="O30" s="449" t="s">
        <v>333</v>
      </c>
      <c r="P30" s="450"/>
      <c r="Q30" s="447" t="s">
        <v>366</v>
      </c>
      <c r="R30" s="448"/>
      <c r="S30" s="451" t="s">
        <v>335</v>
      </c>
      <c r="T30" s="452"/>
      <c r="U30" s="447" t="s">
        <v>336</v>
      </c>
      <c r="V30" s="461" t="s">
        <v>386</v>
      </c>
    </row>
    <row r="31" spans="2:22" s="107" customFormat="1" ht="42" customHeight="1" x14ac:dyDescent="0.25">
      <c r="B31" s="440"/>
      <c r="C31" s="440"/>
      <c r="D31" s="240" t="s">
        <v>17</v>
      </c>
      <c r="E31" s="443" t="s">
        <v>173</v>
      </c>
      <c r="F31" s="444"/>
      <c r="G31" s="445" t="s">
        <v>171</v>
      </c>
      <c r="H31" s="446"/>
      <c r="I31" s="443" t="s">
        <v>174</v>
      </c>
      <c r="J31" s="444"/>
      <c r="K31" s="445"/>
      <c r="L31" s="446"/>
      <c r="M31" s="443"/>
      <c r="N31" s="444"/>
      <c r="O31" s="445"/>
      <c r="P31" s="446"/>
      <c r="Q31" s="443"/>
      <c r="R31" s="444"/>
      <c r="S31" s="453"/>
      <c r="T31" s="454"/>
      <c r="U31" s="443"/>
      <c r="V31" s="461"/>
    </row>
    <row r="32" spans="2:22" ht="15.75" customHeight="1" x14ac:dyDescent="0.25">
      <c r="B32" s="241">
        <v>1</v>
      </c>
      <c r="C32" s="242" t="s">
        <v>18</v>
      </c>
      <c r="D32" s="241">
        <v>0</v>
      </c>
      <c r="E32" s="241" t="s">
        <v>18</v>
      </c>
      <c r="F32" s="241" t="s">
        <v>18</v>
      </c>
      <c r="G32" s="241" t="s">
        <v>18</v>
      </c>
      <c r="H32" s="241" t="s">
        <v>18</v>
      </c>
      <c r="I32" s="241" t="s">
        <v>18</v>
      </c>
      <c r="J32" s="241" t="s">
        <v>18</v>
      </c>
      <c r="K32" s="241" t="s">
        <v>18</v>
      </c>
      <c r="L32" s="241" t="s">
        <v>18</v>
      </c>
      <c r="M32" s="241" t="s">
        <v>18</v>
      </c>
      <c r="N32" s="241" t="s">
        <v>18</v>
      </c>
      <c r="O32" s="241" t="s">
        <v>18</v>
      </c>
      <c r="P32" s="241" t="s">
        <v>18</v>
      </c>
      <c r="Q32" s="455" t="s">
        <v>385</v>
      </c>
      <c r="R32" s="456"/>
      <c r="S32" s="241">
        <v>0</v>
      </c>
      <c r="T32" s="241">
        <v>0</v>
      </c>
      <c r="U32" s="245">
        <v>0</v>
      </c>
      <c r="V32" s="247">
        <v>0</v>
      </c>
    </row>
    <row r="33" spans="2:22" ht="15.75" customHeight="1" x14ac:dyDescent="0.25">
      <c r="B33" s="241">
        <v>2</v>
      </c>
      <c r="C33" s="244" t="s">
        <v>35</v>
      </c>
      <c r="D33" s="241">
        <v>14</v>
      </c>
      <c r="E33" s="241" t="s">
        <v>18</v>
      </c>
      <c r="F33" s="241" t="s">
        <v>18</v>
      </c>
      <c r="G33" s="241" t="s">
        <v>18</v>
      </c>
      <c r="H33" s="241" t="s">
        <v>18</v>
      </c>
      <c r="I33" s="241" t="s">
        <v>18</v>
      </c>
      <c r="J33" s="241" t="s">
        <v>18</v>
      </c>
      <c r="K33" s="241" t="s">
        <v>18</v>
      </c>
      <c r="L33" s="241" t="s">
        <v>18</v>
      </c>
      <c r="M33" s="241" t="s">
        <v>18</v>
      </c>
      <c r="N33" s="241" t="s">
        <v>18</v>
      </c>
      <c r="O33" s="241" t="s">
        <v>18</v>
      </c>
      <c r="P33" s="241" t="s">
        <v>18</v>
      </c>
      <c r="Q33" s="457"/>
      <c r="R33" s="458"/>
      <c r="S33" s="241">
        <v>0</v>
      </c>
      <c r="T33" s="241">
        <v>2</v>
      </c>
      <c r="U33" s="246">
        <v>0</v>
      </c>
      <c r="V33" s="247">
        <v>0</v>
      </c>
    </row>
    <row r="34" spans="2:22" x14ac:dyDescent="0.25">
      <c r="B34" s="241">
        <v>3</v>
      </c>
      <c r="C34" s="244" t="s">
        <v>45</v>
      </c>
      <c r="D34" s="241">
        <v>14</v>
      </c>
      <c r="E34" s="241" t="s">
        <v>18</v>
      </c>
      <c r="F34" s="241" t="s">
        <v>18</v>
      </c>
      <c r="G34" s="241" t="s">
        <v>18</v>
      </c>
      <c r="H34" s="241" t="s">
        <v>18</v>
      </c>
      <c r="I34" s="241" t="s">
        <v>18</v>
      </c>
      <c r="J34" s="241" t="s">
        <v>18</v>
      </c>
      <c r="K34" s="241" t="s">
        <v>18</v>
      </c>
      <c r="L34" s="241" t="s">
        <v>18</v>
      </c>
      <c r="M34" s="241" t="s">
        <v>18</v>
      </c>
      <c r="N34" s="241" t="s">
        <v>18</v>
      </c>
      <c r="O34" s="241" t="s">
        <v>18</v>
      </c>
      <c r="P34" s="241" t="s">
        <v>18</v>
      </c>
      <c r="Q34" s="457"/>
      <c r="R34" s="458"/>
      <c r="S34" s="241">
        <v>0</v>
      </c>
      <c r="T34" s="241">
        <v>2</v>
      </c>
      <c r="U34" s="246">
        <v>0</v>
      </c>
      <c r="V34" s="247">
        <v>0</v>
      </c>
    </row>
    <row r="35" spans="2:22" x14ac:dyDescent="0.25">
      <c r="B35" s="241">
        <v>4</v>
      </c>
      <c r="C35" s="244" t="s">
        <v>34</v>
      </c>
      <c r="D35" s="241">
        <v>14</v>
      </c>
      <c r="E35" s="241" t="s">
        <v>18</v>
      </c>
      <c r="F35" s="241" t="s">
        <v>18</v>
      </c>
      <c r="G35" s="241" t="s">
        <v>18</v>
      </c>
      <c r="H35" s="241" t="s">
        <v>18</v>
      </c>
      <c r="I35" s="241" t="s">
        <v>18</v>
      </c>
      <c r="J35" s="241" t="s">
        <v>18</v>
      </c>
      <c r="K35" s="241" t="s">
        <v>18</v>
      </c>
      <c r="L35" s="241" t="s">
        <v>18</v>
      </c>
      <c r="M35" s="241" t="s">
        <v>18</v>
      </c>
      <c r="N35" s="241" t="s">
        <v>18</v>
      </c>
      <c r="O35" s="241" t="s">
        <v>18</v>
      </c>
      <c r="P35" s="241" t="s">
        <v>18</v>
      </c>
      <c r="Q35" s="457"/>
      <c r="R35" s="458"/>
      <c r="S35" s="241">
        <v>0</v>
      </c>
      <c r="T35" s="241">
        <v>2</v>
      </c>
      <c r="U35" s="246">
        <v>0</v>
      </c>
      <c r="V35" s="247">
        <v>0</v>
      </c>
    </row>
    <row r="36" spans="2:22" ht="31.5" x14ac:dyDescent="0.25">
      <c r="B36" s="241">
        <v>5</v>
      </c>
      <c r="C36" s="244" t="s">
        <v>372</v>
      </c>
      <c r="D36" s="241">
        <v>4</v>
      </c>
      <c r="E36" s="241" t="s">
        <v>18</v>
      </c>
      <c r="F36" s="241" t="s">
        <v>18</v>
      </c>
      <c r="G36" s="241" t="s">
        <v>18</v>
      </c>
      <c r="H36" s="241" t="s">
        <v>18</v>
      </c>
      <c r="I36" s="241" t="s">
        <v>18</v>
      </c>
      <c r="J36" s="241" t="s">
        <v>18</v>
      </c>
      <c r="K36" s="241" t="s">
        <v>18</v>
      </c>
      <c r="L36" s="241" t="s">
        <v>18</v>
      </c>
      <c r="M36" s="241" t="s">
        <v>18</v>
      </c>
      <c r="N36" s="241" t="s">
        <v>18</v>
      </c>
      <c r="O36" s="241" t="s">
        <v>18</v>
      </c>
      <c r="P36" s="241" t="s">
        <v>18</v>
      </c>
      <c r="Q36" s="457"/>
      <c r="R36" s="458"/>
      <c r="S36" s="241">
        <v>0</v>
      </c>
      <c r="T36" s="241">
        <v>2</v>
      </c>
      <c r="U36" s="246">
        <v>4</v>
      </c>
      <c r="V36" s="247">
        <v>10</v>
      </c>
    </row>
    <row r="37" spans="2:22" ht="31.5" x14ac:dyDescent="0.25">
      <c r="B37" s="241">
        <v>6</v>
      </c>
      <c r="C37" s="244" t="s">
        <v>374</v>
      </c>
      <c r="D37" s="241">
        <v>2</v>
      </c>
      <c r="E37" s="241" t="s">
        <v>18</v>
      </c>
      <c r="F37" s="241" t="s">
        <v>18</v>
      </c>
      <c r="G37" s="241" t="s">
        <v>18</v>
      </c>
      <c r="H37" s="241" t="s">
        <v>18</v>
      </c>
      <c r="I37" s="241" t="s">
        <v>18</v>
      </c>
      <c r="J37" s="241" t="s">
        <v>18</v>
      </c>
      <c r="K37" s="241" t="s">
        <v>18</v>
      </c>
      <c r="L37" s="241" t="s">
        <v>18</v>
      </c>
      <c r="M37" s="241" t="s">
        <v>18</v>
      </c>
      <c r="N37" s="241" t="s">
        <v>18</v>
      </c>
      <c r="O37" s="241" t="s">
        <v>18</v>
      </c>
      <c r="P37" s="241" t="s">
        <v>18</v>
      </c>
      <c r="Q37" s="457"/>
      <c r="R37" s="458"/>
      <c r="S37" s="241">
        <v>0</v>
      </c>
      <c r="T37" s="241">
        <v>2</v>
      </c>
      <c r="U37" s="246">
        <v>4</v>
      </c>
      <c r="V37" s="247">
        <v>12</v>
      </c>
    </row>
    <row r="38" spans="2:22" ht="47.25" x14ac:dyDescent="0.25">
      <c r="B38" s="241">
        <v>7</v>
      </c>
      <c r="C38" s="244" t="s">
        <v>373</v>
      </c>
      <c r="D38" s="241">
        <v>3</v>
      </c>
      <c r="E38" s="241" t="s">
        <v>18</v>
      </c>
      <c r="F38" s="241" t="s">
        <v>18</v>
      </c>
      <c r="G38" s="241" t="s">
        <v>18</v>
      </c>
      <c r="H38" s="241" t="s">
        <v>18</v>
      </c>
      <c r="I38" s="241" t="s">
        <v>18</v>
      </c>
      <c r="J38" s="241" t="s">
        <v>18</v>
      </c>
      <c r="K38" s="241" t="s">
        <v>18</v>
      </c>
      <c r="L38" s="241" t="s">
        <v>18</v>
      </c>
      <c r="M38" s="241" t="s">
        <v>18</v>
      </c>
      <c r="N38" s="241" t="s">
        <v>18</v>
      </c>
      <c r="O38" s="241" t="s">
        <v>18</v>
      </c>
      <c r="P38" s="241" t="s">
        <v>18</v>
      </c>
      <c r="Q38" s="459"/>
      <c r="R38" s="460"/>
      <c r="S38" s="241">
        <v>0</v>
      </c>
      <c r="T38" s="241">
        <v>2</v>
      </c>
      <c r="U38" s="246">
        <v>4</v>
      </c>
      <c r="V38" s="247">
        <v>11</v>
      </c>
    </row>
  </sheetData>
  <sortState xmlns:xlrd2="http://schemas.microsoft.com/office/spreadsheetml/2017/richdata2" ref="C32:V38">
    <sortCondition ref="C32:C38"/>
  </sortState>
  <mergeCells count="34">
    <mergeCell ref="Q30:R31"/>
    <mergeCell ref="S30:T31"/>
    <mergeCell ref="O8:P9"/>
    <mergeCell ref="S8:T9"/>
    <mergeCell ref="Q32:R38"/>
    <mergeCell ref="Q10:R25"/>
    <mergeCell ref="B28:V28"/>
    <mergeCell ref="V8:V9"/>
    <mergeCell ref="V30:V31"/>
    <mergeCell ref="B30:B31"/>
    <mergeCell ref="C30:C31"/>
    <mergeCell ref="U30:U31"/>
    <mergeCell ref="E31:F31"/>
    <mergeCell ref="G31:H31"/>
    <mergeCell ref="I31:J31"/>
    <mergeCell ref="K30:L31"/>
    <mergeCell ref="M30:N31"/>
    <mergeCell ref="O30:P31"/>
    <mergeCell ref="E30:F30"/>
    <mergeCell ref="G30:H30"/>
    <mergeCell ref="I30:J30"/>
    <mergeCell ref="B6:U6"/>
    <mergeCell ref="B8:B9"/>
    <mergeCell ref="C8:C9"/>
    <mergeCell ref="U8:U9"/>
    <mergeCell ref="E9:F9"/>
    <mergeCell ref="G9:H9"/>
    <mergeCell ref="I9:J9"/>
    <mergeCell ref="Q8:R9"/>
    <mergeCell ref="E8:F8"/>
    <mergeCell ref="G8:H8"/>
    <mergeCell ref="I8:J8"/>
    <mergeCell ref="K8:L9"/>
    <mergeCell ref="M8:N9"/>
  </mergeCells>
  <pageMargins left="0.7" right="0.7" top="0.75" bottom="0.75" header="0.3" footer="0.3"/>
  <pageSetup paperSize="9" orientation="portrait"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92"/>
  <sheetViews>
    <sheetView view="pageLayout" zoomScaleNormal="80" workbookViewId="0">
      <selection activeCell="K55" sqref="K55"/>
    </sheetView>
  </sheetViews>
  <sheetFormatPr defaultColWidth="10.140625" defaultRowHeight="15.75" x14ac:dyDescent="0.25"/>
  <cols>
    <col min="1" max="1" width="4.7109375" style="86" customWidth="1"/>
    <col min="2" max="2" width="5.28515625" style="86" customWidth="1"/>
    <col min="3" max="3" width="22.140625" style="86" customWidth="1"/>
    <col min="4" max="4" width="20.5703125" style="86" customWidth="1"/>
    <col min="5" max="5" width="19.28515625" style="86" customWidth="1"/>
    <col min="6" max="6" width="19" style="86" customWidth="1"/>
    <col min="7" max="7" width="15" style="86" customWidth="1"/>
    <col min="8" max="8" width="15.5703125" style="86" customWidth="1"/>
    <col min="9" max="14" width="10.7109375" style="86" customWidth="1"/>
    <col min="15" max="16" width="11.5703125" style="86" customWidth="1"/>
    <col min="17" max="17" width="16" style="86" customWidth="1"/>
    <col min="18" max="19" width="11.7109375" style="86" customWidth="1"/>
    <col min="20" max="20" width="16.28515625" style="86" customWidth="1"/>
    <col min="21" max="16384" width="10.140625" style="86"/>
  </cols>
  <sheetData>
    <row r="1" spans="1:12" ht="18" customHeight="1" x14ac:dyDescent="0.25">
      <c r="A1" s="81" t="s">
        <v>178</v>
      </c>
      <c r="B1" s="82"/>
      <c r="C1" s="83"/>
      <c r="D1" s="83"/>
      <c r="E1" s="84"/>
      <c r="F1" s="84"/>
      <c r="G1" s="84"/>
      <c r="H1" s="84"/>
      <c r="I1" s="85"/>
      <c r="J1" s="82"/>
      <c r="K1" s="82"/>
      <c r="L1" s="82"/>
    </row>
    <row r="2" spans="1:12" ht="18" customHeight="1" x14ac:dyDescent="0.25">
      <c r="A2" s="87" t="s">
        <v>213</v>
      </c>
      <c r="C2" s="88"/>
      <c r="D2" s="89" t="s">
        <v>214</v>
      </c>
      <c r="E2" s="90"/>
      <c r="F2" s="90"/>
      <c r="G2" s="90"/>
      <c r="H2" s="90"/>
      <c r="I2" s="91"/>
    </row>
    <row r="3" spans="1:12" ht="18" customHeight="1" x14ac:dyDescent="0.25">
      <c r="A3" s="87"/>
      <c r="C3" s="88"/>
      <c r="D3" s="92" t="s">
        <v>215</v>
      </c>
      <c r="E3" s="90"/>
      <c r="F3" s="90"/>
      <c r="G3" s="90"/>
      <c r="H3" s="90"/>
      <c r="I3" s="91"/>
    </row>
    <row r="4" spans="1:12" ht="18" customHeight="1" x14ac:dyDescent="0.25">
      <c r="A4" s="87" t="s">
        <v>216</v>
      </c>
      <c r="C4" s="88"/>
      <c r="D4" s="89" t="s">
        <v>217</v>
      </c>
      <c r="E4" s="90"/>
      <c r="F4" s="90"/>
      <c r="G4" s="90"/>
      <c r="H4" s="90"/>
      <c r="I4" s="91"/>
    </row>
    <row r="5" spans="1:12" ht="18" customHeight="1" x14ac:dyDescent="0.25">
      <c r="A5" s="90"/>
      <c r="C5" s="88"/>
      <c r="D5" s="92" t="s">
        <v>218</v>
      </c>
      <c r="E5" s="90"/>
      <c r="F5" s="90"/>
      <c r="G5" s="90"/>
      <c r="H5" s="90"/>
      <c r="I5" s="91"/>
    </row>
    <row r="6" spans="1:12" ht="18" customHeight="1" x14ac:dyDescent="0.25">
      <c r="A6" s="93"/>
      <c r="C6" s="88"/>
      <c r="D6" s="88"/>
      <c r="E6" s="90"/>
      <c r="F6" s="90"/>
      <c r="G6" s="90"/>
      <c r="H6" s="90"/>
      <c r="I6" s="91"/>
    </row>
    <row r="7" spans="1:12" ht="18" customHeight="1" x14ac:dyDescent="0.25">
      <c r="A7" s="94" t="s">
        <v>179</v>
      </c>
      <c r="B7" s="95"/>
      <c r="C7" s="96"/>
      <c r="D7" s="96"/>
      <c r="E7" s="97"/>
      <c r="F7" s="97"/>
      <c r="G7" s="97"/>
      <c r="H7" s="97"/>
      <c r="I7" s="98"/>
      <c r="J7" s="95"/>
      <c r="K7" s="99"/>
      <c r="L7" s="99"/>
    </row>
    <row r="8" spans="1:12" ht="18" customHeight="1" x14ac:dyDescent="0.25">
      <c r="A8" s="87" t="s">
        <v>180</v>
      </c>
      <c r="C8" s="88"/>
      <c r="D8" s="88"/>
      <c r="E8" s="90"/>
      <c r="F8" s="90"/>
      <c r="G8" s="90"/>
      <c r="H8" s="100"/>
      <c r="I8" s="91"/>
    </row>
    <row r="9" spans="1:12" ht="18" customHeight="1" x14ac:dyDescent="0.25">
      <c r="B9" s="86" t="s">
        <v>194</v>
      </c>
      <c r="C9" s="88"/>
      <c r="D9" s="88"/>
      <c r="E9" s="90"/>
      <c r="F9" s="90"/>
      <c r="G9" s="90"/>
      <c r="H9" s="90"/>
      <c r="I9" s="91"/>
    </row>
    <row r="10" spans="1:12" ht="18" customHeight="1" x14ac:dyDescent="0.25">
      <c r="A10" s="93"/>
      <c r="B10" s="86" t="s">
        <v>195</v>
      </c>
      <c r="C10" s="88"/>
      <c r="D10" s="88"/>
      <c r="E10" s="90"/>
      <c r="F10" s="90"/>
      <c r="G10" s="90"/>
      <c r="H10" s="90"/>
      <c r="I10" s="91"/>
    </row>
    <row r="11" spans="1:12" s="107" customFormat="1" ht="18" customHeight="1" x14ac:dyDescent="0.25">
      <c r="A11" s="101"/>
      <c r="B11" s="102" t="s">
        <v>6</v>
      </c>
      <c r="C11" s="103" t="s">
        <v>192</v>
      </c>
      <c r="D11" s="466" t="s">
        <v>191</v>
      </c>
      <c r="E11" s="467"/>
      <c r="F11" s="104" t="s">
        <v>190</v>
      </c>
      <c r="G11" s="105"/>
      <c r="H11" s="101"/>
      <c r="I11" s="106"/>
    </row>
    <row r="12" spans="1:12" s="114" customFormat="1" ht="46.5" customHeight="1" x14ac:dyDescent="0.25">
      <c r="A12" s="108"/>
      <c r="B12" s="109" t="s">
        <v>16</v>
      </c>
      <c r="C12" s="110" t="s">
        <v>181</v>
      </c>
      <c r="D12" s="468" t="s">
        <v>182</v>
      </c>
      <c r="E12" s="469"/>
      <c r="F12" s="111">
        <v>0.7</v>
      </c>
      <c r="G12" s="112"/>
      <c r="H12" s="107"/>
      <c r="I12" s="107"/>
      <c r="J12" s="113"/>
      <c r="K12" s="107"/>
    </row>
    <row r="13" spans="1:12" s="114" customFormat="1" ht="40.5" customHeight="1" x14ac:dyDescent="0.25">
      <c r="A13" s="108"/>
      <c r="B13" s="109" t="s">
        <v>19</v>
      </c>
      <c r="C13" s="115" t="s">
        <v>183</v>
      </c>
      <c r="D13" s="468" t="s">
        <v>184</v>
      </c>
      <c r="E13" s="469"/>
      <c r="F13" s="111">
        <v>0.2</v>
      </c>
      <c r="G13" s="112"/>
      <c r="H13" s="107"/>
      <c r="I13" s="107"/>
      <c r="J13" s="113"/>
    </row>
    <row r="14" spans="1:12" s="114" customFormat="1" ht="35.25" customHeight="1" x14ac:dyDescent="0.25">
      <c r="A14" s="108"/>
      <c r="B14" s="109" t="s">
        <v>32</v>
      </c>
      <c r="C14" s="115" t="s">
        <v>474</v>
      </c>
      <c r="D14" s="468" t="s">
        <v>185</v>
      </c>
      <c r="E14" s="469"/>
      <c r="F14" s="111">
        <v>0.1</v>
      </c>
      <c r="G14" s="112"/>
      <c r="H14" s="107"/>
      <c r="I14" s="107"/>
      <c r="J14" s="113"/>
    </row>
    <row r="15" spans="1:12" ht="18" customHeight="1" x14ac:dyDescent="0.25">
      <c r="A15" s="93"/>
      <c r="B15" s="470" t="s">
        <v>133</v>
      </c>
      <c r="C15" s="471"/>
      <c r="D15" s="471"/>
      <c r="E15" s="116"/>
      <c r="F15" s="117">
        <f>SUM(F12:F14)</f>
        <v>0.99999999999999989</v>
      </c>
      <c r="G15" s="90"/>
      <c r="H15" s="90"/>
      <c r="I15" s="91"/>
    </row>
    <row r="17" spans="1:8" x14ac:dyDescent="0.25">
      <c r="A17" s="93" t="s">
        <v>16</v>
      </c>
      <c r="B17" s="118" t="s">
        <v>176</v>
      </c>
    </row>
    <row r="18" spans="1:8" x14ac:dyDescent="0.25">
      <c r="B18" s="86" t="s">
        <v>196</v>
      </c>
    </row>
    <row r="19" spans="1:8" x14ac:dyDescent="0.25">
      <c r="B19" s="86" t="s">
        <v>198</v>
      </c>
    </row>
    <row r="20" spans="1:8" ht="15" customHeight="1" x14ac:dyDescent="0.25">
      <c r="B20" s="462" t="s">
        <v>9</v>
      </c>
      <c r="C20" s="462" t="s">
        <v>187</v>
      </c>
      <c r="D20" s="462" t="s">
        <v>190</v>
      </c>
      <c r="E20" s="464" t="s">
        <v>188</v>
      </c>
      <c r="F20" s="465"/>
      <c r="G20" s="464" t="s">
        <v>186</v>
      </c>
      <c r="H20" s="465"/>
    </row>
    <row r="21" spans="1:8" ht="22.5" customHeight="1" x14ac:dyDescent="0.25">
      <c r="B21" s="463"/>
      <c r="C21" s="463"/>
      <c r="D21" s="463"/>
      <c r="E21" s="119" t="s">
        <v>175</v>
      </c>
      <c r="F21" s="119" t="s">
        <v>189</v>
      </c>
      <c r="G21" s="119" t="s">
        <v>175</v>
      </c>
      <c r="H21" s="119" t="s">
        <v>189</v>
      </c>
    </row>
    <row r="22" spans="1:8" ht="31.5" x14ac:dyDescent="0.25">
      <c r="B22" s="270">
        <v>1</v>
      </c>
      <c r="C22" s="120" t="s">
        <v>324</v>
      </c>
      <c r="D22" s="121" t="s">
        <v>220</v>
      </c>
      <c r="E22" s="122" t="s">
        <v>325</v>
      </c>
      <c r="F22" s="122" t="s">
        <v>325</v>
      </c>
      <c r="G22" s="122" t="s">
        <v>325</v>
      </c>
      <c r="H22" s="122" t="s">
        <v>325</v>
      </c>
    </row>
    <row r="23" spans="1:8" ht="36.75" customHeight="1" x14ac:dyDescent="0.25">
      <c r="B23" s="263">
        <v>2</v>
      </c>
      <c r="C23" s="123" t="s">
        <v>20</v>
      </c>
      <c r="D23" s="124" t="s">
        <v>193</v>
      </c>
      <c r="E23" s="120" t="s">
        <v>21</v>
      </c>
      <c r="F23" s="120" t="s">
        <v>21</v>
      </c>
      <c r="G23" s="474" t="s">
        <v>156</v>
      </c>
      <c r="H23" s="474" t="s">
        <v>156</v>
      </c>
    </row>
    <row r="24" spans="1:8" ht="36.75" customHeight="1" x14ac:dyDescent="0.25">
      <c r="B24" s="264"/>
      <c r="C24" s="125"/>
      <c r="D24" s="126"/>
      <c r="E24" s="120" t="s">
        <v>25</v>
      </c>
      <c r="F24" s="120" t="s">
        <v>25</v>
      </c>
      <c r="G24" s="475"/>
      <c r="H24" s="475"/>
    </row>
    <row r="25" spans="1:8" ht="36.75" customHeight="1" x14ac:dyDescent="0.25">
      <c r="B25" s="264"/>
      <c r="C25" s="125"/>
      <c r="D25" s="126"/>
      <c r="E25" s="120" t="s">
        <v>27</v>
      </c>
      <c r="F25" s="120" t="s">
        <v>27</v>
      </c>
      <c r="G25" s="476"/>
      <c r="H25" s="476"/>
    </row>
    <row r="26" spans="1:8" ht="53.25" customHeight="1" x14ac:dyDescent="0.25">
      <c r="B26" s="264"/>
      <c r="C26" s="125"/>
      <c r="D26" s="126"/>
      <c r="E26" s="477" t="s">
        <v>234</v>
      </c>
      <c r="F26" s="478"/>
      <c r="G26" s="478"/>
      <c r="H26" s="479"/>
    </row>
    <row r="27" spans="1:8" ht="97.5" customHeight="1" x14ac:dyDescent="0.25">
      <c r="B27" s="265"/>
      <c r="C27" s="127"/>
      <c r="D27" s="128"/>
      <c r="E27" s="477" t="s">
        <v>233</v>
      </c>
      <c r="F27" s="478"/>
      <c r="G27" s="478"/>
      <c r="H27" s="479"/>
    </row>
    <row r="28" spans="1:8" ht="56.25" customHeight="1" x14ac:dyDescent="0.25">
      <c r="B28" s="270">
        <v>3</v>
      </c>
      <c r="C28" s="120" t="s">
        <v>236</v>
      </c>
      <c r="D28" s="129" t="s">
        <v>235</v>
      </c>
      <c r="E28" s="477" t="s">
        <v>475</v>
      </c>
      <c r="F28" s="478"/>
      <c r="G28" s="478"/>
      <c r="H28" s="479"/>
    </row>
    <row r="31" spans="1:8" x14ac:dyDescent="0.25">
      <c r="B31" s="86" t="s">
        <v>326</v>
      </c>
    </row>
    <row r="32" spans="1:8" x14ac:dyDescent="0.25">
      <c r="B32" s="130" t="s">
        <v>221</v>
      </c>
    </row>
    <row r="33" spans="2:20" s="107" customFormat="1" ht="105" customHeight="1" x14ac:dyDescent="0.25">
      <c r="B33" s="439" t="s">
        <v>9</v>
      </c>
      <c r="C33" s="439" t="s">
        <v>36</v>
      </c>
      <c r="D33" s="183" t="s">
        <v>327</v>
      </c>
      <c r="E33" s="447" t="s">
        <v>328</v>
      </c>
      <c r="F33" s="448"/>
      <c r="G33" s="449" t="s">
        <v>329</v>
      </c>
      <c r="H33" s="450"/>
      <c r="I33" s="447" t="s">
        <v>330</v>
      </c>
      <c r="J33" s="448"/>
      <c r="K33" s="449" t="s">
        <v>331</v>
      </c>
      <c r="L33" s="450"/>
      <c r="M33" s="447" t="s">
        <v>332</v>
      </c>
      <c r="N33" s="448"/>
      <c r="O33" s="449" t="s">
        <v>333</v>
      </c>
      <c r="P33" s="450"/>
      <c r="Q33" s="441" t="s">
        <v>334</v>
      </c>
      <c r="R33" s="451" t="s">
        <v>335</v>
      </c>
      <c r="S33" s="452"/>
      <c r="T33" s="441" t="s">
        <v>336</v>
      </c>
    </row>
    <row r="34" spans="2:20" s="107" customFormat="1" ht="42" customHeight="1" x14ac:dyDescent="0.25">
      <c r="B34" s="482"/>
      <c r="C34" s="482"/>
      <c r="D34" s="269" t="s">
        <v>17</v>
      </c>
      <c r="E34" s="480" t="s">
        <v>173</v>
      </c>
      <c r="F34" s="481"/>
      <c r="G34" s="472" t="s">
        <v>171</v>
      </c>
      <c r="H34" s="473"/>
      <c r="I34" s="480" t="s">
        <v>174</v>
      </c>
      <c r="J34" s="481"/>
      <c r="K34" s="472"/>
      <c r="L34" s="473"/>
      <c r="M34" s="480"/>
      <c r="N34" s="481"/>
      <c r="O34" s="472"/>
      <c r="P34" s="473"/>
      <c r="Q34" s="483"/>
      <c r="R34" s="484"/>
      <c r="S34" s="485"/>
      <c r="T34" s="483"/>
    </row>
    <row r="35" spans="2:20" s="107" customFormat="1" ht="18" customHeight="1" x14ac:dyDescent="0.25">
      <c r="B35" s="131">
        <v>1</v>
      </c>
      <c r="C35" s="132" t="s">
        <v>10</v>
      </c>
      <c r="D35" s="131">
        <v>12</v>
      </c>
      <c r="E35" s="133">
        <v>3</v>
      </c>
      <c r="F35" s="133">
        <v>6</v>
      </c>
      <c r="G35" s="131">
        <v>0</v>
      </c>
      <c r="H35" s="131">
        <v>0</v>
      </c>
      <c r="I35" s="133">
        <v>0</v>
      </c>
      <c r="J35" s="133">
        <v>0</v>
      </c>
      <c r="K35" s="131">
        <v>0</v>
      </c>
      <c r="L35" s="131">
        <v>2</v>
      </c>
      <c r="M35" s="133">
        <v>1</v>
      </c>
      <c r="N35" s="133">
        <v>4</v>
      </c>
      <c r="O35" s="131">
        <v>0.5</v>
      </c>
      <c r="P35" s="131">
        <v>1</v>
      </c>
      <c r="Q35" s="267" t="s">
        <v>337</v>
      </c>
      <c r="R35" s="131">
        <v>0</v>
      </c>
      <c r="S35" s="131">
        <v>1</v>
      </c>
      <c r="T35" s="133">
        <v>0</v>
      </c>
    </row>
    <row r="36" spans="2:20" s="107" customFormat="1" ht="18" customHeight="1" x14ac:dyDescent="0.25">
      <c r="B36" s="131">
        <v>2</v>
      </c>
      <c r="C36" s="132" t="s">
        <v>38</v>
      </c>
      <c r="D36" s="131">
        <v>10</v>
      </c>
      <c r="E36" s="133">
        <v>3</v>
      </c>
      <c r="F36" s="133">
        <v>9</v>
      </c>
      <c r="G36" s="131">
        <v>0</v>
      </c>
      <c r="H36" s="131">
        <v>1</v>
      </c>
      <c r="I36" s="133">
        <v>0</v>
      </c>
      <c r="J36" s="133">
        <v>1</v>
      </c>
      <c r="K36" s="131">
        <v>0</v>
      </c>
      <c r="L36" s="131">
        <v>2</v>
      </c>
      <c r="M36" s="133">
        <v>1</v>
      </c>
      <c r="N36" s="133">
        <v>4</v>
      </c>
      <c r="O36" s="131">
        <v>0.5</v>
      </c>
      <c r="P36" s="131">
        <v>1</v>
      </c>
      <c r="Q36" s="134" t="s">
        <v>338</v>
      </c>
      <c r="R36" s="131">
        <v>0</v>
      </c>
      <c r="S36" s="131">
        <v>2</v>
      </c>
      <c r="T36" s="133">
        <v>0</v>
      </c>
    </row>
    <row r="37" spans="2:20" s="107" customFormat="1" ht="18" customHeight="1" x14ac:dyDescent="0.25">
      <c r="B37" s="131">
        <v>3</v>
      </c>
      <c r="C37" s="132" t="s">
        <v>37</v>
      </c>
      <c r="D37" s="131">
        <v>10</v>
      </c>
      <c r="E37" s="133">
        <v>3</v>
      </c>
      <c r="F37" s="133">
        <v>9</v>
      </c>
      <c r="G37" s="131">
        <v>0</v>
      </c>
      <c r="H37" s="131">
        <v>1</v>
      </c>
      <c r="I37" s="133">
        <v>0</v>
      </c>
      <c r="J37" s="133">
        <v>1</v>
      </c>
      <c r="K37" s="131">
        <v>0</v>
      </c>
      <c r="L37" s="131">
        <v>2</v>
      </c>
      <c r="M37" s="133">
        <v>1</v>
      </c>
      <c r="N37" s="133">
        <v>4</v>
      </c>
      <c r="O37" s="131">
        <v>0.5</v>
      </c>
      <c r="P37" s="131">
        <v>1</v>
      </c>
      <c r="Q37" s="135"/>
      <c r="R37" s="131">
        <v>0</v>
      </c>
      <c r="S37" s="131">
        <v>2</v>
      </c>
      <c r="T37" s="133">
        <v>0</v>
      </c>
    </row>
    <row r="38" spans="2:20" s="136" customFormat="1" ht="18" customHeight="1" x14ac:dyDescent="0.25">
      <c r="B38" s="131">
        <v>4</v>
      </c>
      <c r="C38" s="132" t="s">
        <v>339</v>
      </c>
      <c r="D38" s="131">
        <v>8</v>
      </c>
      <c r="E38" s="133">
        <v>3</v>
      </c>
      <c r="F38" s="133">
        <v>9</v>
      </c>
      <c r="G38" s="131">
        <v>0</v>
      </c>
      <c r="H38" s="131">
        <v>2</v>
      </c>
      <c r="I38" s="133">
        <v>0</v>
      </c>
      <c r="J38" s="133">
        <v>2</v>
      </c>
      <c r="K38" s="131">
        <v>0</v>
      </c>
      <c r="L38" s="131">
        <v>2</v>
      </c>
      <c r="M38" s="133">
        <v>1</v>
      </c>
      <c r="N38" s="133">
        <v>4</v>
      </c>
      <c r="O38" s="131">
        <v>0.5</v>
      </c>
      <c r="P38" s="131">
        <v>1</v>
      </c>
      <c r="Q38" s="135"/>
      <c r="R38" s="131">
        <v>0</v>
      </c>
      <c r="S38" s="131">
        <v>2</v>
      </c>
      <c r="T38" s="133">
        <v>0</v>
      </c>
    </row>
    <row r="39" spans="2:20" s="107" customFormat="1" ht="18" customHeight="1" x14ac:dyDescent="0.25">
      <c r="B39" s="131">
        <v>5</v>
      </c>
      <c r="C39" s="132" t="s">
        <v>45</v>
      </c>
      <c r="D39" s="131">
        <v>8</v>
      </c>
      <c r="E39" s="133">
        <v>3</v>
      </c>
      <c r="F39" s="133">
        <v>9</v>
      </c>
      <c r="G39" s="131">
        <v>0</v>
      </c>
      <c r="H39" s="131">
        <v>2</v>
      </c>
      <c r="I39" s="133">
        <v>0</v>
      </c>
      <c r="J39" s="133">
        <v>2</v>
      </c>
      <c r="K39" s="131">
        <v>0</v>
      </c>
      <c r="L39" s="131">
        <v>2</v>
      </c>
      <c r="M39" s="133">
        <v>1</v>
      </c>
      <c r="N39" s="133">
        <v>4</v>
      </c>
      <c r="O39" s="131">
        <v>0.5</v>
      </c>
      <c r="P39" s="131">
        <v>1</v>
      </c>
      <c r="Q39" s="135"/>
      <c r="R39" s="131">
        <v>0</v>
      </c>
      <c r="S39" s="131">
        <v>2</v>
      </c>
      <c r="T39" s="133">
        <v>0</v>
      </c>
    </row>
    <row r="40" spans="2:20" s="107" customFormat="1" ht="18" customHeight="1" x14ac:dyDescent="0.25">
      <c r="B40" s="131">
        <v>6</v>
      </c>
      <c r="C40" s="132" t="s">
        <v>34</v>
      </c>
      <c r="D40" s="131">
        <v>6</v>
      </c>
      <c r="E40" s="133">
        <v>3</v>
      </c>
      <c r="F40" s="133">
        <v>9</v>
      </c>
      <c r="G40" s="131">
        <v>0</v>
      </c>
      <c r="H40" s="131">
        <v>2</v>
      </c>
      <c r="I40" s="133">
        <v>0</v>
      </c>
      <c r="J40" s="133">
        <v>2</v>
      </c>
      <c r="K40" s="131">
        <v>0</v>
      </c>
      <c r="L40" s="131">
        <v>2</v>
      </c>
      <c r="M40" s="133">
        <v>1</v>
      </c>
      <c r="N40" s="133">
        <v>4</v>
      </c>
      <c r="O40" s="131">
        <v>0.5</v>
      </c>
      <c r="P40" s="131">
        <v>1</v>
      </c>
      <c r="Q40" s="135"/>
      <c r="R40" s="131">
        <v>0</v>
      </c>
      <c r="S40" s="131">
        <v>2</v>
      </c>
      <c r="T40" s="133">
        <v>0</v>
      </c>
    </row>
    <row r="41" spans="2:20" s="107" customFormat="1" ht="18" customHeight="1" x14ac:dyDescent="0.25">
      <c r="B41" s="131">
        <v>7</v>
      </c>
      <c r="C41" s="132" t="s">
        <v>238</v>
      </c>
      <c r="D41" s="131">
        <v>6</v>
      </c>
      <c r="E41" s="133">
        <v>3</v>
      </c>
      <c r="F41" s="133">
        <v>9</v>
      </c>
      <c r="G41" s="131">
        <v>0</v>
      </c>
      <c r="H41" s="131">
        <v>2</v>
      </c>
      <c r="I41" s="133">
        <v>0</v>
      </c>
      <c r="J41" s="133">
        <v>2</v>
      </c>
      <c r="K41" s="131">
        <v>0</v>
      </c>
      <c r="L41" s="131">
        <v>2</v>
      </c>
      <c r="M41" s="133">
        <v>1</v>
      </c>
      <c r="N41" s="133">
        <v>4</v>
      </c>
      <c r="O41" s="131">
        <v>0.5</v>
      </c>
      <c r="P41" s="131">
        <v>1</v>
      </c>
      <c r="Q41" s="135"/>
      <c r="R41" s="131">
        <v>0</v>
      </c>
      <c r="S41" s="131">
        <v>2</v>
      </c>
      <c r="T41" s="133">
        <v>0</v>
      </c>
    </row>
    <row r="42" spans="2:20" s="107" customFormat="1" ht="18" customHeight="1" x14ac:dyDescent="0.25">
      <c r="B42" s="131">
        <v>8</v>
      </c>
      <c r="C42" s="132" t="s">
        <v>35</v>
      </c>
      <c r="D42" s="131">
        <v>5</v>
      </c>
      <c r="E42" s="133">
        <v>3</v>
      </c>
      <c r="F42" s="133">
        <v>9</v>
      </c>
      <c r="G42" s="131">
        <v>0</v>
      </c>
      <c r="H42" s="131">
        <v>2</v>
      </c>
      <c r="I42" s="133">
        <v>0</v>
      </c>
      <c r="J42" s="133">
        <v>2</v>
      </c>
      <c r="K42" s="131">
        <v>0</v>
      </c>
      <c r="L42" s="131">
        <v>2</v>
      </c>
      <c r="M42" s="133">
        <v>1</v>
      </c>
      <c r="N42" s="133">
        <v>4</v>
      </c>
      <c r="O42" s="131">
        <v>0.5</v>
      </c>
      <c r="P42" s="131">
        <v>1</v>
      </c>
      <c r="Q42" s="135"/>
      <c r="R42" s="131">
        <v>0</v>
      </c>
      <c r="S42" s="131">
        <v>2</v>
      </c>
      <c r="T42" s="133">
        <v>0</v>
      </c>
    </row>
    <row r="43" spans="2:20" s="107" customFormat="1" ht="18" customHeight="1" x14ac:dyDescent="0.25">
      <c r="B43" s="131">
        <v>9</v>
      </c>
      <c r="C43" s="132" t="s">
        <v>40</v>
      </c>
      <c r="D43" s="131">
        <v>4</v>
      </c>
      <c r="E43" s="133">
        <v>3</v>
      </c>
      <c r="F43" s="133">
        <v>9</v>
      </c>
      <c r="G43" s="131">
        <v>0</v>
      </c>
      <c r="H43" s="131">
        <v>2</v>
      </c>
      <c r="I43" s="133">
        <v>0</v>
      </c>
      <c r="J43" s="133">
        <v>2</v>
      </c>
      <c r="K43" s="131">
        <v>0</v>
      </c>
      <c r="L43" s="131">
        <v>2</v>
      </c>
      <c r="M43" s="133">
        <v>1</v>
      </c>
      <c r="N43" s="133">
        <v>4</v>
      </c>
      <c r="O43" s="131">
        <v>0.5</v>
      </c>
      <c r="P43" s="131">
        <v>1</v>
      </c>
      <c r="Q43" s="135"/>
      <c r="R43" s="131">
        <v>0</v>
      </c>
      <c r="S43" s="131">
        <v>2</v>
      </c>
      <c r="T43" s="133">
        <v>0</v>
      </c>
    </row>
    <row r="44" spans="2:20" s="107" customFormat="1" x14ac:dyDescent="0.25">
      <c r="B44" s="488">
        <v>10</v>
      </c>
      <c r="C44" s="137" t="s">
        <v>340</v>
      </c>
      <c r="D44" s="488">
        <v>4</v>
      </c>
      <c r="E44" s="486">
        <v>3</v>
      </c>
      <c r="F44" s="486">
        <v>9</v>
      </c>
      <c r="G44" s="488">
        <v>0</v>
      </c>
      <c r="H44" s="488">
        <v>2</v>
      </c>
      <c r="I44" s="486">
        <v>0</v>
      </c>
      <c r="J44" s="486">
        <v>2</v>
      </c>
      <c r="K44" s="488">
        <v>0</v>
      </c>
      <c r="L44" s="488">
        <v>2</v>
      </c>
      <c r="M44" s="486">
        <v>1</v>
      </c>
      <c r="N44" s="486">
        <v>4</v>
      </c>
      <c r="O44" s="488">
        <v>0.5</v>
      </c>
      <c r="P44" s="488">
        <v>1</v>
      </c>
      <c r="Q44" s="135"/>
      <c r="R44" s="488">
        <v>0</v>
      </c>
      <c r="S44" s="488">
        <v>2</v>
      </c>
      <c r="T44" s="486">
        <v>0</v>
      </c>
    </row>
    <row r="45" spans="2:20" x14ac:dyDescent="0.25">
      <c r="B45" s="489"/>
      <c r="C45" s="138" t="s">
        <v>341</v>
      </c>
      <c r="D45" s="489"/>
      <c r="E45" s="487"/>
      <c r="F45" s="487"/>
      <c r="G45" s="489"/>
      <c r="H45" s="489"/>
      <c r="I45" s="487"/>
      <c r="J45" s="487"/>
      <c r="K45" s="489"/>
      <c r="L45" s="489"/>
      <c r="M45" s="487"/>
      <c r="N45" s="487"/>
      <c r="O45" s="489"/>
      <c r="P45" s="489"/>
      <c r="Q45" s="135"/>
      <c r="R45" s="489"/>
      <c r="S45" s="489"/>
      <c r="T45" s="487"/>
    </row>
    <row r="46" spans="2:20" x14ac:dyDescent="0.25">
      <c r="B46" s="488">
        <v>11</v>
      </c>
      <c r="C46" s="137" t="s">
        <v>342</v>
      </c>
      <c r="D46" s="488">
        <v>2</v>
      </c>
      <c r="E46" s="486">
        <v>3</v>
      </c>
      <c r="F46" s="486">
        <v>12</v>
      </c>
      <c r="G46" s="488">
        <v>0</v>
      </c>
      <c r="H46" s="488">
        <v>3</v>
      </c>
      <c r="I46" s="486">
        <v>0</v>
      </c>
      <c r="J46" s="486">
        <v>3</v>
      </c>
      <c r="K46" s="488">
        <v>0</v>
      </c>
      <c r="L46" s="488">
        <v>2</v>
      </c>
      <c r="M46" s="486">
        <v>1</v>
      </c>
      <c r="N46" s="486">
        <v>4</v>
      </c>
      <c r="O46" s="488">
        <v>1</v>
      </c>
      <c r="P46" s="488">
        <v>2</v>
      </c>
      <c r="Q46" s="135"/>
      <c r="R46" s="488">
        <v>0</v>
      </c>
      <c r="S46" s="488">
        <v>2</v>
      </c>
      <c r="T46" s="486">
        <v>4</v>
      </c>
    </row>
    <row r="47" spans="2:20" s="139" customFormat="1" x14ac:dyDescent="0.25">
      <c r="B47" s="489"/>
      <c r="C47" s="138" t="s">
        <v>343</v>
      </c>
      <c r="D47" s="489"/>
      <c r="E47" s="487"/>
      <c r="F47" s="487"/>
      <c r="G47" s="489"/>
      <c r="H47" s="489"/>
      <c r="I47" s="487"/>
      <c r="J47" s="487"/>
      <c r="K47" s="489"/>
      <c r="L47" s="489"/>
      <c r="M47" s="487"/>
      <c r="N47" s="487"/>
      <c r="O47" s="489"/>
      <c r="P47" s="489"/>
      <c r="Q47" s="135"/>
      <c r="R47" s="489"/>
      <c r="S47" s="489"/>
      <c r="T47" s="487"/>
    </row>
    <row r="48" spans="2:20" s="139" customFormat="1" x14ac:dyDescent="0.25">
      <c r="B48" s="488">
        <v>12</v>
      </c>
      <c r="C48" s="137" t="s">
        <v>342</v>
      </c>
      <c r="D48" s="488">
        <v>2</v>
      </c>
      <c r="E48" s="486">
        <v>3</v>
      </c>
      <c r="F48" s="486">
        <v>6</v>
      </c>
      <c r="G48" s="488">
        <v>0</v>
      </c>
      <c r="H48" s="488">
        <v>3</v>
      </c>
      <c r="I48" s="486">
        <v>0</v>
      </c>
      <c r="J48" s="486">
        <v>3</v>
      </c>
      <c r="K48" s="488">
        <v>0</v>
      </c>
      <c r="L48" s="488">
        <v>2</v>
      </c>
      <c r="M48" s="486">
        <v>1</v>
      </c>
      <c r="N48" s="486">
        <v>4</v>
      </c>
      <c r="O48" s="488">
        <v>1</v>
      </c>
      <c r="P48" s="488">
        <v>2</v>
      </c>
      <c r="Q48" s="135"/>
      <c r="R48" s="488">
        <v>0</v>
      </c>
      <c r="S48" s="488">
        <v>2</v>
      </c>
      <c r="T48" s="486">
        <v>4</v>
      </c>
    </row>
    <row r="49" spans="2:20" s="139" customFormat="1" x14ac:dyDescent="0.25">
      <c r="B49" s="489"/>
      <c r="C49" s="138" t="s">
        <v>344</v>
      </c>
      <c r="D49" s="489"/>
      <c r="E49" s="487"/>
      <c r="F49" s="487"/>
      <c r="G49" s="489"/>
      <c r="H49" s="489"/>
      <c r="I49" s="487"/>
      <c r="J49" s="487"/>
      <c r="K49" s="489"/>
      <c r="L49" s="489"/>
      <c r="M49" s="487"/>
      <c r="N49" s="487"/>
      <c r="O49" s="489"/>
      <c r="P49" s="489"/>
      <c r="Q49" s="140"/>
      <c r="R49" s="489"/>
      <c r="S49" s="489"/>
      <c r="T49" s="487"/>
    </row>
    <row r="50" spans="2:20" s="139" customFormat="1" ht="22.5" customHeight="1" x14ac:dyDescent="0.25">
      <c r="C50" s="141"/>
      <c r="P50" s="142"/>
    </row>
    <row r="51" spans="2:20" s="139" customFormat="1" ht="22.5" customHeight="1" x14ac:dyDescent="0.25">
      <c r="B51" s="139" t="s">
        <v>345</v>
      </c>
      <c r="C51" s="141"/>
      <c r="P51" s="142"/>
    </row>
    <row r="52" spans="2:20" s="139" customFormat="1" ht="12.75" customHeight="1" x14ac:dyDescent="0.25">
      <c r="B52" s="130" t="s">
        <v>221</v>
      </c>
      <c r="C52" s="141"/>
      <c r="P52" s="142"/>
    </row>
    <row r="53" spans="2:20" s="139" customFormat="1" ht="47.25" x14ac:dyDescent="0.25">
      <c r="B53" s="439" t="s">
        <v>9</v>
      </c>
      <c r="C53" s="439" t="s">
        <v>36</v>
      </c>
      <c r="D53" s="183" t="s">
        <v>327</v>
      </c>
      <c r="E53" s="262" t="s">
        <v>346</v>
      </c>
      <c r="F53" s="183" t="s">
        <v>347</v>
      </c>
      <c r="G53" s="143" t="s">
        <v>335</v>
      </c>
      <c r="H53" s="144" t="s">
        <v>336</v>
      </c>
      <c r="P53" s="142"/>
    </row>
    <row r="54" spans="2:20" s="139" customFormat="1" ht="22.5" customHeight="1" x14ac:dyDescent="0.25">
      <c r="B54" s="490"/>
      <c r="C54" s="490"/>
      <c r="D54" s="269" t="s">
        <v>325</v>
      </c>
      <c r="E54" s="266" t="s">
        <v>348</v>
      </c>
      <c r="F54" s="269" t="s">
        <v>349</v>
      </c>
      <c r="G54" s="143" t="s">
        <v>172</v>
      </c>
      <c r="H54" s="144" t="s">
        <v>172</v>
      </c>
      <c r="P54" s="142"/>
    </row>
    <row r="55" spans="2:20" s="139" customFormat="1" ht="37.5" customHeight="1" x14ac:dyDescent="0.25">
      <c r="B55" s="131">
        <v>1</v>
      </c>
      <c r="C55" s="132" t="s">
        <v>45</v>
      </c>
      <c r="D55" s="131">
        <v>14</v>
      </c>
      <c r="E55" s="133">
        <v>0</v>
      </c>
      <c r="F55" s="268" t="s">
        <v>337</v>
      </c>
      <c r="G55" s="133">
        <v>2</v>
      </c>
      <c r="H55" s="145">
        <v>0</v>
      </c>
      <c r="P55" s="142"/>
    </row>
    <row r="56" spans="2:20" s="139" customFormat="1" ht="37.5" customHeight="1" x14ac:dyDescent="0.25">
      <c r="B56" s="131">
        <v>2</v>
      </c>
      <c r="C56" s="132" t="s">
        <v>34</v>
      </c>
      <c r="D56" s="131">
        <v>14</v>
      </c>
      <c r="E56" s="133">
        <v>0</v>
      </c>
      <c r="F56" s="146" t="s">
        <v>338</v>
      </c>
      <c r="G56" s="133">
        <v>2</v>
      </c>
      <c r="H56" s="145">
        <v>0</v>
      </c>
      <c r="P56" s="142"/>
    </row>
    <row r="57" spans="2:20" s="139" customFormat="1" ht="37.5" customHeight="1" x14ac:dyDescent="0.25">
      <c r="B57" s="131">
        <v>3</v>
      </c>
      <c r="C57" s="132" t="s">
        <v>35</v>
      </c>
      <c r="D57" s="131">
        <v>14</v>
      </c>
      <c r="E57" s="133">
        <v>0</v>
      </c>
      <c r="F57" s="147"/>
      <c r="G57" s="133">
        <v>2</v>
      </c>
      <c r="H57" s="145">
        <v>0</v>
      </c>
      <c r="P57" s="142"/>
    </row>
    <row r="58" spans="2:20" s="139" customFormat="1" ht="37.5" customHeight="1" x14ac:dyDescent="0.25">
      <c r="B58" s="268">
        <v>4</v>
      </c>
      <c r="C58" s="137" t="s">
        <v>350</v>
      </c>
      <c r="D58" s="268">
        <v>4</v>
      </c>
      <c r="E58" s="267">
        <v>10</v>
      </c>
      <c r="F58" s="147"/>
      <c r="G58" s="267">
        <v>2</v>
      </c>
      <c r="H58" s="148">
        <v>4</v>
      </c>
      <c r="P58" s="142"/>
    </row>
    <row r="59" spans="2:20" s="139" customFormat="1" ht="37.5" customHeight="1" x14ac:dyDescent="0.25">
      <c r="B59" s="131">
        <v>5</v>
      </c>
      <c r="C59" s="132" t="s">
        <v>351</v>
      </c>
      <c r="D59" s="131">
        <v>3</v>
      </c>
      <c r="E59" s="133">
        <v>11</v>
      </c>
      <c r="F59" s="147"/>
      <c r="G59" s="133">
        <v>2</v>
      </c>
      <c r="H59" s="145">
        <v>4</v>
      </c>
      <c r="P59" s="142"/>
    </row>
    <row r="60" spans="2:20" s="139" customFormat="1" ht="37.5" customHeight="1" x14ac:dyDescent="0.25">
      <c r="B60" s="131">
        <v>6</v>
      </c>
      <c r="C60" s="132" t="s">
        <v>352</v>
      </c>
      <c r="D60" s="131">
        <v>2</v>
      </c>
      <c r="E60" s="133">
        <v>12</v>
      </c>
      <c r="F60" s="149"/>
      <c r="G60" s="133">
        <v>2</v>
      </c>
      <c r="H60" s="145">
        <v>4</v>
      </c>
      <c r="P60" s="142"/>
    </row>
    <row r="61" spans="2:20" s="139" customFormat="1" ht="22.5" customHeight="1" x14ac:dyDescent="0.25">
      <c r="C61" s="141"/>
      <c r="P61" s="142"/>
    </row>
    <row r="62" spans="2:20" s="139" customFormat="1" ht="22.5" customHeight="1" x14ac:dyDescent="0.25">
      <c r="B62" s="107" t="s">
        <v>229</v>
      </c>
      <c r="P62" s="142"/>
    </row>
    <row r="63" spans="2:20" s="151" customFormat="1" ht="22.5" customHeight="1" x14ac:dyDescent="0.25">
      <c r="B63" s="150">
        <v>1</v>
      </c>
      <c r="C63" s="151" t="s">
        <v>230</v>
      </c>
      <c r="P63" s="152"/>
    </row>
    <row r="64" spans="2:20" s="151" customFormat="1" ht="22.5" customHeight="1" x14ac:dyDescent="0.25">
      <c r="B64" s="150">
        <v>2</v>
      </c>
      <c r="C64" s="151" t="s">
        <v>228</v>
      </c>
      <c r="P64" s="152"/>
    </row>
    <row r="65" spans="1:16" s="151" customFormat="1" ht="22.5" customHeight="1" x14ac:dyDescent="0.25">
      <c r="B65" s="150"/>
      <c r="C65" s="151" t="s">
        <v>231</v>
      </c>
      <c r="P65" s="152"/>
    </row>
    <row r="66" spans="1:16" s="151" customFormat="1" ht="22.5" customHeight="1" x14ac:dyDescent="0.25">
      <c r="B66" s="150">
        <v>3</v>
      </c>
      <c r="C66" s="151" t="s">
        <v>223</v>
      </c>
      <c r="P66" s="152"/>
    </row>
    <row r="67" spans="1:16" s="151" customFormat="1" ht="22.5" customHeight="1" x14ac:dyDescent="0.25">
      <c r="B67" s="150">
        <v>4</v>
      </c>
      <c r="C67" s="151" t="s">
        <v>222</v>
      </c>
      <c r="P67" s="152"/>
    </row>
    <row r="68" spans="1:16" s="151" customFormat="1" ht="22.5" customHeight="1" x14ac:dyDescent="0.25">
      <c r="B68" s="150">
        <v>5</v>
      </c>
      <c r="C68" s="151" t="s">
        <v>224</v>
      </c>
      <c r="P68" s="152"/>
    </row>
    <row r="69" spans="1:16" s="151" customFormat="1" ht="22.5" customHeight="1" x14ac:dyDescent="0.25">
      <c r="B69" s="150">
        <v>6</v>
      </c>
      <c r="C69" s="151" t="s">
        <v>225</v>
      </c>
      <c r="P69" s="152"/>
    </row>
    <row r="70" spans="1:16" s="151" customFormat="1" ht="25.5" customHeight="1" x14ac:dyDescent="0.25">
      <c r="B70" s="150">
        <v>7</v>
      </c>
      <c r="C70" s="153" t="s">
        <v>226</v>
      </c>
      <c r="P70" s="152"/>
    </row>
    <row r="71" spans="1:16" s="151" customFormat="1" ht="19.5" customHeight="1" x14ac:dyDescent="0.25">
      <c r="C71" s="151" t="s">
        <v>353</v>
      </c>
      <c r="P71" s="152"/>
    </row>
    <row r="72" spans="1:16" s="151" customFormat="1" ht="19.5" customHeight="1" x14ac:dyDescent="0.25">
      <c r="C72" s="151" t="s">
        <v>354</v>
      </c>
      <c r="P72" s="152"/>
    </row>
    <row r="73" spans="1:16" s="151" customFormat="1" ht="19.5" customHeight="1" x14ac:dyDescent="0.25">
      <c r="B73" s="150">
        <v>8</v>
      </c>
      <c r="C73" s="151" t="s">
        <v>227</v>
      </c>
      <c r="P73" s="152"/>
    </row>
    <row r="74" spans="1:16" s="151" customFormat="1" ht="19.5" customHeight="1" x14ac:dyDescent="0.25">
      <c r="B74" s="150">
        <v>9</v>
      </c>
      <c r="C74" s="154" t="s">
        <v>232</v>
      </c>
      <c r="P74" s="152"/>
    </row>
    <row r="75" spans="1:16" s="139" customFormat="1" ht="19.5" customHeight="1" x14ac:dyDescent="0.25">
      <c r="B75" s="155"/>
      <c r="C75" s="156"/>
      <c r="P75" s="142"/>
    </row>
    <row r="76" spans="1:16" x14ac:dyDescent="0.25">
      <c r="A76" s="93" t="s">
        <v>19</v>
      </c>
      <c r="B76" s="118" t="s">
        <v>177</v>
      </c>
    </row>
    <row r="77" spans="1:16" x14ac:dyDescent="0.25">
      <c r="B77" s="86" t="s">
        <v>197</v>
      </c>
    </row>
    <row r="78" spans="1:16" x14ac:dyDescent="0.25">
      <c r="B78" s="86" t="s">
        <v>219</v>
      </c>
    </row>
    <row r="79" spans="1:16" x14ac:dyDescent="0.25">
      <c r="B79" s="157" t="s">
        <v>6</v>
      </c>
      <c r="C79" s="158" t="s">
        <v>192</v>
      </c>
      <c r="D79" s="157" t="s">
        <v>191</v>
      </c>
      <c r="E79" s="491" t="s">
        <v>201</v>
      </c>
      <c r="F79" s="492"/>
    </row>
    <row r="80" spans="1:16" x14ac:dyDescent="0.25">
      <c r="B80" s="159">
        <v>1</v>
      </c>
      <c r="C80" s="160" t="s">
        <v>199</v>
      </c>
      <c r="D80" s="474" t="s">
        <v>212</v>
      </c>
      <c r="E80" s="493" t="s">
        <v>204</v>
      </c>
      <c r="F80" s="494"/>
    </row>
    <row r="81" spans="1:6" x14ac:dyDescent="0.25">
      <c r="B81" s="161"/>
      <c r="C81" s="162"/>
      <c r="D81" s="475"/>
      <c r="E81" s="493" t="s">
        <v>205</v>
      </c>
      <c r="F81" s="494"/>
    </row>
    <row r="82" spans="1:6" x14ac:dyDescent="0.25">
      <c r="B82" s="161"/>
      <c r="C82" s="162"/>
      <c r="D82" s="475"/>
      <c r="E82" s="493" t="s">
        <v>206</v>
      </c>
      <c r="F82" s="494"/>
    </row>
    <row r="83" spans="1:6" x14ac:dyDescent="0.25">
      <c r="B83" s="161"/>
      <c r="C83" s="162"/>
      <c r="D83" s="475"/>
      <c r="E83" s="493" t="s">
        <v>207</v>
      </c>
      <c r="F83" s="494"/>
    </row>
    <row r="84" spans="1:6" x14ac:dyDescent="0.25">
      <c r="B84" s="163"/>
      <c r="C84" s="164"/>
      <c r="D84" s="476"/>
      <c r="E84" s="493" t="s">
        <v>208</v>
      </c>
      <c r="F84" s="494"/>
    </row>
    <row r="85" spans="1:6" ht="78.75" x14ac:dyDescent="0.25">
      <c r="B85" s="165">
        <v>2</v>
      </c>
      <c r="C85" s="120" t="s">
        <v>237</v>
      </c>
      <c r="D85" s="270" t="s">
        <v>202</v>
      </c>
      <c r="E85" s="495" t="s">
        <v>209</v>
      </c>
      <c r="F85" s="496"/>
    </row>
    <row r="86" spans="1:6" ht="15.75" customHeight="1" x14ac:dyDescent="0.25">
      <c r="B86" s="166">
        <v>3</v>
      </c>
      <c r="C86" s="474" t="s">
        <v>200</v>
      </c>
      <c r="D86" s="497" t="s">
        <v>203</v>
      </c>
      <c r="E86" s="498" t="s">
        <v>476</v>
      </c>
      <c r="F86" s="499"/>
    </row>
    <row r="87" spans="1:6" x14ac:dyDescent="0.25">
      <c r="B87" s="126"/>
      <c r="C87" s="475"/>
      <c r="D87" s="497"/>
      <c r="E87" s="498" t="s">
        <v>210</v>
      </c>
      <c r="F87" s="499"/>
    </row>
    <row r="88" spans="1:6" x14ac:dyDescent="0.25">
      <c r="B88" s="128"/>
      <c r="C88" s="476"/>
      <c r="D88" s="497"/>
      <c r="E88" s="498" t="s">
        <v>211</v>
      </c>
      <c r="F88" s="499"/>
    </row>
    <row r="90" spans="1:6" x14ac:dyDescent="0.25">
      <c r="A90" s="93" t="s">
        <v>32</v>
      </c>
      <c r="B90" s="118" t="s">
        <v>477</v>
      </c>
    </row>
    <row r="91" spans="1:6" x14ac:dyDescent="0.25">
      <c r="B91" s="86" t="s">
        <v>478</v>
      </c>
    </row>
    <row r="92" spans="1:6" x14ac:dyDescent="0.25">
      <c r="B92" s="167"/>
    </row>
  </sheetData>
  <mergeCells count="95">
    <mergeCell ref="E85:F85"/>
    <mergeCell ref="C86:C88"/>
    <mergeCell ref="D86:D88"/>
    <mergeCell ref="E86:F86"/>
    <mergeCell ref="E87:F87"/>
    <mergeCell ref="E88:F88"/>
    <mergeCell ref="E79:F79"/>
    <mergeCell ref="D80:D84"/>
    <mergeCell ref="E80:F80"/>
    <mergeCell ref="E81:F81"/>
    <mergeCell ref="E82:F82"/>
    <mergeCell ref="E83:F83"/>
    <mergeCell ref="E84:F84"/>
    <mergeCell ref="O48:O49"/>
    <mergeCell ref="P48:P49"/>
    <mergeCell ref="R48:R49"/>
    <mergeCell ref="S48:S49"/>
    <mergeCell ref="T48:T49"/>
    <mergeCell ref="B53:B54"/>
    <mergeCell ref="C53:C54"/>
    <mergeCell ref="I48:I49"/>
    <mergeCell ref="J48:J49"/>
    <mergeCell ref="K48:K49"/>
    <mergeCell ref="L48:L49"/>
    <mergeCell ref="M48:M49"/>
    <mergeCell ref="N48:N49"/>
    <mergeCell ref="B48:B49"/>
    <mergeCell ref="D48:D49"/>
    <mergeCell ref="E48:E49"/>
    <mergeCell ref="F48:F49"/>
    <mergeCell ref="G48:G49"/>
    <mergeCell ref="H48:H49"/>
    <mergeCell ref="T46:T47"/>
    <mergeCell ref="H46:H47"/>
    <mergeCell ref="I46:I47"/>
    <mergeCell ref="J46:J47"/>
    <mergeCell ref="K46:K47"/>
    <mergeCell ref="L46:L47"/>
    <mergeCell ref="M46:M47"/>
    <mergeCell ref="N46:N47"/>
    <mergeCell ref="O46:O47"/>
    <mergeCell ref="P46:P47"/>
    <mergeCell ref="R46:R47"/>
    <mergeCell ref="S46:S47"/>
    <mergeCell ref="O44:O45"/>
    <mergeCell ref="P44:P45"/>
    <mergeCell ref="R44:R45"/>
    <mergeCell ref="S44:S45"/>
    <mergeCell ref="T44:T45"/>
    <mergeCell ref="B46:B47"/>
    <mergeCell ref="D46:D47"/>
    <mergeCell ref="E46:E47"/>
    <mergeCell ref="F46:F47"/>
    <mergeCell ref="G46:G47"/>
    <mergeCell ref="N44:N45"/>
    <mergeCell ref="B44:B45"/>
    <mergeCell ref="D44:D45"/>
    <mergeCell ref="E44:E45"/>
    <mergeCell ref="F44:F45"/>
    <mergeCell ref="G44:G45"/>
    <mergeCell ref="H44:H45"/>
    <mergeCell ref="I44:I45"/>
    <mergeCell ref="J44:J45"/>
    <mergeCell ref="K44:K45"/>
    <mergeCell ref="L44:L45"/>
    <mergeCell ref="M44:M45"/>
    <mergeCell ref="M33:N34"/>
    <mergeCell ref="O33:P34"/>
    <mergeCell ref="Q33:Q34"/>
    <mergeCell ref="R33:S34"/>
    <mergeCell ref="T33:T34"/>
    <mergeCell ref="B33:B34"/>
    <mergeCell ref="C33:C34"/>
    <mergeCell ref="E33:F33"/>
    <mergeCell ref="G33:H33"/>
    <mergeCell ref="I33:J33"/>
    <mergeCell ref="K33:L34"/>
    <mergeCell ref="G20:H20"/>
    <mergeCell ref="G23:G25"/>
    <mergeCell ref="H23:H25"/>
    <mergeCell ref="E26:H26"/>
    <mergeCell ref="E27:H27"/>
    <mergeCell ref="E28:H28"/>
    <mergeCell ref="E34:F34"/>
    <mergeCell ref="G34:H34"/>
    <mergeCell ref="I34:J34"/>
    <mergeCell ref="B20:B21"/>
    <mergeCell ref="C20:C21"/>
    <mergeCell ref="D20:D21"/>
    <mergeCell ref="E20:F20"/>
    <mergeCell ref="D11:E11"/>
    <mergeCell ref="D12:E12"/>
    <mergeCell ref="D13:E13"/>
    <mergeCell ref="D14:E14"/>
    <mergeCell ref="B15:D15"/>
  </mergeCells>
  <pageMargins left="0.7" right="0.7" top="0.75" bottom="0.75" header="0.3" footer="0.3"/>
  <pageSetup paperSize="9" orientation="portrait"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T76"/>
  <sheetViews>
    <sheetView view="pageLayout" zoomScale="72" zoomScaleNormal="85" zoomScaleSheetLayoutView="62" zoomScalePageLayoutView="72" workbookViewId="0">
      <selection activeCell="F8" sqref="F8"/>
    </sheetView>
  </sheetViews>
  <sheetFormatPr defaultColWidth="12.5703125" defaultRowHeight="15.75" x14ac:dyDescent="0.25"/>
  <cols>
    <col min="1" max="1" width="4.7109375" style="35" customWidth="1"/>
    <col min="2" max="2" width="6.140625" style="35" customWidth="1"/>
    <col min="3" max="3" width="27.85546875" style="35" customWidth="1"/>
    <col min="4" max="4" width="24.28515625" style="35" customWidth="1"/>
    <col min="5" max="5" width="5.85546875" style="35" customWidth="1"/>
    <col min="6" max="6" width="6.42578125" style="35" bestFit="1" customWidth="1"/>
    <col min="7" max="7" width="7.140625" style="35" bestFit="1" customWidth="1"/>
    <col min="8" max="8" width="20.42578125" style="35" customWidth="1"/>
    <col min="9" max="9" width="45.85546875" style="35" customWidth="1"/>
    <col min="10" max="10" width="13.42578125" style="227" customWidth="1"/>
    <col min="11" max="11" width="24.5703125" style="229" customWidth="1"/>
    <col min="12" max="12" width="20.7109375" style="35" customWidth="1"/>
    <col min="13" max="13" width="18.42578125" style="35" customWidth="1"/>
    <col min="14" max="18" width="15.7109375" style="35" customWidth="1"/>
    <col min="19" max="19" width="18.42578125" style="78" customWidth="1"/>
    <col min="20" max="20" width="12.5703125" style="36"/>
    <col min="21" max="16384" width="12.5703125" style="35"/>
  </cols>
  <sheetData>
    <row r="2" spans="2:20" ht="30" x14ac:dyDescent="0.25">
      <c r="B2" s="429" t="s">
        <v>239</v>
      </c>
    </row>
    <row r="3" spans="2:20" ht="18" customHeight="1" x14ac:dyDescent="0.25">
      <c r="B3" s="500" t="s">
        <v>394</v>
      </c>
      <c r="C3" s="500"/>
      <c r="D3" s="500"/>
      <c r="E3" s="36"/>
      <c r="F3" s="36"/>
      <c r="G3" s="216"/>
      <c r="H3" s="36"/>
      <c r="I3" s="35" t="s">
        <v>240</v>
      </c>
      <c r="S3" s="79"/>
    </row>
    <row r="4" spans="2:20" ht="18" customHeight="1" x14ac:dyDescent="0.25">
      <c r="B4" s="39"/>
      <c r="C4" s="36"/>
      <c r="D4" s="36"/>
      <c r="E4" s="36"/>
      <c r="F4" s="36"/>
      <c r="G4" s="221"/>
      <c r="H4" s="36"/>
      <c r="I4" s="222" t="s">
        <v>369</v>
      </c>
      <c r="J4" s="37"/>
      <c r="K4" s="230"/>
      <c r="S4" s="79"/>
    </row>
    <row r="5" spans="2:20" ht="18" customHeight="1" x14ac:dyDescent="0.25">
      <c r="B5" s="39" t="s">
        <v>241</v>
      </c>
      <c r="C5" s="36"/>
      <c r="D5" s="219" t="s">
        <v>358</v>
      </c>
      <c r="E5" s="36"/>
      <c r="F5" s="36"/>
      <c r="G5" s="36"/>
      <c r="H5" s="36"/>
      <c r="I5" s="37"/>
      <c r="J5" s="37"/>
      <c r="K5" s="230"/>
      <c r="L5" s="38"/>
      <c r="M5" s="38"/>
      <c r="N5" s="38"/>
      <c r="O5" s="38"/>
      <c r="P5" s="38"/>
      <c r="Q5" s="38"/>
      <c r="R5" s="38"/>
      <c r="S5" s="79"/>
    </row>
    <row r="6" spans="2:20" ht="30" customHeight="1" x14ac:dyDescent="0.25">
      <c r="B6" s="39" t="s">
        <v>370</v>
      </c>
      <c r="C6" s="36"/>
      <c r="D6" s="217" t="s">
        <v>374</v>
      </c>
      <c r="E6" s="35" t="s">
        <v>371</v>
      </c>
      <c r="G6" s="36"/>
      <c r="H6" s="36"/>
      <c r="I6" s="36"/>
      <c r="J6" s="37"/>
      <c r="K6" s="230"/>
      <c r="L6" s="38"/>
      <c r="M6" s="38"/>
      <c r="N6" s="38"/>
      <c r="O6" s="38"/>
      <c r="P6" s="38"/>
      <c r="Q6" s="38"/>
      <c r="R6" s="38"/>
      <c r="S6" s="79"/>
    </row>
    <row r="7" spans="2:20" ht="30" customHeight="1" x14ac:dyDescent="0.25">
      <c r="B7" s="39" t="s">
        <v>377</v>
      </c>
      <c r="C7" s="36"/>
      <c r="D7" s="217" t="s">
        <v>18</v>
      </c>
      <c r="G7" s="36"/>
      <c r="H7" s="36"/>
      <c r="I7" s="36"/>
      <c r="J7" s="37"/>
      <c r="K7" s="230"/>
      <c r="L7" s="38"/>
      <c r="M7" s="38"/>
      <c r="N7" s="38"/>
      <c r="O7" s="38"/>
      <c r="P7" s="38"/>
      <c r="Q7" s="38"/>
      <c r="R7" s="38"/>
      <c r="S7" s="79"/>
    </row>
    <row r="8" spans="2:20" ht="30" customHeight="1" x14ac:dyDescent="0.25">
      <c r="B8" s="39" t="s">
        <v>378</v>
      </c>
      <c r="C8" s="36"/>
      <c r="D8" s="217" t="s">
        <v>18</v>
      </c>
      <c r="G8" s="36"/>
      <c r="H8" s="36"/>
      <c r="I8" s="36"/>
      <c r="J8" s="37"/>
      <c r="K8" s="230"/>
      <c r="L8" s="38"/>
      <c r="M8" s="38"/>
      <c r="N8" s="38"/>
      <c r="O8" s="38"/>
      <c r="P8" s="38"/>
      <c r="Q8" s="38"/>
      <c r="R8" s="38"/>
      <c r="S8" s="79"/>
    </row>
    <row r="9" spans="2:20" ht="18" customHeight="1" x14ac:dyDescent="0.25">
      <c r="B9" s="39" t="s">
        <v>242</v>
      </c>
      <c r="C9" s="36"/>
      <c r="D9" s="219" t="s">
        <v>359</v>
      </c>
      <c r="E9" s="36"/>
      <c r="F9" s="36"/>
      <c r="G9" s="36"/>
      <c r="H9" s="36"/>
      <c r="I9" s="37"/>
      <c r="J9" s="37"/>
      <c r="K9" s="230"/>
      <c r="L9" s="38"/>
      <c r="M9" s="38"/>
      <c r="N9" s="38"/>
      <c r="O9" s="38"/>
      <c r="P9" s="38"/>
      <c r="Q9" s="38"/>
      <c r="R9" s="38"/>
      <c r="S9" s="79"/>
    </row>
    <row r="10" spans="2:20" ht="18" customHeight="1" x14ac:dyDescent="0.25">
      <c r="B10" s="39" t="s">
        <v>243</v>
      </c>
      <c r="C10" s="36"/>
      <c r="D10" s="220" t="s">
        <v>360</v>
      </c>
      <c r="E10" s="36"/>
      <c r="F10" s="36"/>
      <c r="G10" s="36"/>
      <c r="H10" s="36"/>
      <c r="I10" s="37"/>
      <c r="J10" s="37"/>
      <c r="K10" s="230"/>
      <c r="L10" s="38"/>
      <c r="M10" s="38"/>
      <c r="N10" s="38"/>
      <c r="O10" s="38"/>
      <c r="P10" s="38"/>
      <c r="Q10" s="38"/>
      <c r="R10" s="38"/>
      <c r="S10" s="79"/>
    </row>
    <row r="11" spans="2:20" ht="18" customHeight="1" x14ac:dyDescent="0.25">
      <c r="B11" s="39" t="s">
        <v>244</v>
      </c>
      <c r="C11" s="36"/>
      <c r="D11" s="220" t="s">
        <v>361</v>
      </c>
      <c r="E11" s="36"/>
      <c r="F11" s="36"/>
      <c r="G11" s="36"/>
      <c r="H11" s="36"/>
      <c r="I11" s="37"/>
      <c r="J11" s="37"/>
      <c r="K11" s="230"/>
      <c r="L11" s="38"/>
      <c r="M11" s="38"/>
      <c r="N11" s="38"/>
      <c r="O11" s="38"/>
      <c r="P11" s="38"/>
      <c r="Q11" s="38"/>
      <c r="R11" s="38"/>
      <c r="S11" s="79"/>
    </row>
    <row r="12" spans="2:20" ht="18" customHeight="1" x14ac:dyDescent="0.25">
      <c r="B12" s="39" t="s">
        <v>395</v>
      </c>
      <c r="C12" s="36"/>
      <c r="D12" s="218" t="s">
        <v>9</v>
      </c>
      <c r="E12" s="36"/>
      <c r="F12" s="36"/>
      <c r="G12" s="36"/>
      <c r="H12" s="36"/>
      <c r="I12" s="37"/>
      <c r="J12" s="37"/>
      <c r="K12" s="230"/>
      <c r="L12" s="38"/>
      <c r="M12" s="38"/>
      <c r="N12" s="38"/>
      <c r="O12" s="38"/>
      <c r="P12" s="38"/>
      <c r="Q12" s="38"/>
      <c r="R12" s="38"/>
      <c r="S12" s="79"/>
    </row>
    <row r="14" spans="2:20" ht="15" customHeight="1" x14ac:dyDescent="0.25">
      <c r="B14" s="501" t="s">
        <v>6</v>
      </c>
      <c r="C14" s="501" t="s">
        <v>7</v>
      </c>
      <c r="D14" s="502" t="s">
        <v>470</v>
      </c>
      <c r="E14" s="501" t="s">
        <v>41</v>
      </c>
      <c r="F14" s="501"/>
      <c r="G14" s="501"/>
      <c r="H14" s="502" t="s">
        <v>382</v>
      </c>
      <c r="I14" s="501" t="s">
        <v>245</v>
      </c>
      <c r="J14" s="501" t="s">
        <v>249</v>
      </c>
      <c r="K14" s="511" t="s">
        <v>383</v>
      </c>
      <c r="L14" s="501" t="s">
        <v>246</v>
      </c>
      <c r="M14" s="501" t="s">
        <v>247</v>
      </c>
      <c r="N14" s="501" t="s">
        <v>259</v>
      </c>
      <c r="O14" s="501"/>
      <c r="P14" s="501"/>
      <c r="Q14" s="501"/>
      <c r="R14" s="501"/>
      <c r="S14" s="501" t="s">
        <v>260</v>
      </c>
    </row>
    <row r="15" spans="2:20" ht="34.5" customHeight="1" x14ac:dyDescent="0.25">
      <c r="B15" s="501"/>
      <c r="C15" s="501"/>
      <c r="D15" s="503"/>
      <c r="E15" s="224" t="s">
        <v>363</v>
      </c>
      <c r="F15" s="224" t="s">
        <v>364</v>
      </c>
      <c r="G15" s="224" t="s">
        <v>365</v>
      </c>
      <c r="H15" s="503"/>
      <c r="I15" s="501"/>
      <c r="J15" s="501"/>
      <c r="K15" s="512"/>
      <c r="L15" s="501"/>
      <c r="M15" s="501"/>
      <c r="N15" s="223">
        <v>1</v>
      </c>
      <c r="O15" s="223">
        <v>2</v>
      </c>
      <c r="P15" s="223">
        <v>3</v>
      </c>
      <c r="Q15" s="223">
        <v>4</v>
      </c>
      <c r="R15" s="223">
        <v>5</v>
      </c>
      <c r="S15" s="501"/>
    </row>
    <row r="16" spans="2:20" s="346" customFormat="1" ht="31.5" x14ac:dyDescent="0.25">
      <c r="B16" s="277" t="s">
        <v>16</v>
      </c>
      <c r="C16" s="202" t="s">
        <v>471</v>
      </c>
      <c r="D16" s="339">
        <f>VLOOKUP($D$6,mMaster_K,2,FALSE)</f>
        <v>2</v>
      </c>
      <c r="E16" s="339"/>
      <c r="F16" s="339"/>
      <c r="G16" s="340">
        <f>D16</f>
        <v>2</v>
      </c>
      <c r="H16" s="279">
        <f>(G16/$G$34) * 70 %</f>
        <v>8.7499999999999994E-2</v>
      </c>
      <c r="I16" s="341" t="s">
        <v>312</v>
      </c>
      <c r="J16" s="342">
        <v>1</v>
      </c>
      <c r="K16" s="320">
        <f>J16*H16</f>
        <v>8.7499999999999994E-2</v>
      </c>
      <c r="L16" s="343" t="s">
        <v>316</v>
      </c>
      <c r="M16" s="342">
        <v>1</v>
      </c>
      <c r="N16" s="506" t="s">
        <v>314</v>
      </c>
      <c r="O16" s="507"/>
      <c r="P16" s="507"/>
      <c r="Q16" s="507"/>
      <c r="R16" s="508"/>
      <c r="S16" s="344" t="s">
        <v>315</v>
      </c>
      <c r="T16" s="345"/>
    </row>
    <row r="17" spans="1:20" s="346" customFormat="1" ht="27.75" customHeight="1" x14ac:dyDescent="0.25">
      <c r="B17" s="277"/>
      <c r="C17" s="202" t="s">
        <v>472</v>
      </c>
      <c r="D17" s="339">
        <f>VLOOKUP($D$7,mMaster_K,2,FALSE)</f>
        <v>0</v>
      </c>
      <c r="E17" s="339"/>
      <c r="F17" s="339"/>
      <c r="G17" s="340">
        <f t="shared" ref="G17:G18" si="0">D17</f>
        <v>0</v>
      </c>
      <c r="H17" s="279">
        <f>(G17/$G$34) * 70 %</f>
        <v>0</v>
      </c>
      <c r="I17" s="341"/>
      <c r="J17" s="342">
        <v>1</v>
      </c>
      <c r="K17" s="320">
        <f t="shared" ref="K17:K18" si="1">J17*H17</f>
        <v>0</v>
      </c>
      <c r="L17" s="343"/>
      <c r="M17" s="342"/>
      <c r="N17" s="342"/>
      <c r="O17" s="342"/>
      <c r="P17" s="342"/>
      <c r="Q17" s="342"/>
      <c r="R17" s="342"/>
      <c r="S17" s="344"/>
      <c r="T17" s="345"/>
    </row>
    <row r="18" spans="1:20" s="346" customFormat="1" ht="27.75" customHeight="1" x14ac:dyDescent="0.25">
      <c r="B18" s="277"/>
      <c r="C18" s="202" t="s">
        <v>473</v>
      </c>
      <c r="D18" s="339">
        <f>VLOOKUP($D$8,mMaster_K,2,FALSE)</f>
        <v>0</v>
      </c>
      <c r="E18" s="339"/>
      <c r="F18" s="339"/>
      <c r="G18" s="340">
        <f t="shared" si="0"/>
        <v>0</v>
      </c>
      <c r="H18" s="279">
        <f>(G18/$G$34) * 70 %</f>
        <v>0</v>
      </c>
      <c r="I18" s="341"/>
      <c r="J18" s="342">
        <v>1</v>
      </c>
      <c r="K18" s="320">
        <f t="shared" si="1"/>
        <v>0</v>
      </c>
      <c r="L18" s="343"/>
      <c r="M18" s="342"/>
      <c r="N18" s="342"/>
      <c r="O18" s="342"/>
      <c r="P18" s="342"/>
      <c r="Q18" s="342"/>
      <c r="R18" s="342"/>
      <c r="S18" s="344"/>
      <c r="T18" s="345"/>
    </row>
    <row r="19" spans="1:20" ht="10.5" customHeight="1" x14ac:dyDescent="0.25">
      <c r="B19" s="191"/>
      <c r="C19" s="203"/>
      <c r="D19" s="206"/>
      <c r="E19" s="206"/>
      <c r="F19" s="206"/>
      <c r="G19" s="206"/>
      <c r="H19" s="207"/>
      <c r="I19" s="174"/>
      <c r="J19" s="226"/>
      <c r="K19" s="226"/>
      <c r="L19" s="174"/>
      <c r="M19" s="193"/>
      <c r="N19" s="193"/>
      <c r="O19" s="193"/>
      <c r="P19" s="193"/>
      <c r="Q19" s="193"/>
      <c r="R19" s="193"/>
      <c r="S19" s="176"/>
    </row>
    <row r="20" spans="1:20" ht="28.5" customHeight="1" x14ac:dyDescent="0.25">
      <c r="B20" s="194" t="s">
        <v>19</v>
      </c>
      <c r="C20" s="195" t="s">
        <v>20</v>
      </c>
      <c r="D20" s="347"/>
      <c r="E20" s="347"/>
      <c r="F20" s="347"/>
      <c r="G20" s="347"/>
      <c r="H20" s="348"/>
      <c r="I20" s="509" t="s">
        <v>18</v>
      </c>
      <c r="J20" s="510"/>
      <c r="K20" s="510"/>
      <c r="L20" s="510"/>
      <c r="M20" s="510"/>
      <c r="N20" s="510"/>
      <c r="O20" s="510"/>
      <c r="P20" s="510"/>
      <c r="Q20" s="510"/>
      <c r="R20" s="510"/>
      <c r="S20" s="510"/>
    </row>
    <row r="21" spans="1:20" x14ac:dyDescent="0.25">
      <c r="B21" s="353" t="s">
        <v>250</v>
      </c>
      <c r="C21" s="196" t="s">
        <v>384</v>
      </c>
      <c r="D21" s="333">
        <f>VLOOKUP($D$6,mMaster_K,20,FALSE)</f>
        <v>12</v>
      </c>
      <c r="E21" s="209"/>
      <c r="F21" s="358"/>
      <c r="G21" s="332">
        <f>VLOOKUP($D$6,mMaster_K,20,FALSE)</f>
        <v>12</v>
      </c>
      <c r="H21" s="237">
        <f>(G21/$G$34) * 70 %</f>
        <v>0.52499999999999991</v>
      </c>
      <c r="I21" s="253" t="s">
        <v>389</v>
      </c>
      <c r="J21" s="504">
        <f>SUM(J23:J28)</f>
        <v>1</v>
      </c>
      <c r="K21" s="254"/>
      <c r="L21" s="251"/>
      <c r="M21" s="251"/>
      <c r="N21" s="251"/>
      <c r="O21" s="251"/>
      <c r="P21" s="251"/>
      <c r="Q21" s="251"/>
      <c r="R21" s="251"/>
      <c r="S21" s="252"/>
    </row>
    <row r="22" spans="1:20" x14ac:dyDescent="0.25">
      <c r="B22" s="354"/>
      <c r="C22" s="257" t="s">
        <v>390</v>
      </c>
      <c r="D22" s="331" t="s">
        <v>391</v>
      </c>
      <c r="E22" s="334"/>
      <c r="F22" s="359"/>
      <c r="G22" s="335"/>
      <c r="H22" s="336"/>
      <c r="I22" s="337"/>
      <c r="J22" s="505"/>
      <c r="K22" s="256"/>
      <c r="L22" s="174"/>
      <c r="M22" s="174"/>
      <c r="N22" s="174"/>
      <c r="O22" s="174"/>
      <c r="P22" s="174"/>
      <c r="Q22" s="174"/>
      <c r="R22" s="174"/>
      <c r="S22" s="338"/>
    </row>
    <row r="23" spans="1:20" ht="54" customHeight="1" x14ac:dyDescent="0.25">
      <c r="B23" s="355"/>
      <c r="C23" s="258" t="s">
        <v>392</v>
      </c>
      <c r="D23" s="259" t="s">
        <v>393</v>
      </c>
      <c r="E23" s="209"/>
      <c r="F23" s="209"/>
      <c r="G23" s="210"/>
      <c r="H23" s="237"/>
      <c r="I23" s="250" t="s">
        <v>388</v>
      </c>
      <c r="J23" s="360">
        <v>0.8</v>
      </c>
      <c r="K23" s="233">
        <f>J23*H$21</f>
        <v>0.41999999999999993</v>
      </c>
      <c r="L23" s="170"/>
      <c r="M23" s="324"/>
      <c r="N23" s="168"/>
      <c r="O23" s="168"/>
      <c r="P23" s="168"/>
      <c r="Q23" s="168"/>
      <c r="R23" s="168"/>
      <c r="S23" s="80"/>
    </row>
    <row r="24" spans="1:20" ht="54" customHeight="1" x14ac:dyDescent="0.25">
      <c r="B24" s="355"/>
      <c r="C24" s="260"/>
      <c r="D24" s="261"/>
      <c r="E24" s="211"/>
      <c r="F24" s="211"/>
      <c r="G24" s="212"/>
      <c r="H24" s="249"/>
      <c r="I24" s="250" t="s">
        <v>388</v>
      </c>
      <c r="J24" s="323">
        <v>0.15</v>
      </c>
      <c r="K24" s="233">
        <f t="shared" ref="K24:K28" si="2">J24*H$21</f>
        <v>7.8749999999999987E-2</v>
      </c>
      <c r="L24" s="170"/>
      <c r="M24" s="324"/>
      <c r="N24" s="330"/>
      <c r="O24" s="330"/>
      <c r="P24" s="330"/>
      <c r="Q24" s="330"/>
      <c r="R24" s="330"/>
      <c r="S24" s="80"/>
    </row>
    <row r="25" spans="1:20" ht="54" customHeight="1" x14ac:dyDescent="0.25">
      <c r="B25" s="355"/>
      <c r="C25" s="260"/>
      <c r="D25" s="261"/>
      <c r="E25" s="211"/>
      <c r="F25" s="211"/>
      <c r="G25" s="212"/>
      <c r="H25" s="249"/>
      <c r="I25" s="250" t="s">
        <v>388</v>
      </c>
      <c r="J25" s="323">
        <v>0.05</v>
      </c>
      <c r="K25" s="233">
        <f t="shared" si="2"/>
        <v>2.6249999999999996E-2</v>
      </c>
      <c r="L25" s="170"/>
      <c r="M25" s="324"/>
      <c r="N25" s="330"/>
      <c r="O25" s="330"/>
      <c r="P25" s="330"/>
      <c r="Q25" s="330"/>
      <c r="R25" s="330"/>
      <c r="S25" s="80"/>
    </row>
    <row r="26" spans="1:20" ht="54" customHeight="1" x14ac:dyDescent="0.25">
      <c r="B26" s="355"/>
      <c r="C26" s="260"/>
      <c r="D26" s="261"/>
      <c r="E26" s="211"/>
      <c r="F26" s="211"/>
      <c r="G26" s="212"/>
      <c r="H26" s="249"/>
      <c r="I26" s="250" t="s">
        <v>388</v>
      </c>
      <c r="J26" s="323">
        <v>0</v>
      </c>
      <c r="K26" s="233">
        <f t="shared" si="2"/>
        <v>0</v>
      </c>
      <c r="L26" s="170"/>
      <c r="M26" s="324"/>
      <c r="N26" s="330"/>
      <c r="O26" s="330"/>
      <c r="P26" s="330"/>
      <c r="Q26" s="330"/>
      <c r="R26" s="330"/>
      <c r="S26" s="80"/>
    </row>
    <row r="27" spans="1:20" ht="54" customHeight="1" x14ac:dyDescent="0.25">
      <c r="B27" s="355"/>
      <c r="C27" s="260"/>
      <c r="D27" s="261"/>
      <c r="E27" s="211"/>
      <c r="F27" s="211"/>
      <c r="G27" s="212"/>
      <c r="H27" s="249"/>
      <c r="I27" s="250" t="s">
        <v>388</v>
      </c>
      <c r="J27" s="323">
        <v>0</v>
      </c>
      <c r="K27" s="233">
        <f t="shared" si="2"/>
        <v>0</v>
      </c>
      <c r="L27" s="170"/>
      <c r="M27" s="324"/>
      <c r="N27" s="330"/>
      <c r="O27" s="330"/>
      <c r="P27" s="330"/>
      <c r="Q27" s="330"/>
      <c r="R27" s="330"/>
      <c r="S27" s="80"/>
    </row>
    <row r="28" spans="1:20" ht="54" customHeight="1" x14ac:dyDescent="0.25">
      <c r="B28" s="355"/>
      <c r="C28" s="260"/>
      <c r="D28" s="261"/>
      <c r="E28" s="211"/>
      <c r="F28" s="211"/>
      <c r="G28" s="212"/>
      <c r="H28" s="249"/>
      <c r="I28" s="250" t="s">
        <v>388</v>
      </c>
      <c r="J28" s="323">
        <v>0</v>
      </c>
      <c r="K28" s="233">
        <f t="shared" si="2"/>
        <v>0</v>
      </c>
      <c r="L28" s="170"/>
      <c r="M28" s="324"/>
      <c r="N28" s="330"/>
      <c r="O28" s="330"/>
      <c r="P28" s="330"/>
      <c r="Q28" s="330"/>
      <c r="R28" s="330"/>
      <c r="S28" s="80"/>
    </row>
    <row r="29" spans="1:20" ht="62.25" customHeight="1" x14ac:dyDescent="0.25">
      <c r="B29" s="356" t="s">
        <v>251</v>
      </c>
      <c r="C29" s="204" t="s">
        <v>254</v>
      </c>
      <c r="D29" s="205">
        <f>VLOOKUP($D$12,mStudi,2,FALSE)</f>
        <v>0</v>
      </c>
      <c r="E29" s="213"/>
      <c r="F29" s="213"/>
      <c r="G29" s="214">
        <f>D29</f>
        <v>0</v>
      </c>
      <c r="H29" s="236">
        <f>(G29/$G$34) * 70 %</f>
        <v>0</v>
      </c>
      <c r="I29" s="169" t="s">
        <v>255</v>
      </c>
      <c r="J29" s="172">
        <v>1</v>
      </c>
      <c r="K29" s="233">
        <f>J29*H29</f>
        <v>0</v>
      </c>
      <c r="L29" s="170" t="s">
        <v>256</v>
      </c>
      <c r="M29" s="171">
        <v>3.75</v>
      </c>
      <c r="N29" s="76" t="s">
        <v>266</v>
      </c>
      <c r="O29" s="76" t="s">
        <v>265</v>
      </c>
      <c r="P29" s="76" t="s">
        <v>264</v>
      </c>
      <c r="Q29" s="76" t="s">
        <v>262</v>
      </c>
      <c r="R29" s="77" t="s">
        <v>261</v>
      </c>
      <c r="S29" s="80" t="s">
        <v>263</v>
      </c>
    </row>
    <row r="30" spans="1:20" ht="94.5" x14ac:dyDescent="0.25">
      <c r="B30" s="357" t="s">
        <v>252</v>
      </c>
      <c r="C30" s="225" t="s">
        <v>258</v>
      </c>
      <c r="D30" s="215">
        <v>2</v>
      </c>
      <c r="E30" s="213">
        <f>VLOOKUP($D$6,mMaster_K,17,FALSE)</f>
        <v>0</v>
      </c>
      <c r="F30" s="213">
        <f>VLOOKUP($D$6,mMaster_K,18,FALSE)</f>
        <v>2</v>
      </c>
      <c r="G30" s="214">
        <f t="shared" ref="G30" si="3">IF(D30&lt;E30,E30,IF(D30&gt;F30,F30,D30))</f>
        <v>2</v>
      </c>
      <c r="H30" s="236">
        <f>(G30/$G$34) * 70 %</f>
        <v>8.7499999999999994E-2</v>
      </c>
      <c r="I30" s="173" t="s">
        <v>317</v>
      </c>
      <c r="J30" s="325">
        <v>1</v>
      </c>
      <c r="K30" s="234">
        <f>J30*H30</f>
        <v>8.7499999999999994E-2</v>
      </c>
      <c r="L30" s="326" t="s">
        <v>318</v>
      </c>
      <c r="M30" s="325">
        <v>1</v>
      </c>
      <c r="N30" s="327" t="s">
        <v>321</v>
      </c>
      <c r="O30" s="327" t="s">
        <v>320</v>
      </c>
      <c r="P30" s="327" t="s">
        <v>309</v>
      </c>
      <c r="Q30" s="327" t="s">
        <v>319</v>
      </c>
      <c r="R30" s="328" t="s">
        <v>248</v>
      </c>
      <c r="S30" s="329" t="s">
        <v>322</v>
      </c>
    </row>
    <row r="31" spans="1:20" s="201" customFormat="1" ht="9.75" customHeight="1" x14ac:dyDescent="0.25">
      <c r="A31" s="35"/>
      <c r="B31" s="197"/>
      <c r="C31" s="198"/>
      <c r="D31" s="33"/>
      <c r="E31" s="33"/>
      <c r="F31" s="33"/>
      <c r="G31" s="33"/>
      <c r="H31" s="208"/>
      <c r="I31" s="192"/>
      <c r="J31" s="197"/>
      <c r="K31" s="235"/>
      <c r="L31" s="192"/>
      <c r="M31" s="192"/>
      <c r="N31" s="192"/>
      <c r="O31" s="192"/>
      <c r="P31" s="192"/>
      <c r="Q31" s="192"/>
      <c r="R31" s="192"/>
      <c r="S31" s="199"/>
      <c r="T31" s="200"/>
    </row>
    <row r="32" spans="1:20" s="346" customFormat="1" ht="91.5" customHeight="1" x14ac:dyDescent="0.25">
      <c r="B32" s="315" t="s">
        <v>32</v>
      </c>
      <c r="C32" s="316" t="s">
        <v>236</v>
      </c>
      <c r="D32" s="317">
        <f>MAX(VLOOKUP($D$7,mMaster_K,19,FALSE), VLOOKUP($D$8,mMaster_K,19,FALSE))</f>
        <v>0</v>
      </c>
      <c r="E32" s="300"/>
      <c r="F32" s="300"/>
      <c r="G32" s="301">
        <f>D32</f>
        <v>0</v>
      </c>
      <c r="H32" s="279">
        <f>(G32/$G$34) * 70 %</f>
        <v>0</v>
      </c>
      <c r="I32" s="349" t="s">
        <v>362</v>
      </c>
      <c r="J32" s="319">
        <v>1</v>
      </c>
      <c r="K32" s="320">
        <f>J32*H32</f>
        <v>0</v>
      </c>
      <c r="L32" s="318"/>
      <c r="M32" s="350"/>
      <c r="N32" s="350"/>
      <c r="O32" s="350"/>
      <c r="P32" s="350"/>
      <c r="Q32" s="350"/>
      <c r="R32" s="351"/>
      <c r="S32" s="352" t="s">
        <v>323</v>
      </c>
      <c r="T32" s="345"/>
    </row>
    <row r="33" spans="1:19" x14ac:dyDescent="0.25">
      <c r="B33" s="174"/>
      <c r="C33" s="175"/>
      <c r="D33" s="175"/>
      <c r="E33" s="175"/>
      <c r="F33" s="175"/>
      <c r="G33" s="175"/>
      <c r="H33" s="184"/>
      <c r="I33" s="174"/>
      <c r="J33" s="226"/>
      <c r="K33" s="226"/>
      <c r="L33" s="174"/>
      <c r="M33" s="174"/>
      <c r="N33" s="174"/>
      <c r="O33" s="174"/>
      <c r="P33" s="174"/>
      <c r="Q33" s="174"/>
      <c r="R33" s="174"/>
      <c r="S33" s="176"/>
    </row>
    <row r="34" spans="1:19" x14ac:dyDescent="0.25">
      <c r="C34" s="35" t="s">
        <v>133</v>
      </c>
      <c r="D34" s="185">
        <f>SUM(D16:D32)</f>
        <v>16</v>
      </c>
      <c r="G34" s="185">
        <f>SUM(G16:G32)</f>
        <v>16</v>
      </c>
      <c r="H34" s="186">
        <f>SUM(H16:H32)</f>
        <v>0.7</v>
      </c>
      <c r="K34" s="186">
        <f>SUM(K16:K32)</f>
        <v>0.7</v>
      </c>
    </row>
    <row r="35" spans="1:19" x14ac:dyDescent="0.25">
      <c r="J35" s="228"/>
      <c r="K35" s="231"/>
    </row>
    <row r="37" spans="1:19" x14ac:dyDescent="0.25">
      <c r="B37" s="392" t="s">
        <v>355</v>
      </c>
      <c r="C37" s="34"/>
      <c r="D37" s="34"/>
      <c r="E37" s="34"/>
      <c r="F37" s="34"/>
      <c r="G37" s="34"/>
      <c r="H37" s="34"/>
      <c r="I37" s="177"/>
      <c r="J37" s="33"/>
      <c r="K37" s="232"/>
      <c r="L37" s="178"/>
      <c r="M37" s="178"/>
      <c r="N37" s="179"/>
      <c r="O37" s="180"/>
    </row>
    <row r="38" spans="1:19" x14ac:dyDescent="0.25">
      <c r="B38" s="155" t="s">
        <v>356</v>
      </c>
      <c r="C38" s="155"/>
      <c r="D38" s="155"/>
      <c r="E38" s="155"/>
      <c r="F38" s="155"/>
      <c r="G38" s="155"/>
      <c r="H38" s="155"/>
      <c r="I38" s="107"/>
      <c r="J38" s="33"/>
      <c r="K38" s="232"/>
      <c r="L38" s="33"/>
      <c r="M38" s="155"/>
      <c r="N38" s="155" t="s">
        <v>357</v>
      </c>
      <c r="O38" s="181"/>
    </row>
    <row r="39" spans="1:19" x14ac:dyDescent="0.25">
      <c r="B39" s="34"/>
      <c r="C39" s="182"/>
      <c r="D39" s="182"/>
      <c r="E39" s="182"/>
      <c r="F39" s="182"/>
      <c r="G39" s="182"/>
      <c r="H39" s="182"/>
      <c r="I39" s="182"/>
      <c r="J39" s="33"/>
      <c r="K39" s="232"/>
      <c r="L39" s="33"/>
      <c r="M39" s="34"/>
      <c r="N39" s="34"/>
      <c r="O39" s="181"/>
    </row>
    <row r="40" spans="1:19" x14ac:dyDescent="0.25">
      <c r="B40" s="34"/>
      <c r="C40" s="182"/>
      <c r="D40" s="182"/>
      <c r="E40" s="182"/>
      <c r="F40" s="182"/>
      <c r="G40" s="182"/>
      <c r="H40" s="182"/>
      <c r="I40" s="182"/>
      <c r="J40" s="33"/>
      <c r="K40" s="232"/>
      <c r="L40" s="33"/>
      <c r="M40" s="34"/>
      <c r="N40" s="34"/>
      <c r="O40" s="181"/>
    </row>
    <row r="41" spans="1:19" x14ac:dyDescent="0.25">
      <c r="B41" s="34"/>
      <c r="C41" s="182"/>
      <c r="D41" s="182"/>
      <c r="E41" s="182"/>
      <c r="F41" s="182"/>
      <c r="G41" s="182"/>
      <c r="H41" s="182"/>
      <c r="I41" s="182"/>
      <c r="J41" s="33"/>
      <c r="K41" s="232"/>
      <c r="L41" s="33"/>
      <c r="M41" s="34"/>
      <c r="N41" s="34"/>
      <c r="O41" s="181"/>
    </row>
    <row r="42" spans="1:19" x14ac:dyDescent="0.25">
      <c r="B42" s="34"/>
      <c r="C42" s="182"/>
      <c r="D42" s="182"/>
      <c r="E42" s="182"/>
      <c r="F42" s="182"/>
      <c r="G42" s="182"/>
      <c r="H42" s="182"/>
      <c r="I42" s="182"/>
      <c r="J42" s="33"/>
      <c r="K42" s="232"/>
      <c r="L42" s="33"/>
      <c r="M42" s="34"/>
      <c r="N42" s="34"/>
      <c r="O42" s="181"/>
    </row>
    <row r="43" spans="1:19" x14ac:dyDescent="0.25">
      <c r="B43" s="34"/>
      <c r="C43" s="182"/>
      <c r="D43" s="182"/>
      <c r="E43" s="182"/>
      <c r="F43" s="182"/>
      <c r="G43" s="182"/>
      <c r="H43" s="182"/>
      <c r="I43" s="182"/>
      <c r="J43" s="33"/>
      <c r="K43" s="232"/>
      <c r="L43" s="33"/>
      <c r="M43" s="34"/>
      <c r="N43" s="34"/>
      <c r="O43" s="181"/>
    </row>
    <row r="44" spans="1:19" x14ac:dyDescent="0.25">
      <c r="B44" s="393" t="s">
        <v>480</v>
      </c>
      <c r="C44" s="182"/>
      <c r="D44" s="182"/>
      <c r="E44" s="182"/>
      <c r="F44" s="182"/>
      <c r="G44" s="182"/>
      <c r="H44" s="182"/>
      <c r="I44" s="182"/>
      <c r="J44" s="33"/>
      <c r="K44" s="232"/>
      <c r="L44" s="33"/>
      <c r="M44" s="34"/>
      <c r="N44" s="393" t="s">
        <v>480</v>
      </c>
      <c r="O44" s="181"/>
    </row>
    <row r="45" spans="1:19" x14ac:dyDescent="0.25">
      <c r="B45" s="393" t="s">
        <v>481</v>
      </c>
      <c r="C45" s="182"/>
      <c r="D45" s="182"/>
      <c r="E45" s="182"/>
      <c r="F45" s="182"/>
      <c r="G45" s="182"/>
      <c r="H45" s="182"/>
      <c r="I45" s="182"/>
      <c r="J45" s="33"/>
      <c r="K45" s="232"/>
      <c r="L45" s="33"/>
      <c r="M45" s="34"/>
      <c r="N45" s="393" t="s">
        <v>479</v>
      </c>
      <c r="O45" s="181"/>
    </row>
    <row r="46" spans="1:19" s="36" customFormat="1" x14ac:dyDescent="0.25">
      <c r="A46" s="35"/>
      <c r="B46" s="35"/>
      <c r="C46" s="35"/>
      <c r="D46" s="35"/>
      <c r="E46" s="35"/>
      <c r="F46" s="35"/>
      <c r="G46" s="35"/>
      <c r="H46" s="35"/>
      <c r="I46" s="35"/>
      <c r="J46" s="227"/>
      <c r="K46" s="229"/>
      <c r="L46" s="35"/>
      <c r="M46" s="35"/>
      <c r="N46" s="35"/>
      <c r="O46" s="35"/>
      <c r="P46" s="35"/>
      <c r="Q46" s="35"/>
      <c r="R46" s="35"/>
      <c r="S46" s="78"/>
    </row>
    <row r="47" spans="1:19" s="36" customFormat="1" x14ac:dyDescent="0.25">
      <c r="A47" s="35"/>
      <c r="B47" s="35"/>
      <c r="C47" s="35"/>
      <c r="D47" s="35"/>
      <c r="E47" s="35"/>
      <c r="F47" s="35"/>
      <c r="G47" s="35"/>
      <c r="H47" s="35"/>
      <c r="I47" s="35"/>
      <c r="J47" s="227"/>
      <c r="K47" s="229"/>
      <c r="L47" s="35"/>
      <c r="M47" s="35"/>
      <c r="N47" s="35"/>
      <c r="O47" s="35"/>
      <c r="P47" s="35"/>
      <c r="Q47" s="35"/>
      <c r="R47" s="35"/>
      <c r="S47" s="78"/>
    </row>
    <row r="48" spans="1:19" s="36" customFormat="1" x14ac:dyDescent="0.25">
      <c r="A48" s="35"/>
      <c r="B48" s="35"/>
      <c r="C48" s="35"/>
      <c r="D48" s="35"/>
      <c r="E48" s="35"/>
      <c r="F48" s="35"/>
      <c r="G48" s="35"/>
      <c r="H48" s="35"/>
      <c r="I48" s="35"/>
      <c r="J48" s="227"/>
      <c r="K48" s="229"/>
      <c r="L48" s="35"/>
      <c r="M48" s="35"/>
      <c r="N48" s="35"/>
      <c r="O48" s="35"/>
      <c r="P48" s="35"/>
      <c r="Q48" s="35"/>
      <c r="R48" s="35"/>
      <c r="S48" s="78"/>
    </row>
    <row r="49" spans="1:19" s="36" customFormat="1" x14ac:dyDescent="0.25">
      <c r="A49" s="35"/>
      <c r="B49" s="35"/>
      <c r="C49" s="35"/>
      <c r="D49" s="35"/>
      <c r="E49" s="35"/>
      <c r="F49" s="35"/>
      <c r="G49" s="35"/>
      <c r="H49" s="35"/>
      <c r="I49" s="35"/>
      <c r="J49" s="227"/>
      <c r="K49" s="229"/>
      <c r="L49" s="35"/>
      <c r="M49" s="35"/>
      <c r="N49" s="35"/>
      <c r="O49" s="35"/>
      <c r="P49" s="35"/>
      <c r="Q49" s="35"/>
      <c r="R49" s="35"/>
      <c r="S49" s="78"/>
    </row>
    <row r="50" spans="1:19" s="36" customFormat="1" x14ac:dyDescent="0.25">
      <c r="A50" s="35"/>
      <c r="B50" s="35"/>
      <c r="C50" s="35"/>
      <c r="D50" s="35"/>
      <c r="E50" s="35"/>
      <c r="F50" s="35"/>
      <c r="G50" s="35"/>
      <c r="H50" s="35"/>
      <c r="I50" s="35"/>
      <c r="J50" s="227"/>
      <c r="K50" s="229"/>
      <c r="L50" s="35"/>
      <c r="M50" s="35"/>
      <c r="N50" s="35"/>
      <c r="O50" s="35"/>
      <c r="P50" s="35"/>
      <c r="Q50" s="35"/>
      <c r="R50" s="35"/>
      <c r="S50" s="78"/>
    </row>
    <row r="51" spans="1:19" s="36" customFormat="1" x14ac:dyDescent="0.25">
      <c r="A51" s="35"/>
      <c r="B51" s="35"/>
      <c r="C51" s="35"/>
      <c r="D51" s="35"/>
      <c r="E51" s="35"/>
      <c r="F51" s="35"/>
      <c r="G51" s="35"/>
      <c r="H51" s="35"/>
      <c r="I51" s="35"/>
      <c r="J51" s="227"/>
      <c r="K51" s="229"/>
      <c r="L51" s="35"/>
      <c r="M51" s="35"/>
      <c r="N51" s="35"/>
      <c r="O51" s="35"/>
      <c r="P51" s="35"/>
      <c r="Q51" s="35"/>
      <c r="R51" s="35"/>
      <c r="S51" s="78"/>
    </row>
    <row r="52" spans="1:19" s="36" customFormat="1" x14ac:dyDescent="0.25">
      <c r="A52" s="35"/>
      <c r="B52" s="35"/>
      <c r="C52" s="35"/>
      <c r="D52" s="35"/>
      <c r="E52" s="35"/>
      <c r="F52" s="35"/>
      <c r="G52" s="35"/>
      <c r="H52" s="35"/>
      <c r="I52" s="35"/>
      <c r="J52" s="227"/>
      <c r="K52" s="229"/>
      <c r="L52" s="35"/>
      <c r="M52" s="35"/>
      <c r="N52" s="35"/>
      <c r="O52" s="35"/>
      <c r="P52" s="35"/>
      <c r="Q52" s="35"/>
      <c r="R52" s="35"/>
      <c r="S52" s="78"/>
    </row>
    <row r="53" spans="1:19" s="36" customFormat="1" x14ac:dyDescent="0.25">
      <c r="A53" s="35"/>
      <c r="B53" s="35"/>
      <c r="C53" s="35"/>
      <c r="D53" s="35"/>
      <c r="E53" s="35"/>
      <c r="F53" s="35"/>
      <c r="G53" s="35"/>
      <c r="H53" s="35"/>
      <c r="I53" s="35"/>
      <c r="J53" s="227"/>
      <c r="K53" s="229"/>
      <c r="L53" s="35"/>
      <c r="M53" s="35"/>
      <c r="N53" s="35"/>
      <c r="O53" s="35"/>
      <c r="P53" s="35"/>
      <c r="Q53" s="35"/>
      <c r="R53" s="35"/>
      <c r="S53" s="78"/>
    </row>
    <row r="54" spans="1:19" s="36" customFormat="1" x14ac:dyDescent="0.25">
      <c r="A54" s="35"/>
      <c r="B54" s="35"/>
      <c r="C54" s="35"/>
      <c r="D54" s="35"/>
      <c r="E54" s="35"/>
      <c r="F54" s="35"/>
      <c r="G54" s="35"/>
      <c r="H54" s="35"/>
      <c r="I54" s="35"/>
      <c r="J54" s="227"/>
      <c r="K54" s="229"/>
      <c r="L54" s="35"/>
      <c r="M54" s="35"/>
      <c r="N54" s="35"/>
      <c r="O54" s="35"/>
      <c r="P54" s="35"/>
      <c r="Q54" s="35"/>
      <c r="R54" s="35"/>
      <c r="S54" s="78"/>
    </row>
    <row r="55" spans="1:19" s="36" customFormat="1" x14ac:dyDescent="0.25">
      <c r="A55" s="35"/>
      <c r="B55" s="35"/>
      <c r="C55" s="35"/>
      <c r="D55" s="35"/>
      <c r="E55" s="35"/>
      <c r="F55" s="35"/>
      <c r="G55" s="35"/>
      <c r="H55" s="35"/>
      <c r="I55" s="35"/>
      <c r="J55" s="227"/>
      <c r="K55" s="229"/>
      <c r="L55" s="35"/>
      <c r="M55" s="35"/>
      <c r="N55" s="35"/>
      <c r="O55" s="35"/>
      <c r="P55" s="35"/>
      <c r="Q55" s="35"/>
      <c r="R55" s="35"/>
      <c r="S55" s="78"/>
    </row>
    <row r="56" spans="1:19" s="36" customFormat="1" x14ac:dyDescent="0.25">
      <c r="A56" s="35"/>
      <c r="B56" s="35"/>
      <c r="C56" s="35"/>
      <c r="D56" s="35"/>
      <c r="E56" s="35"/>
      <c r="F56" s="35"/>
      <c r="G56" s="35"/>
      <c r="H56" s="35"/>
      <c r="I56" s="35"/>
      <c r="J56" s="227"/>
      <c r="K56" s="229"/>
      <c r="L56" s="35"/>
      <c r="M56" s="35"/>
      <c r="N56" s="35"/>
      <c r="O56" s="35"/>
      <c r="P56" s="35"/>
      <c r="Q56" s="35"/>
      <c r="R56" s="35"/>
      <c r="S56" s="78"/>
    </row>
    <row r="57" spans="1:19" s="36" customFormat="1" x14ac:dyDescent="0.25">
      <c r="A57" s="35"/>
      <c r="B57" s="35"/>
      <c r="C57" s="35"/>
      <c r="D57" s="35"/>
      <c r="E57" s="35"/>
      <c r="F57" s="35"/>
      <c r="G57" s="35"/>
      <c r="H57" s="35"/>
      <c r="I57" s="35"/>
      <c r="J57" s="227"/>
      <c r="K57" s="229"/>
      <c r="L57" s="35"/>
      <c r="M57" s="35"/>
      <c r="N57" s="35"/>
      <c r="O57" s="35"/>
      <c r="P57" s="35"/>
      <c r="Q57" s="35"/>
      <c r="R57" s="35"/>
      <c r="S57" s="78"/>
    </row>
    <row r="58" spans="1:19" s="36" customFormat="1" x14ac:dyDescent="0.25">
      <c r="A58" s="35"/>
      <c r="B58" s="35"/>
      <c r="C58" s="35"/>
      <c r="D58" s="35"/>
      <c r="E58" s="35"/>
      <c r="F58" s="35"/>
      <c r="G58" s="35"/>
      <c r="H58" s="35"/>
      <c r="I58" s="35"/>
      <c r="J58" s="227"/>
      <c r="K58" s="229"/>
      <c r="L58" s="35"/>
      <c r="M58" s="35"/>
      <c r="N58" s="35"/>
      <c r="O58" s="35"/>
      <c r="P58" s="35"/>
      <c r="Q58" s="35"/>
      <c r="R58" s="35"/>
      <c r="S58" s="78"/>
    </row>
    <row r="59" spans="1:19" s="36" customFormat="1" x14ac:dyDescent="0.25">
      <c r="A59" s="35"/>
      <c r="B59" s="35"/>
      <c r="C59" s="35"/>
      <c r="D59" s="35"/>
      <c r="E59" s="35"/>
      <c r="F59" s="35"/>
      <c r="G59" s="35"/>
      <c r="H59" s="35"/>
      <c r="I59" s="35"/>
      <c r="J59" s="227"/>
      <c r="K59" s="229"/>
      <c r="L59" s="35"/>
      <c r="M59" s="35"/>
      <c r="N59" s="35"/>
      <c r="O59" s="35"/>
      <c r="P59" s="35"/>
      <c r="Q59" s="35"/>
      <c r="R59" s="35"/>
      <c r="S59" s="78"/>
    </row>
    <row r="60" spans="1:19" s="36" customFormat="1" x14ac:dyDescent="0.25">
      <c r="A60" s="35"/>
      <c r="B60" s="35"/>
      <c r="C60" s="35"/>
      <c r="D60" s="35"/>
      <c r="E60" s="35"/>
      <c r="F60" s="35"/>
      <c r="G60" s="35"/>
      <c r="H60" s="35"/>
      <c r="I60" s="35"/>
      <c r="J60" s="227"/>
      <c r="K60" s="229"/>
      <c r="L60" s="35"/>
      <c r="M60" s="35"/>
      <c r="N60" s="35"/>
      <c r="O60" s="35"/>
      <c r="P60" s="35"/>
      <c r="Q60" s="35"/>
      <c r="R60" s="35"/>
      <c r="S60" s="78"/>
    </row>
    <row r="61" spans="1:19" s="36" customFormat="1" x14ac:dyDescent="0.25">
      <c r="A61" s="35"/>
      <c r="B61" s="35"/>
      <c r="C61" s="35"/>
      <c r="D61" s="35"/>
      <c r="E61" s="35"/>
      <c r="F61" s="35"/>
      <c r="G61" s="35"/>
      <c r="H61" s="35"/>
      <c r="I61" s="35"/>
      <c r="J61" s="227"/>
      <c r="K61" s="229"/>
      <c r="L61" s="35"/>
      <c r="M61" s="35"/>
      <c r="N61" s="35"/>
      <c r="O61" s="35"/>
      <c r="P61" s="35"/>
      <c r="Q61" s="35"/>
      <c r="R61" s="35"/>
      <c r="S61" s="78"/>
    </row>
    <row r="62" spans="1:19" s="36" customFormat="1" x14ac:dyDescent="0.25">
      <c r="A62" s="35"/>
      <c r="B62" s="35"/>
      <c r="C62" s="35"/>
      <c r="D62" s="35"/>
      <c r="E62" s="35"/>
      <c r="F62" s="35"/>
      <c r="G62" s="35"/>
      <c r="H62" s="35"/>
      <c r="I62" s="35"/>
      <c r="J62" s="227"/>
      <c r="K62" s="229"/>
      <c r="L62" s="35"/>
      <c r="M62" s="35"/>
      <c r="N62" s="35"/>
      <c r="O62" s="35"/>
      <c r="P62" s="35"/>
      <c r="Q62" s="35"/>
      <c r="R62" s="35"/>
      <c r="S62" s="78"/>
    </row>
    <row r="63" spans="1:19" s="36" customFormat="1" x14ac:dyDescent="0.25">
      <c r="A63" s="35"/>
      <c r="B63" s="35"/>
      <c r="C63" s="35"/>
      <c r="D63" s="35"/>
      <c r="E63" s="35"/>
      <c r="F63" s="35"/>
      <c r="G63" s="35"/>
      <c r="H63" s="35"/>
      <c r="I63" s="35"/>
      <c r="J63" s="227"/>
      <c r="K63" s="229"/>
      <c r="L63" s="35"/>
      <c r="M63" s="35"/>
      <c r="N63" s="35"/>
      <c r="O63" s="35"/>
      <c r="P63" s="35"/>
      <c r="Q63" s="35"/>
      <c r="R63" s="35"/>
      <c r="S63" s="78"/>
    </row>
    <row r="64" spans="1:19" s="36" customFormat="1" x14ac:dyDescent="0.25">
      <c r="A64" s="35"/>
      <c r="B64" s="35"/>
      <c r="C64" s="35"/>
      <c r="D64" s="35"/>
      <c r="E64" s="35"/>
      <c r="F64" s="35"/>
      <c r="G64" s="35"/>
      <c r="H64" s="35"/>
      <c r="I64" s="35"/>
      <c r="J64" s="227"/>
      <c r="K64" s="229"/>
      <c r="L64" s="35"/>
      <c r="M64" s="35"/>
      <c r="N64" s="35"/>
      <c r="O64" s="35"/>
      <c r="P64" s="35"/>
      <c r="Q64" s="35"/>
      <c r="R64" s="35"/>
      <c r="S64" s="78"/>
    </row>
    <row r="65" spans="1:19" s="36" customFormat="1" x14ac:dyDescent="0.25">
      <c r="A65" s="35"/>
      <c r="B65" s="35"/>
      <c r="C65" s="35"/>
      <c r="D65" s="35"/>
      <c r="E65" s="35"/>
      <c r="F65" s="35"/>
      <c r="G65" s="35"/>
      <c r="H65" s="35"/>
      <c r="I65" s="35"/>
      <c r="J65" s="227"/>
      <c r="K65" s="229"/>
      <c r="L65" s="35"/>
      <c r="M65" s="35"/>
      <c r="N65" s="35"/>
      <c r="O65" s="35"/>
      <c r="P65" s="35"/>
      <c r="Q65" s="35"/>
      <c r="R65" s="35"/>
      <c r="S65" s="78"/>
    </row>
    <row r="66" spans="1:19" s="36" customFormat="1" x14ac:dyDescent="0.25">
      <c r="A66" s="35"/>
      <c r="B66" s="35"/>
      <c r="C66" s="35"/>
      <c r="D66" s="35"/>
      <c r="E66" s="35"/>
      <c r="F66" s="35"/>
      <c r="G66" s="35"/>
      <c r="H66" s="35"/>
      <c r="I66" s="35"/>
      <c r="J66" s="227"/>
      <c r="K66" s="229"/>
      <c r="L66" s="35"/>
      <c r="M66" s="35"/>
      <c r="N66" s="35"/>
      <c r="O66" s="35"/>
      <c r="P66" s="35"/>
      <c r="Q66" s="35"/>
      <c r="R66" s="35"/>
      <c r="S66" s="78"/>
    </row>
    <row r="67" spans="1:19" s="36" customFormat="1" x14ac:dyDescent="0.25">
      <c r="A67" s="35"/>
      <c r="B67" s="35"/>
      <c r="C67" s="35"/>
      <c r="D67" s="35"/>
      <c r="E67" s="35"/>
      <c r="F67" s="35"/>
      <c r="G67" s="35"/>
      <c r="H67" s="35"/>
      <c r="I67" s="35"/>
      <c r="J67" s="227"/>
      <c r="K67" s="229"/>
      <c r="L67" s="35"/>
      <c r="M67" s="35"/>
      <c r="N67" s="35"/>
      <c r="O67" s="35"/>
      <c r="P67" s="35"/>
      <c r="Q67" s="35"/>
      <c r="R67" s="35"/>
      <c r="S67" s="78"/>
    </row>
    <row r="68" spans="1:19" s="36" customFormat="1" x14ac:dyDescent="0.25">
      <c r="A68" s="35"/>
      <c r="B68" s="35"/>
      <c r="C68" s="35"/>
      <c r="D68" s="35"/>
      <c r="E68" s="35"/>
      <c r="F68" s="35"/>
      <c r="G68" s="35"/>
      <c r="H68" s="35"/>
      <c r="I68" s="35"/>
      <c r="J68" s="227"/>
      <c r="K68" s="229"/>
      <c r="L68" s="35"/>
      <c r="M68" s="35"/>
      <c r="N68" s="35"/>
      <c r="O68" s="35"/>
      <c r="P68" s="35"/>
      <c r="Q68" s="35"/>
      <c r="R68" s="35"/>
      <c r="S68" s="78"/>
    </row>
    <row r="69" spans="1:19" s="36" customFormat="1" x14ac:dyDescent="0.25">
      <c r="A69" s="35"/>
      <c r="B69" s="35"/>
      <c r="C69" s="35"/>
      <c r="D69" s="35"/>
      <c r="E69" s="35"/>
      <c r="F69" s="35"/>
      <c r="G69" s="35"/>
      <c r="H69" s="35"/>
      <c r="I69" s="35"/>
      <c r="J69" s="227"/>
      <c r="K69" s="229"/>
      <c r="L69" s="35"/>
      <c r="M69" s="35"/>
      <c r="N69" s="35"/>
      <c r="O69" s="35"/>
      <c r="P69" s="35"/>
      <c r="Q69" s="35"/>
      <c r="R69" s="35"/>
      <c r="S69" s="78"/>
    </row>
    <row r="70" spans="1:19" s="36" customFormat="1" x14ac:dyDescent="0.25">
      <c r="A70" s="35"/>
      <c r="B70" s="35"/>
      <c r="C70" s="35"/>
      <c r="D70" s="35"/>
      <c r="E70" s="35"/>
      <c r="F70" s="35"/>
      <c r="G70" s="35"/>
      <c r="H70" s="35"/>
      <c r="I70" s="35"/>
      <c r="J70" s="227"/>
      <c r="K70" s="229"/>
      <c r="L70" s="35"/>
      <c r="M70" s="35"/>
      <c r="N70" s="35"/>
      <c r="O70" s="35"/>
      <c r="P70" s="35"/>
      <c r="Q70" s="35"/>
      <c r="R70" s="35"/>
      <c r="S70" s="78"/>
    </row>
    <row r="71" spans="1:19" s="36" customFormat="1" x14ac:dyDescent="0.25">
      <c r="A71" s="35"/>
      <c r="B71" s="35"/>
      <c r="C71" s="35"/>
      <c r="D71" s="35"/>
      <c r="E71" s="35"/>
      <c r="F71" s="35"/>
      <c r="G71" s="35"/>
      <c r="H71" s="35"/>
      <c r="I71" s="35"/>
      <c r="J71" s="227"/>
      <c r="K71" s="229"/>
      <c r="L71" s="35"/>
      <c r="M71" s="35"/>
      <c r="N71" s="35"/>
      <c r="O71" s="35"/>
      <c r="P71" s="35"/>
      <c r="Q71" s="35"/>
      <c r="R71" s="35"/>
      <c r="S71" s="78"/>
    </row>
    <row r="72" spans="1:19" s="36" customFormat="1" x14ac:dyDescent="0.25">
      <c r="A72" s="35"/>
      <c r="B72" s="35"/>
      <c r="C72" s="35"/>
      <c r="D72" s="35"/>
      <c r="E72" s="35"/>
      <c r="F72" s="35"/>
      <c r="G72" s="35"/>
      <c r="H72" s="35"/>
      <c r="I72" s="35"/>
      <c r="J72" s="227"/>
      <c r="K72" s="229"/>
      <c r="L72" s="35"/>
      <c r="M72" s="35"/>
      <c r="N72" s="35"/>
      <c r="O72" s="35"/>
      <c r="P72" s="35"/>
      <c r="Q72" s="35"/>
      <c r="R72" s="35"/>
      <c r="S72" s="78"/>
    </row>
    <row r="73" spans="1:19" s="36" customFormat="1" x14ac:dyDescent="0.25">
      <c r="A73" s="35"/>
      <c r="B73" s="35"/>
      <c r="C73" s="35"/>
      <c r="D73" s="35"/>
      <c r="E73" s="35"/>
      <c r="F73" s="35"/>
      <c r="G73" s="35"/>
      <c r="H73" s="35"/>
      <c r="I73" s="35"/>
      <c r="J73" s="227"/>
      <c r="K73" s="229"/>
      <c r="L73" s="35"/>
      <c r="M73" s="35"/>
      <c r="N73" s="35"/>
      <c r="O73" s="35"/>
      <c r="P73" s="35"/>
      <c r="Q73" s="35"/>
      <c r="R73" s="35"/>
      <c r="S73" s="78"/>
    </row>
    <row r="74" spans="1:19" s="36" customFormat="1" x14ac:dyDescent="0.25">
      <c r="A74" s="35"/>
      <c r="B74" s="35"/>
      <c r="C74" s="35"/>
      <c r="D74" s="35"/>
      <c r="E74" s="35"/>
      <c r="F74" s="35"/>
      <c r="G74" s="35"/>
      <c r="H74" s="35"/>
      <c r="I74" s="35"/>
      <c r="J74" s="227"/>
      <c r="K74" s="229"/>
      <c r="L74" s="35"/>
      <c r="M74" s="35"/>
      <c r="N74" s="35"/>
      <c r="O74" s="35"/>
      <c r="P74" s="35"/>
      <c r="Q74" s="35"/>
      <c r="R74" s="35"/>
      <c r="S74" s="78"/>
    </row>
    <row r="75" spans="1:19" s="36" customFormat="1" x14ac:dyDescent="0.25">
      <c r="A75" s="35"/>
      <c r="B75" s="35"/>
      <c r="C75" s="35"/>
      <c r="D75" s="35"/>
      <c r="E75" s="35"/>
      <c r="F75" s="35"/>
      <c r="G75" s="35"/>
      <c r="H75" s="35"/>
      <c r="I75" s="35"/>
      <c r="J75" s="227"/>
      <c r="K75" s="229"/>
      <c r="L75" s="35"/>
      <c r="M75" s="35"/>
      <c r="N75" s="35"/>
      <c r="O75" s="35"/>
      <c r="P75" s="35"/>
      <c r="Q75" s="35"/>
      <c r="R75" s="35"/>
      <c r="S75" s="78"/>
    </row>
    <row r="76" spans="1:19" s="36" customFormat="1" x14ac:dyDescent="0.25">
      <c r="A76" s="35"/>
      <c r="B76" s="35"/>
      <c r="C76" s="35"/>
      <c r="D76" s="35"/>
      <c r="E76" s="35"/>
      <c r="F76" s="35"/>
      <c r="G76" s="35"/>
      <c r="H76" s="35"/>
      <c r="I76" s="35"/>
      <c r="J76" s="227"/>
      <c r="K76" s="229"/>
      <c r="L76" s="35"/>
      <c r="M76" s="35"/>
      <c r="N76" s="35"/>
      <c r="O76" s="35"/>
      <c r="P76" s="35"/>
      <c r="Q76" s="35"/>
      <c r="R76" s="35"/>
      <c r="S76" s="78"/>
    </row>
  </sheetData>
  <mergeCells count="16">
    <mergeCell ref="H14:H15"/>
    <mergeCell ref="J21:J22"/>
    <mergeCell ref="N16:R16"/>
    <mergeCell ref="I20:S20"/>
    <mergeCell ref="J14:J15"/>
    <mergeCell ref="K14:K15"/>
    <mergeCell ref="L14:L15"/>
    <mergeCell ref="M14:M15"/>
    <mergeCell ref="N14:R14"/>
    <mergeCell ref="S14:S15"/>
    <mergeCell ref="I14:I15"/>
    <mergeCell ref="B3:D3"/>
    <mergeCell ref="B14:B15"/>
    <mergeCell ref="C14:C15"/>
    <mergeCell ref="D14:D15"/>
    <mergeCell ref="E14:G14"/>
  </mergeCells>
  <conditionalFormatting sqref="J21">
    <cfRule type="cellIs" dxfId="7" priority="1" operator="notEqual">
      <formula>1</formula>
    </cfRule>
    <cfRule type="cellIs" dxfId="6" priority="2" operator="equal">
      <formula>1</formula>
    </cfRule>
  </conditionalFormatting>
  <dataValidations disablePrompts="1" count="2">
    <dataValidation type="list" allowBlank="1" showInputMessage="1" showErrorMessage="1" sqref="D12" xr:uid="{00000000-0002-0000-0300-000000000000}">
      <formula1>mList_Studi</formula1>
    </dataValidation>
    <dataValidation type="list" allowBlank="1" showInputMessage="1" showErrorMessage="1" sqref="D6:D8" xr:uid="{00000000-0002-0000-0300-000001000000}">
      <formula1>mList_K</formula1>
    </dataValidation>
  </dataValidations>
  <printOptions horizontalCentered="1"/>
  <pageMargins left="0.39370078740157499" right="0.35433070866141703" top="0.59055118110236204" bottom="0.196850393700787" header="0.31496062992126" footer="0.31496062992126"/>
  <pageSetup paperSize="9" scale="41" fitToHeight="0" orientation="landscape" horizontalDpi="4294967293" verticalDpi="4294967293" r:id="rId1"/>
  <headerFooter>
    <oddHeader>&amp;L&amp;G&amp;R&amp;12UCM/FR/HCM/18 Rev 00
July 30, 2021</oddHead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38"/>
  <sheetViews>
    <sheetView workbookViewId="0">
      <selection activeCell="I1" sqref="I1"/>
    </sheetView>
  </sheetViews>
  <sheetFormatPr defaultRowHeight="15" x14ac:dyDescent="0.25"/>
  <sheetData>
    <row r="1" spans="1:2" x14ac:dyDescent="0.25">
      <c r="B1" s="2" t="s">
        <v>169</v>
      </c>
    </row>
    <row r="2" spans="1:2" x14ac:dyDescent="0.25">
      <c r="A2" s="22">
        <v>1</v>
      </c>
      <c r="B2" s="2" t="s">
        <v>148</v>
      </c>
    </row>
    <row r="235" spans="1:2" x14ac:dyDescent="0.25">
      <c r="A235" s="22">
        <v>2</v>
      </c>
      <c r="B235" s="2" t="s">
        <v>149</v>
      </c>
    </row>
    <row r="358" spans="1:2" x14ac:dyDescent="0.25">
      <c r="A358" s="22">
        <v>3</v>
      </c>
      <c r="B358" s="2" t="s">
        <v>150</v>
      </c>
    </row>
    <row r="396" spans="1:2" x14ac:dyDescent="0.25">
      <c r="A396" s="22">
        <v>4</v>
      </c>
      <c r="B396" s="2" t="s">
        <v>151</v>
      </c>
    </row>
    <row r="438" spans="1:2" x14ac:dyDescent="0.25">
      <c r="A438" s="22">
        <v>5</v>
      </c>
      <c r="B438" s="2" t="s">
        <v>152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T82"/>
  <sheetViews>
    <sheetView view="pageLayout" topLeftCell="B1" zoomScale="58" zoomScaleNormal="80" zoomScaleSheetLayoutView="40" zoomScalePageLayoutView="58" workbookViewId="0">
      <selection activeCell="B2" sqref="B2"/>
    </sheetView>
  </sheetViews>
  <sheetFormatPr defaultColWidth="12.5703125" defaultRowHeight="15.75" x14ac:dyDescent="0.25"/>
  <cols>
    <col min="1" max="1" width="4.7109375" style="35" customWidth="1"/>
    <col min="2" max="2" width="6.140625" style="35" customWidth="1"/>
    <col min="3" max="3" width="27.85546875" style="35" customWidth="1"/>
    <col min="4" max="4" width="24.28515625" style="35" customWidth="1"/>
    <col min="5" max="5" width="5.85546875" style="35" customWidth="1"/>
    <col min="6" max="6" width="6.42578125" style="35" bestFit="1" customWidth="1"/>
    <col min="7" max="7" width="7.140625" style="35" bestFit="1" customWidth="1"/>
    <col min="8" max="8" width="20.42578125" style="35" customWidth="1"/>
    <col min="9" max="9" width="36.28515625" style="35" customWidth="1"/>
    <col min="10" max="10" width="13.42578125" style="227" customWidth="1"/>
    <col min="11" max="11" width="22.42578125" style="229" customWidth="1"/>
    <col min="12" max="12" width="33.42578125" style="35" customWidth="1"/>
    <col min="13" max="13" width="18.42578125" style="35" customWidth="1"/>
    <col min="14" max="14" width="23.140625" style="35" customWidth="1"/>
    <col min="15" max="15" width="23.28515625" style="35" customWidth="1"/>
    <col min="16" max="16" width="23.7109375" style="35" customWidth="1"/>
    <col min="17" max="18" width="25.140625" style="35" customWidth="1"/>
    <col min="19" max="19" width="18.42578125" style="78" customWidth="1"/>
    <col min="20" max="20" width="12.5703125" style="36"/>
    <col min="21" max="16384" width="12.5703125" style="35"/>
  </cols>
  <sheetData>
    <row r="2" spans="2:20" ht="30" x14ac:dyDescent="0.25">
      <c r="B2" s="429" t="s">
        <v>239</v>
      </c>
    </row>
    <row r="3" spans="2:20" ht="18" customHeight="1" x14ac:dyDescent="0.25">
      <c r="B3" s="500" t="s">
        <v>394</v>
      </c>
      <c r="C3" s="500"/>
      <c r="D3" s="500"/>
      <c r="E3" s="36"/>
      <c r="F3" s="36"/>
      <c r="G3" s="216"/>
      <c r="H3" s="36"/>
      <c r="I3" s="35" t="s">
        <v>240</v>
      </c>
      <c r="S3" s="79"/>
    </row>
    <row r="4" spans="2:20" ht="18" customHeight="1" x14ac:dyDescent="0.25">
      <c r="B4" s="39"/>
      <c r="C4" s="36"/>
      <c r="D4" s="36"/>
      <c r="E4" s="36"/>
      <c r="F4" s="36"/>
      <c r="G4" s="221"/>
      <c r="H4" s="36"/>
      <c r="I4" s="222" t="s">
        <v>369</v>
      </c>
      <c r="J4" s="37"/>
      <c r="K4" s="230"/>
      <c r="S4" s="79"/>
    </row>
    <row r="5" spans="2:20" ht="18" customHeight="1" x14ac:dyDescent="0.25">
      <c r="B5" s="39" t="s">
        <v>241</v>
      </c>
      <c r="C5" s="36"/>
      <c r="D5" s="219" t="s">
        <v>358</v>
      </c>
      <c r="E5" s="36"/>
      <c r="F5" s="36"/>
      <c r="G5" s="36"/>
      <c r="H5" s="36"/>
      <c r="I5" s="37"/>
      <c r="J5" s="37"/>
      <c r="K5" s="230"/>
      <c r="L5" s="38"/>
      <c r="M5" s="38"/>
      <c r="N5" s="38"/>
      <c r="O5" s="38"/>
      <c r="P5" s="38"/>
      <c r="Q5" s="38"/>
      <c r="R5" s="38"/>
      <c r="S5" s="79"/>
    </row>
    <row r="6" spans="2:20" ht="30" customHeight="1" x14ac:dyDescent="0.25">
      <c r="B6" s="39" t="s">
        <v>370</v>
      </c>
      <c r="C6" s="36"/>
      <c r="D6" s="217" t="s">
        <v>374</v>
      </c>
      <c r="E6" s="35" t="s">
        <v>371</v>
      </c>
      <c r="G6" s="36"/>
      <c r="H6" s="36"/>
      <c r="I6" s="36"/>
      <c r="J6" s="37"/>
      <c r="K6" s="230"/>
      <c r="L6" s="38"/>
      <c r="M6" s="38"/>
      <c r="N6" s="38"/>
      <c r="O6" s="38"/>
      <c r="P6" s="38"/>
      <c r="Q6" s="38"/>
      <c r="R6" s="38"/>
      <c r="S6" s="79"/>
    </row>
    <row r="7" spans="2:20" ht="30" customHeight="1" x14ac:dyDescent="0.25">
      <c r="B7" s="39" t="s">
        <v>377</v>
      </c>
      <c r="C7" s="36"/>
      <c r="D7" s="217" t="s">
        <v>18</v>
      </c>
      <c r="G7" s="36"/>
      <c r="H7" s="36"/>
      <c r="I7" s="36"/>
      <c r="J7" s="37"/>
      <c r="K7" s="230"/>
      <c r="L7" s="38"/>
      <c r="M7" s="38"/>
      <c r="N7" s="38"/>
      <c r="O7" s="38"/>
      <c r="P7" s="38"/>
      <c r="Q7" s="38"/>
      <c r="R7" s="38"/>
      <c r="S7" s="79"/>
    </row>
    <row r="8" spans="2:20" ht="30" customHeight="1" x14ac:dyDescent="0.25">
      <c r="B8" s="39" t="s">
        <v>378</v>
      </c>
      <c r="C8" s="36"/>
      <c r="D8" s="217" t="s">
        <v>18</v>
      </c>
      <c r="G8" s="36"/>
      <c r="H8" s="36"/>
      <c r="I8" s="36"/>
      <c r="J8" s="37"/>
      <c r="K8" s="230"/>
      <c r="L8" s="38"/>
      <c r="M8" s="38"/>
      <c r="N8" s="38"/>
      <c r="O8" s="38"/>
      <c r="P8" s="38"/>
      <c r="Q8" s="38"/>
      <c r="R8" s="38"/>
      <c r="S8" s="79"/>
    </row>
    <row r="9" spans="2:20" ht="18" customHeight="1" x14ac:dyDescent="0.25">
      <c r="B9" s="39" t="s">
        <v>242</v>
      </c>
      <c r="C9" s="36"/>
      <c r="D9" s="219" t="s">
        <v>359</v>
      </c>
      <c r="E9" s="36"/>
      <c r="F9" s="36"/>
      <c r="G9" s="36"/>
      <c r="H9" s="36"/>
      <c r="I9" s="37"/>
      <c r="J9" s="37"/>
      <c r="K9" s="230"/>
      <c r="L9" s="38"/>
      <c r="M9" s="38"/>
      <c r="N9" s="38"/>
      <c r="O9" s="38"/>
      <c r="P9" s="38"/>
      <c r="Q9" s="38"/>
      <c r="R9" s="38"/>
      <c r="S9" s="79"/>
    </row>
    <row r="10" spans="2:20" ht="18" customHeight="1" x14ac:dyDescent="0.25">
      <c r="B10" s="39" t="s">
        <v>243</v>
      </c>
      <c r="C10" s="36"/>
      <c r="D10" s="220" t="s">
        <v>360</v>
      </c>
      <c r="E10" s="36"/>
      <c r="F10" s="36"/>
      <c r="G10" s="36"/>
      <c r="H10" s="36"/>
      <c r="I10" s="37"/>
      <c r="J10" s="37"/>
      <c r="K10" s="230"/>
      <c r="L10" s="38"/>
      <c r="M10" s="38"/>
      <c r="N10" s="38"/>
      <c r="O10" s="38"/>
      <c r="P10" s="38"/>
      <c r="Q10" s="38"/>
      <c r="R10" s="38"/>
      <c r="S10" s="79"/>
    </row>
    <row r="11" spans="2:20" ht="18" customHeight="1" x14ac:dyDescent="0.25">
      <c r="B11" s="39" t="s">
        <v>244</v>
      </c>
      <c r="C11" s="36"/>
      <c r="D11" s="220" t="s">
        <v>361</v>
      </c>
      <c r="E11" s="36"/>
      <c r="F11" s="36"/>
      <c r="G11" s="36"/>
      <c r="H11" s="36"/>
      <c r="I11" s="37"/>
      <c r="J11" s="37"/>
      <c r="K11" s="230"/>
      <c r="L11" s="38"/>
      <c r="M11" s="38"/>
      <c r="N11" s="38"/>
      <c r="O11" s="38"/>
      <c r="P11" s="38"/>
      <c r="Q11" s="38"/>
      <c r="R11" s="38"/>
      <c r="S11" s="79"/>
    </row>
    <row r="12" spans="2:20" ht="18" customHeight="1" x14ac:dyDescent="0.25">
      <c r="B12" s="39" t="s">
        <v>395</v>
      </c>
      <c r="C12" s="36"/>
      <c r="D12" s="218" t="s">
        <v>9</v>
      </c>
      <c r="E12" s="36"/>
      <c r="F12" s="36"/>
      <c r="G12" s="36"/>
      <c r="H12" s="36"/>
      <c r="I12" s="37"/>
      <c r="J12" s="37"/>
      <c r="K12" s="230"/>
      <c r="L12" s="38"/>
      <c r="M12" s="38"/>
      <c r="N12" s="38"/>
      <c r="O12" s="38"/>
      <c r="P12" s="38"/>
      <c r="Q12" s="38"/>
      <c r="R12" s="38"/>
      <c r="S12" s="79"/>
    </row>
    <row r="14" spans="2:20" ht="15" customHeight="1" x14ac:dyDescent="0.25">
      <c r="B14" s="501" t="s">
        <v>6</v>
      </c>
      <c r="C14" s="501" t="s">
        <v>7</v>
      </c>
      <c r="D14" s="502" t="s">
        <v>470</v>
      </c>
      <c r="E14" s="501" t="s">
        <v>41</v>
      </c>
      <c r="F14" s="501"/>
      <c r="G14" s="501"/>
      <c r="H14" s="502" t="s">
        <v>382</v>
      </c>
      <c r="I14" s="501" t="s">
        <v>245</v>
      </c>
      <c r="J14" s="501" t="s">
        <v>249</v>
      </c>
      <c r="K14" s="511" t="s">
        <v>383</v>
      </c>
      <c r="L14" s="501" t="s">
        <v>246</v>
      </c>
      <c r="M14" s="501" t="s">
        <v>247</v>
      </c>
      <c r="N14" s="501" t="s">
        <v>259</v>
      </c>
      <c r="O14" s="501"/>
      <c r="P14" s="501"/>
      <c r="Q14" s="501"/>
      <c r="R14" s="501"/>
      <c r="S14" s="501" t="s">
        <v>260</v>
      </c>
    </row>
    <row r="15" spans="2:20" ht="33" customHeight="1" x14ac:dyDescent="0.25">
      <c r="B15" s="501"/>
      <c r="C15" s="501"/>
      <c r="D15" s="503"/>
      <c r="E15" s="224" t="s">
        <v>363</v>
      </c>
      <c r="F15" s="224" t="s">
        <v>364</v>
      </c>
      <c r="G15" s="224" t="s">
        <v>365</v>
      </c>
      <c r="H15" s="503"/>
      <c r="I15" s="501"/>
      <c r="J15" s="501"/>
      <c r="K15" s="512"/>
      <c r="L15" s="501"/>
      <c r="M15" s="501"/>
      <c r="N15" s="223">
        <v>1</v>
      </c>
      <c r="O15" s="223">
        <v>2</v>
      </c>
      <c r="P15" s="223">
        <v>3</v>
      </c>
      <c r="Q15" s="223">
        <v>4</v>
      </c>
      <c r="R15" s="223">
        <v>5</v>
      </c>
      <c r="S15" s="501"/>
    </row>
    <row r="16" spans="2:20" s="346" customFormat="1" ht="23.25" customHeight="1" x14ac:dyDescent="0.25">
      <c r="B16" s="277" t="s">
        <v>16</v>
      </c>
      <c r="C16" s="202" t="s">
        <v>381</v>
      </c>
      <c r="D16" s="339">
        <f>VLOOKUP($D$6,mMaster_K,2,FALSE)</f>
        <v>2</v>
      </c>
      <c r="E16" s="339"/>
      <c r="F16" s="339"/>
      <c r="G16" s="340">
        <f>D16</f>
        <v>2</v>
      </c>
      <c r="H16" s="279">
        <f>(G16/$G$39) * 70 %</f>
        <v>8.7499999999999994E-2</v>
      </c>
      <c r="I16" s="341" t="s">
        <v>312</v>
      </c>
      <c r="J16" s="342">
        <v>1</v>
      </c>
      <c r="K16" s="365">
        <f>H16*J16</f>
        <v>8.7499999999999994E-2</v>
      </c>
      <c r="L16" s="343" t="s">
        <v>316</v>
      </c>
      <c r="M16" s="342">
        <v>1</v>
      </c>
      <c r="N16" s="506" t="s">
        <v>314</v>
      </c>
      <c r="O16" s="507"/>
      <c r="P16" s="507"/>
      <c r="Q16" s="507"/>
      <c r="R16" s="508"/>
      <c r="S16" s="344" t="s">
        <v>315</v>
      </c>
      <c r="T16" s="345"/>
    </row>
    <row r="17" spans="2:20" s="346" customFormat="1" ht="23.25" customHeight="1" x14ac:dyDescent="0.25">
      <c r="B17" s="277"/>
      <c r="C17" s="202" t="s">
        <v>379</v>
      </c>
      <c r="D17" s="339">
        <f>VLOOKUP($D$7,mMaster_K,2,FALSE)</f>
        <v>0</v>
      </c>
      <c r="E17" s="339"/>
      <c r="F17" s="339"/>
      <c r="G17" s="340">
        <f t="shared" ref="G17:G18" si="0">D17</f>
        <v>0</v>
      </c>
      <c r="H17" s="279">
        <f>(G17/$G$39) * 70 %</f>
        <v>0</v>
      </c>
      <c r="I17" s="341"/>
      <c r="J17" s="342">
        <v>1</v>
      </c>
      <c r="K17" s="365">
        <f>H17*J17</f>
        <v>0</v>
      </c>
      <c r="L17" s="343"/>
      <c r="M17" s="342"/>
      <c r="N17" s="342"/>
      <c r="O17" s="342"/>
      <c r="P17" s="342"/>
      <c r="Q17" s="342"/>
      <c r="R17" s="342"/>
      <c r="S17" s="344"/>
      <c r="T17" s="345"/>
    </row>
    <row r="18" spans="2:20" s="346" customFormat="1" ht="23.25" customHeight="1" x14ac:dyDescent="0.25">
      <c r="B18" s="277"/>
      <c r="C18" s="202" t="s">
        <v>380</v>
      </c>
      <c r="D18" s="339">
        <f>VLOOKUP($D$8,mMaster_K,2,FALSE)</f>
        <v>0</v>
      </c>
      <c r="E18" s="339"/>
      <c r="F18" s="339"/>
      <c r="G18" s="340">
        <f t="shared" si="0"/>
        <v>0</v>
      </c>
      <c r="H18" s="279">
        <f>(G18/$G$39) * 70 %</f>
        <v>0</v>
      </c>
      <c r="I18" s="341"/>
      <c r="J18" s="342">
        <v>1</v>
      </c>
      <c r="K18" s="365">
        <f>H18*J18</f>
        <v>0</v>
      </c>
      <c r="L18" s="343"/>
      <c r="M18" s="342"/>
      <c r="N18" s="342"/>
      <c r="O18" s="342"/>
      <c r="P18" s="342"/>
      <c r="Q18" s="342"/>
      <c r="R18" s="342"/>
      <c r="S18" s="344"/>
      <c r="T18" s="345"/>
    </row>
    <row r="19" spans="2:20" ht="10.5" customHeight="1" x14ac:dyDescent="0.25">
      <c r="B19" s="271"/>
      <c r="C19" s="203"/>
      <c r="D19" s="272"/>
      <c r="E19" s="272"/>
      <c r="F19" s="272"/>
      <c r="G19" s="272"/>
      <c r="H19" s="273"/>
      <c r="I19" s="274"/>
      <c r="J19" s="255"/>
      <c r="K19" s="255"/>
      <c r="L19" s="274"/>
      <c r="M19" s="275"/>
      <c r="N19" s="275"/>
      <c r="O19" s="275"/>
      <c r="P19" s="275"/>
      <c r="Q19" s="275"/>
      <c r="R19" s="275"/>
      <c r="S19" s="276"/>
    </row>
    <row r="20" spans="2:20" s="346" customFormat="1" ht="18" customHeight="1" x14ac:dyDescent="0.25">
      <c r="B20" s="277" t="s">
        <v>19</v>
      </c>
      <c r="C20" s="362" t="s">
        <v>20</v>
      </c>
      <c r="D20" s="363"/>
      <c r="E20" s="363"/>
      <c r="F20" s="363"/>
      <c r="G20" s="363"/>
      <c r="H20" s="364"/>
      <c r="I20" s="513" t="s">
        <v>18</v>
      </c>
      <c r="J20" s="514"/>
      <c r="K20" s="514"/>
      <c r="L20" s="514"/>
      <c r="M20" s="514"/>
      <c r="N20" s="514"/>
      <c r="O20" s="514"/>
      <c r="P20" s="514"/>
      <c r="Q20" s="514"/>
      <c r="R20" s="514"/>
      <c r="S20" s="514"/>
      <c r="T20" s="345"/>
    </row>
    <row r="21" spans="2:20" s="346" customFormat="1" ht="18" customHeight="1" x14ac:dyDescent="0.25">
      <c r="B21" s="353" t="s">
        <v>250</v>
      </c>
      <c r="C21" s="369" t="s">
        <v>384</v>
      </c>
      <c r="D21" s="381">
        <f>VLOOKUP($D$6,mMaster_K,20,FALSE)</f>
        <v>12</v>
      </c>
      <c r="E21" s="390"/>
      <c r="F21" s="285"/>
      <c r="G21" s="278">
        <f>VLOOKUP($D$6,mMaster_K,20,FALSE)</f>
        <v>12</v>
      </c>
      <c r="H21" s="295">
        <f>(G21/$G$39) * 70 %</f>
        <v>0.52499999999999991</v>
      </c>
      <c r="I21" s="516" t="s">
        <v>389</v>
      </c>
      <c r="J21" s="504">
        <f>SUM(J23:J33)</f>
        <v>1.0000000000000002</v>
      </c>
      <c r="K21" s="282"/>
      <c r="L21" s="274"/>
      <c r="M21" s="274"/>
      <c r="N21" s="274"/>
      <c r="O21" s="274"/>
      <c r="P21" s="274"/>
      <c r="Q21" s="274"/>
      <c r="R21" s="274"/>
      <c r="S21" s="283"/>
      <c r="T21" s="345"/>
    </row>
    <row r="22" spans="2:20" s="346" customFormat="1" x14ac:dyDescent="0.25">
      <c r="B22" s="375"/>
      <c r="C22" s="370" t="s">
        <v>390</v>
      </c>
      <c r="D22" s="280" t="s">
        <v>391</v>
      </c>
      <c r="E22" s="391"/>
      <c r="F22" s="391"/>
      <c r="G22" s="278"/>
      <c r="H22" s="361"/>
      <c r="I22" s="517"/>
      <c r="J22" s="505"/>
      <c r="K22" s="282"/>
      <c r="L22" s="274"/>
      <c r="M22" s="274"/>
      <c r="N22" s="274"/>
      <c r="O22" s="274"/>
      <c r="P22" s="274"/>
      <c r="Q22" s="274"/>
      <c r="R22" s="274"/>
      <c r="S22" s="283"/>
      <c r="T22" s="345"/>
    </row>
    <row r="23" spans="2:20" s="346" customFormat="1" ht="141.75" x14ac:dyDescent="0.25">
      <c r="B23" s="375"/>
      <c r="C23" s="371" t="s">
        <v>536</v>
      </c>
      <c r="D23" s="284" t="s">
        <v>396</v>
      </c>
      <c r="E23" s="285"/>
      <c r="F23" s="285"/>
      <c r="G23" s="286"/>
      <c r="H23" s="281"/>
      <c r="I23" s="377" t="s">
        <v>397</v>
      </c>
      <c r="J23" s="378">
        <v>0.17</v>
      </c>
      <c r="K23" s="287">
        <f>J23*H$21</f>
        <v>8.9249999999999996E-2</v>
      </c>
      <c r="L23" s="288" t="s">
        <v>398</v>
      </c>
      <c r="M23" s="289" t="s">
        <v>399</v>
      </c>
      <c r="N23" s="290" t="s">
        <v>400</v>
      </c>
      <c r="O23" s="290" t="s">
        <v>401</v>
      </c>
      <c r="P23" s="290" t="s">
        <v>402</v>
      </c>
      <c r="Q23" s="290" t="s">
        <v>403</v>
      </c>
      <c r="R23" s="290" t="s">
        <v>404</v>
      </c>
      <c r="S23" s="291" t="s">
        <v>405</v>
      </c>
      <c r="T23" s="345"/>
    </row>
    <row r="24" spans="2:20" s="346" customFormat="1" ht="390" customHeight="1" x14ac:dyDescent="0.25">
      <c r="B24" s="375"/>
      <c r="C24" s="372"/>
      <c r="D24" s="292"/>
      <c r="E24" s="293"/>
      <c r="F24" s="293"/>
      <c r="G24" s="294"/>
      <c r="H24" s="295"/>
      <c r="I24" s="377" t="s">
        <v>406</v>
      </c>
      <c r="J24" s="378">
        <v>0.2</v>
      </c>
      <c r="K24" s="287">
        <f t="shared" ref="K24:K33" si="1">J24*H$21</f>
        <v>0.10499999999999998</v>
      </c>
      <c r="L24" s="288" t="s">
        <v>407</v>
      </c>
      <c r="M24" s="289" t="s">
        <v>399</v>
      </c>
      <c r="N24" s="288" t="s">
        <v>408</v>
      </c>
      <c r="O24" s="288" t="s">
        <v>409</v>
      </c>
      <c r="P24" s="288" t="s">
        <v>410</v>
      </c>
      <c r="Q24" s="288" t="s">
        <v>411</v>
      </c>
      <c r="R24" s="288" t="s">
        <v>412</v>
      </c>
      <c r="S24" s="291" t="s">
        <v>413</v>
      </c>
      <c r="T24" s="345"/>
    </row>
    <row r="25" spans="2:20" s="346" customFormat="1" ht="185.25" customHeight="1" x14ac:dyDescent="0.25">
      <c r="B25" s="375"/>
      <c r="C25" s="372"/>
      <c r="D25" s="292"/>
      <c r="E25" s="293"/>
      <c r="F25" s="293"/>
      <c r="G25" s="294"/>
      <c r="H25" s="295"/>
      <c r="I25" s="377" t="s">
        <v>414</v>
      </c>
      <c r="J25" s="378">
        <v>0.18</v>
      </c>
      <c r="K25" s="287">
        <f t="shared" si="1"/>
        <v>9.4499999999999987E-2</v>
      </c>
      <c r="L25" s="288" t="s">
        <v>415</v>
      </c>
      <c r="M25" s="289" t="s">
        <v>399</v>
      </c>
      <c r="N25" s="288" t="s">
        <v>408</v>
      </c>
      <c r="O25" s="288" t="s">
        <v>409</v>
      </c>
      <c r="P25" s="288" t="s">
        <v>410</v>
      </c>
      <c r="Q25" s="288" t="s">
        <v>411</v>
      </c>
      <c r="R25" s="288" t="s">
        <v>412</v>
      </c>
      <c r="S25" s="291" t="s">
        <v>416</v>
      </c>
      <c r="T25" s="345"/>
    </row>
    <row r="26" spans="2:20" s="346" customFormat="1" ht="147" customHeight="1" x14ac:dyDescent="0.25">
      <c r="B26" s="375"/>
      <c r="C26" s="372"/>
      <c r="D26" s="292"/>
      <c r="E26" s="293"/>
      <c r="F26" s="293"/>
      <c r="G26" s="294"/>
      <c r="H26" s="295"/>
      <c r="I26" s="377" t="s">
        <v>417</v>
      </c>
      <c r="J26" s="378">
        <v>0.02</v>
      </c>
      <c r="K26" s="287">
        <f t="shared" si="1"/>
        <v>1.0499999999999999E-2</v>
      </c>
      <c r="L26" s="288" t="s">
        <v>418</v>
      </c>
      <c r="M26" s="289" t="s">
        <v>399</v>
      </c>
      <c r="N26" s="288" t="s">
        <v>419</v>
      </c>
      <c r="O26" s="290" t="s">
        <v>420</v>
      </c>
      <c r="P26" s="290" t="s">
        <v>421</v>
      </c>
      <c r="Q26" s="290" t="s">
        <v>422</v>
      </c>
      <c r="R26" s="290" t="s">
        <v>423</v>
      </c>
      <c r="S26" s="291" t="s">
        <v>424</v>
      </c>
      <c r="T26" s="345"/>
    </row>
    <row r="27" spans="2:20" s="346" customFormat="1" ht="279" customHeight="1" x14ac:dyDescent="0.25">
      <c r="B27" s="375"/>
      <c r="C27" s="372"/>
      <c r="D27" s="292"/>
      <c r="E27" s="293"/>
      <c r="F27" s="293"/>
      <c r="G27" s="294"/>
      <c r="H27" s="295"/>
      <c r="I27" s="377" t="s">
        <v>425</v>
      </c>
      <c r="J27" s="378">
        <v>0.06</v>
      </c>
      <c r="K27" s="287">
        <f t="shared" si="1"/>
        <v>3.1499999999999993E-2</v>
      </c>
      <c r="L27" s="288" t="s">
        <v>426</v>
      </c>
      <c r="M27" s="289" t="s">
        <v>399</v>
      </c>
      <c r="N27" s="288" t="s">
        <v>408</v>
      </c>
      <c r="O27" s="288" t="s">
        <v>409</v>
      </c>
      <c r="P27" s="288" t="s">
        <v>410</v>
      </c>
      <c r="Q27" s="288" t="s">
        <v>427</v>
      </c>
      <c r="R27" s="288" t="s">
        <v>428</v>
      </c>
      <c r="S27" s="291" t="s">
        <v>429</v>
      </c>
      <c r="T27" s="345"/>
    </row>
    <row r="28" spans="2:20" s="346" customFormat="1" ht="360.75" customHeight="1" x14ac:dyDescent="0.25">
      <c r="B28" s="375"/>
      <c r="C28" s="372"/>
      <c r="D28" s="292"/>
      <c r="E28" s="293"/>
      <c r="F28" s="293"/>
      <c r="G28" s="294"/>
      <c r="H28" s="295"/>
      <c r="I28" s="377" t="s">
        <v>430</v>
      </c>
      <c r="J28" s="378">
        <v>0.05</v>
      </c>
      <c r="K28" s="287">
        <f t="shared" si="1"/>
        <v>2.6249999999999996E-2</v>
      </c>
      <c r="L28" s="288" t="s">
        <v>431</v>
      </c>
      <c r="M28" s="289" t="s">
        <v>399</v>
      </c>
      <c r="N28" s="288" t="s">
        <v>432</v>
      </c>
      <c r="O28" s="288" t="s">
        <v>433</v>
      </c>
      <c r="P28" s="288" t="s">
        <v>434</v>
      </c>
      <c r="Q28" s="288" t="s">
        <v>435</v>
      </c>
      <c r="R28" s="288" t="s">
        <v>436</v>
      </c>
      <c r="S28" s="291" t="s">
        <v>437</v>
      </c>
      <c r="T28" s="345"/>
    </row>
    <row r="29" spans="2:20" s="346" customFormat="1" ht="294" customHeight="1" x14ac:dyDescent="0.25">
      <c r="B29" s="375"/>
      <c r="C29" s="372"/>
      <c r="D29" s="292"/>
      <c r="E29" s="293"/>
      <c r="F29" s="293"/>
      <c r="G29" s="294"/>
      <c r="H29" s="295"/>
      <c r="I29" s="377" t="s">
        <v>438</v>
      </c>
      <c r="J29" s="378">
        <v>0.1</v>
      </c>
      <c r="K29" s="287">
        <f>J29*H$21</f>
        <v>5.2499999999999991E-2</v>
      </c>
      <c r="L29" s="288" t="s">
        <v>439</v>
      </c>
      <c r="M29" s="289" t="s">
        <v>399</v>
      </c>
      <c r="N29" s="288" t="s">
        <v>440</v>
      </c>
      <c r="O29" s="288" t="s">
        <v>408</v>
      </c>
      <c r="P29" s="288" t="s">
        <v>409</v>
      </c>
      <c r="Q29" s="288" t="s">
        <v>410</v>
      </c>
      <c r="R29" s="288" t="s">
        <v>427</v>
      </c>
      <c r="S29" s="291" t="s">
        <v>441</v>
      </c>
      <c r="T29" s="345"/>
    </row>
    <row r="30" spans="2:20" s="346" customFormat="1" ht="141.75" x14ac:dyDescent="0.25">
      <c r="B30" s="375"/>
      <c r="C30" s="372"/>
      <c r="D30" s="292"/>
      <c r="E30" s="293"/>
      <c r="F30" s="293"/>
      <c r="G30" s="294"/>
      <c r="H30" s="295"/>
      <c r="I30" s="377" t="s">
        <v>442</v>
      </c>
      <c r="J30" s="378">
        <v>0.03</v>
      </c>
      <c r="K30" s="287">
        <f t="shared" si="1"/>
        <v>1.5749999999999997E-2</v>
      </c>
      <c r="L30" s="288" t="s">
        <v>443</v>
      </c>
      <c r="M30" s="289" t="s">
        <v>399</v>
      </c>
      <c r="N30" s="288" t="s">
        <v>444</v>
      </c>
      <c r="O30" s="288" t="s">
        <v>445</v>
      </c>
      <c r="P30" s="288" t="s">
        <v>446</v>
      </c>
      <c r="Q30" s="288" t="s">
        <v>447</v>
      </c>
      <c r="R30" s="288" t="s">
        <v>448</v>
      </c>
      <c r="S30" s="291" t="s">
        <v>449</v>
      </c>
      <c r="T30" s="345"/>
    </row>
    <row r="31" spans="2:20" s="346" customFormat="1" ht="159.75" customHeight="1" x14ac:dyDescent="0.25">
      <c r="B31" s="375"/>
      <c r="C31" s="372"/>
      <c r="D31" s="292"/>
      <c r="E31" s="293"/>
      <c r="F31" s="293"/>
      <c r="G31" s="294"/>
      <c r="H31" s="295"/>
      <c r="I31" s="377" t="s">
        <v>450</v>
      </c>
      <c r="J31" s="378">
        <v>0.04</v>
      </c>
      <c r="K31" s="287">
        <f t="shared" si="1"/>
        <v>2.0999999999999998E-2</v>
      </c>
      <c r="L31" s="288" t="s">
        <v>451</v>
      </c>
      <c r="M31" s="289" t="s">
        <v>399</v>
      </c>
      <c r="N31" s="288" t="s">
        <v>452</v>
      </c>
      <c r="O31" s="288" t="s">
        <v>453</v>
      </c>
      <c r="P31" s="288" t="s">
        <v>454</v>
      </c>
      <c r="Q31" s="288" t="s">
        <v>455</v>
      </c>
      <c r="R31" s="288" t="s">
        <v>456</v>
      </c>
      <c r="S31" s="291" t="s">
        <v>457</v>
      </c>
      <c r="T31" s="345"/>
    </row>
    <row r="32" spans="2:20" s="346" customFormat="1" ht="87.75" customHeight="1" x14ac:dyDescent="0.25">
      <c r="B32" s="375"/>
      <c r="C32" s="372"/>
      <c r="D32" s="292"/>
      <c r="E32" s="293"/>
      <c r="F32" s="293"/>
      <c r="G32" s="294"/>
      <c r="H32" s="295"/>
      <c r="I32" s="377" t="s">
        <v>458</v>
      </c>
      <c r="J32" s="379">
        <v>0.1</v>
      </c>
      <c r="K32" s="287">
        <f t="shared" si="1"/>
        <v>5.2499999999999991E-2</v>
      </c>
      <c r="L32" s="296" t="s">
        <v>459</v>
      </c>
      <c r="M32" s="297">
        <v>0.85</v>
      </c>
      <c r="N32" s="515" t="s">
        <v>460</v>
      </c>
      <c r="O32" s="515"/>
      <c r="P32" s="515"/>
      <c r="Q32" s="515"/>
      <c r="R32" s="515"/>
      <c r="S32" s="291" t="s">
        <v>461</v>
      </c>
      <c r="T32" s="345"/>
    </row>
    <row r="33" spans="1:20" s="346" customFormat="1" ht="54.75" customHeight="1" x14ac:dyDescent="0.25">
      <c r="B33" s="375"/>
      <c r="C33" s="372"/>
      <c r="D33" s="292"/>
      <c r="E33" s="293"/>
      <c r="F33" s="293"/>
      <c r="G33" s="294"/>
      <c r="H33" s="295"/>
      <c r="I33" s="377" t="s">
        <v>462</v>
      </c>
      <c r="J33" s="380">
        <v>0.05</v>
      </c>
      <c r="K33" s="287">
        <f t="shared" si="1"/>
        <v>2.6249999999999996E-2</v>
      </c>
      <c r="L33" s="298" t="s">
        <v>463</v>
      </c>
      <c r="M33" s="289" t="s">
        <v>399</v>
      </c>
      <c r="N33" s="322" t="s">
        <v>464</v>
      </c>
      <c r="O33" s="322" t="s">
        <v>465</v>
      </c>
      <c r="P33" s="322" t="s">
        <v>466</v>
      </c>
      <c r="Q33" s="291" t="s">
        <v>467</v>
      </c>
      <c r="R33" s="291" t="s">
        <v>468</v>
      </c>
      <c r="S33" s="291" t="s">
        <v>469</v>
      </c>
      <c r="T33" s="345"/>
    </row>
    <row r="34" spans="1:20" s="346" customFormat="1" ht="62.25" customHeight="1" x14ac:dyDescent="0.25">
      <c r="B34" s="376" t="s">
        <v>251</v>
      </c>
      <c r="C34" s="373" t="s">
        <v>254</v>
      </c>
      <c r="D34" s="299">
        <f>VLOOKUP($D$12,mStudi,2,FALSE)</f>
        <v>0</v>
      </c>
      <c r="E34" s="300"/>
      <c r="F34" s="300"/>
      <c r="G34" s="301">
        <f>D34</f>
        <v>0</v>
      </c>
      <c r="H34" s="279">
        <f>(G34/$G$39) * 70 %</f>
        <v>0</v>
      </c>
      <c r="I34" s="302" t="s">
        <v>255</v>
      </c>
      <c r="J34" s="172">
        <v>1</v>
      </c>
      <c r="K34" s="233">
        <f>J34*H34</f>
        <v>0</v>
      </c>
      <c r="L34" s="170" t="s">
        <v>256</v>
      </c>
      <c r="M34" s="171">
        <v>3.75</v>
      </c>
      <c r="N34" s="76" t="s">
        <v>266</v>
      </c>
      <c r="O34" s="76" t="s">
        <v>265</v>
      </c>
      <c r="P34" s="76" t="s">
        <v>264</v>
      </c>
      <c r="Q34" s="76" t="s">
        <v>262</v>
      </c>
      <c r="R34" s="77" t="s">
        <v>261</v>
      </c>
      <c r="S34" s="80" t="s">
        <v>263</v>
      </c>
      <c r="T34" s="345"/>
    </row>
    <row r="35" spans="1:20" s="346" customFormat="1" ht="69.75" customHeight="1" x14ac:dyDescent="0.25">
      <c r="B35" s="376" t="s">
        <v>252</v>
      </c>
      <c r="C35" s="374" t="s">
        <v>258</v>
      </c>
      <c r="D35" s="303">
        <v>2</v>
      </c>
      <c r="E35" s="300">
        <f>VLOOKUP($D$6,mMaster_K,17,FALSE)</f>
        <v>0</v>
      </c>
      <c r="F35" s="300">
        <f>VLOOKUP($D$6,mMaster_K,18,FALSE)</f>
        <v>2</v>
      </c>
      <c r="G35" s="301">
        <f t="shared" ref="G35" si="2">IF(D35&lt;E35,E35,IF(D35&gt;F35,F35,D35))</f>
        <v>2</v>
      </c>
      <c r="H35" s="279">
        <f>(G35/$G$39) * 70 %</f>
        <v>8.7499999999999994E-2</v>
      </c>
      <c r="I35" s="304" t="s">
        <v>317</v>
      </c>
      <c r="J35" s="384">
        <v>1</v>
      </c>
      <c r="K35" s="305">
        <f>J35*H35</f>
        <v>8.7499999999999994E-2</v>
      </c>
      <c r="L35" s="385" t="s">
        <v>318</v>
      </c>
      <c r="M35" s="386">
        <v>1</v>
      </c>
      <c r="N35" s="387" t="s">
        <v>321</v>
      </c>
      <c r="O35" s="387" t="s">
        <v>320</v>
      </c>
      <c r="P35" s="387" t="s">
        <v>309</v>
      </c>
      <c r="Q35" s="387" t="s">
        <v>319</v>
      </c>
      <c r="R35" s="388" t="s">
        <v>248</v>
      </c>
      <c r="S35" s="389" t="s">
        <v>322</v>
      </c>
      <c r="T35" s="345"/>
    </row>
    <row r="36" spans="1:20" s="367" customFormat="1" ht="9.75" customHeight="1" x14ac:dyDescent="0.25">
      <c r="A36" s="346"/>
      <c r="B36" s="368"/>
      <c r="C36" s="308"/>
      <c r="D36" s="309"/>
      <c r="E36" s="309"/>
      <c r="F36" s="309"/>
      <c r="G36" s="309"/>
      <c r="H36" s="310"/>
      <c r="I36" s="311"/>
      <c r="J36" s="307"/>
      <c r="K36" s="312"/>
      <c r="L36" s="313"/>
      <c r="M36" s="313"/>
      <c r="N36" s="313"/>
      <c r="O36" s="313"/>
      <c r="P36" s="313"/>
      <c r="Q36" s="313"/>
      <c r="R36" s="313"/>
      <c r="S36" s="314"/>
      <c r="T36" s="366"/>
    </row>
    <row r="37" spans="1:20" s="346" customFormat="1" ht="91.5" customHeight="1" x14ac:dyDescent="0.25">
      <c r="B37" s="383" t="s">
        <v>32</v>
      </c>
      <c r="C37" s="382" t="s">
        <v>236</v>
      </c>
      <c r="D37" s="317">
        <f>MAX(VLOOKUP($D$7,mMaster_K,19,FALSE), VLOOKUP($D$8,mMaster_K,19,FALSE))</f>
        <v>0</v>
      </c>
      <c r="E37" s="300"/>
      <c r="F37" s="300"/>
      <c r="G37" s="301">
        <f>D37</f>
        <v>0</v>
      </c>
      <c r="H37" s="279">
        <f>(G37/$G$39) * 70 %</f>
        <v>0</v>
      </c>
      <c r="I37" s="318" t="s">
        <v>362</v>
      </c>
      <c r="J37" s="319">
        <v>1</v>
      </c>
      <c r="K37" s="320">
        <f>J37*H37</f>
        <v>0</v>
      </c>
      <c r="L37" s="321" t="s">
        <v>18</v>
      </c>
      <c r="M37" s="321" t="s">
        <v>18</v>
      </c>
      <c r="N37" s="321" t="s">
        <v>18</v>
      </c>
      <c r="O37" s="321" t="s">
        <v>18</v>
      </c>
      <c r="P37" s="321" t="s">
        <v>18</v>
      </c>
      <c r="Q37" s="321" t="s">
        <v>18</v>
      </c>
      <c r="R37" s="321" t="s">
        <v>18</v>
      </c>
      <c r="S37" s="306" t="s">
        <v>323</v>
      </c>
      <c r="T37" s="345"/>
    </row>
    <row r="38" spans="1:20" x14ac:dyDescent="0.25">
      <c r="B38" s="174"/>
      <c r="C38" s="175"/>
      <c r="D38" s="175"/>
      <c r="E38" s="175"/>
      <c r="F38" s="175"/>
      <c r="G38" s="175"/>
      <c r="H38" s="184"/>
      <c r="I38" s="174"/>
      <c r="J38" s="226"/>
      <c r="K38" s="226"/>
      <c r="L38" s="174"/>
      <c r="M38" s="174"/>
      <c r="N38" s="174"/>
      <c r="O38" s="174"/>
      <c r="P38" s="174"/>
      <c r="Q38" s="174"/>
      <c r="R38" s="174"/>
      <c r="S38" s="176"/>
    </row>
    <row r="39" spans="1:20" x14ac:dyDescent="0.25">
      <c r="C39" s="35" t="s">
        <v>133</v>
      </c>
      <c r="D39" s="185">
        <f>SUM(D16:D37)</f>
        <v>16</v>
      </c>
      <c r="G39" s="185">
        <f>SUM(G16:G37)</f>
        <v>16</v>
      </c>
      <c r="H39" s="186">
        <f>SUM(H16:H37)</f>
        <v>0.7</v>
      </c>
      <c r="K39" s="186">
        <f>SUM(K16:K37)</f>
        <v>0.7</v>
      </c>
    </row>
    <row r="40" spans="1:20" x14ac:dyDescent="0.25">
      <c r="J40" s="228"/>
      <c r="K40" s="231"/>
    </row>
    <row r="42" spans="1:20" x14ac:dyDescent="0.25">
      <c r="B42" s="392" t="s">
        <v>355</v>
      </c>
      <c r="C42" s="34"/>
      <c r="D42" s="34"/>
      <c r="E42" s="34"/>
      <c r="F42" s="34"/>
      <c r="G42" s="34"/>
      <c r="H42" s="34"/>
      <c r="I42" s="177"/>
      <c r="J42" s="33"/>
      <c r="K42" s="232"/>
      <c r="L42" s="178"/>
      <c r="M42" s="178"/>
      <c r="N42" s="179"/>
      <c r="O42" s="180"/>
    </row>
    <row r="43" spans="1:20" x14ac:dyDescent="0.25">
      <c r="B43" s="155" t="s">
        <v>356</v>
      </c>
      <c r="C43" s="155"/>
      <c r="D43" s="155"/>
      <c r="E43" s="155"/>
      <c r="F43" s="155"/>
      <c r="G43" s="155"/>
      <c r="H43" s="155"/>
      <c r="I43" s="107"/>
      <c r="J43" s="33"/>
      <c r="K43" s="232"/>
      <c r="L43" s="33"/>
      <c r="M43" s="155"/>
      <c r="N43" s="155" t="s">
        <v>357</v>
      </c>
      <c r="O43" s="181"/>
    </row>
    <row r="44" spans="1:20" x14ac:dyDescent="0.25">
      <c r="B44" s="34"/>
      <c r="C44" s="182"/>
      <c r="D44" s="182"/>
      <c r="E44" s="182"/>
      <c r="F44" s="182"/>
      <c r="G44" s="182"/>
      <c r="H44" s="182"/>
      <c r="I44" s="182"/>
      <c r="J44" s="33"/>
      <c r="K44" s="232"/>
      <c r="L44" s="33"/>
      <c r="M44" s="34"/>
      <c r="N44" s="34"/>
      <c r="O44" s="181"/>
    </row>
    <row r="45" spans="1:20" x14ac:dyDescent="0.25">
      <c r="B45" s="34"/>
      <c r="C45" s="182"/>
      <c r="D45" s="182"/>
      <c r="E45" s="182"/>
      <c r="F45" s="182"/>
      <c r="G45" s="182"/>
      <c r="H45" s="182"/>
      <c r="I45" s="182"/>
      <c r="J45" s="33"/>
      <c r="K45" s="232"/>
      <c r="L45" s="33"/>
      <c r="M45" s="34"/>
      <c r="N45" s="34"/>
      <c r="O45" s="181"/>
    </row>
    <row r="46" spans="1:20" x14ac:dyDescent="0.25">
      <c r="B46" s="34"/>
      <c r="C46" s="182"/>
      <c r="D46" s="182"/>
      <c r="E46" s="182"/>
      <c r="F46" s="182"/>
      <c r="G46" s="182"/>
      <c r="H46" s="182"/>
      <c r="I46" s="182"/>
      <c r="J46" s="33"/>
      <c r="K46" s="232"/>
      <c r="L46" s="33"/>
      <c r="M46" s="34"/>
      <c r="N46" s="34"/>
      <c r="O46" s="181"/>
    </row>
    <row r="47" spans="1:20" x14ac:dyDescent="0.25">
      <c r="B47" s="34"/>
      <c r="C47" s="182"/>
      <c r="D47" s="182"/>
      <c r="E47" s="182"/>
      <c r="F47" s="182"/>
      <c r="G47" s="182"/>
      <c r="H47" s="182"/>
      <c r="I47" s="182"/>
      <c r="J47" s="33"/>
      <c r="K47" s="232"/>
      <c r="L47" s="33"/>
      <c r="M47" s="34"/>
      <c r="N47" s="34"/>
      <c r="O47" s="181"/>
    </row>
    <row r="48" spans="1:20" x14ac:dyDescent="0.25">
      <c r="B48" s="34"/>
      <c r="C48" s="182"/>
      <c r="D48" s="182"/>
      <c r="E48" s="182"/>
      <c r="F48" s="182"/>
      <c r="G48" s="182"/>
      <c r="H48" s="182"/>
      <c r="I48" s="182"/>
      <c r="J48" s="33"/>
      <c r="K48" s="232"/>
      <c r="L48" s="33"/>
      <c r="M48" s="34"/>
      <c r="N48" s="34"/>
      <c r="O48" s="181"/>
    </row>
    <row r="49" spans="1:19" x14ac:dyDescent="0.25">
      <c r="B49" s="34"/>
      <c r="C49" s="182"/>
      <c r="D49" s="182"/>
      <c r="E49" s="182"/>
      <c r="F49" s="182"/>
      <c r="G49" s="182"/>
      <c r="H49" s="182"/>
      <c r="I49" s="182"/>
      <c r="J49" s="33"/>
      <c r="K49" s="232"/>
      <c r="L49" s="33"/>
      <c r="M49" s="34"/>
      <c r="N49" s="34"/>
      <c r="O49" s="181"/>
    </row>
    <row r="50" spans="1:19" x14ac:dyDescent="0.25">
      <c r="B50" s="393" t="s">
        <v>480</v>
      </c>
      <c r="C50" s="182"/>
      <c r="D50" s="182"/>
      <c r="E50" s="182"/>
      <c r="F50" s="182"/>
      <c r="G50" s="182"/>
      <c r="H50" s="182"/>
      <c r="I50" s="182"/>
      <c r="J50" s="33"/>
      <c r="K50" s="232"/>
      <c r="L50" s="33"/>
      <c r="M50" s="34"/>
      <c r="N50" s="393" t="s">
        <v>480</v>
      </c>
      <c r="O50" s="181"/>
    </row>
    <row r="51" spans="1:19" ht="24" customHeight="1" x14ac:dyDescent="0.25">
      <c r="B51" s="393" t="s">
        <v>481</v>
      </c>
      <c r="C51" s="182"/>
      <c r="D51" s="182"/>
      <c r="E51" s="182"/>
      <c r="F51" s="182"/>
      <c r="G51" s="182"/>
      <c r="H51" s="182"/>
      <c r="I51" s="182"/>
      <c r="J51" s="33"/>
      <c r="K51" s="232"/>
      <c r="L51" s="33"/>
      <c r="M51" s="34"/>
      <c r="N51" s="393" t="s">
        <v>479</v>
      </c>
      <c r="O51" s="181"/>
    </row>
    <row r="52" spans="1:19" s="36" customFormat="1" x14ac:dyDescent="0.25">
      <c r="A52" s="35"/>
      <c r="B52" s="35"/>
      <c r="C52" s="35"/>
      <c r="D52" s="35"/>
      <c r="E52" s="35"/>
      <c r="F52" s="35"/>
      <c r="G52" s="35"/>
      <c r="H52" s="35"/>
      <c r="I52" s="35"/>
      <c r="J52" s="227"/>
      <c r="K52" s="229"/>
      <c r="L52" s="35"/>
      <c r="M52" s="35"/>
      <c r="N52" s="35"/>
      <c r="O52" s="35"/>
      <c r="P52" s="35"/>
      <c r="Q52" s="35"/>
      <c r="R52" s="35"/>
      <c r="S52" s="78"/>
    </row>
    <row r="53" spans="1:19" s="36" customFormat="1" x14ac:dyDescent="0.25">
      <c r="A53" s="35"/>
      <c r="B53" s="35"/>
      <c r="C53" s="35"/>
      <c r="D53" s="35"/>
      <c r="E53" s="35"/>
      <c r="F53" s="35"/>
      <c r="G53" s="35"/>
      <c r="H53" s="35"/>
      <c r="I53" s="35"/>
      <c r="J53" s="227"/>
      <c r="K53" s="229"/>
      <c r="L53" s="35"/>
      <c r="M53" s="35"/>
      <c r="N53" s="35"/>
      <c r="O53" s="35"/>
      <c r="P53" s="35"/>
      <c r="Q53" s="35"/>
      <c r="R53" s="35"/>
      <c r="S53" s="78"/>
    </row>
    <row r="54" spans="1:19" s="36" customFormat="1" x14ac:dyDescent="0.25">
      <c r="A54" s="35"/>
      <c r="B54" s="35"/>
      <c r="C54" s="35"/>
      <c r="D54" s="35"/>
      <c r="E54" s="35"/>
      <c r="F54" s="35"/>
      <c r="G54" s="35"/>
      <c r="H54" s="35"/>
      <c r="I54" s="35"/>
      <c r="J54" s="227"/>
      <c r="K54" s="229"/>
      <c r="L54" s="35"/>
      <c r="M54" s="35"/>
      <c r="N54" s="35"/>
      <c r="O54" s="35"/>
      <c r="P54" s="35"/>
      <c r="Q54" s="35"/>
      <c r="R54" s="35"/>
      <c r="S54" s="78"/>
    </row>
    <row r="55" spans="1:19" s="36" customFormat="1" x14ac:dyDescent="0.25">
      <c r="A55" s="35"/>
      <c r="B55" s="35"/>
      <c r="C55" s="35"/>
      <c r="D55" s="35"/>
      <c r="E55" s="35"/>
      <c r="F55" s="35"/>
      <c r="G55" s="35"/>
      <c r="H55" s="35"/>
      <c r="I55" s="35"/>
      <c r="J55" s="227"/>
      <c r="K55" s="229"/>
      <c r="L55" s="35"/>
      <c r="M55" s="35"/>
      <c r="N55" s="35"/>
      <c r="O55" s="35"/>
      <c r="P55" s="35"/>
      <c r="Q55" s="35"/>
      <c r="R55" s="35"/>
      <c r="S55" s="78"/>
    </row>
    <row r="56" spans="1:19" s="36" customFormat="1" x14ac:dyDescent="0.25">
      <c r="A56" s="35"/>
      <c r="B56" s="35"/>
      <c r="C56" s="35"/>
      <c r="D56" s="35"/>
      <c r="E56" s="35"/>
      <c r="F56" s="35"/>
      <c r="G56" s="35"/>
      <c r="H56" s="35"/>
      <c r="I56" s="35"/>
      <c r="J56" s="227"/>
      <c r="K56" s="229"/>
      <c r="L56" s="35"/>
      <c r="M56" s="35"/>
      <c r="N56" s="35"/>
      <c r="O56" s="35"/>
      <c r="P56" s="35"/>
      <c r="Q56" s="35"/>
      <c r="R56" s="35"/>
      <c r="S56" s="78"/>
    </row>
    <row r="57" spans="1:19" s="36" customFormat="1" x14ac:dyDescent="0.25">
      <c r="A57" s="35"/>
      <c r="B57" s="35"/>
      <c r="C57" s="35"/>
      <c r="D57" s="35"/>
      <c r="E57" s="35"/>
      <c r="F57" s="35"/>
      <c r="G57" s="35"/>
      <c r="H57" s="35"/>
      <c r="I57" s="35"/>
      <c r="J57" s="227"/>
      <c r="K57" s="229"/>
      <c r="L57" s="35"/>
      <c r="M57" s="35"/>
      <c r="N57" s="35"/>
      <c r="O57" s="35"/>
      <c r="P57" s="35"/>
      <c r="Q57" s="35"/>
      <c r="R57" s="35"/>
      <c r="S57" s="78"/>
    </row>
    <row r="58" spans="1:19" s="36" customFormat="1" x14ac:dyDescent="0.25">
      <c r="A58" s="35"/>
      <c r="B58" s="35"/>
      <c r="C58" s="35"/>
      <c r="D58" s="35"/>
      <c r="E58" s="35"/>
      <c r="F58" s="35"/>
      <c r="G58" s="35"/>
      <c r="H58" s="35"/>
      <c r="I58" s="35"/>
      <c r="J58" s="227"/>
      <c r="K58" s="229"/>
      <c r="L58" s="35"/>
      <c r="M58" s="35"/>
      <c r="N58" s="35"/>
      <c r="O58" s="35"/>
      <c r="P58" s="35"/>
      <c r="Q58" s="35"/>
      <c r="R58" s="35"/>
      <c r="S58" s="78"/>
    </row>
    <row r="59" spans="1:19" s="36" customFormat="1" x14ac:dyDescent="0.25">
      <c r="A59" s="35"/>
      <c r="B59" s="35"/>
      <c r="C59" s="35"/>
      <c r="D59" s="35"/>
      <c r="E59" s="35"/>
      <c r="F59" s="35"/>
      <c r="G59" s="35"/>
      <c r="H59" s="35"/>
      <c r="I59" s="35"/>
      <c r="J59" s="227"/>
      <c r="K59" s="229"/>
      <c r="L59" s="35"/>
      <c r="M59" s="35"/>
      <c r="N59" s="35"/>
      <c r="O59" s="35"/>
      <c r="P59" s="35"/>
      <c r="Q59" s="35"/>
      <c r="R59" s="35"/>
      <c r="S59" s="78"/>
    </row>
    <row r="60" spans="1:19" s="36" customFormat="1" x14ac:dyDescent="0.25">
      <c r="A60" s="35"/>
      <c r="B60" s="35"/>
      <c r="C60" s="35"/>
      <c r="D60" s="35"/>
      <c r="E60" s="35"/>
      <c r="F60" s="35"/>
      <c r="G60" s="35"/>
      <c r="H60" s="35"/>
      <c r="I60" s="35"/>
      <c r="J60" s="227"/>
      <c r="K60" s="229"/>
      <c r="L60" s="35"/>
      <c r="M60" s="35"/>
      <c r="N60" s="35"/>
      <c r="O60" s="35"/>
      <c r="P60" s="35"/>
      <c r="Q60" s="35"/>
      <c r="R60" s="35"/>
      <c r="S60" s="78"/>
    </row>
    <row r="61" spans="1:19" s="36" customFormat="1" x14ac:dyDescent="0.25">
      <c r="A61" s="35"/>
      <c r="B61" s="35"/>
      <c r="C61" s="35"/>
      <c r="D61" s="35"/>
      <c r="E61" s="35"/>
      <c r="F61" s="35"/>
      <c r="G61" s="35"/>
      <c r="H61" s="35"/>
      <c r="I61" s="35"/>
      <c r="J61" s="227"/>
      <c r="K61" s="229"/>
      <c r="L61" s="35"/>
      <c r="M61" s="35"/>
      <c r="N61" s="35"/>
      <c r="O61" s="35"/>
      <c r="P61" s="35"/>
      <c r="Q61" s="35"/>
      <c r="R61" s="35"/>
      <c r="S61" s="78"/>
    </row>
    <row r="62" spans="1:19" s="36" customFormat="1" x14ac:dyDescent="0.25">
      <c r="A62" s="35"/>
      <c r="B62" s="35"/>
      <c r="C62" s="35"/>
      <c r="D62" s="35"/>
      <c r="E62" s="35"/>
      <c r="F62" s="35"/>
      <c r="G62" s="35"/>
      <c r="H62" s="35"/>
      <c r="I62" s="35"/>
      <c r="J62" s="227"/>
      <c r="K62" s="229"/>
      <c r="L62" s="35"/>
      <c r="M62" s="35"/>
      <c r="N62" s="35"/>
      <c r="O62" s="35"/>
      <c r="P62" s="35"/>
      <c r="Q62" s="35"/>
      <c r="R62" s="35"/>
      <c r="S62" s="78"/>
    </row>
    <row r="63" spans="1:19" s="36" customFormat="1" x14ac:dyDescent="0.25">
      <c r="A63" s="35"/>
      <c r="B63" s="35"/>
      <c r="C63" s="35"/>
      <c r="D63" s="35"/>
      <c r="E63" s="35"/>
      <c r="F63" s="35"/>
      <c r="G63" s="35"/>
      <c r="H63" s="35"/>
      <c r="I63" s="35"/>
      <c r="J63" s="227"/>
      <c r="K63" s="229"/>
      <c r="L63" s="35"/>
      <c r="M63" s="35"/>
      <c r="N63" s="35"/>
      <c r="O63" s="35"/>
      <c r="P63" s="35"/>
      <c r="Q63" s="35"/>
      <c r="R63" s="35"/>
      <c r="S63" s="78"/>
    </row>
    <row r="64" spans="1:19" s="36" customFormat="1" x14ac:dyDescent="0.25">
      <c r="A64" s="35"/>
      <c r="B64" s="35"/>
      <c r="C64" s="35"/>
      <c r="D64" s="35"/>
      <c r="E64" s="35"/>
      <c r="F64" s="35"/>
      <c r="G64" s="35"/>
      <c r="H64" s="35"/>
      <c r="I64" s="35"/>
      <c r="J64" s="227"/>
      <c r="K64" s="229"/>
      <c r="L64" s="35"/>
      <c r="M64" s="35"/>
      <c r="N64" s="35"/>
      <c r="O64" s="35"/>
      <c r="P64" s="35"/>
      <c r="Q64" s="35"/>
      <c r="R64" s="35"/>
      <c r="S64" s="78"/>
    </row>
    <row r="65" spans="1:19" s="36" customFormat="1" x14ac:dyDescent="0.25">
      <c r="A65" s="35"/>
      <c r="B65" s="35"/>
      <c r="C65" s="35"/>
      <c r="D65" s="35"/>
      <c r="E65" s="35"/>
      <c r="F65" s="35"/>
      <c r="G65" s="35"/>
      <c r="H65" s="35"/>
      <c r="I65" s="35"/>
      <c r="J65" s="227"/>
      <c r="K65" s="229"/>
      <c r="L65" s="35"/>
      <c r="M65" s="35"/>
      <c r="N65" s="35"/>
      <c r="O65" s="35"/>
      <c r="P65" s="35"/>
      <c r="Q65" s="35"/>
      <c r="R65" s="35"/>
      <c r="S65" s="78"/>
    </row>
    <row r="66" spans="1:19" s="36" customFormat="1" x14ac:dyDescent="0.25">
      <c r="A66" s="35"/>
      <c r="B66" s="35"/>
      <c r="C66" s="35"/>
      <c r="D66" s="35"/>
      <c r="E66" s="35"/>
      <c r="F66" s="35"/>
      <c r="G66" s="35"/>
      <c r="H66" s="35"/>
      <c r="I66" s="35"/>
      <c r="J66" s="227"/>
      <c r="K66" s="229"/>
      <c r="L66" s="35"/>
      <c r="M66" s="35"/>
      <c r="N66" s="35"/>
      <c r="O66" s="35"/>
      <c r="P66" s="35"/>
      <c r="Q66" s="35"/>
      <c r="R66" s="35"/>
      <c r="S66" s="78"/>
    </row>
    <row r="67" spans="1:19" s="36" customFormat="1" x14ac:dyDescent="0.25">
      <c r="A67" s="35"/>
      <c r="B67" s="35"/>
      <c r="C67" s="35"/>
      <c r="D67" s="35"/>
      <c r="E67" s="35"/>
      <c r="F67" s="35"/>
      <c r="G67" s="35"/>
      <c r="H67" s="35"/>
      <c r="I67" s="35"/>
      <c r="J67" s="227"/>
      <c r="K67" s="229"/>
      <c r="L67" s="35"/>
      <c r="M67" s="35"/>
      <c r="N67" s="35"/>
      <c r="O67" s="35"/>
      <c r="P67" s="35"/>
      <c r="Q67" s="35"/>
      <c r="R67" s="35"/>
      <c r="S67" s="78"/>
    </row>
    <row r="68" spans="1:19" s="36" customFormat="1" x14ac:dyDescent="0.25">
      <c r="A68" s="35"/>
      <c r="B68" s="35"/>
      <c r="C68" s="35"/>
      <c r="D68" s="35"/>
      <c r="E68" s="35"/>
      <c r="F68" s="35"/>
      <c r="G68" s="35"/>
      <c r="H68" s="35"/>
      <c r="I68" s="35"/>
      <c r="J68" s="227"/>
      <c r="K68" s="229"/>
      <c r="L68" s="35"/>
      <c r="M68" s="35"/>
      <c r="N68" s="35"/>
      <c r="O68" s="35"/>
      <c r="P68" s="35"/>
      <c r="Q68" s="35"/>
      <c r="R68" s="35"/>
      <c r="S68" s="78"/>
    </row>
    <row r="69" spans="1:19" s="36" customFormat="1" x14ac:dyDescent="0.25">
      <c r="A69" s="35"/>
      <c r="B69" s="35"/>
      <c r="C69" s="35"/>
      <c r="D69" s="35"/>
      <c r="E69" s="35"/>
      <c r="F69" s="35"/>
      <c r="G69" s="35"/>
      <c r="H69" s="35"/>
      <c r="I69" s="35"/>
      <c r="J69" s="227"/>
      <c r="K69" s="229"/>
      <c r="L69" s="35"/>
      <c r="M69" s="35"/>
      <c r="N69" s="35"/>
      <c r="O69" s="35"/>
      <c r="P69" s="35"/>
      <c r="Q69" s="35"/>
      <c r="R69" s="35"/>
      <c r="S69" s="78"/>
    </row>
    <row r="70" spans="1:19" s="36" customFormat="1" x14ac:dyDescent="0.25">
      <c r="A70" s="35"/>
      <c r="B70" s="35"/>
      <c r="C70" s="35"/>
      <c r="D70" s="35"/>
      <c r="E70" s="35"/>
      <c r="F70" s="35"/>
      <c r="G70" s="35"/>
      <c r="H70" s="35"/>
      <c r="I70" s="35"/>
      <c r="J70" s="227"/>
      <c r="K70" s="229"/>
      <c r="L70" s="35"/>
      <c r="M70" s="35"/>
      <c r="N70" s="35"/>
      <c r="O70" s="35"/>
      <c r="P70" s="35"/>
      <c r="Q70" s="35"/>
      <c r="R70" s="35"/>
      <c r="S70" s="78"/>
    </row>
    <row r="71" spans="1:19" s="36" customFormat="1" x14ac:dyDescent="0.25">
      <c r="A71" s="35"/>
      <c r="B71" s="35"/>
      <c r="C71" s="35"/>
      <c r="D71" s="35"/>
      <c r="E71" s="35"/>
      <c r="F71" s="35"/>
      <c r="G71" s="35"/>
      <c r="H71" s="35"/>
      <c r="I71" s="35"/>
      <c r="J71" s="227"/>
      <c r="K71" s="229"/>
      <c r="L71" s="35"/>
      <c r="M71" s="35"/>
      <c r="N71" s="35"/>
      <c r="O71" s="35"/>
      <c r="P71" s="35"/>
      <c r="Q71" s="35"/>
      <c r="R71" s="35"/>
      <c r="S71" s="78"/>
    </row>
    <row r="72" spans="1:19" s="36" customFormat="1" x14ac:dyDescent="0.25">
      <c r="A72" s="35"/>
      <c r="B72" s="35"/>
      <c r="C72" s="35"/>
      <c r="D72" s="35"/>
      <c r="E72" s="35"/>
      <c r="F72" s="35"/>
      <c r="G72" s="35"/>
      <c r="H72" s="35"/>
      <c r="I72" s="35"/>
      <c r="J72" s="227"/>
      <c r="K72" s="229"/>
      <c r="L72" s="35"/>
      <c r="M72" s="35"/>
      <c r="N72" s="35"/>
      <c r="O72" s="35"/>
      <c r="P72" s="35"/>
      <c r="Q72" s="35"/>
      <c r="R72" s="35"/>
      <c r="S72" s="78"/>
    </row>
    <row r="73" spans="1:19" s="36" customFormat="1" x14ac:dyDescent="0.25">
      <c r="A73" s="35"/>
      <c r="B73" s="35"/>
      <c r="C73" s="35"/>
      <c r="D73" s="35"/>
      <c r="E73" s="35"/>
      <c r="F73" s="35"/>
      <c r="G73" s="35"/>
      <c r="H73" s="35"/>
      <c r="I73" s="35"/>
      <c r="J73" s="227"/>
      <c r="K73" s="229"/>
      <c r="L73" s="35"/>
      <c r="M73" s="35"/>
      <c r="N73" s="35"/>
      <c r="O73" s="35"/>
      <c r="P73" s="35"/>
      <c r="Q73" s="35"/>
      <c r="R73" s="35"/>
      <c r="S73" s="78"/>
    </row>
    <row r="74" spans="1:19" s="36" customFormat="1" x14ac:dyDescent="0.25">
      <c r="A74" s="35"/>
      <c r="B74" s="35"/>
      <c r="C74" s="35"/>
      <c r="D74" s="35"/>
      <c r="E74" s="35"/>
      <c r="F74" s="35"/>
      <c r="G74" s="35"/>
      <c r="H74" s="35"/>
      <c r="I74" s="35"/>
      <c r="J74" s="227"/>
      <c r="K74" s="229"/>
      <c r="L74" s="35"/>
      <c r="M74" s="35"/>
      <c r="N74" s="35"/>
      <c r="O74" s="35"/>
      <c r="P74" s="35"/>
      <c r="Q74" s="35"/>
      <c r="R74" s="35"/>
      <c r="S74" s="78"/>
    </row>
    <row r="75" spans="1:19" s="36" customFormat="1" x14ac:dyDescent="0.25">
      <c r="A75" s="35"/>
      <c r="B75" s="35"/>
      <c r="C75" s="35"/>
      <c r="D75" s="35"/>
      <c r="E75" s="35"/>
      <c r="F75" s="35"/>
      <c r="G75" s="35"/>
      <c r="H75" s="35"/>
      <c r="I75" s="35"/>
      <c r="J75" s="227"/>
      <c r="K75" s="229"/>
      <c r="L75" s="35"/>
      <c r="M75" s="35"/>
      <c r="N75" s="35"/>
      <c r="O75" s="35"/>
      <c r="P75" s="35"/>
      <c r="Q75" s="35"/>
      <c r="R75" s="35"/>
      <c r="S75" s="78"/>
    </row>
    <row r="76" spans="1:19" s="36" customFormat="1" x14ac:dyDescent="0.25">
      <c r="A76" s="35"/>
      <c r="B76" s="35"/>
      <c r="C76" s="35"/>
      <c r="D76" s="35"/>
      <c r="E76" s="35"/>
      <c r="F76" s="35"/>
      <c r="G76" s="35"/>
      <c r="H76" s="35"/>
      <c r="I76" s="35"/>
      <c r="J76" s="227"/>
      <c r="K76" s="229"/>
      <c r="L76" s="35"/>
      <c r="M76" s="35"/>
      <c r="N76" s="35"/>
      <c r="O76" s="35"/>
      <c r="P76" s="35"/>
      <c r="Q76" s="35"/>
      <c r="R76" s="35"/>
      <c r="S76" s="78"/>
    </row>
    <row r="77" spans="1:19" s="36" customFormat="1" x14ac:dyDescent="0.25">
      <c r="A77" s="35"/>
      <c r="B77" s="35"/>
      <c r="C77" s="35"/>
      <c r="D77" s="35"/>
      <c r="E77" s="35"/>
      <c r="F77" s="35"/>
      <c r="G77" s="35"/>
      <c r="H77" s="35"/>
      <c r="I77" s="35"/>
      <c r="J77" s="227"/>
      <c r="K77" s="229"/>
      <c r="L77" s="35"/>
      <c r="M77" s="35"/>
      <c r="N77" s="35"/>
      <c r="O77" s="35"/>
      <c r="P77" s="35"/>
      <c r="Q77" s="35"/>
      <c r="R77" s="35"/>
      <c r="S77" s="78"/>
    </row>
    <row r="78" spans="1:19" s="36" customFormat="1" x14ac:dyDescent="0.25">
      <c r="A78" s="35"/>
      <c r="B78" s="35"/>
      <c r="C78" s="35"/>
      <c r="D78" s="35"/>
      <c r="E78" s="35"/>
      <c r="F78" s="35"/>
      <c r="G78" s="35"/>
      <c r="H78" s="35"/>
      <c r="I78" s="35"/>
      <c r="J78" s="227"/>
      <c r="K78" s="229"/>
      <c r="L78" s="35"/>
      <c r="M78" s="35"/>
      <c r="N78" s="35"/>
      <c r="O78" s="35"/>
      <c r="P78" s="35"/>
      <c r="Q78" s="35"/>
      <c r="R78" s="35"/>
      <c r="S78" s="78"/>
    </row>
    <row r="79" spans="1:19" s="36" customFormat="1" x14ac:dyDescent="0.25">
      <c r="A79" s="35"/>
      <c r="B79" s="35"/>
      <c r="C79" s="35"/>
      <c r="D79" s="35"/>
      <c r="E79" s="35"/>
      <c r="F79" s="35"/>
      <c r="G79" s="35"/>
      <c r="H79" s="35"/>
      <c r="I79" s="35"/>
      <c r="J79" s="227"/>
      <c r="K79" s="229"/>
      <c r="L79" s="35"/>
      <c r="M79" s="35"/>
      <c r="N79" s="35"/>
      <c r="O79" s="35"/>
      <c r="P79" s="35"/>
      <c r="Q79" s="35"/>
      <c r="R79" s="35"/>
      <c r="S79" s="78"/>
    </row>
    <row r="80" spans="1:19" s="36" customFormat="1" x14ac:dyDescent="0.25">
      <c r="A80" s="35"/>
      <c r="B80" s="35"/>
      <c r="C80" s="35"/>
      <c r="D80" s="35"/>
      <c r="E80" s="35"/>
      <c r="F80" s="35"/>
      <c r="G80" s="35"/>
      <c r="H80" s="35"/>
      <c r="I80" s="35"/>
      <c r="J80" s="227"/>
      <c r="K80" s="229"/>
      <c r="L80" s="35"/>
      <c r="M80" s="35"/>
      <c r="N80" s="35"/>
      <c r="O80" s="35"/>
      <c r="P80" s="35"/>
      <c r="Q80" s="35"/>
      <c r="R80" s="35"/>
      <c r="S80" s="78"/>
    </row>
    <row r="81" spans="1:19" s="36" customFormat="1" x14ac:dyDescent="0.25">
      <c r="A81" s="35"/>
      <c r="B81" s="35"/>
      <c r="C81" s="35"/>
      <c r="D81" s="35"/>
      <c r="E81" s="35"/>
      <c r="F81" s="35"/>
      <c r="G81" s="35"/>
      <c r="H81" s="35"/>
      <c r="I81" s="35"/>
      <c r="J81" s="227"/>
      <c r="K81" s="229"/>
      <c r="L81" s="35"/>
      <c r="M81" s="35"/>
      <c r="N81" s="35"/>
      <c r="O81" s="35"/>
      <c r="P81" s="35"/>
      <c r="Q81" s="35"/>
      <c r="R81" s="35"/>
      <c r="S81" s="78"/>
    </row>
    <row r="82" spans="1:19" s="36" customFormat="1" x14ac:dyDescent="0.25">
      <c r="A82" s="35"/>
      <c r="B82" s="35"/>
      <c r="C82" s="35"/>
      <c r="D82" s="35"/>
      <c r="E82" s="35"/>
      <c r="F82" s="35"/>
      <c r="G82" s="35"/>
      <c r="H82" s="35"/>
      <c r="I82" s="35"/>
      <c r="J82" s="227"/>
      <c r="K82" s="229"/>
      <c r="L82" s="35"/>
      <c r="M82" s="35"/>
      <c r="N82" s="35"/>
      <c r="O82" s="35"/>
      <c r="P82" s="35"/>
      <c r="Q82" s="35"/>
      <c r="R82" s="35"/>
      <c r="S82" s="78"/>
    </row>
  </sheetData>
  <mergeCells count="18">
    <mergeCell ref="H14:H15"/>
    <mergeCell ref="N16:R16"/>
    <mergeCell ref="I20:S20"/>
    <mergeCell ref="N32:R32"/>
    <mergeCell ref="J14:J15"/>
    <mergeCell ref="K14:K15"/>
    <mergeCell ref="L14:L15"/>
    <mergeCell ref="M14:M15"/>
    <mergeCell ref="N14:R14"/>
    <mergeCell ref="S14:S15"/>
    <mergeCell ref="I14:I15"/>
    <mergeCell ref="J21:J22"/>
    <mergeCell ref="I21:I22"/>
    <mergeCell ref="B3:D3"/>
    <mergeCell ref="B14:B15"/>
    <mergeCell ref="C14:C15"/>
    <mergeCell ref="D14:D15"/>
    <mergeCell ref="E14:G14"/>
  </mergeCells>
  <conditionalFormatting sqref="J21">
    <cfRule type="cellIs" dxfId="5" priority="1" operator="notEqual">
      <formula>1</formula>
    </cfRule>
    <cfRule type="cellIs" dxfId="4" priority="2" operator="equal">
      <formula>1</formula>
    </cfRule>
  </conditionalFormatting>
  <dataValidations disablePrompts="1" count="2">
    <dataValidation type="list" allowBlank="1" showInputMessage="1" showErrorMessage="1" sqref="D6:D8" xr:uid="{00000000-0002-0000-0500-000000000000}">
      <formula1>mList_K</formula1>
    </dataValidation>
    <dataValidation type="list" allowBlank="1" showInputMessage="1" showErrorMessage="1" sqref="D12" xr:uid="{00000000-0002-0000-0500-000001000000}">
      <formula1>mList_Studi</formula1>
    </dataValidation>
  </dataValidations>
  <printOptions horizontalCentered="1"/>
  <pageMargins left="0.39370078740157499" right="0.3" top="0.84055118100000004" bottom="0.196850393700787" header="0.56496062999999996" footer="0.31496062992126"/>
  <pageSetup paperSize="9" scale="37" fitToHeight="0" orientation="landscape" horizontalDpi="4294967293" verticalDpi="4294967293" r:id="rId1"/>
  <headerFooter>
    <oddHeader>&amp;L&amp;G
&amp;R&amp;12UCM/FR/HCM/18 Rev 00
July 30, 2021</oddHeader>
  </headerFooter>
  <rowBreaks count="2" manualBreakCount="2">
    <brk id="25" min="1" max="18" man="1"/>
    <brk id="30" min="1" max="18" man="1"/>
  </rowBreaks>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2:T77"/>
  <sheetViews>
    <sheetView view="pageLayout" zoomScale="55" zoomScaleNormal="100" zoomScaleSheetLayoutView="40" zoomScalePageLayoutView="55" workbookViewId="0">
      <selection activeCell="B2" sqref="B2:D3"/>
    </sheetView>
  </sheetViews>
  <sheetFormatPr defaultColWidth="12.5703125" defaultRowHeight="15.75" x14ac:dyDescent="0.25"/>
  <cols>
    <col min="1" max="1" width="4.7109375" style="35" customWidth="1"/>
    <col min="2" max="2" width="6.140625" style="35" customWidth="1"/>
    <col min="3" max="3" width="27.85546875" style="35" customWidth="1"/>
    <col min="4" max="4" width="24.28515625" style="35" customWidth="1"/>
    <col min="5" max="5" width="5.85546875" style="35" customWidth="1"/>
    <col min="6" max="6" width="6.42578125" style="35" bestFit="1" customWidth="1"/>
    <col min="7" max="7" width="7.140625" style="35" bestFit="1" customWidth="1"/>
    <col min="8" max="8" width="11.85546875" style="35" bestFit="1" customWidth="1"/>
    <col min="9" max="9" width="30.7109375" style="35" customWidth="1"/>
    <col min="10" max="10" width="13.42578125" style="227" customWidth="1"/>
    <col min="11" max="11" width="20.7109375" style="229" customWidth="1"/>
    <col min="12" max="12" width="33.42578125" style="35" customWidth="1"/>
    <col min="13" max="13" width="11.7109375" style="35" bestFit="1" customWidth="1"/>
    <col min="14" max="14" width="23.140625" style="35" customWidth="1"/>
    <col min="15" max="15" width="23.28515625" style="35" customWidth="1"/>
    <col min="16" max="16" width="23.7109375" style="35" customWidth="1"/>
    <col min="17" max="18" width="25.140625" style="35" customWidth="1"/>
    <col min="19" max="19" width="18.42578125" style="78" customWidth="1"/>
    <col min="20" max="20" width="12.5703125" style="36"/>
    <col min="21" max="16384" width="12.5703125" style="35"/>
  </cols>
  <sheetData>
    <row r="2" spans="2:20" ht="30" x14ac:dyDescent="0.25">
      <c r="B2" s="429" t="s">
        <v>239</v>
      </c>
    </row>
    <row r="3" spans="2:20" ht="18" customHeight="1" x14ac:dyDescent="0.25">
      <c r="B3" s="500" t="s">
        <v>394</v>
      </c>
      <c r="C3" s="500"/>
      <c r="D3" s="500"/>
      <c r="E3" s="36"/>
      <c r="F3" s="36"/>
      <c r="G3" s="216"/>
      <c r="H3" s="36"/>
      <c r="I3" s="35" t="s">
        <v>240</v>
      </c>
      <c r="S3" s="79"/>
    </row>
    <row r="4" spans="2:20" ht="18" customHeight="1" x14ac:dyDescent="0.25">
      <c r="B4" s="39"/>
      <c r="C4" s="36"/>
      <c r="D4" s="36"/>
      <c r="E4" s="36"/>
      <c r="F4" s="36"/>
      <c r="G4" s="221"/>
      <c r="H4" s="36"/>
      <c r="I4" s="222" t="s">
        <v>369</v>
      </c>
      <c r="J4" s="37"/>
      <c r="K4" s="230"/>
      <c r="S4" s="79"/>
    </row>
    <row r="5" spans="2:20" ht="18" customHeight="1" x14ac:dyDescent="0.25">
      <c r="B5" s="39" t="s">
        <v>241</v>
      </c>
      <c r="C5" s="36"/>
      <c r="D5" s="219" t="s">
        <v>358</v>
      </c>
      <c r="E5" s="36"/>
      <c r="F5" s="36"/>
      <c r="G5" s="36"/>
      <c r="H5" s="36"/>
      <c r="I5" s="37"/>
      <c r="J5" s="37"/>
      <c r="K5" s="230"/>
      <c r="L5" s="38"/>
      <c r="M5" s="38"/>
      <c r="N5" s="38"/>
      <c r="O5" s="38"/>
      <c r="P5" s="38"/>
      <c r="Q5" s="38"/>
      <c r="R5" s="38"/>
      <c r="S5" s="79"/>
    </row>
    <row r="6" spans="2:20" ht="30" customHeight="1" x14ac:dyDescent="0.25">
      <c r="B6" s="39" t="s">
        <v>370</v>
      </c>
      <c r="C6" s="36"/>
      <c r="D6" s="217" t="s">
        <v>374</v>
      </c>
      <c r="E6" s="35" t="s">
        <v>371</v>
      </c>
      <c r="G6" s="36"/>
      <c r="H6" s="36"/>
      <c r="I6" s="36"/>
      <c r="J6" s="37"/>
      <c r="K6" s="230"/>
      <c r="L6" s="38"/>
      <c r="M6" s="38"/>
      <c r="N6" s="38"/>
      <c r="O6" s="38"/>
      <c r="P6" s="38"/>
      <c r="Q6" s="38"/>
      <c r="R6" s="38"/>
      <c r="S6" s="79"/>
    </row>
    <row r="7" spans="2:20" ht="30" customHeight="1" x14ac:dyDescent="0.25">
      <c r="B7" s="39" t="s">
        <v>377</v>
      </c>
      <c r="C7" s="36"/>
      <c r="D7" s="217" t="s">
        <v>18</v>
      </c>
      <c r="G7" s="36"/>
      <c r="H7" s="36"/>
      <c r="I7" s="36"/>
      <c r="J7" s="37"/>
      <c r="K7" s="230"/>
      <c r="L7" s="38"/>
      <c r="M7" s="38"/>
      <c r="N7" s="38"/>
      <c r="O7" s="38"/>
      <c r="P7" s="38"/>
      <c r="Q7" s="38"/>
      <c r="R7" s="38"/>
      <c r="S7" s="79"/>
    </row>
    <row r="8" spans="2:20" ht="30" customHeight="1" x14ac:dyDescent="0.25">
      <c r="B8" s="39" t="s">
        <v>378</v>
      </c>
      <c r="C8" s="36"/>
      <c r="D8" s="217" t="s">
        <v>18</v>
      </c>
      <c r="G8" s="36"/>
      <c r="H8" s="36"/>
      <c r="I8" s="36"/>
      <c r="J8" s="37"/>
      <c r="K8" s="230"/>
      <c r="L8" s="38"/>
      <c r="M8" s="38"/>
      <c r="N8" s="38"/>
      <c r="O8" s="38"/>
      <c r="P8" s="38"/>
      <c r="Q8" s="38"/>
      <c r="R8" s="38"/>
      <c r="S8" s="79"/>
    </row>
    <row r="9" spans="2:20" ht="18" customHeight="1" x14ac:dyDescent="0.25">
      <c r="B9" s="39" t="s">
        <v>242</v>
      </c>
      <c r="C9" s="36"/>
      <c r="D9" s="219" t="s">
        <v>359</v>
      </c>
      <c r="E9" s="36"/>
      <c r="F9" s="36"/>
      <c r="G9" s="36"/>
      <c r="H9" s="36"/>
      <c r="I9" s="37"/>
      <c r="J9" s="37"/>
      <c r="K9" s="230"/>
      <c r="L9" s="38"/>
      <c r="M9" s="38"/>
      <c r="N9" s="38"/>
      <c r="O9" s="38"/>
      <c r="P9" s="38"/>
      <c r="Q9" s="38"/>
      <c r="R9" s="38"/>
      <c r="S9" s="79"/>
    </row>
    <row r="10" spans="2:20" ht="18" customHeight="1" x14ac:dyDescent="0.25">
      <c r="B10" s="39" t="s">
        <v>243</v>
      </c>
      <c r="C10" s="36"/>
      <c r="D10" s="220" t="s">
        <v>360</v>
      </c>
      <c r="E10" s="36"/>
      <c r="F10" s="36"/>
      <c r="G10" s="36"/>
      <c r="H10" s="36"/>
      <c r="I10" s="37"/>
      <c r="J10" s="37"/>
      <c r="K10" s="230"/>
      <c r="L10" s="38"/>
      <c r="M10" s="38"/>
      <c r="N10" s="38"/>
      <c r="O10" s="38"/>
      <c r="P10" s="38"/>
      <c r="Q10" s="38"/>
      <c r="R10" s="38"/>
      <c r="S10" s="79"/>
    </row>
    <row r="11" spans="2:20" ht="18" customHeight="1" x14ac:dyDescent="0.25">
      <c r="B11" s="39" t="s">
        <v>244</v>
      </c>
      <c r="C11" s="36"/>
      <c r="D11" s="220" t="s">
        <v>361</v>
      </c>
      <c r="E11" s="36"/>
      <c r="F11" s="36"/>
      <c r="G11" s="36"/>
      <c r="H11" s="36"/>
      <c r="I11" s="37"/>
      <c r="J11" s="37"/>
      <c r="K11" s="230"/>
      <c r="L11" s="38"/>
      <c r="M11" s="38"/>
      <c r="N11" s="38"/>
      <c r="O11" s="38"/>
      <c r="P11" s="38"/>
      <c r="Q11" s="38"/>
      <c r="R11" s="38"/>
      <c r="S11" s="79"/>
    </row>
    <row r="12" spans="2:20" ht="18" customHeight="1" x14ac:dyDescent="0.25">
      <c r="B12" s="39" t="s">
        <v>395</v>
      </c>
      <c r="C12" s="36"/>
      <c r="D12" s="218" t="s">
        <v>9</v>
      </c>
      <c r="E12" s="36"/>
      <c r="F12" s="36"/>
      <c r="G12" s="36"/>
      <c r="H12" s="36"/>
      <c r="I12" s="37"/>
      <c r="J12" s="37"/>
      <c r="K12" s="230"/>
      <c r="L12" s="38"/>
      <c r="M12" s="38"/>
      <c r="N12" s="38"/>
      <c r="O12" s="38"/>
      <c r="P12" s="38"/>
      <c r="Q12" s="38"/>
      <c r="R12" s="38"/>
      <c r="S12" s="79"/>
    </row>
    <row r="14" spans="2:20" ht="23.25" customHeight="1" x14ac:dyDescent="0.25">
      <c r="B14" s="501" t="s">
        <v>6</v>
      </c>
      <c r="C14" s="501" t="s">
        <v>7</v>
      </c>
      <c r="D14" s="502" t="s">
        <v>470</v>
      </c>
      <c r="E14" s="501" t="s">
        <v>41</v>
      </c>
      <c r="F14" s="501"/>
      <c r="G14" s="501"/>
      <c r="H14" s="502" t="s">
        <v>382</v>
      </c>
      <c r="I14" s="501" t="s">
        <v>245</v>
      </c>
      <c r="J14" s="501" t="s">
        <v>249</v>
      </c>
      <c r="K14" s="511" t="s">
        <v>383</v>
      </c>
      <c r="L14" s="501" t="s">
        <v>246</v>
      </c>
      <c r="M14" s="501" t="s">
        <v>247</v>
      </c>
      <c r="N14" s="501" t="s">
        <v>259</v>
      </c>
      <c r="O14" s="501"/>
      <c r="P14" s="501"/>
      <c r="Q14" s="501"/>
      <c r="R14" s="501"/>
      <c r="S14" s="501" t="s">
        <v>260</v>
      </c>
    </row>
    <row r="15" spans="2:20" ht="50.25" customHeight="1" x14ac:dyDescent="0.25">
      <c r="B15" s="501"/>
      <c r="C15" s="501"/>
      <c r="D15" s="503"/>
      <c r="E15" s="224" t="s">
        <v>363</v>
      </c>
      <c r="F15" s="224" t="s">
        <v>364</v>
      </c>
      <c r="G15" s="224" t="s">
        <v>365</v>
      </c>
      <c r="H15" s="503"/>
      <c r="I15" s="501"/>
      <c r="J15" s="501"/>
      <c r="K15" s="512"/>
      <c r="L15" s="501"/>
      <c r="M15" s="501"/>
      <c r="N15" s="223">
        <v>1</v>
      </c>
      <c r="O15" s="223">
        <v>2</v>
      </c>
      <c r="P15" s="223">
        <v>3</v>
      </c>
      <c r="Q15" s="223">
        <v>4</v>
      </c>
      <c r="R15" s="223">
        <v>5</v>
      </c>
      <c r="S15" s="501"/>
    </row>
    <row r="16" spans="2:20" s="346" customFormat="1" ht="33" customHeight="1" x14ac:dyDescent="0.25">
      <c r="B16" s="277" t="s">
        <v>16</v>
      </c>
      <c r="C16" s="202" t="s">
        <v>381</v>
      </c>
      <c r="D16" s="339">
        <f>VLOOKUP($D$6,mMaster_K,2,FALSE)</f>
        <v>2</v>
      </c>
      <c r="E16" s="339"/>
      <c r="F16" s="339"/>
      <c r="G16" s="340">
        <f>D16</f>
        <v>2</v>
      </c>
      <c r="H16" s="279">
        <f>(G16/$G$34) * 70 %</f>
        <v>8.7499999999999994E-2</v>
      </c>
      <c r="I16" s="341" t="s">
        <v>312</v>
      </c>
      <c r="J16" s="342">
        <v>1</v>
      </c>
      <c r="K16" s="365">
        <f>H16*J16</f>
        <v>8.7499999999999994E-2</v>
      </c>
      <c r="L16" s="343" t="s">
        <v>316</v>
      </c>
      <c r="M16" s="342">
        <v>1</v>
      </c>
      <c r="N16" s="506" t="s">
        <v>314</v>
      </c>
      <c r="O16" s="507"/>
      <c r="P16" s="507"/>
      <c r="Q16" s="507"/>
      <c r="R16" s="508"/>
      <c r="S16" s="344" t="s">
        <v>315</v>
      </c>
      <c r="T16" s="345"/>
    </row>
    <row r="17" spans="1:20" s="346" customFormat="1" ht="33" customHeight="1" x14ac:dyDescent="0.25">
      <c r="B17" s="277"/>
      <c r="C17" s="202" t="s">
        <v>379</v>
      </c>
      <c r="D17" s="339">
        <f>VLOOKUP($D$7,mMaster_K,2,FALSE)</f>
        <v>0</v>
      </c>
      <c r="E17" s="339"/>
      <c r="F17" s="339"/>
      <c r="G17" s="340">
        <f t="shared" ref="G17:G18" si="0">D17</f>
        <v>0</v>
      </c>
      <c r="H17" s="279">
        <f>(G17/$G$34) * 70 %</f>
        <v>0</v>
      </c>
      <c r="I17" s="341"/>
      <c r="J17" s="342">
        <v>1</v>
      </c>
      <c r="K17" s="365">
        <f>H17*J17</f>
        <v>0</v>
      </c>
      <c r="L17" s="343"/>
      <c r="M17" s="342"/>
      <c r="N17" s="342"/>
      <c r="O17" s="342"/>
      <c r="P17" s="342"/>
      <c r="Q17" s="342"/>
      <c r="R17" s="342"/>
      <c r="S17" s="344"/>
      <c r="T17" s="345"/>
    </row>
    <row r="18" spans="1:20" s="346" customFormat="1" ht="33" customHeight="1" x14ac:dyDescent="0.25">
      <c r="B18" s="277"/>
      <c r="C18" s="202" t="s">
        <v>380</v>
      </c>
      <c r="D18" s="339">
        <f>VLOOKUP($D$8,mMaster_K,2,FALSE)</f>
        <v>0</v>
      </c>
      <c r="E18" s="339"/>
      <c r="F18" s="339"/>
      <c r="G18" s="340">
        <f t="shared" si="0"/>
        <v>0</v>
      </c>
      <c r="H18" s="279">
        <f>(G18/$G$34) * 70 %</f>
        <v>0</v>
      </c>
      <c r="I18" s="341"/>
      <c r="J18" s="342">
        <v>1</v>
      </c>
      <c r="K18" s="365">
        <f>H18*J18</f>
        <v>0</v>
      </c>
      <c r="L18" s="343"/>
      <c r="M18" s="342"/>
      <c r="N18" s="342"/>
      <c r="O18" s="342"/>
      <c r="P18" s="342"/>
      <c r="Q18" s="342"/>
      <c r="R18" s="342"/>
      <c r="S18" s="344"/>
      <c r="T18" s="345"/>
    </row>
    <row r="19" spans="1:20" ht="10.5" customHeight="1" x14ac:dyDescent="0.25">
      <c r="B19" s="271"/>
      <c r="C19" s="203"/>
      <c r="D19" s="272"/>
      <c r="E19" s="272"/>
      <c r="F19" s="272"/>
      <c r="G19" s="272"/>
      <c r="H19" s="273"/>
      <c r="I19" s="274"/>
      <c r="J19" s="255"/>
      <c r="K19" s="255"/>
      <c r="L19" s="274"/>
      <c r="M19" s="275"/>
      <c r="N19" s="275"/>
      <c r="O19" s="275"/>
      <c r="P19" s="275"/>
      <c r="Q19" s="275"/>
      <c r="R19" s="275"/>
      <c r="S19" s="276"/>
    </row>
    <row r="20" spans="1:20" s="346" customFormat="1" ht="18" customHeight="1" x14ac:dyDescent="0.25">
      <c r="B20" s="277" t="s">
        <v>19</v>
      </c>
      <c r="C20" s="362" t="s">
        <v>20</v>
      </c>
      <c r="D20" s="363"/>
      <c r="E20" s="363"/>
      <c r="F20" s="363"/>
      <c r="G20" s="363"/>
      <c r="H20" s="364"/>
      <c r="I20" s="513" t="s">
        <v>18</v>
      </c>
      <c r="J20" s="514"/>
      <c r="K20" s="514"/>
      <c r="L20" s="514"/>
      <c r="M20" s="514"/>
      <c r="N20" s="514"/>
      <c r="O20" s="514"/>
      <c r="P20" s="514"/>
      <c r="Q20" s="514"/>
      <c r="R20" s="514"/>
      <c r="S20" s="514"/>
      <c r="T20" s="345"/>
    </row>
    <row r="21" spans="1:20" s="346" customFormat="1" ht="18" customHeight="1" x14ac:dyDescent="0.25">
      <c r="B21" s="353" t="s">
        <v>250</v>
      </c>
      <c r="C21" s="369" t="s">
        <v>384</v>
      </c>
      <c r="D21" s="381">
        <f>VLOOKUP($D$6,mMaster_K,20,FALSE)</f>
        <v>12</v>
      </c>
      <c r="E21" s="390"/>
      <c r="F21" s="285"/>
      <c r="G21" s="278">
        <f>VLOOKUP($D$6,mMaster_K,20,FALSE)</f>
        <v>12</v>
      </c>
      <c r="H21" s="295">
        <f>(G21/$G$34) * 70 %</f>
        <v>0.52499999999999991</v>
      </c>
      <c r="I21" s="516" t="s">
        <v>389</v>
      </c>
      <c r="J21" s="504">
        <f>SUM(J23:J28)</f>
        <v>1</v>
      </c>
      <c r="K21" s="282"/>
      <c r="L21" s="274"/>
      <c r="M21" s="274"/>
      <c r="N21" s="274"/>
      <c r="O21" s="274"/>
      <c r="P21" s="274"/>
      <c r="Q21" s="274"/>
      <c r="R21" s="274"/>
      <c r="S21" s="283"/>
      <c r="T21" s="345"/>
    </row>
    <row r="22" spans="1:20" s="346" customFormat="1" x14ac:dyDescent="0.25">
      <c r="B22" s="375"/>
      <c r="C22" s="370" t="s">
        <v>390</v>
      </c>
      <c r="D22" s="280" t="s">
        <v>391</v>
      </c>
      <c r="E22" s="391"/>
      <c r="F22" s="391"/>
      <c r="G22" s="278"/>
      <c r="H22" s="361"/>
      <c r="I22" s="517"/>
      <c r="J22" s="505"/>
      <c r="K22" s="282"/>
      <c r="L22" s="274"/>
      <c r="M22" s="274"/>
      <c r="N22" s="274"/>
      <c r="O22" s="274"/>
      <c r="P22" s="274"/>
      <c r="Q22" s="274"/>
      <c r="R22" s="274"/>
      <c r="S22" s="283"/>
      <c r="T22" s="345"/>
    </row>
    <row r="23" spans="1:20" s="346" customFormat="1" ht="219" customHeight="1" x14ac:dyDescent="0.25">
      <c r="B23" s="375"/>
      <c r="C23" s="371" t="s">
        <v>536</v>
      </c>
      <c r="D23" s="284" t="s">
        <v>538</v>
      </c>
      <c r="E23" s="285"/>
      <c r="F23" s="285"/>
      <c r="G23" s="286"/>
      <c r="H23" s="281"/>
      <c r="I23" s="394" t="s">
        <v>539</v>
      </c>
      <c r="J23" s="418">
        <v>0.2</v>
      </c>
      <c r="K23" s="287">
        <f>J23*H$21</f>
        <v>0.10499999999999998</v>
      </c>
      <c r="L23" s="396" t="s">
        <v>482</v>
      </c>
      <c r="M23" s="289" t="s">
        <v>500</v>
      </c>
      <c r="N23" s="398" t="s">
        <v>483</v>
      </c>
      <c r="O23" s="398" t="s">
        <v>484</v>
      </c>
      <c r="P23" s="398" t="s">
        <v>485</v>
      </c>
      <c r="Q23" s="399" t="s">
        <v>486</v>
      </c>
      <c r="R23" s="400" t="s">
        <v>487</v>
      </c>
      <c r="S23" s="428" t="s">
        <v>488</v>
      </c>
      <c r="T23" s="345"/>
    </row>
    <row r="24" spans="1:20" s="346" customFormat="1" ht="390" customHeight="1" x14ac:dyDescent="0.25">
      <c r="B24" s="375"/>
      <c r="C24" s="424"/>
      <c r="D24" s="284" t="s">
        <v>538</v>
      </c>
      <c r="E24" s="293"/>
      <c r="F24" s="293"/>
      <c r="G24" s="294"/>
      <c r="H24" s="295"/>
      <c r="I24" s="394" t="s">
        <v>489</v>
      </c>
      <c r="J24" s="418">
        <v>0.3</v>
      </c>
      <c r="K24" s="287">
        <f>J24*H$21</f>
        <v>0.15749999999999997</v>
      </c>
      <c r="L24" s="396" t="s">
        <v>490</v>
      </c>
      <c r="M24" s="289" t="s">
        <v>500</v>
      </c>
      <c r="N24" s="402" t="s">
        <v>491</v>
      </c>
      <c r="O24" s="402" t="s">
        <v>492</v>
      </c>
      <c r="P24" s="402" t="s">
        <v>493</v>
      </c>
      <c r="Q24" s="402" t="s">
        <v>494</v>
      </c>
      <c r="R24" s="403" t="s">
        <v>495</v>
      </c>
      <c r="S24" s="352" t="s">
        <v>496</v>
      </c>
      <c r="T24" s="345"/>
    </row>
    <row r="25" spans="1:20" s="346" customFormat="1" ht="126" x14ac:dyDescent="0.25">
      <c r="B25" s="375"/>
      <c r="C25" s="424"/>
      <c r="D25" s="416" t="s">
        <v>538</v>
      </c>
      <c r="E25" s="293"/>
      <c r="F25" s="293"/>
      <c r="G25" s="294"/>
      <c r="H25" s="295"/>
      <c r="I25" s="404" t="s">
        <v>540</v>
      </c>
      <c r="J25" s="419">
        <v>0.15</v>
      </c>
      <c r="K25" s="287">
        <f t="shared" ref="K25:K28" si="1">J25*H$21</f>
        <v>7.8749999999999987E-2</v>
      </c>
      <c r="L25" s="405" t="s">
        <v>497</v>
      </c>
      <c r="M25" s="289" t="s">
        <v>500</v>
      </c>
      <c r="N25" s="402" t="s">
        <v>498</v>
      </c>
      <c r="O25" s="402" t="s">
        <v>542</v>
      </c>
      <c r="P25" s="402" t="s">
        <v>541</v>
      </c>
      <c r="Q25" s="402" t="s">
        <v>543</v>
      </c>
      <c r="R25" s="402" t="s">
        <v>544</v>
      </c>
      <c r="S25" s="352" t="s">
        <v>499</v>
      </c>
      <c r="T25" s="345"/>
    </row>
    <row r="26" spans="1:20" s="346" customFormat="1" ht="297" customHeight="1" x14ac:dyDescent="0.25">
      <c r="B26" s="375"/>
      <c r="C26" s="424"/>
      <c r="D26" s="292"/>
      <c r="E26" s="293"/>
      <c r="F26" s="293"/>
      <c r="G26" s="294"/>
      <c r="H26" s="295"/>
      <c r="I26" s="377" t="s">
        <v>548</v>
      </c>
      <c r="J26" s="378">
        <v>0.1</v>
      </c>
      <c r="K26" s="287">
        <f>J26*H$21</f>
        <v>5.2499999999999991E-2</v>
      </c>
      <c r="L26" s="288" t="s">
        <v>547</v>
      </c>
      <c r="M26" s="289" t="s">
        <v>500</v>
      </c>
      <c r="N26" s="288" t="s">
        <v>440</v>
      </c>
      <c r="O26" s="288" t="s">
        <v>408</v>
      </c>
      <c r="P26" s="288" t="s">
        <v>409</v>
      </c>
      <c r="Q26" s="288" t="s">
        <v>410</v>
      </c>
      <c r="R26" s="288" t="s">
        <v>427</v>
      </c>
      <c r="S26" s="291" t="s">
        <v>441</v>
      </c>
      <c r="T26" s="345"/>
    </row>
    <row r="27" spans="1:20" s="346" customFormat="1" ht="147" customHeight="1" x14ac:dyDescent="0.25">
      <c r="B27" s="375"/>
      <c r="C27" s="424"/>
      <c r="D27" s="416" t="s">
        <v>538</v>
      </c>
      <c r="E27" s="293"/>
      <c r="F27" s="293"/>
      <c r="G27" s="294"/>
      <c r="H27" s="295"/>
      <c r="I27" s="404" t="s">
        <v>546</v>
      </c>
      <c r="J27" s="419">
        <v>0.15</v>
      </c>
      <c r="K27" s="287">
        <f t="shared" si="1"/>
        <v>7.8749999999999987E-2</v>
      </c>
      <c r="L27" s="413" t="s">
        <v>545</v>
      </c>
      <c r="M27" s="289" t="s">
        <v>500</v>
      </c>
      <c r="N27" s="414" t="s">
        <v>464</v>
      </c>
      <c r="O27" s="414" t="s">
        <v>465</v>
      </c>
      <c r="P27" s="414" t="s">
        <v>466</v>
      </c>
      <c r="Q27" s="415" t="s">
        <v>467</v>
      </c>
      <c r="R27" s="415" t="s">
        <v>468</v>
      </c>
      <c r="S27" s="415" t="s">
        <v>501</v>
      </c>
      <c r="T27" s="345"/>
    </row>
    <row r="28" spans="1:20" s="346" customFormat="1" ht="147" customHeight="1" x14ac:dyDescent="0.25">
      <c r="B28" s="375"/>
      <c r="C28" s="425"/>
      <c r="D28" s="416" t="s">
        <v>538</v>
      </c>
      <c r="E28" s="293"/>
      <c r="F28" s="293"/>
      <c r="G28" s="294"/>
      <c r="H28" s="295"/>
      <c r="I28" s="426" t="s">
        <v>558</v>
      </c>
      <c r="J28" s="427">
        <v>0.1</v>
      </c>
      <c r="K28" s="287">
        <f t="shared" si="1"/>
        <v>5.2499999999999991E-2</v>
      </c>
      <c r="L28" s="413" t="s">
        <v>565</v>
      </c>
      <c r="M28" s="289" t="s">
        <v>500</v>
      </c>
      <c r="N28" s="406" t="s">
        <v>564</v>
      </c>
      <c r="O28" s="406" t="s">
        <v>560</v>
      </c>
      <c r="P28" s="406" t="s">
        <v>561</v>
      </c>
      <c r="Q28" s="407" t="s">
        <v>562</v>
      </c>
      <c r="R28" s="407" t="s">
        <v>563</v>
      </c>
      <c r="S28" s="352" t="s">
        <v>559</v>
      </c>
      <c r="T28" s="345"/>
    </row>
    <row r="29" spans="1:20" s="346" customFormat="1" ht="62.25" customHeight="1" x14ac:dyDescent="0.25">
      <c r="B29" s="376" t="s">
        <v>251</v>
      </c>
      <c r="C29" s="373" t="s">
        <v>254</v>
      </c>
      <c r="D29" s="299">
        <f>VLOOKUP($D$12,mStudi,2,FALSE)</f>
        <v>0</v>
      </c>
      <c r="E29" s="300"/>
      <c r="F29" s="300"/>
      <c r="G29" s="301">
        <f>D29</f>
        <v>0</v>
      </c>
      <c r="H29" s="279">
        <f>(G29/$G$34) * 70 %</f>
        <v>0</v>
      </c>
      <c r="I29" s="302" t="s">
        <v>255</v>
      </c>
      <c r="J29" s="384">
        <v>1</v>
      </c>
      <c r="K29" s="287">
        <f>J29*H29</f>
        <v>0</v>
      </c>
      <c r="L29" s="420" t="s">
        <v>256</v>
      </c>
      <c r="M29" s="421">
        <v>3.75</v>
      </c>
      <c r="N29" s="422" t="s">
        <v>266</v>
      </c>
      <c r="O29" s="422" t="s">
        <v>265</v>
      </c>
      <c r="P29" s="422" t="s">
        <v>264</v>
      </c>
      <c r="Q29" s="422" t="s">
        <v>262</v>
      </c>
      <c r="R29" s="423" t="s">
        <v>261</v>
      </c>
      <c r="S29" s="376" t="s">
        <v>263</v>
      </c>
      <c r="T29" s="345"/>
    </row>
    <row r="30" spans="1:20" s="346" customFormat="1" ht="69.75" customHeight="1" x14ac:dyDescent="0.25">
      <c r="B30" s="376" t="s">
        <v>252</v>
      </c>
      <c r="C30" s="374" t="s">
        <v>258</v>
      </c>
      <c r="D30" s="303">
        <v>2</v>
      </c>
      <c r="E30" s="300">
        <f>VLOOKUP($D$6,mMaster_K,17,FALSE)</f>
        <v>0</v>
      </c>
      <c r="F30" s="300">
        <f>VLOOKUP($D$6,mMaster_K,18,FALSE)</f>
        <v>2</v>
      </c>
      <c r="G30" s="301">
        <f t="shared" ref="G30" si="2">IF(D30&lt;E30,E30,IF(D30&gt;F30,F30,D30))</f>
        <v>2</v>
      </c>
      <c r="H30" s="279">
        <f>(G30/$G$34) * 70 %</f>
        <v>8.7499999999999994E-2</v>
      </c>
      <c r="I30" s="304" t="s">
        <v>317</v>
      </c>
      <c r="J30" s="384">
        <v>1</v>
      </c>
      <c r="K30" s="305">
        <f>J30*H30</f>
        <v>8.7499999999999994E-2</v>
      </c>
      <c r="L30" s="385" t="s">
        <v>318</v>
      </c>
      <c r="M30" s="386">
        <v>1</v>
      </c>
      <c r="N30" s="387" t="s">
        <v>321</v>
      </c>
      <c r="O30" s="387" t="s">
        <v>320</v>
      </c>
      <c r="P30" s="387" t="s">
        <v>309</v>
      </c>
      <c r="Q30" s="387" t="s">
        <v>319</v>
      </c>
      <c r="R30" s="388" t="s">
        <v>248</v>
      </c>
      <c r="S30" s="389" t="s">
        <v>322</v>
      </c>
      <c r="T30" s="345"/>
    </row>
    <row r="31" spans="1:20" s="367" customFormat="1" ht="9.75" customHeight="1" x14ac:dyDescent="0.25">
      <c r="A31" s="346"/>
      <c r="B31" s="368"/>
      <c r="C31" s="308"/>
      <c r="D31" s="309"/>
      <c r="E31" s="309"/>
      <c r="F31" s="309"/>
      <c r="G31" s="309"/>
      <c r="H31" s="310"/>
      <c r="I31" s="311"/>
      <c r="J31" s="307"/>
      <c r="K31" s="312"/>
      <c r="L31" s="313"/>
      <c r="M31" s="313"/>
      <c r="N31" s="313"/>
      <c r="O31" s="313"/>
      <c r="P31" s="313"/>
      <c r="Q31" s="313"/>
      <c r="R31" s="313"/>
      <c r="S31" s="314"/>
      <c r="T31" s="366"/>
    </row>
    <row r="32" spans="1:20" s="346" customFormat="1" ht="91.5" customHeight="1" x14ac:dyDescent="0.25">
      <c r="B32" s="383" t="s">
        <v>32</v>
      </c>
      <c r="C32" s="382" t="s">
        <v>236</v>
      </c>
      <c r="D32" s="317">
        <f>MAX(VLOOKUP($D$7,mMaster_K,19,FALSE), VLOOKUP($D$8,mMaster_K,19,FALSE))</f>
        <v>0</v>
      </c>
      <c r="E32" s="300"/>
      <c r="F32" s="300"/>
      <c r="G32" s="301">
        <f>D32</f>
        <v>0</v>
      </c>
      <c r="H32" s="279">
        <f>(G32/$G$34) * 70 %</f>
        <v>0</v>
      </c>
      <c r="I32" s="318" t="s">
        <v>362</v>
      </c>
      <c r="J32" s="319">
        <v>1</v>
      </c>
      <c r="K32" s="320">
        <f>J32*H32</f>
        <v>0</v>
      </c>
      <c r="L32" s="321" t="s">
        <v>18</v>
      </c>
      <c r="M32" s="321" t="s">
        <v>18</v>
      </c>
      <c r="N32" s="321" t="s">
        <v>18</v>
      </c>
      <c r="O32" s="321" t="s">
        <v>18</v>
      </c>
      <c r="P32" s="321" t="s">
        <v>18</v>
      </c>
      <c r="Q32" s="321" t="s">
        <v>18</v>
      </c>
      <c r="R32" s="321" t="s">
        <v>18</v>
      </c>
      <c r="S32" s="306" t="s">
        <v>323</v>
      </c>
      <c r="T32" s="345"/>
    </row>
    <row r="33" spans="1:19" x14ac:dyDescent="0.25">
      <c r="B33" s="174"/>
      <c r="C33" s="175"/>
      <c r="D33" s="175"/>
      <c r="E33" s="175"/>
      <c r="F33" s="175"/>
      <c r="G33" s="175"/>
      <c r="H33" s="184"/>
      <c r="I33" s="174"/>
      <c r="J33" s="226"/>
      <c r="K33" s="226"/>
      <c r="L33" s="174"/>
      <c r="M33" s="174"/>
      <c r="N33" s="174"/>
      <c r="O33" s="174"/>
      <c r="P33" s="174"/>
      <c r="Q33" s="174"/>
      <c r="R33" s="174"/>
      <c r="S33" s="176"/>
    </row>
    <row r="34" spans="1:19" x14ac:dyDescent="0.25">
      <c r="C34" s="35" t="s">
        <v>133</v>
      </c>
      <c r="D34" s="185">
        <f>SUM(D16:D32)</f>
        <v>16</v>
      </c>
      <c r="G34" s="185">
        <f>SUM(G16:G32)</f>
        <v>16</v>
      </c>
      <c r="H34" s="186">
        <f>SUM(H16:H32)</f>
        <v>0.7</v>
      </c>
      <c r="K34" s="186">
        <f>SUM(K16:K32)</f>
        <v>0.7</v>
      </c>
    </row>
    <row r="35" spans="1:19" x14ac:dyDescent="0.25">
      <c r="J35" s="228"/>
      <c r="K35" s="231"/>
    </row>
    <row r="37" spans="1:19" x14ac:dyDescent="0.25">
      <c r="B37" s="392" t="s">
        <v>355</v>
      </c>
      <c r="C37" s="34"/>
      <c r="D37" s="34"/>
      <c r="E37" s="34"/>
      <c r="F37" s="34"/>
      <c r="G37" s="34"/>
      <c r="H37" s="34"/>
      <c r="I37" s="177"/>
      <c r="J37" s="33"/>
      <c r="K37" s="232"/>
      <c r="L37" s="178"/>
      <c r="M37" s="178"/>
      <c r="N37" s="179"/>
      <c r="O37" s="180"/>
    </row>
    <row r="38" spans="1:19" x14ac:dyDescent="0.25">
      <c r="B38" s="155" t="s">
        <v>356</v>
      </c>
      <c r="C38" s="155"/>
      <c r="D38" s="155"/>
      <c r="E38" s="155"/>
      <c r="F38" s="155"/>
      <c r="G38" s="155"/>
      <c r="H38" s="155"/>
      <c r="I38" s="107"/>
      <c r="J38" s="33"/>
      <c r="K38" s="232"/>
      <c r="L38" s="33"/>
      <c r="M38" s="155"/>
      <c r="N38" s="155" t="s">
        <v>357</v>
      </c>
      <c r="O38" s="181"/>
    </row>
    <row r="39" spans="1:19" x14ac:dyDescent="0.25">
      <c r="B39" s="34"/>
      <c r="C39" s="182"/>
      <c r="D39" s="182"/>
      <c r="E39" s="182"/>
      <c r="F39" s="182"/>
      <c r="G39" s="182"/>
      <c r="H39" s="182"/>
      <c r="I39" s="182"/>
      <c r="J39" s="33"/>
      <c r="K39" s="232"/>
      <c r="L39" s="33"/>
      <c r="M39" s="34"/>
      <c r="N39" s="34"/>
      <c r="O39" s="181"/>
    </row>
    <row r="40" spans="1:19" x14ac:dyDescent="0.25">
      <c r="B40" s="34"/>
      <c r="C40" s="182"/>
      <c r="D40" s="182"/>
      <c r="E40" s="182"/>
      <c r="F40" s="182"/>
      <c r="G40" s="182"/>
      <c r="H40" s="182"/>
      <c r="I40" s="182"/>
      <c r="J40" s="33"/>
      <c r="K40" s="232"/>
      <c r="L40" s="33"/>
      <c r="M40" s="34"/>
      <c r="N40" s="34"/>
      <c r="O40" s="181"/>
    </row>
    <row r="41" spans="1:19" x14ac:dyDescent="0.25">
      <c r="B41" s="34"/>
      <c r="C41" s="182"/>
      <c r="D41" s="182"/>
      <c r="E41" s="182"/>
      <c r="F41" s="182"/>
      <c r="G41" s="182"/>
      <c r="H41" s="182"/>
      <c r="I41" s="182"/>
      <c r="J41" s="33"/>
      <c r="K41" s="232"/>
      <c r="L41" s="33"/>
      <c r="M41" s="34"/>
      <c r="N41" s="34"/>
      <c r="O41" s="181"/>
    </row>
    <row r="42" spans="1:19" x14ac:dyDescent="0.25">
      <c r="B42" s="34"/>
      <c r="C42" s="182"/>
      <c r="D42" s="182"/>
      <c r="E42" s="182"/>
      <c r="F42" s="182"/>
      <c r="G42" s="182"/>
      <c r="H42" s="182"/>
      <c r="I42" s="182"/>
      <c r="J42" s="33"/>
      <c r="K42" s="232"/>
      <c r="L42" s="33"/>
      <c r="M42" s="34"/>
      <c r="N42" s="34"/>
      <c r="O42" s="181"/>
    </row>
    <row r="43" spans="1:19" x14ac:dyDescent="0.25">
      <c r="B43" s="34"/>
      <c r="C43" s="182"/>
      <c r="D43" s="182"/>
      <c r="E43" s="182"/>
      <c r="F43" s="182"/>
      <c r="G43" s="182"/>
      <c r="H43" s="182"/>
      <c r="I43" s="182"/>
      <c r="J43" s="33"/>
      <c r="K43" s="232"/>
      <c r="L43" s="33"/>
      <c r="M43" s="34"/>
      <c r="N43" s="34"/>
      <c r="O43" s="181"/>
    </row>
    <row r="44" spans="1:19" s="36" customFormat="1" x14ac:dyDescent="0.25">
      <c r="A44" s="35"/>
      <c r="B44" s="34"/>
      <c r="C44" s="182"/>
      <c r="D44" s="182"/>
      <c r="E44" s="182"/>
      <c r="F44" s="182"/>
      <c r="G44" s="182"/>
      <c r="H44" s="182"/>
      <c r="I44" s="182"/>
      <c r="J44" s="33"/>
      <c r="K44" s="232"/>
      <c r="L44" s="33"/>
      <c r="M44" s="34"/>
      <c r="N44" s="34"/>
      <c r="O44" s="181"/>
      <c r="P44" s="35"/>
      <c r="Q44" s="35"/>
      <c r="R44" s="35"/>
      <c r="S44" s="78"/>
    </row>
    <row r="45" spans="1:19" s="36" customFormat="1" x14ac:dyDescent="0.25">
      <c r="A45" s="35"/>
      <c r="B45" s="393" t="s">
        <v>480</v>
      </c>
      <c r="C45" s="182"/>
      <c r="D45" s="182"/>
      <c r="E45" s="182"/>
      <c r="F45" s="182"/>
      <c r="G45" s="182"/>
      <c r="H45" s="182"/>
      <c r="I45" s="182"/>
      <c r="J45" s="33"/>
      <c r="K45" s="232"/>
      <c r="L45" s="33"/>
      <c r="M45" s="34"/>
      <c r="N45" s="393" t="s">
        <v>480</v>
      </c>
      <c r="O45" s="181"/>
      <c r="P45" s="35"/>
      <c r="Q45" s="35"/>
      <c r="R45" s="35"/>
      <c r="S45" s="78"/>
    </row>
    <row r="46" spans="1:19" s="36" customFormat="1" ht="24" customHeight="1" x14ac:dyDescent="0.25">
      <c r="A46" s="35"/>
      <c r="B46" s="393" t="s">
        <v>481</v>
      </c>
      <c r="C46" s="182"/>
      <c r="D46" s="182"/>
      <c r="E46" s="182"/>
      <c r="F46" s="182"/>
      <c r="G46" s="182"/>
      <c r="H46" s="182"/>
      <c r="I46" s="182"/>
      <c r="J46" s="33"/>
      <c r="K46" s="232"/>
      <c r="L46" s="33"/>
      <c r="M46" s="34"/>
      <c r="N46" s="393" t="s">
        <v>479</v>
      </c>
      <c r="O46" s="181"/>
      <c r="P46" s="35"/>
      <c r="Q46" s="35"/>
      <c r="R46" s="35"/>
      <c r="S46" s="78"/>
    </row>
    <row r="47" spans="1:19" s="36" customFormat="1" x14ac:dyDescent="0.25">
      <c r="A47" s="35"/>
      <c r="B47" s="35"/>
      <c r="C47" s="35"/>
      <c r="D47" s="35"/>
      <c r="E47" s="35"/>
      <c r="F47" s="35"/>
      <c r="G47" s="35"/>
      <c r="H47" s="35"/>
      <c r="I47" s="35"/>
      <c r="J47" s="227"/>
      <c r="K47" s="229"/>
      <c r="L47" s="35"/>
      <c r="M47" s="35"/>
      <c r="N47" s="35"/>
      <c r="O47" s="35"/>
      <c r="P47" s="35"/>
      <c r="Q47" s="35"/>
      <c r="R47" s="35"/>
      <c r="S47" s="78"/>
    </row>
    <row r="48" spans="1:19" s="36" customFormat="1" x14ac:dyDescent="0.25">
      <c r="A48" s="35"/>
      <c r="B48" s="35"/>
      <c r="C48" s="35"/>
      <c r="D48" s="35"/>
      <c r="E48" s="35"/>
      <c r="F48" s="35"/>
      <c r="G48" s="35"/>
      <c r="H48" s="35"/>
      <c r="I48" s="35"/>
      <c r="J48" s="227"/>
      <c r="K48" s="229"/>
      <c r="L48" s="35"/>
      <c r="M48" s="35"/>
      <c r="N48" s="35"/>
      <c r="O48" s="35"/>
      <c r="P48" s="35"/>
      <c r="Q48" s="35"/>
      <c r="R48" s="35"/>
      <c r="S48" s="78"/>
    </row>
    <row r="49" spans="1:19" s="36" customFormat="1" x14ac:dyDescent="0.25">
      <c r="A49" s="35"/>
      <c r="B49" s="35"/>
      <c r="C49" s="35"/>
      <c r="D49" s="35"/>
      <c r="E49" s="35"/>
      <c r="F49" s="35"/>
      <c r="G49" s="35"/>
      <c r="H49" s="35"/>
      <c r="I49" s="35"/>
      <c r="J49" s="227"/>
      <c r="K49" s="229"/>
      <c r="L49" s="35"/>
      <c r="M49" s="35"/>
      <c r="N49" s="35"/>
      <c r="O49" s="35"/>
      <c r="P49" s="35"/>
      <c r="Q49" s="35"/>
      <c r="R49" s="35"/>
      <c r="S49" s="78"/>
    </row>
    <row r="50" spans="1:19" s="36" customFormat="1" x14ac:dyDescent="0.25">
      <c r="A50" s="35"/>
      <c r="B50" s="35"/>
      <c r="C50" s="35"/>
      <c r="D50" s="35"/>
      <c r="E50" s="35"/>
      <c r="F50" s="35"/>
      <c r="G50" s="35"/>
      <c r="H50" s="35"/>
      <c r="I50" s="35"/>
      <c r="J50" s="227"/>
      <c r="K50" s="229"/>
      <c r="L50" s="35"/>
      <c r="M50" s="35"/>
      <c r="N50" s="35"/>
      <c r="O50" s="35"/>
      <c r="P50" s="35"/>
      <c r="Q50" s="35"/>
      <c r="R50" s="35"/>
      <c r="S50" s="78"/>
    </row>
    <row r="51" spans="1:19" s="36" customFormat="1" x14ac:dyDescent="0.25">
      <c r="A51" s="35"/>
      <c r="B51" s="35"/>
      <c r="C51" s="35"/>
      <c r="D51" s="35"/>
      <c r="E51" s="35"/>
      <c r="F51" s="35"/>
      <c r="G51" s="35"/>
      <c r="H51" s="35"/>
      <c r="I51" s="35"/>
      <c r="J51" s="227"/>
      <c r="K51" s="229"/>
      <c r="L51" s="35"/>
      <c r="M51" s="35"/>
      <c r="N51" s="35"/>
      <c r="O51" s="35"/>
      <c r="P51" s="35"/>
      <c r="Q51" s="35"/>
      <c r="R51" s="35"/>
      <c r="S51" s="78"/>
    </row>
    <row r="52" spans="1:19" s="36" customFormat="1" x14ac:dyDescent="0.25">
      <c r="A52" s="35"/>
      <c r="B52" s="35"/>
      <c r="C52" s="35"/>
      <c r="D52" s="35"/>
      <c r="E52" s="35"/>
      <c r="F52" s="35"/>
      <c r="G52" s="35"/>
      <c r="H52" s="35"/>
      <c r="I52" s="35"/>
      <c r="J52" s="227"/>
      <c r="K52" s="229"/>
      <c r="L52" s="35"/>
      <c r="M52" s="35"/>
      <c r="N52" s="35"/>
      <c r="O52" s="35"/>
      <c r="P52" s="35"/>
      <c r="Q52" s="35"/>
      <c r="R52" s="35"/>
      <c r="S52" s="78"/>
    </row>
    <row r="53" spans="1:19" s="36" customFormat="1" x14ac:dyDescent="0.25">
      <c r="A53" s="35"/>
      <c r="B53" s="35"/>
      <c r="C53" s="35"/>
      <c r="D53" s="35"/>
      <c r="E53" s="35"/>
      <c r="F53" s="35"/>
      <c r="G53" s="35"/>
      <c r="H53" s="35"/>
      <c r="I53" s="35"/>
      <c r="J53" s="227"/>
      <c r="K53" s="229"/>
      <c r="L53" s="35"/>
      <c r="M53" s="35"/>
      <c r="N53" s="35"/>
      <c r="O53" s="35"/>
      <c r="P53" s="35"/>
      <c r="Q53" s="35"/>
      <c r="R53" s="35"/>
      <c r="S53" s="78"/>
    </row>
    <row r="54" spans="1:19" s="36" customFormat="1" x14ac:dyDescent="0.25">
      <c r="A54" s="35"/>
      <c r="B54" s="35"/>
      <c r="C54" s="35"/>
      <c r="D54" s="35"/>
      <c r="E54" s="35"/>
      <c r="F54" s="35"/>
      <c r="G54" s="35"/>
      <c r="H54" s="35"/>
      <c r="I54" s="35"/>
      <c r="J54" s="227"/>
      <c r="K54" s="229"/>
      <c r="L54" s="35"/>
      <c r="M54" s="35"/>
      <c r="N54" s="35"/>
      <c r="O54" s="35"/>
      <c r="P54" s="35"/>
      <c r="Q54" s="35"/>
      <c r="R54" s="35"/>
      <c r="S54" s="78"/>
    </row>
    <row r="55" spans="1:19" s="36" customFormat="1" x14ac:dyDescent="0.25">
      <c r="A55" s="35"/>
      <c r="B55" s="35"/>
      <c r="C55" s="35"/>
      <c r="D55" s="35"/>
      <c r="E55" s="35"/>
      <c r="F55" s="35"/>
      <c r="G55" s="35"/>
      <c r="H55" s="35"/>
      <c r="I55" s="35"/>
      <c r="J55" s="227"/>
      <c r="K55" s="229"/>
      <c r="L55" s="35"/>
      <c r="M55" s="35"/>
      <c r="N55" s="35"/>
      <c r="O55" s="35"/>
      <c r="P55" s="35"/>
      <c r="Q55" s="35"/>
      <c r="R55" s="35"/>
      <c r="S55" s="78"/>
    </row>
    <row r="56" spans="1:19" s="36" customFormat="1" x14ac:dyDescent="0.25">
      <c r="A56" s="35"/>
      <c r="B56" s="35"/>
      <c r="C56" s="35"/>
      <c r="D56" s="35"/>
      <c r="E56" s="35"/>
      <c r="F56" s="35"/>
      <c r="G56" s="35"/>
      <c r="H56" s="35"/>
      <c r="I56" s="35"/>
      <c r="J56" s="227"/>
      <c r="K56" s="229"/>
      <c r="L56" s="35"/>
      <c r="M56" s="35"/>
      <c r="N56" s="35"/>
      <c r="O56" s="35"/>
      <c r="P56" s="35"/>
      <c r="Q56" s="35"/>
      <c r="R56" s="35"/>
      <c r="S56" s="78"/>
    </row>
    <row r="57" spans="1:19" s="36" customFormat="1" x14ac:dyDescent="0.25">
      <c r="A57" s="35"/>
      <c r="B57" s="35"/>
      <c r="C57" s="35"/>
      <c r="D57" s="35"/>
      <c r="E57" s="35"/>
      <c r="F57" s="35"/>
      <c r="G57" s="35"/>
      <c r="H57" s="35"/>
      <c r="I57" s="35"/>
      <c r="J57" s="227"/>
      <c r="K57" s="229"/>
      <c r="L57" s="35"/>
      <c r="M57" s="35"/>
      <c r="N57" s="35"/>
      <c r="O57" s="35"/>
      <c r="P57" s="35"/>
      <c r="Q57" s="35"/>
      <c r="R57" s="35"/>
      <c r="S57" s="78"/>
    </row>
    <row r="58" spans="1:19" s="36" customFormat="1" x14ac:dyDescent="0.25">
      <c r="A58" s="35"/>
      <c r="B58" s="35"/>
      <c r="C58" s="35"/>
      <c r="D58" s="35"/>
      <c r="E58" s="35"/>
      <c r="F58" s="35"/>
      <c r="G58" s="35"/>
      <c r="H58" s="35"/>
      <c r="I58" s="35"/>
      <c r="J58" s="227"/>
      <c r="K58" s="229"/>
      <c r="L58" s="35"/>
      <c r="M58" s="35"/>
      <c r="N58" s="35"/>
      <c r="O58" s="35"/>
      <c r="P58" s="35"/>
      <c r="Q58" s="35"/>
      <c r="R58" s="35"/>
      <c r="S58" s="78"/>
    </row>
    <row r="59" spans="1:19" s="36" customFormat="1" x14ac:dyDescent="0.25">
      <c r="A59" s="35"/>
      <c r="B59" s="35"/>
      <c r="C59" s="35"/>
      <c r="D59" s="35"/>
      <c r="E59" s="35"/>
      <c r="F59" s="35"/>
      <c r="G59" s="35"/>
      <c r="H59" s="35"/>
      <c r="I59" s="35"/>
      <c r="J59" s="227"/>
      <c r="K59" s="229"/>
      <c r="L59" s="35"/>
      <c r="M59" s="35"/>
      <c r="N59" s="35"/>
      <c r="O59" s="35"/>
      <c r="P59" s="35"/>
      <c r="Q59" s="35"/>
      <c r="R59" s="35"/>
      <c r="S59" s="78"/>
    </row>
    <row r="60" spans="1:19" s="36" customFormat="1" x14ac:dyDescent="0.25">
      <c r="A60" s="35"/>
      <c r="B60" s="35"/>
      <c r="C60" s="35"/>
      <c r="D60" s="35"/>
      <c r="E60" s="35"/>
      <c r="F60" s="35"/>
      <c r="G60" s="35"/>
      <c r="H60" s="35"/>
      <c r="I60" s="35"/>
      <c r="J60" s="227"/>
      <c r="K60" s="229"/>
      <c r="L60" s="35"/>
      <c r="M60" s="35"/>
      <c r="N60" s="35"/>
      <c r="O60" s="35"/>
      <c r="P60" s="35"/>
      <c r="Q60" s="35"/>
      <c r="R60" s="35"/>
      <c r="S60" s="78"/>
    </row>
    <row r="61" spans="1:19" s="36" customFormat="1" x14ac:dyDescent="0.25">
      <c r="A61" s="35"/>
      <c r="B61" s="35"/>
      <c r="C61" s="35"/>
      <c r="D61" s="35"/>
      <c r="E61" s="35"/>
      <c r="F61" s="35"/>
      <c r="G61" s="35"/>
      <c r="H61" s="35"/>
      <c r="I61" s="35"/>
      <c r="J61" s="227"/>
      <c r="K61" s="229"/>
      <c r="L61" s="35"/>
      <c r="M61" s="35"/>
      <c r="N61" s="35"/>
      <c r="O61" s="35"/>
      <c r="P61" s="35"/>
      <c r="Q61" s="35"/>
      <c r="R61" s="35"/>
      <c r="S61" s="78"/>
    </row>
    <row r="62" spans="1:19" s="36" customFormat="1" x14ac:dyDescent="0.25">
      <c r="A62" s="35"/>
      <c r="B62" s="35"/>
      <c r="C62" s="35"/>
      <c r="D62" s="35"/>
      <c r="E62" s="35"/>
      <c r="F62" s="35"/>
      <c r="G62" s="35"/>
      <c r="H62" s="35"/>
      <c r="I62" s="35"/>
      <c r="J62" s="227"/>
      <c r="K62" s="229"/>
      <c r="L62" s="35"/>
      <c r="M62" s="35"/>
      <c r="N62" s="35"/>
      <c r="O62" s="35"/>
      <c r="P62" s="35"/>
      <c r="Q62" s="35"/>
      <c r="R62" s="35"/>
      <c r="S62" s="78"/>
    </row>
    <row r="63" spans="1:19" s="36" customFormat="1" x14ac:dyDescent="0.25">
      <c r="A63" s="35"/>
      <c r="B63" s="35"/>
      <c r="C63" s="35"/>
      <c r="D63" s="35"/>
      <c r="E63" s="35"/>
      <c r="F63" s="35"/>
      <c r="G63" s="35"/>
      <c r="H63" s="35"/>
      <c r="I63" s="35"/>
      <c r="J63" s="227"/>
      <c r="K63" s="229"/>
      <c r="L63" s="35"/>
      <c r="M63" s="35"/>
      <c r="N63" s="35"/>
      <c r="O63" s="35"/>
      <c r="P63" s="35"/>
      <c r="Q63" s="35"/>
      <c r="R63" s="35"/>
      <c r="S63" s="78"/>
    </row>
    <row r="64" spans="1:19" s="36" customFormat="1" x14ac:dyDescent="0.25">
      <c r="A64" s="35"/>
      <c r="B64" s="35"/>
      <c r="C64" s="35"/>
      <c r="D64" s="35"/>
      <c r="E64" s="35"/>
      <c r="F64" s="35"/>
      <c r="G64" s="35"/>
      <c r="H64" s="35"/>
      <c r="I64" s="35"/>
      <c r="J64" s="227"/>
      <c r="K64" s="229"/>
      <c r="L64" s="35"/>
      <c r="M64" s="35"/>
      <c r="N64" s="35"/>
      <c r="O64" s="35"/>
      <c r="P64" s="35"/>
      <c r="Q64" s="35"/>
      <c r="R64" s="35"/>
      <c r="S64" s="78"/>
    </row>
    <row r="65" spans="1:19" s="36" customFormat="1" x14ac:dyDescent="0.25">
      <c r="A65" s="35"/>
      <c r="B65" s="35"/>
      <c r="C65" s="35"/>
      <c r="D65" s="35"/>
      <c r="E65" s="35"/>
      <c r="F65" s="35"/>
      <c r="G65" s="35"/>
      <c r="H65" s="35"/>
      <c r="I65" s="35"/>
      <c r="J65" s="227"/>
      <c r="K65" s="229"/>
      <c r="L65" s="35"/>
      <c r="M65" s="35"/>
      <c r="N65" s="35"/>
      <c r="O65" s="35"/>
      <c r="P65" s="35"/>
      <c r="Q65" s="35"/>
      <c r="R65" s="35"/>
      <c r="S65" s="78"/>
    </row>
    <row r="66" spans="1:19" s="36" customFormat="1" x14ac:dyDescent="0.25">
      <c r="A66" s="35"/>
      <c r="B66" s="35"/>
      <c r="C66" s="35"/>
      <c r="D66" s="35"/>
      <c r="E66" s="35"/>
      <c r="F66" s="35"/>
      <c r="G66" s="35"/>
      <c r="H66" s="35"/>
      <c r="I66" s="35"/>
      <c r="J66" s="227"/>
      <c r="K66" s="229"/>
      <c r="L66" s="35"/>
      <c r="M66" s="35"/>
      <c r="N66" s="35"/>
      <c r="O66" s="35"/>
      <c r="P66" s="35"/>
      <c r="Q66" s="35"/>
      <c r="R66" s="35"/>
      <c r="S66" s="78"/>
    </row>
    <row r="67" spans="1:19" s="36" customFormat="1" x14ac:dyDescent="0.25">
      <c r="A67" s="35"/>
      <c r="B67" s="35"/>
      <c r="C67" s="35"/>
      <c r="D67" s="35"/>
      <c r="E67" s="35"/>
      <c r="F67" s="35"/>
      <c r="G67" s="35"/>
      <c r="H67" s="35"/>
      <c r="I67" s="35"/>
      <c r="J67" s="227"/>
      <c r="K67" s="229"/>
      <c r="L67" s="35"/>
      <c r="M67" s="35"/>
      <c r="N67" s="35"/>
      <c r="O67" s="35"/>
      <c r="P67" s="35"/>
      <c r="Q67" s="35"/>
      <c r="R67" s="35"/>
      <c r="S67" s="78"/>
    </row>
    <row r="68" spans="1:19" s="36" customFormat="1" x14ac:dyDescent="0.25">
      <c r="A68" s="35"/>
      <c r="B68" s="35"/>
      <c r="C68" s="35"/>
      <c r="D68" s="35"/>
      <c r="E68" s="35"/>
      <c r="F68" s="35"/>
      <c r="G68" s="35"/>
      <c r="H68" s="35"/>
      <c r="I68" s="35"/>
      <c r="J68" s="227"/>
      <c r="K68" s="229"/>
      <c r="L68" s="35"/>
      <c r="M68" s="35"/>
      <c r="N68" s="35"/>
      <c r="O68" s="35"/>
      <c r="P68" s="35"/>
      <c r="Q68" s="35"/>
      <c r="R68" s="35"/>
      <c r="S68" s="78"/>
    </row>
    <row r="69" spans="1:19" s="36" customFormat="1" x14ac:dyDescent="0.25">
      <c r="A69" s="35"/>
      <c r="B69" s="35"/>
      <c r="C69" s="35"/>
      <c r="D69" s="35"/>
      <c r="E69" s="35"/>
      <c r="F69" s="35"/>
      <c r="G69" s="35"/>
      <c r="H69" s="35"/>
      <c r="I69" s="35"/>
      <c r="J69" s="227"/>
      <c r="K69" s="229"/>
      <c r="L69" s="35"/>
      <c r="M69" s="35"/>
      <c r="N69" s="35"/>
      <c r="O69" s="35"/>
      <c r="P69" s="35"/>
      <c r="Q69" s="35"/>
      <c r="R69" s="35"/>
      <c r="S69" s="78"/>
    </row>
    <row r="70" spans="1:19" s="36" customFormat="1" x14ac:dyDescent="0.25">
      <c r="A70" s="35"/>
      <c r="B70" s="35"/>
      <c r="C70" s="35"/>
      <c r="D70" s="35"/>
      <c r="E70" s="35"/>
      <c r="F70" s="35"/>
      <c r="G70" s="35"/>
      <c r="H70" s="35"/>
      <c r="I70" s="35"/>
      <c r="J70" s="227"/>
      <c r="K70" s="229"/>
      <c r="L70" s="35"/>
      <c r="M70" s="35"/>
      <c r="N70" s="35"/>
      <c r="O70" s="35"/>
      <c r="P70" s="35"/>
      <c r="Q70" s="35"/>
      <c r="R70" s="35"/>
      <c r="S70" s="78"/>
    </row>
    <row r="71" spans="1:19" s="36" customFormat="1" x14ac:dyDescent="0.25">
      <c r="A71" s="35"/>
      <c r="B71" s="35"/>
      <c r="C71" s="35"/>
      <c r="D71" s="35"/>
      <c r="E71" s="35"/>
      <c r="F71" s="35"/>
      <c r="G71" s="35"/>
      <c r="H71" s="35"/>
      <c r="I71" s="35"/>
      <c r="J71" s="227"/>
      <c r="K71" s="229"/>
      <c r="L71" s="35"/>
      <c r="M71" s="35"/>
      <c r="N71" s="35"/>
      <c r="O71" s="35"/>
      <c r="P71" s="35"/>
      <c r="Q71" s="35"/>
      <c r="R71" s="35"/>
      <c r="S71" s="78"/>
    </row>
    <row r="72" spans="1:19" s="36" customFormat="1" x14ac:dyDescent="0.25">
      <c r="A72" s="35"/>
      <c r="B72" s="35"/>
      <c r="C72" s="35"/>
      <c r="D72" s="35"/>
      <c r="E72" s="35"/>
      <c r="F72" s="35"/>
      <c r="G72" s="35"/>
      <c r="H72" s="35"/>
      <c r="I72" s="35"/>
      <c r="J72" s="227"/>
      <c r="K72" s="229"/>
      <c r="L72" s="35"/>
      <c r="M72" s="35"/>
      <c r="N72" s="35"/>
      <c r="O72" s="35"/>
      <c r="P72" s="35"/>
      <c r="Q72" s="35"/>
      <c r="R72" s="35"/>
      <c r="S72" s="78"/>
    </row>
    <row r="73" spans="1:19" s="36" customFormat="1" x14ac:dyDescent="0.25">
      <c r="A73" s="35"/>
      <c r="B73" s="35"/>
      <c r="C73" s="35"/>
      <c r="D73" s="35"/>
      <c r="E73" s="35"/>
      <c r="F73" s="35"/>
      <c r="G73" s="35"/>
      <c r="H73" s="35"/>
      <c r="I73" s="35"/>
      <c r="J73" s="227"/>
      <c r="K73" s="229"/>
      <c r="L73" s="35"/>
      <c r="M73" s="35"/>
      <c r="N73" s="35"/>
      <c r="O73" s="35"/>
      <c r="P73" s="35"/>
      <c r="Q73" s="35"/>
      <c r="R73" s="35"/>
      <c r="S73" s="78"/>
    </row>
    <row r="74" spans="1:19" s="36" customFormat="1" x14ac:dyDescent="0.25">
      <c r="A74" s="35"/>
      <c r="B74" s="35"/>
      <c r="C74" s="35"/>
      <c r="D74" s="35"/>
      <c r="E74" s="35"/>
      <c r="F74" s="35"/>
      <c r="G74" s="35"/>
      <c r="H74" s="35"/>
      <c r="I74" s="35"/>
      <c r="J74" s="227"/>
      <c r="K74" s="229"/>
      <c r="L74" s="35"/>
      <c r="M74" s="35"/>
      <c r="N74" s="35"/>
      <c r="O74" s="35"/>
      <c r="P74" s="35"/>
      <c r="Q74" s="35"/>
      <c r="R74" s="35"/>
      <c r="S74" s="78"/>
    </row>
    <row r="75" spans="1:19" s="36" customFormat="1" x14ac:dyDescent="0.25">
      <c r="A75" s="35"/>
      <c r="B75" s="35"/>
      <c r="C75" s="35"/>
      <c r="D75" s="35"/>
      <c r="E75" s="35"/>
      <c r="F75" s="35"/>
      <c r="G75" s="35"/>
      <c r="H75" s="35"/>
      <c r="I75" s="35"/>
      <c r="J75" s="227"/>
      <c r="K75" s="229"/>
      <c r="L75" s="35"/>
      <c r="M75" s="35"/>
      <c r="N75" s="35"/>
      <c r="O75" s="35"/>
      <c r="P75" s="35"/>
      <c r="Q75" s="35"/>
      <c r="R75" s="35"/>
      <c r="S75" s="78"/>
    </row>
    <row r="76" spans="1:19" s="36" customFormat="1" x14ac:dyDescent="0.25">
      <c r="A76" s="35"/>
      <c r="B76" s="35"/>
      <c r="C76" s="35"/>
      <c r="D76" s="35"/>
      <c r="E76" s="35"/>
      <c r="F76" s="35"/>
      <c r="G76" s="35"/>
      <c r="H76" s="35"/>
      <c r="I76" s="35"/>
      <c r="J76" s="227"/>
      <c r="K76" s="229"/>
      <c r="L76" s="35"/>
      <c r="M76" s="35"/>
      <c r="N76" s="35"/>
      <c r="O76" s="35"/>
      <c r="P76" s="35"/>
      <c r="Q76" s="35"/>
      <c r="R76" s="35"/>
      <c r="S76" s="78"/>
    </row>
    <row r="77" spans="1:19" s="36" customFormat="1" x14ac:dyDescent="0.25">
      <c r="A77" s="35"/>
      <c r="B77" s="35"/>
      <c r="C77" s="35"/>
      <c r="D77" s="35"/>
      <c r="E77" s="35"/>
      <c r="F77" s="35"/>
      <c r="G77" s="35"/>
      <c r="H77" s="35"/>
      <c r="I77" s="35"/>
      <c r="J77" s="227"/>
      <c r="K77" s="229"/>
      <c r="L77" s="35"/>
      <c r="M77" s="35"/>
      <c r="N77" s="35"/>
      <c r="O77" s="35"/>
      <c r="P77" s="35"/>
      <c r="Q77" s="35"/>
      <c r="R77" s="35"/>
      <c r="S77" s="78"/>
    </row>
  </sheetData>
  <mergeCells count="17">
    <mergeCell ref="I21:I22"/>
    <mergeCell ref="J21:J22"/>
    <mergeCell ref="J14:J15"/>
    <mergeCell ref="K14:K15"/>
    <mergeCell ref="L14:L15"/>
    <mergeCell ref="I14:I15"/>
    <mergeCell ref="E14:G14"/>
    <mergeCell ref="H14:H15"/>
    <mergeCell ref="B3:D3"/>
    <mergeCell ref="N16:R16"/>
    <mergeCell ref="I20:S20"/>
    <mergeCell ref="M14:M15"/>
    <mergeCell ref="N14:R14"/>
    <mergeCell ref="S14:S15"/>
    <mergeCell ref="B14:B15"/>
    <mergeCell ref="C14:C15"/>
    <mergeCell ref="D14:D15"/>
  </mergeCells>
  <conditionalFormatting sqref="J21">
    <cfRule type="cellIs" dxfId="3" priority="1" operator="notEqual">
      <formula>1</formula>
    </cfRule>
    <cfRule type="cellIs" dxfId="2" priority="2" operator="equal">
      <formula>1</formula>
    </cfRule>
  </conditionalFormatting>
  <dataValidations disablePrompts="1" count="2">
    <dataValidation type="list" allowBlank="1" showInputMessage="1" showErrorMessage="1" sqref="D12" xr:uid="{00000000-0002-0000-0600-000000000000}">
      <formula1>mList_Studi</formula1>
    </dataValidation>
    <dataValidation type="list" allowBlank="1" showInputMessage="1" showErrorMessage="1" sqref="D6:D8" xr:uid="{00000000-0002-0000-0600-000001000000}">
      <formula1>mList_K</formula1>
    </dataValidation>
  </dataValidations>
  <printOptions horizontalCentered="1"/>
  <pageMargins left="0.39370078740157499" right="0.3" top="0.84055118100000004" bottom="0.196850393700787" header="0.56496062999999996" footer="0.31496062992126"/>
  <pageSetup paperSize="9" scale="41" fitToHeight="0" orientation="landscape" horizontalDpi="4294967293" verticalDpi="4294967293" r:id="rId1"/>
  <headerFooter>
    <oddHeader>&amp;L&amp;G&amp;R&amp;12UCM/FR/HCM/18 Rev 00
July 30, 2021</oddHeader>
  </headerFooter>
  <rowBreaks count="1" manualBreakCount="1">
    <brk id="25" min="1" max="18"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2:T79"/>
  <sheetViews>
    <sheetView view="pageLayout" zoomScale="67" zoomScaleNormal="100" zoomScaleSheetLayoutView="40" zoomScalePageLayoutView="67" workbookViewId="0">
      <selection activeCell="X10" sqref="X10"/>
    </sheetView>
  </sheetViews>
  <sheetFormatPr defaultColWidth="12.5703125" defaultRowHeight="15.75" x14ac:dyDescent="0.25"/>
  <cols>
    <col min="1" max="1" width="4.7109375" style="35" customWidth="1"/>
    <col min="2" max="2" width="6.140625" style="35" customWidth="1"/>
    <col min="3" max="3" width="27.85546875" style="35" customWidth="1"/>
    <col min="4" max="4" width="24.28515625" style="35" customWidth="1"/>
    <col min="5" max="5" width="5.85546875" style="35" customWidth="1"/>
    <col min="6" max="6" width="6.42578125" style="35" bestFit="1" customWidth="1"/>
    <col min="7" max="7" width="7.140625" style="35" bestFit="1" customWidth="1"/>
    <col min="8" max="8" width="12" style="35" bestFit="1" customWidth="1"/>
    <col min="9" max="9" width="36.28515625" style="35" customWidth="1"/>
    <col min="10" max="10" width="13.42578125" style="227" customWidth="1"/>
    <col min="11" max="11" width="22.42578125" style="229" customWidth="1"/>
    <col min="12" max="12" width="26.42578125" style="36" customWidth="1"/>
    <col min="13" max="13" width="18.42578125" style="35" customWidth="1"/>
    <col min="14" max="14" width="23.140625" style="35" customWidth="1"/>
    <col min="15" max="15" width="23.28515625" style="35" customWidth="1"/>
    <col min="16" max="16" width="23.7109375" style="35" customWidth="1"/>
    <col min="17" max="18" width="25.140625" style="35" customWidth="1"/>
    <col min="19" max="19" width="18.42578125" style="78" customWidth="1"/>
    <col min="20" max="20" width="12.5703125" style="36"/>
    <col min="21" max="16384" width="12.5703125" style="35"/>
  </cols>
  <sheetData>
    <row r="2" spans="2:20" ht="30" x14ac:dyDescent="0.25">
      <c r="B2" s="429" t="s">
        <v>239</v>
      </c>
    </row>
    <row r="3" spans="2:20" ht="18" customHeight="1" x14ac:dyDescent="0.25">
      <c r="B3" s="500" t="s">
        <v>394</v>
      </c>
      <c r="C3" s="500"/>
      <c r="D3" s="500"/>
      <c r="E3" s="36"/>
      <c r="F3" s="36"/>
      <c r="G3" s="216"/>
      <c r="H3" s="36"/>
      <c r="I3" s="35" t="s">
        <v>240</v>
      </c>
      <c r="S3" s="79"/>
    </row>
    <row r="4" spans="2:20" ht="18" customHeight="1" x14ac:dyDescent="0.25">
      <c r="B4" s="39"/>
      <c r="C4" s="36"/>
      <c r="D4" s="36"/>
      <c r="E4" s="36"/>
      <c r="F4" s="36"/>
      <c r="G4" s="221"/>
      <c r="H4" s="36"/>
      <c r="I4" s="222" t="s">
        <v>369</v>
      </c>
      <c r="J4" s="37"/>
      <c r="K4" s="230"/>
      <c r="S4" s="79"/>
    </row>
    <row r="5" spans="2:20" ht="18" customHeight="1" x14ac:dyDescent="0.25">
      <c r="B5" s="39" t="s">
        <v>241</v>
      </c>
      <c r="C5" s="36"/>
      <c r="D5" s="219" t="s">
        <v>358</v>
      </c>
      <c r="E5" s="36"/>
      <c r="F5" s="36"/>
      <c r="G5" s="36"/>
      <c r="H5" s="36"/>
      <c r="I5" s="37"/>
      <c r="J5" s="37"/>
      <c r="K5" s="230"/>
      <c r="L5" s="38"/>
      <c r="M5" s="38"/>
      <c r="N5" s="38"/>
      <c r="O5" s="38"/>
      <c r="P5" s="38"/>
      <c r="Q5" s="38"/>
      <c r="R5" s="38"/>
      <c r="S5" s="79"/>
    </row>
    <row r="6" spans="2:20" ht="30" customHeight="1" x14ac:dyDescent="0.25">
      <c r="B6" s="39" t="s">
        <v>370</v>
      </c>
      <c r="C6" s="36"/>
      <c r="D6" s="217" t="s">
        <v>374</v>
      </c>
      <c r="E6" s="35" t="s">
        <v>371</v>
      </c>
      <c r="G6" s="36"/>
      <c r="H6" s="36"/>
      <c r="I6" s="36"/>
      <c r="J6" s="37"/>
      <c r="K6" s="230"/>
      <c r="L6" s="38"/>
      <c r="M6" s="38"/>
      <c r="N6" s="38"/>
      <c r="O6" s="38"/>
      <c r="P6" s="38"/>
      <c r="Q6" s="38"/>
      <c r="R6" s="38"/>
      <c r="S6" s="79"/>
    </row>
    <row r="7" spans="2:20" ht="30" customHeight="1" x14ac:dyDescent="0.25">
      <c r="B7" s="39" t="s">
        <v>377</v>
      </c>
      <c r="C7" s="36"/>
      <c r="D7" s="217" t="s">
        <v>18</v>
      </c>
      <c r="G7" s="36"/>
      <c r="H7" s="36"/>
      <c r="I7" s="36"/>
      <c r="J7" s="37"/>
      <c r="K7" s="230"/>
      <c r="L7" s="38"/>
      <c r="M7" s="38"/>
      <c r="N7" s="38"/>
      <c r="O7" s="38"/>
      <c r="P7" s="38"/>
      <c r="Q7" s="38"/>
      <c r="R7" s="38"/>
      <c r="S7" s="79"/>
    </row>
    <row r="8" spans="2:20" ht="30" customHeight="1" x14ac:dyDescent="0.25">
      <c r="B8" s="39" t="s">
        <v>378</v>
      </c>
      <c r="C8" s="36"/>
      <c r="D8" s="217" t="s">
        <v>18</v>
      </c>
      <c r="G8" s="36"/>
      <c r="H8" s="36"/>
      <c r="I8" s="36"/>
      <c r="J8" s="37"/>
      <c r="K8" s="230"/>
      <c r="L8" s="38"/>
      <c r="M8" s="38"/>
      <c r="N8" s="38"/>
      <c r="O8" s="38"/>
      <c r="P8" s="38"/>
      <c r="Q8" s="38"/>
      <c r="R8" s="38"/>
      <c r="S8" s="79"/>
    </row>
    <row r="9" spans="2:20" ht="18" customHeight="1" x14ac:dyDescent="0.25">
      <c r="B9" s="39" t="s">
        <v>242</v>
      </c>
      <c r="C9" s="36"/>
      <c r="D9" s="219" t="s">
        <v>359</v>
      </c>
      <c r="E9" s="36"/>
      <c r="F9" s="36"/>
      <c r="G9" s="36"/>
      <c r="H9" s="36"/>
      <c r="I9" s="37"/>
      <c r="J9" s="37"/>
      <c r="K9" s="230"/>
      <c r="L9" s="38"/>
      <c r="M9" s="38"/>
      <c r="N9" s="38"/>
      <c r="O9" s="38"/>
      <c r="P9" s="38"/>
      <c r="Q9" s="38"/>
      <c r="R9" s="38"/>
      <c r="S9" s="79"/>
    </row>
    <row r="10" spans="2:20" ht="18" customHeight="1" x14ac:dyDescent="0.25">
      <c r="B10" s="39" t="s">
        <v>243</v>
      </c>
      <c r="C10" s="36"/>
      <c r="D10" s="220" t="s">
        <v>360</v>
      </c>
      <c r="E10" s="36"/>
      <c r="F10" s="36"/>
      <c r="G10" s="36"/>
      <c r="H10" s="36"/>
      <c r="I10" s="37"/>
      <c r="J10" s="37"/>
      <c r="K10" s="230"/>
      <c r="L10" s="38"/>
      <c r="M10" s="38"/>
      <c r="N10" s="38"/>
      <c r="O10" s="38"/>
      <c r="P10" s="38"/>
      <c r="Q10" s="38"/>
      <c r="R10" s="38"/>
      <c r="S10" s="79"/>
    </row>
    <row r="11" spans="2:20" ht="18" customHeight="1" x14ac:dyDescent="0.25">
      <c r="B11" s="39" t="s">
        <v>244</v>
      </c>
      <c r="C11" s="36"/>
      <c r="D11" s="220" t="s">
        <v>361</v>
      </c>
      <c r="E11" s="36"/>
      <c r="F11" s="36"/>
      <c r="G11" s="36"/>
      <c r="H11" s="36"/>
      <c r="I11" s="37"/>
      <c r="J11" s="37"/>
      <c r="K11" s="230"/>
      <c r="L11" s="38"/>
      <c r="M11" s="38"/>
      <c r="N11" s="38"/>
      <c r="O11" s="38"/>
      <c r="P11" s="38"/>
      <c r="Q11" s="38"/>
      <c r="R11" s="38"/>
      <c r="S11" s="79"/>
    </row>
    <row r="12" spans="2:20" ht="18" customHeight="1" x14ac:dyDescent="0.25">
      <c r="B12" s="39" t="s">
        <v>395</v>
      </c>
      <c r="C12" s="36"/>
      <c r="D12" s="218" t="s">
        <v>9</v>
      </c>
      <c r="E12" s="36"/>
      <c r="F12" s="36"/>
      <c r="G12" s="36"/>
      <c r="H12" s="36"/>
      <c r="I12" s="37"/>
      <c r="J12" s="37"/>
      <c r="K12" s="230"/>
      <c r="L12" s="38"/>
      <c r="M12" s="38"/>
      <c r="N12" s="38"/>
      <c r="O12" s="38"/>
      <c r="P12" s="38"/>
      <c r="Q12" s="38"/>
      <c r="R12" s="38"/>
      <c r="S12" s="79"/>
    </row>
    <row r="14" spans="2:20" ht="15" customHeight="1" x14ac:dyDescent="0.25">
      <c r="B14" s="501" t="s">
        <v>6</v>
      </c>
      <c r="C14" s="501" t="s">
        <v>7</v>
      </c>
      <c r="D14" s="502" t="s">
        <v>470</v>
      </c>
      <c r="E14" s="501" t="s">
        <v>41</v>
      </c>
      <c r="F14" s="501"/>
      <c r="G14" s="501"/>
      <c r="H14" s="502" t="s">
        <v>382</v>
      </c>
      <c r="I14" s="501" t="s">
        <v>245</v>
      </c>
      <c r="J14" s="501" t="s">
        <v>249</v>
      </c>
      <c r="K14" s="511" t="s">
        <v>383</v>
      </c>
      <c r="L14" s="501" t="s">
        <v>246</v>
      </c>
      <c r="M14" s="501" t="s">
        <v>247</v>
      </c>
      <c r="N14" s="501" t="s">
        <v>259</v>
      </c>
      <c r="O14" s="501"/>
      <c r="P14" s="501"/>
      <c r="Q14" s="501"/>
      <c r="R14" s="501"/>
      <c r="S14" s="501" t="s">
        <v>260</v>
      </c>
    </row>
    <row r="15" spans="2:20" ht="33" customHeight="1" x14ac:dyDescent="0.25">
      <c r="B15" s="501"/>
      <c r="C15" s="501"/>
      <c r="D15" s="503"/>
      <c r="E15" s="224" t="s">
        <v>363</v>
      </c>
      <c r="F15" s="224" t="s">
        <v>364</v>
      </c>
      <c r="G15" s="224" t="s">
        <v>365</v>
      </c>
      <c r="H15" s="503"/>
      <c r="I15" s="501"/>
      <c r="J15" s="501"/>
      <c r="K15" s="512"/>
      <c r="L15" s="501"/>
      <c r="M15" s="501"/>
      <c r="N15" s="223">
        <v>1</v>
      </c>
      <c r="O15" s="223">
        <v>2</v>
      </c>
      <c r="P15" s="223">
        <v>3</v>
      </c>
      <c r="Q15" s="223">
        <v>4</v>
      </c>
      <c r="R15" s="223">
        <v>5</v>
      </c>
      <c r="S15" s="501"/>
    </row>
    <row r="16" spans="2:20" s="346" customFormat="1" ht="33.75" customHeight="1" x14ac:dyDescent="0.25">
      <c r="B16" s="277" t="s">
        <v>16</v>
      </c>
      <c r="C16" s="202" t="s">
        <v>381</v>
      </c>
      <c r="D16" s="339">
        <f>VLOOKUP($D$6,mMaster_K,2,FALSE)</f>
        <v>2</v>
      </c>
      <c r="E16" s="339"/>
      <c r="F16" s="339"/>
      <c r="G16" s="340">
        <f>D16</f>
        <v>2</v>
      </c>
      <c r="H16" s="279">
        <f>(G16/$G$35) * 70 %</f>
        <v>8.7499999999999994E-2</v>
      </c>
      <c r="I16" s="341" t="s">
        <v>312</v>
      </c>
      <c r="J16" s="342">
        <v>1</v>
      </c>
      <c r="K16" s="365">
        <f>H16*J16</f>
        <v>8.7499999999999994E-2</v>
      </c>
      <c r="L16" s="343" t="s">
        <v>316</v>
      </c>
      <c r="M16" s="342">
        <v>1</v>
      </c>
      <c r="N16" s="506" t="s">
        <v>314</v>
      </c>
      <c r="O16" s="507"/>
      <c r="P16" s="507"/>
      <c r="Q16" s="507"/>
      <c r="R16" s="508"/>
      <c r="S16" s="344" t="s">
        <v>315</v>
      </c>
      <c r="T16" s="345"/>
    </row>
    <row r="17" spans="1:20" s="346" customFormat="1" ht="33.75" customHeight="1" x14ac:dyDescent="0.25">
      <c r="B17" s="277"/>
      <c r="C17" s="202" t="s">
        <v>379</v>
      </c>
      <c r="D17" s="339">
        <f>VLOOKUP($D$7,mMaster_K,2,FALSE)</f>
        <v>0</v>
      </c>
      <c r="E17" s="339"/>
      <c r="F17" s="339"/>
      <c r="G17" s="340">
        <f t="shared" ref="G17:G18" si="0">D17</f>
        <v>0</v>
      </c>
      <c r="H17" s="279">
        <f>(G17/$G$35) * 70 %</f>
        <v>0</v>
      </c>
      <c r="I17" s="341"/>
      <c r="J17" s="342">
        <v>1</v>
      </c>
      <c r="K17" s="365">
        <f>H17*J17</f>
        <v>0</v>
      </c>
      <c r="L17" s="343"/>
      <c r="M17" s="342"/>
      <c r="N17" s="342"/>
      <c r="O17" s="342"/>
      <c r="P17" s="342"/>
      <c r="Q17" s="342"/>
      <c r="R17" s="342"/>
      <c r="S17" s="344"/>
      <c r="T17" s="345"/>
    </row>
    <row r="18" spans="1:20" s="346" customFormat="1" ht="33.75" customHeight="1" x14ac:dyDescent="0.25">
      <c r="B18" s="277"/>
      <c r="C18" s="202" t="s">
        <v>380</v>
      </c>
      <c r="D18" s="339">
        <f>VLOOKUP($D$8,mMaster_K,2,FALSE)</f>
        <v>0</v>
      </c>
      <c r="E18" s="339"/>
      <c r="F18" s="339"/>
      <c r="G18" s="340">
        <f t="shared" si="0"/>
        <v>0</v>
      </c>
      <c r="H18" s="279">
        <f>(G18/$G$35) * 70 %</f>
        <v>0</v>
      </c>
      <c r="I18" s="341"/>
      <c r="J18" s="342">
        <v>1</v>
      </c>
      <c r="K18" s="365">
        <f>H18*J18</f>
        <v>0</v>
      </c>
      <c r="L18" s="343"/>
      <c r="M18" s="342"/>
      <c r="N18" s="342"/>
      <c r="O18" s="342"/>
      <c r="P18" s="342"/>
      <c r="Q18" s="342"/>
      <c r="R18" s="342"/>
      <c r="S18" s="344"/>
      <c r="T18" s="345"/>
    </row>
    <row r="19" spans="1:20" ht="10.5" customHeight="1" x14ac:dyDescent="0.25">
      <c r="B19" s="271"/>
      <c r="C19" s="203"/>
      <c r="D19" s="272"/>
      <c r="E19" s="272"/>
      <c r="F19" s="272"/>
      <c r="G19" s="272"/>
      <c r="H19" s="273"/>
      <c r="I19" s="274"/>
      <c r="J19" s="255"/>
      <c r="K19" s="255"/>
      <c r="L19" s="274"/>
      <c r="M19" s="275"/>
      <c r="N19" s="275"/>
      <c r="O19" s="275"/>
      <c r="P19" s="275"/>
      <c r="Q19" s="275"/>
      <c r="R19" s="275"/>
      <c r="S19" s="276"/>
    </row>
    <row r="20" spans="1:20" s="346" customFormat="1" ht="18" customHeight="1" x14ac:dyDescent="0.25">
      <c r="B20" s="277" t="s">
        <v>19</v>
      </c>
      <c r="C20" s="362" t="s">
        <v>20</v>
      </c>
      <c r="D20" s="363"/>
      <c r="E20" s="363"/>
      <c r="F20" s="363"/>
      <c r="G20" s="363"/>
      <c r="H20" s="364"/>
      <c r="I20" s="513" t="s">
        <v>18</v>
      </c>
      <c r="J20" s="514"/>
      <c r="K20" s="514"/>
      <c r="L20" s="514"/>
      <c r="M20" s="514"/>
      <c r="N20" s="514"/>
      <c r="O20" s="514"/>
      <c r="P20" s="514"/>
      <c r="Q20" s="514"/>
      <c r="R20" s="514"/>
      <c r="S20" s="514"/>
      <c r="T20" s="345"/>
    </row>
    <row r="21" spans="1:20" s="346" customFormat="1" ht="18" customHeight="1" x14ac:dyDescent="0.25">
      <c r="B21" s="353" t="s">
        <v>250</v>
      </c>
      <c r="C21" s="369" t="s">
        <v>384</v>
      </c>
      <c r="D21" s="381">
        <f>VLOOKUP($D$6,mMaster_K,20,FALSE)</f>
        <v>12</v>
      </c>
      <c r="E21" s="390"/>
      <c r="F21" s="285"/>
      <c r="G21" s="278">
        <f>VLOOKUP($D$6,mMaster_K,20,FALSE)</f>
        <v>12</v>
      </c>
      <c r="H21" s="295">
        <f>(G21/$G$35) * 70 %</f>
        <v>0.52499999999999991</v>
      </c>
      <c r="I21" s="516" t="s">
        <v>389</v>
      </c>
      <c r="J21" s="504">
        <f>SUM(J23:J29)</f>
        <v>1</v>
      </c>
      <c r="K21" s="282"/>
      <c r="L21" s="274"/>
      <c r="M21" s="274"/>
      <c r="N21" s="274"/>
      <c r="O21" s="274"/>
      <c r="P21" s="274"/>
      <c r="Q21" s="274"/>
      <c r="R21" s="274"/>
      <c r="S21" s="283"/>
      <c r="T21" s="345"/>
    </row>
    <row r="22" spans="1:20" s="346" customFormat="1" x14ac:dyDescent="0.25">
      <c r="B22" s="375"/>
      <c r="C22" s="370" t="s">
        <v>390</v>
      </c>
      <c r="D22" s="280" t="s">
        <v>391</v>
      </c>
      <c r="E22" s="391"/>
      <c r="F22" s="391"/>
      <c r="G22" s="278"/>
      <c r="H22" s="361"/>
      <c r="I22" s="517"/>
      <c r="J22" s="505"/>
      <c r="K22" s="282"/>
      <c r="L22" s="274"/>
      <c r="M22" s="274"/>
      <c r="N22" s="274"/>
      <c r="O22" s="274"/>
      <c r="P22" s="274"/>
      <c r="Q22" s="274"/>
      <c r="R22" s="274"/>
      <c r="S22" s="283"/>
      <c r="T22" s="345"/>
    </row>
    <row r="23" spans="1:20" s="346" customFormat="1" ht="141.75" x14ac:dyDescent="0.25">
      <c r="B23" s="375"/>
      <c r="C23" s="417" t="s">
        <v>536</v>
      </c>
      <c r="D23" s="416" t="s">
        <v>535</v>
      </c>
      <c r="E23" s="285"/>
      <c r="F23" s="285"/>
      <c r="G23" s="286"/>
      <c r="H23" s="281"/>
      <c r="I23" s="394" t="s">
        <v>554</v>
      </c>
      <c r="J23" s="418">
        <v>0.1</v>
      </c>
      <c r="K23" s="287">
        <f>J23*H$21</f>
        <v>5.2499999999999991E-2</v>
      </c>
      <c r="L23" s="395" t="s">
        <v>502</v>
      </c>
      <c r="M23" s="397" t="s">
        <v>503</v>
      </c>
      <c r="N23" s="398" t="s">
        <v>504</v>
      </c>
      <c r="O23" s="398" t="s">
        <v>505</v>
      </c>
      <c r="P23" s="398" t="s">
        <v>516</v>
      </c>
      <c r="Q23" s="399" t="s">
        <v>506</v>
      </c>
      <c r="R23" s="399" t="s">
        <v>515</v>
      </c>
      <c r="S23" s="428" t="s">
        <v>507</v>
      </c>
      <c r="T23" s="345"/>
    </row>
    <row r="24" spans="1:20" s="346" customFormat="1" ht="183.75" customHeight="1" x14ac:dyDescent="0.25">
      <c r="B24" s="375"/>
      <c r="C24" s="417" t="s">
        <v>536</v>
      </c>
      <c r="D24" s="416" t="s">
        <v>535</v>
      </c>
      <c r="E24" s="293"/>
      <c r="F24" s="293"/>
      <c r="G24" s="294"/>
      <c r="H24" s="295"/>
      <c r="I24" s="394" t="s">
        <v>555</v>
      </c>
      <c r="J24" s="418">
        <v>0.2</v>
      </c>
      <c r="K24" s="287">
        <f t="shared" ref="K24:K28" si="1">J24*H$21</f>
        <v>0.10499999999999998</v>
      </c>
      <c r="L24" s="405" t="s">
        <v>508</v>
      </c>
      <c r="M24" s="397" t="s">
        <v>503</v>
      </c>
      <c r="N24" s="402" t="s">
        <v>517</v>
      </c>
      <c r="O24" s="402" t="s">
        <v>518</v>
      </c>
      <c r="P24" s="402" t="s">
        <v>519</v>
      </c>
      <c r="Q24" s="402" t="s">
        <v>520</v>
      </c>
      <c r="R24" s="402" t="s">
        <v>521</v>
      </c>
      <c r="S24" s="352" t="s">
        <v>509</v>
      </c>
      <c r="T24" s="345"/>
    </row>
    <row r="25" spans="1:20" s="346" customFormat="1" ht="99.75" customHeight="1" x14ac:dyDescent="0.25">
      <c r="B25" s="375"/>
      <c r="C25" s="417" t="s">
        <v>536</v>
      </c>
      <c r="D25" s="416" t="s">
        <v>535</v>
      </c>
      <c r="E25" s="293"/>
      <c r="F25" s="293"/>
      <c r="G25" s="294"/>
      <c r="H25" s="295"/>
      <c r="I25" s="404" t="s">
        <v>556</v>
      </c>
      <c r="J25" s="419">
        <v>0.2</v>
      </c>
      <c r="K25" s="287">
        <f t="shared" si="1"/>
        <v>0.10499999999999998</v>
      </c>
      <c r="L25" s="401" t="s">
        <v>522</v>
      </c>
      <c r="M25" s="397" t="s">
        <v>503</v>
      </c>
      <c r="N25" s="402" t="s">
        <v>523</v>
      </c>
      <c r="O25" s="402" t="s">
        <v>524</v>
      </c>
      <c r="P25" s="402" t="s">
        <v>525</v>
      </c>
      <c r="Q25" s="402" t="s">
        <v>552</v>
      </c>
      <c r="R25" s="402" t="s">
        <v>553</v>
      </c>
      <c r="S25" s="352" t="s">
        <v>514</v>
      </c>
      <c r="T25" s="345"/>
    </row>
    <row r="26" spans="1:20" s="346" customFormat="1" ht="87" customHeight="1" x14ac:dyDescent="0.25">
      <c r="B26" s="375"/>
      <c r="C26" s="417" t="s">
        <v>536</v>
      </c>
      <c r="D26" s="416" t="s">
        <v>535</v>
      </c>
      <c r="E26" s="293"/>
      <c r="F26" s="293"/>
      <c r="G26" s="294"/>
      <c r="H26" s="295"/>
      <c r="I26" s="404" t="s">
        <v>557</v>
      </c>
      <c r="J26" s="419">
        <v>0.15</v>
      </c>
      <c r="K26" s="411">
        <f t="shared" si="1"/>
        <v>7.8749999999999987E-2</v>
      </c>
      <c r="L26" s="401" t="s">
        <v>526</v>
      </c>
      <c r="M26" s="397" t="s">
        <v>503</v>
      </c>
      <c r="N26" s="406" t="s">
        <v>564</v>
      </c>
      <c r="O26" s="406" t="s">
        <v>560</v>
      </c>
      <c r="P26" s="406" t="s">
        <v>561</v>
      </c>
      <c r="Q26" s="407" t="s">
        <v>562</v>
      </c>
      <c r="R26" s="407" t="s">
        <v>563</v>
      </c>
      <c r="S26" s="352" t="s">
        <v>559</v>
      </c>
      <c r="T26" s="345"/>
    </row>
    <row r="27" spans="1:20" s="346" customFormat="1" ht="60" customHeight="1" x14ac:dyDescent="0.25">
      <c r="B27" s="375"/>
      <c r="C27" s="417" t="s">
        <v>537</v>
      </c>
      <c r="D27" s="416" t="s">
        <v>535</v>
      </c>
      <c r="E27" s="293"/>
      <c r="F27" s="293"/>
      <c r="G27" s="294"/>
      <c r="H27" s="295"/>
      <c r="I27" s="404" t="s">
        <v>549</v>
      </c>
      <c r="J27" s="419">
        <v>0.15</v>
      </c>
      <c r="K27" s="411">
        <f t="shared" si="1"/>
        <v>7.8749999999999987E-2</v>
      </c>
      <c r="L27" s="401" t="s">
        <v>527</v>
      </c>
      <c r="M27" s="412" t="s">
        <v>503</v>
      </c>
      <c r="N27" s="408" t="s">
        <v>510</v>
      </c>
      <c r="O27" s="408" t="s">
        <v>511</v>
      </c>
      <c r="P27" s="408" t="s">
        <v>512</v>
      </c>
      <c r="Q27" s="409" t="s">
        <v>513</v>
      </c>
      <c r="R27" s="410" t="s">
        <v>513</v>
      </c>
      <c r="S27" s="352" t="s">
        <v>514</v>
      </c>
      <c r="T27" s="345"/>
    </row>
    <row r="28" spans="1:20" s="346" customFormat="1" ht="165" customHeight="1" x14ac:dyDescent="0.25">
      <c r="B28" s="375"/>
      <c r="C28" s="417" t="s">
        <v>537</v>
      </c>
      <c r="D28" s="416" t="s">
        <v>535</v>
      </c>
      <c r="E28" s="293"/>
      <c r="F28" s="293"/>
      <c r="G28" s="294"/>
      <c r="H28" s="295"/>
      <c r="I28" s="404" t="s">
        <v>551</v>
      </c>
      <c r="J28" s="419">
        <v>0.1</v>
      </c>
      <c r="K28" s="411">
        <f t="shared" si="1"/>
        <v>5.2499999999999991E-2</v>
      </c>
      <c r="L28" s="401" t="s">
        <v>528</v>
      </c>
      <c r="M28" s="412" t="s">
        <v>503</v>
      </c>
      <c r="N28" s="402" t="s">
        <v>529</v>
      </c>
      <c r="O28" s="402" t="s">
        <v>530</v>
      </c>
      <c r="P28" s="402" t="s">
        <v>531</v>
      </c>
      <c r="Q28" s="402" t="s">
        <v>532</v>
      </c>
      <c r="R28" s="402" t="s">
        <v>533</v>
      </c>
      <c r="S28" s="352" t="s">
        <v>534</v>
      </c>
      <c r="T28" s="345"/>
    </row>
    <row r="29" spans="1:20" s="346" customFormat="1" ht="68.25" customHeight="1" x14ac:dyDescent="0.25">
      <c r="B29" s="375"/>
      <c r="C29" s="417" t="s">
        <v>536</v>
      </c>
      <c r="D29" s="416" t="s">
        <v>535</v>
      </c>
      <c r="E29" s="293"/>
      <c r="F29" s="293"/>
      <c r="G29" s="294"/>
      <c r="H29" s="295"/>
      <c r="I29" s="404" t="s">
        <v>550</v>
      </c>
      <c r="J29" s="419">
        <v>0.1</v>
      </c>
      <c r="K29" s="287">
        <f>J29*H$21</f>
        <v>5.2499999999999991E-2</v>
      </c>
      <c r="L29" s="413" t="s">
        <v>545</v>
      </c>
      <c r="M29" s="322" t="s">
        <v>500</v>
      </c>
      <c r="N29" s="322" t="s">
        <v>464</v>
      </c>
      <c r="O29" s="322" t="s">
        <v>465</v>
      </c>
      <c r="P29" s="322" t="s">
        <v>466</v>
      </c>
      <c r="Q29" s="291" t="s">
        <v>467</v>
      </c>
      <c r="R29" s="291" t="s">
        <v>468</v>
      </c>
      <c r="S29" s="291" t="s">
        <v>501</v>
      </c>
      <c r="T29" s="345"/>
    </row>
    <row r="30" spans="1:20" s="346" customFormat="1" ht="62.25" customHeight="1" x14ac:dyDescent="0.25">
      <c r="B30" s="376" t="s">
        <v>251</v>
      </c>
      <c r="C30" s="373" t="s">
        <v>254</v>
      </c>
      <c r="D30" s="299">
        <f>VLOOKUP($D$12,mStudi,2,FALSE)</f>
        <v>0</v>
      </c>
      <c r="E30" s="300"/>
      <c r="F30" s="300"/>
      <c r="G30" s="301">
        <f>D30</f>
        <v>0</v>
      </c>
      <c r="H30" s="279">
        <f>(G30/$G$35) * 70 %</f>
        <v>0</v>
      </c>
      <c r="I30" s="302" t="s">
        <v>255</v>
      </c>
      <c r="J30" s="325">
        <v>1</v>
      </c>
      <c r="K30" s="233">
        <f>J30*H30</f>
        <v>0</v>
      </c>
      <c r="L30" s="170" t="s">
        <v>256</v>
      </c>
      <c r="M30" s="171">
        <v>3.75</v>
      </c>
      <c r="N30" s="76" t="s">
        <v>266</v>
      </c>
      <c r="O30" s="76" t="s">
        <v>265</v>
      </c>
      <c r="P30" s="76" t="s">
        <v>264</v>
      </c>
      <c r="Q30" s="76" t="s">
        <v>262</v>
      </c>
      <c r="R30" s="77" t="s">
        <v>261</v>
      </c>
      <c r="S30" s="80" t="s">
        <v>263</v>
      </c>
      <c r="T30" s="345"/>
    </row>
    <row r="31" spans="1:20" s="346" customFormat="1" ht="69.75" customHeight="1" x14ac:dyDescent="0.25">
      <c r="B31" s="376" t="s">
        <v>252</v>
      </c>
      <c r="C31" s="374" t="s">
        <v>258</v>
      </c>
      <c r="D31" s="303">
        <v>2</v>
      </c>
      <c r="E31" s="300">
        <f>VLOOKUP($D$6,mMaster_K,17,FALSE)</f>
        <v>0</v>
      </c>
      <c r="F31" s="300">
        <f>VLOOKUP($D$6,mMaster_K,18,FALSE)</f>
        <v>2</v>
      </c>
      <c r="G31" s="301">
        <f t="shared" ref="G31" si="2">IF(D31&lt;E31,E31,IF(D31&gt;F31,F31,D31))</f>
        <v>2</v>
      </c>
      <c r="H31" s="279">
        <f>(G31/$G$35) * 70 %</f>
        <v>8.7499999999999994E-2</v>
      </c>
      <c r="I31" s="304" t="s">
        <v>317</v>
      </c>
      <c r="J31" s="384">
        <v>1</v>
      </c>
      <c r="K31" s="305">
        <f>J31*H31</f>
        <v>8.7499999999999994E-2</v>
      </c>
      <c r="L31" s="385" t="s">
        <v>318</v>
      </c>
      <c r="M31" s="386">
        <v>1</v>
      </c>
      <c r="N31" s="387" t="s">
        <v>321</v>
      </c>
      <c r="O31" s="387" t="s">
        <v>320</v>
      </c>
      <c r="P31" s="387" t="s">
        <v>309</v>
      </c>
      <c r="Q31" s="387" t="s">
        <v>319</v>
      </c>
      <c r="R31" s="388" t="s">
        <v>248</v>
      </c>
      <c r="S31" s="389" t="s">
        <v>322</v>
      </c>
      <c r="T31" s="345"/>
    </row>
    <row r="32" spans="1:20" s="367" customFormat="1" ht="9.75" customHeight="1" x14ac:dyDescent="0.25">
      <c r="A32" s="346"/>
      <c r="B32" s="368"/>
      <c r="C32" s="308"/>
      <c r="D32" s="309"/>
      <c r="E32" s="309"/>
      <c r="F32" s="309"/>
      <c r="G32" s="309"/>
      <c r="H32" s="310"/>
      <c r="I32" s="311"/>
      <c r="J32" s="307"/>
      <c r="K32" s="312"/>
      <c r="L32" s="313"/>
      <c r="M32" s="313"/>
      <c r="N32" s="313"/>
      <c r="O32" s="313"/>
      <c r="P32" s="313"/>
      <c r="Q32" s="313"/>
      <c r="R32" s="313"/>
      <c r="S32" s="314"/>
      <c r="T32" s="366"/>
    </row>
    <row r="33" spans="1:20" s="346" customFormat="1" ht="91.5" customHeight="1" x14ac:dyDescent="0.25">
      <c r="B33" s="383" t="s">
        <v>32</v>
      </c>
      <c r="C33" s="382" t="s">
        <v>236</v>
      </c>
      <c r="D33" s="317">
        <f>MAX(VLOOKUP($D$7,mMaster_K,19,FALSE), VLOOKUP($D$8,mMaster_K,19,FALSE))</f>
        <v>0</v>
      </c>
      <c r="E33" s="300"/>
      <c r="F33" s="300"/>
      <c r="G33" s="301">
        <f>D33</f>
        <v>0</v>
      </c>
      <c r="H33" s="279">
        <f>(G33/$G$35) * 70 %</f>
        <v>0</v>
      </c>
      <c r="I33" s="318" t="s">
        <v>362</v>
      </c>
      <c r="J33" s="319">
        <v>1</v>
      </c>
      <c r="K33" s="320">
        <f>J33*H33</f>
        <v>0</v>
      </c>
      <c r="L33" s="321" t="s">
        <v>18</v>
      </c>
      <c r="M33" s="321" t="s">
        <v>18</v>
      </c>
      <c r="N33" s="321" t="s">
        <v>18</v>
      </c>
      <c r="O33" s="321" t="s">
        <v>18</v>
      </c>
      <c r="P33" s="321" t="s">
        <v>18</v>
      </c>
      <c r="Q33" s="321" t="s">
        <v>18</v>
      </c>
      <c r="R33" s="321" t="s">
        <v>18</v>
      </c>
      <c r="S33" s="306" t="s">
        <v>323</v>
      </c>
      <c r="T33" s="345"/>
    </row>
    <row r="34" spans="1:20" x14ac:dyDescent="0.25">
      <c r="B34" s="174"/>
      <c r="C34" s="175"/>
      <c r="D34" s="175"/>
      <c r="E34" s="175"/>
      <c r="F34" s="175"/>
      <c r="G34" s="175"/>
      <c r="H34" s="184"/>
      <c r="I34" s="174"/>
      <c r="J34" s="226"/>
      <c r="K34" s="226"/>
      <c r="L34" s="174"/>
      <c r="M34" s="174"/>
      <c r="N34" s="174"/>
      <c r="O34" s="174"/>
      <c r="P34" s="174"/>
      <c r="Q34" s="174"/>
      <c r="R34" s="174"/>
      <c r="S34" s="176"/>
    </row>
    <row r="35" spans="1:20" x14ac:dyDescent="0.25">
      <c r="C35" s="35" t="s">
        <v>133</v>
      </c>
      <c r="D35" s="185">
        <f>SUM(D16:D33)</f>
        <v>16</v>
      </c>
      <c r="G35" s="185">
        <f>SUM(G16:G33)</f>
        <v>16</v>
      </c>
      <c r="H35" s="186">
        <f>SUM(H16:H33)</f>
        <v>0.7</v>
      </c>
      <c r="K35" s="186">
        <f>SUM(K16:K33)</f>
        <v>0.7</v>
      </c>
    </row>
    <row r="36" spans="1:20" x14ac:dyDescent="0.25">
      <c r="J36" s="228"/>
      <c r="K36" s="231"/>
    </row>
    <row r="38" spans="1:20" x14ac:dyDescent="0.25">
      <c r="B38" s="392" t="s">
        <v>355</v>
      </c>
      <c r="C38" s="34"/>
      <c r="D38" s="34"/>
      <c r="E38" s="34"/>
      <c r="F38" s="34"/>
      <c r="G38" s="34"/>
      <c r="H38" s="34"/>
      <c r="I38" s="177"/>
      <c r="J38" s="33"/>
      <c r="K38" s="232"/>
      <c r="L38" s="178"/>
      <c r="M38" s="178"/>
      <c r="N38" s="179"/>
      <c r="O38" s="180"/>
    </row>
    <row r="39" spans="1:20" x14ac:dyDescent="0.25">
      <c r="B39" s="155" t="s">
        <v>356</v>
      </c>
      <c r="C39" s="155"/>
      <c r="D39" s="155"/>
      <c r="E39" s="155"/>
      <c r="F39" s="155"/>
      <c r="G39" s="155"/>
      <c r="H39" s="155"/>
      <c r="I39" s="107"/>
      <c r="J39" s="33"/>
      <c r="K39" s="232"/>
      <c r="L39" s="33"/>
      <c r="M39" s="155"/>
      <c r="N39" s="155" t="s">
        <v>357</v>
      </c>
      <c r="O39" s="181"/>
    </row>
    <row r="40" spans="1:20" x14ac:dyDescent="0.25">
      <c r="B40" s="34"/>
      <c r="C40" s="182"/>
      <c r="D40" s="182"/>
      <c r="E40" s="182"/>
      <c r="F40" s="182"/>
      <c r="G40" s="182"/>
      <c r="H40" s="182"/>
      <c r="I40" s="182"/>
      <c r="J40" s="33"/>
      <c r="K40" s="232"/>
      <c r="L40" s="33"/>
      <c r="M40" s="34"/>
      <c r="N40" s="34"/>
      <c r="O40" s="181"/>
    </row>
    <row r="41" spans="1:20" x14ac:dyDescent="0.25">
      <c r="B41" s="34"/>
      <c r="C41" s="182"/>
      <c r="D41" s="182"/>
      <c r="E41" s="182"/>
      <c r="F41" s="182"/>
      <c r="G41" s="182"/>
      <c r="H41" s="182"/>
      <c r="I41" s="182"/>
      <c r="J41" s="33"/>
      <c r="K41" s="232"/>
      <c r="L41" s="33"/>
      <c r="M41" s="34"/>
      <c r="N41" s="34"/>
      <c r="O41" s="181"/>
    </row>
    <row r="42" spans="1:20" x14ac:dyDescent="0.25">
      <c r="B42" s="34"/>
      <c r="C42" s="182"/>
      <c r="D42" s="182"/>
      <c r="E42" s="182"/>
      <c r="F42" s="182"/>
      <c r="G42" s="182"/>
      <c r="H42" s="182"/>
      <c r="I42" s="182"/>
      <c r="J42" s="33"/>
      <c r="K42" s="232"/>
      <c r="L42" s="33"/>
      <c r="M42" s="34"/>
      <c r="N42" s="34"/>
      <c r="O42" s="181"/>
    </row>
    <row r="43" spans="1:20" x14ac:dyDescent="0.25">
      <c r="B43" s="34"/>
      <c r="C43" s="182"/>
      <c r="D43" s="182"/>
      <c r="E43" s="182"/>
      <c r="F43" s="182"/>
      <c r="G43" s="182"/>
      <c r="H43" s="182"/>
      <c r="I43" s="182"/>
      <c r="J43" s="33"/>
      <c r="K43" s="232"/>
      <c r="L43" s="33"/>
      <c r="M43" s="34"/>
      <c r="N43" s="34"/>
      <c r="O43" s="181"/>
    </row>
    <row r="44" spans="1:20" x14ac:dyDescent="0.25">
      <c r="B44" s="34"/>
      <c r="C44" s="182"/>
      <c r="D44" s="182"/>
      <c r="E44" s="182"/>
      <c r="F44" s="182"/>
      <c r="G44" s="182"/>
      <c r="H44" s="182"/>
      <c r="I44" s="182"/>
      <c r="J44" s="33"/>
      <c r="K44" s="232"/>
      <c r="L44" s="33"/>
      <c r="M44" s="34"/>
      <c r="N44" s="34"/>
      <c r="O44" s="181"/>
    </row>
    <row r="45" spans="1:20" x14ac:dyDescent="0.25">
      <c r="B45" s="34"/>
      <c r="C45" s="182"/>
      <c r="D45" s="182"/>
      <c r="E45" s="182"/>
      <c r="F45" s="182"/>
      <c r="G45" s="182"/>
      <c r="H45" s="182"/>
      <c r="I45" s="182"/>
      <c r="J45" s="33"/>
      <c r="K45" s="232"/>
      <c r="L45" s="33"/>
      <c r="M45" s="34"/>
      <c r="N45" s="34"/>
      <c r="O45" s="181"/>
    </row>
    <row r="46" spans="1:20" s="36" customFormat="1" x14ac:dyDescent="0.25">
      <c r="A46" s="35"/>
      <c r="B46" s="34"/>
      <c r="C46" s="182"/>
      <c r="D46" s="182"/>
      <c r="E46" s="182"/>
      <c r="F46" s="182"/>
      <c r="G46" s="182"/>
      <c r="H46" s="182"/>
      <c r="I46" s="182"/>
      <c r="J46" s="33"/>
      <c r="K46" s="232"/>
      <c r="L46" s="33"/>
      <c r="M46" s="34"/>
      <c r="N46" s="34"/>
      <c r="O46" s="181"/>
      <c r="P46" s="35"/>
      <c r="Q46" s="35"/>
      <c r="R46" s="35"/>
      <c r="S46" s="78"/>
    </row>
    <row r="47" spans="1:20" s="36" customFormat="1" x14ac:dyDescent="0.25">
      <c r="A47" s="35"/>
      <c r="B47" s="393" t="s">
        <v>480</v>
      </c>
      <c r="C47" s="182"/>
      <c r="D47" s="182"/>
      <c r="E47" s="182"/>
      <c r="F47" s="182"/>
      <c r="G47" s="182"/>
      <c r="H47" s="182"/>
      <c r="I47" s="182"/>
      <c r="J47" s="33"/>
      <c r="K47" s="232"/>
      <c r="L47" s="33"/>
      <c r="M47" s="34"/>
      <c r="N47" s="393" t="s">
        <v>480</v>
      </c>
      <c r="O47" s="181"/>
      <c r="P47" s="35"/>
      <c r="Q47" s="35"/>
      <c r="R47" s="35"/>
      <c r="S47" s="78"/>
    </row>
    <row r="48" spans="1:20" s="36" customFormat="1" ht="24" customHeight="1" x14ac:dyDescent="0.25">
      <c r="A48" s="35"/>
      <c r="B48" s="393" t="s">
        <v>481</v>
      </c>
      <c r="C48" s="182"/>
      <c r="D48" s="182"/>
      <c r="E48" s="182"/>
      <c r="F48" s="182"/>
      <c r="G48" s="182"/>
      <c r="H48" s="182"/>
      <c r="I48" s="182"/>
      <c r="J48" s="33"/>
      <c r="K48" s="232"/>
      <c r="L48" s="33"/>
      <c r="M48" s="34"/>
      <c r="N48" s="393" t="s">
        <v>479</v>
      </c>
      <c r="O48" s="181"/>
      <c r="P48" s="35"/>
      <c r="Q48" s="35"/>
      <c r="R48" s="35"/>
      <c r="S48" s="78"/>
    </row>
    <row r="49" spans="1:19" s="36" customFormat="1" x14ac:dyDescent="0.25">
      <c r="A49" s="35"/>
      <c r="B49" s="35"/>
      <c r="C49" s="35"/>
      <c r="D49" s="35"/>
      <c r="E49" s="35"/>
      <c r="F49" s="35"/>
      <c r="G49" s="35"/>
      <c r="H49" s="35"/>
      <c r="I49" s="35"/>
      <c r="J49" s="227"/>
      <c r="K49" s="229"/>
      <c r="M49" s="35"/>
      <c r="N49" s="35"/>
      <c r="O49" s="35"/>
      <c r="P49" s="35"/>
      <c r="Q49" s="35"/>
      <c r="R49" s="35"/>
      <c r="S49" s="78"/>
    </row>
    <row r="50" spans="1:19" s="36" customFormat="1" x14ac:dyDescent="0.25">
      <c r="A50" s="35"/>
      <c r="B50" s="35"/>
      <c r="C50" s="35"/>
      <c r="D50" s="35"/>
      <c r="E50" s="35"/>
      <c r="F50" s="35"/>
      <c r="G50" s="35"/>
      <c r="H50" s="35"/>
      <c r="I50" s="35"/>
      <c r="J50" s="227"/>
      <c r="K50" s="229"/>
      <c r="M50" s="35"/>
      <c r="N50" s="35"/>
      <c r="O50" s="35"/>
      <c r="P50" s="35"/>
      <c r="Q50" s="35"/>
      <c r="R50" s="35"/>
      <c r="S50" s="78"/>
    </row>
    <row r="51" spans="1:19" s="36" customFormat="1" x14ac:dyDescent="0.25">
      <c r="A51" s="35"/>
      <c r="B51" s="35"/>
      <c r="C51" s="35"/>
      <c r="D51" s="35"/>
      <c r="E51" s="35"/>
      <c r="F51" s="35"/>
      <c r="G51" s="35"/>
      <c r="H51" s="35"/>
      <c r="I51" s="35"/>
      <c r="J51" s="227"/>
      <c r="K51" s="229"/>
      <c r="M51" s="35"/>
      <c r="N51" s="35"/>
      <c r="O51" s="35"/>
      <c r="P51" s="35"/>
      <c r="Q51" s="35"/>
      <c r="R51" s="35"/>
      <c r="S51" s="78"/>
    </row>
    <row r="52" spans="1:19" s="36" customFormat="1" x14ac:dyDescent="0.25">
      <c r="A52" s="35"/>
      <c r="B52" s="35"/>
      <c r="C52" s="35"/>
      <c r="D52" s="35"/>
      <c r="E52" s="35"/>
      <c r="F52" s="35"/>
      <c r="G52" s="35"/>
      <c r="H52" s="35"/>
      <c r="I52" s="35"/>
      <c r="J52" s="227"/>
      <c r="K52" s="229"/>
      <c r="M52" s="35"/>
      <c r="N52" s="35"/>
      <c r="O52" s="35"/>
      <c r="P52" s="35"/>
      <c r="Q52" s="35"/>
      <c r="R52" s="35"/>
      <c r="S52" s="78"/>
    </row>
    <row r="53" spans="1:19" s="36" customFormat="1" x14ac:dyDescent="0.25">
      <c r="A53" s="35"/>
      <c r="B53" s="35"/>
      <c r="C53" s="35"/>
      <c r="D53" s="35"/>
      <c r="E53" s="35"/>
      <c r="F53" s="35"/>
      <c r="G53" s="35"/>
      <c r="H53" s="35"/>
      <c r="I53" s="35"/>
      <c r="J53" s="227"/>
      <c r="K53" s="229"/>
      <c r="M53" s="35"/>
      <c r="N53" s="35"/>
      <c r="O53" s="35"/>
      <c r="P53" s="35"/>
      <c r="Q53" s="35"/>
      <c r="R53" s="35"/>
      <c r="S53" s="78"/>
    </row>
    <row r="54" spans="1:19" s="36" customFormat="1" x14ac:dyDescent="0.25">
      <c r="A54" s="35"/>
      <c r="B54" s="35"/>
      <c r="C54" s="35"/>
      <c r="D54" s="35"/>
      <c r="E54" s="35"/>
      <c r="F54" s="35"/>
      <c r="G54" s="35"/>
      <c r="H54" s="35"/>
      <c r="I54" s="35"/>
      <c r="J54" s="227"/>
      <c r="K54" s="229"/>
      <c r="M54" s="35"/>
      <c r="N54" s="35"/>
      <c r="O54" s="35"/>
      <c r="P54" s="35"/>
      <c r="Q54" s="35"/>
      <c r="R54" s="35"/>
      <c r="S54" s="78"/>
    </row>
    <row r="55" spans="1:19" s="36" customFormat="1" x14ac:dyDescent="0.25">
      <c r="A55" s="35"/>
      <c r="B55" s="35"/>
      <c r="C55" s="35"/>
      <c r="D55" s="35"/>
      <c r="E55" s="35"/>
      <c r="F55" s="35"/>
      <c r="G55" s="35"/>
      <c r="H55" s="35"/>
      <c r="I55" s="35"/>
      <c r="J55" s="227"/>
      <c r="K55" s="229"/>
      <c r="M55" s="35"/>
      <c r="N55" s="35"/>
      <c r="O55" s="35"/>
      <c r="P55" s="35"/>
      <c r="Q55" s="35"/>
      <c r="R55" s="35"/>
      <c r="S55" s="78"/>
    </row>
    <row r="56" spans="1:19" s="36" customFormat="1" x14ac:dyDescent="0.25">
      <c r="A56" s="35"/>
      <c r="B56" s="35"/>
      <c r="C56" s="35"/>
      <c r="D56" s="35"/>
      <c r="E56" s="35"/>
      <c r="F56" s="35"/>
      <c r="G56" s="35"/>
      <c r="H56" s="35"/>
      <c r="I56" s="35"/>
      <c r="J56" s="227"/>
      <c r="K56" s="229"/>
      <c r="M56" s="35"/>
      <c r="N56" s="35"/>
      <c r="O56" s="35"/>
      <c r="P56" s="35"/>
      <c r="Q56" s="35"/>
      <c r="R56" s="35"/>
      <c r="S56" s="78"/>
    </row>
    <row r="57" spans="1:19" s="36" customFormat="1" x14ac:dyDescent="0.25">
      <c r="A57" s="35"/>
      <c r="B57" s="35"/>
      <c r="C57" s="35"/>
      <c r="D57" s="35"/>
      <c r="E57" s="35"/>
      <c r="F57" s="35"/>
      <c r="G57" s="35"/>
      <c r="H57" s="35"/>
      <c r="I57" s="35"/>
      <c r="J57" s="227"/>
      <c r="K57" s="229"/>
      <c r="M57" s="35"/>
      <c r="N57" s="35"/>
      <c r="O57" s="35"/>
      <c r="P57" s="35"/>
      <c r="Q57" s="35"/>
      <c r="R57" s="35"/>
      <c r="S57" s="78"/>
    </row>
    <row r="58" spans="1:19" s="36" customFormat="1" x14ac:dyDescent="0.25">
      <c r="A58" s="35"/>
      <c r="B58" s="35"/>
      <c r="C58" s="35"/>
      <c r="D58" s="35"/>
      <c r="E58" s="35"/>
      <c r="F58" s="35"/>
      <c r="G58" s="35"/>
      <c r="H58" s="35"/>
      <c r="I58" s="35"/>
      <c r="J58" s="227"/>
      <c r="K58" s="229"/>
      <c r="M58" s="35"/>
      <c r="N58" s="35"/>
      <c r="O58" s="35"/>
      <c r="P58" s="35"/>
      <c r="Q58" s="35"/>
      <c r="R58" s="35"/>
      <c r="S58" s="78"/>
    </row>
    <row r="59" spans="1:19" s="36" customFormat="1" x14ac:dyDescent="0.25">
      <c r="A59" s="35"/>
      <c r="B59" s="35"/>
      <c r="C59" s="35"/>
      <c r="D59" s="35"/>
      <c r="E59" s="35"/>
      <c r="F59" s="35"/>
      <c r="G59" s="35"/>
      <c r="H59" s="35"/>
      <c r="I59" s="35"/>
      <c r="J59" s="227"/>
      <c r="K59" s="229"/>
      <c r="M59" s="35"/>
      <c r="N59" s="35"/>
      <c r="O59" s="35"/>
      <c r="P59" s="35"/>
      <c r="Q59" s="35"/>
      <c r="R59" s="35"/>
      <c r="S59" s="78"/>
    </row>
    <row r="60" spans="1:19" s="36" customFormat="1" x14ac:dyDescent="0.25">
      <c r="A60" s="35"/>
      <c r="B60" s="35"/>
      <c r="C60" s="35"/>
      <c r="D60" s="35"/>
      <c r="E60" s="35"/>
      <c r="F60" s="35"/>
      <c r="G60" s="35"/>
      <c r="H60" s="35"/>
      <c r="I60" s="35"/>
      <c r="J60" s="227"/>
      <c r="K60" s="229"/>
      <c r="M60" s="35"/>
      <c r="N60" s="35"/>
      <c r="O60" s="35"/>
      <c r="P60" s="35"/>
      <c r="Q60" s="35"/>
      <c r="R60" s="35"/>
      <c r="S60" s="78"/>
    </row>
    <row r="61" spans="1:19" s="36" customFormat="1" x14ac:dyDescent="0.25">
      <c r="A61" s="35"/>
      <c r="B61" s="35"/>
      <c r="C61" s="35"/>
      <c r="D61" s="35"/>
      <c r="E61" s="35"/>
      <c r="F61" s="35"/>
      <c r="G61" s="35"/>
      <c r="H61" s="35"/>
      <c r="I61" s="35"/>
      <c r="J61" s="227"/>
      <c r="K61" s="229"/>
      <c r="M61" s="35"/>
      <c r="N61" s="35"/>
      <c r="O61" s="35"/>
      <c r="P61" s="35"/>
      <c r="Q61" s="35"/>
      <c r="R61" s="35"/>
      <c r="S61" s="78"/>
    </row>
    <row r="62" spans="1:19" s="36" customFormat="1" x14ac:dyDescent="0.25">
      <c r="A62" s="35"/>
      <c r="B62" s="35"/>
      <c r="C62" s="35"/>
      <c r="D62" s="35"/>
      <c r="E62" s="35"/>
      <c r="F62" s="35"/>
      <c r="G62" s="35"/>
      <c r="H62" s="35"/>
      <c r="I62" s="35"/>
      <c r="J62" s="227"/>
      <c r="K62" s="229"/>
      <c r="M62" s="35"/>
      <c r="N62" s="35"/>
      <c r="O62" s="35"/>
      <c r="P62" s="35"/>
      <c r="Q62" s="35"/>
      <c r="R62" s="35"/>
      <c r="S62" s="78"/>
    </row>
    <row r="63" spans="1:19" s="36" customFormat="1" x14ac:dyDescent="0.25">
      <c r="A63" s="35"/>
      <c r="B63" s="35"/>
      <c r="C63" s="35"/>
      <c r="D63" s="35"/>
      <c r="E63" s="35"/>
      <c r="F63" s="35"/>
      <c r="G63" s="35"/>
      <c r="H63" s="35"/>
      <c r="I63" s="35"/>
      <c r="J63" s="227"/>
      <c r="K63" s="229"/>
      <c r="M63" s="35"/>
      <c r="N63" s="35"/>
      <c r="O63" s="35"/>
      <c r="P63" s="35"/>
      <c r="Q63" s="35"/>
      <c r="R63" s="35"/>
      <c r="S63" s="78"/>
    </row>
    <row r="64" spans="1:19" s="36" customFormat="1" x14ac:dyDescent="0.25">
      <c r="A64" s="35"/>
      <c r="B64" s="35"/>
      <c r="C64" s="35"/>
      <c r="D64" s="35"/>
      <c r="E64" s="35"/>
      <c r="F64" s="35"/>
      <c r="G64" s="35"/>
      <c r="H64" s="35"/>
      <c r="I64" s="35"/>
      <c r="J64" s="227"/>
      <c r="K64" s="229"/>
      <c r="M64" s="35"/>
      <c r="N64" s="35"/>
      <c r="O64" s="35"/>
      <c r="P64" s="35"/>
      <c r="Q64" s="35"/>
      <c r="R64" s="35"/>
      <c r="S64" s="78"/>
    </row>
    <row r="65" spans="1:19" s="36" customFormat="1" x14ac:dyDescent="0.25">
      <c r="A65" s="35"/>
      <c r="B65" s="35"/>
      <c r="C65" s="35"/>
      <c r="D65" s="35"/>
      <c r="E65" s="35"/>
      <c r="F65" s="35"/>
      <c r="G65" s="35"/>
      <c r="H65" s="35"/>
      <c r="I65" s="35"/>
      <c r="J65" s="227"/>
      <c r="K65" s="229"/>
      <c r="M65" s="35"/>
      <c r="N65" s="35"/>
      <c r="O65" s="35"/>
      <c r="P65" s="35"/>
      <c r="Q65" s="35"/>
      <c r="R65" s="35"/>
      <c r="S65" s="78"/>
    </row>
    <row r="66" spans="1:19" s="36" customFormat="1" x14ac:dyDescent="0.25">
      <c r="A66" s="35"/>
      <c r="B66" s="35"/>
      <c r="C66" s="35"/>
      <c r="D66" s="35"/>
      <c r="E66" s="35"/>
      <c r="F66" s="35"/>
      <c r="G66" s="35"/>
      <c r="H66" s="35"/>
      <c r="I66" s="35"/>
      <c r="J66" s="227"/>
      <c r="K66" s="229"/>
      <c r="M66" s="35"/>
      <c r="N66" s="35"/>
      <c r="O66" s="35"/>
      <c r="P66" s="35"/>
      <c r="Q66" s="35"/>
      <c r="R66" s="35"/>
      <c r="S66" s="78"/>
    </row>
    <row r="67" spans="1:19" s="36" customFormat="1" x14ac:dyDescent="0.25">
      <c r="A67" s="35"/>
      <c r="B67" s="35"/>
      <c r="C67" s="35"/>
      <c r="D67" s="35"/>
      <c r="E67" s="35"/>
      <c r="F67" s="35"/>
      <c r="G67" s="35"/>
      <c r="H67" s="35"/>
      <c r="I67" s="35"/>
      <c r="J67" s="227"/>
      <c r="K67" s="229"/>
      <c r="M67" s="35"/>
      <c r="N67" s="35"/>
      <c r="O67" s="35"/>
      <c r="P67" s="35"/>
      <c r="Q67" s="35"/>
      <c r="R67" s="35"/>
      <c r="S67" s="78"/>
    </row>
    <row r="68" spans="1:19" s="36" customFormat="1" x14ac:dyDescent="0.25">
      <c r="A68" s="35"/>
      <c r="B68" s="35"/>
      <c r="C68" s="35"/>
      <c r="D68" s="35"/>
      <c r="E68" s="35"/>
      <c r="F68" s="35"/>
      <c r="G68" s="35"/>
      <c r="H68" s="35"/>
      <c r="I68" s="35"/>
      <c r="J68" s="227"/>
      <c r="K68" s="229"/>
      <c r="M68" s="35"/>
      <c r="N68" s="35"/>
      <c r="O68" s="35"/>
      <c r="P68" s="35"/>
      <c r="Q68" s="35"/>
      <c r="R68" s="35"/>
      <c r="S68" s="78"/>
    </row>
    <row r="69" spans="1:19" s="36" customFormat="1" x14ac:dyDescent="0.25">
      <c r="A69" s="35"/>
      <c r="B69" s="35"/>
      <c r="C69" s="35"/>
      <c r="D69" s="35"/>
      <c r="E69" s="35"/>
      <c r="F69" s="35"/>
      <c r="G69" s="35"/>
      <c r="H69" s="35"/>
      <c r="I69" s="35"/>
      <c r="J69" s="227"/>
      <c r="K69" s="229"/>
      <c r="M69" s="35"/>
      <c r="N69" s="35"/>
      <c r="O69" s="35"/>
      <c r="P69" s="35"/>
      <c r="Q69" s="35"/>
      <c r="R69" s="35"/>
      <c r="S69" s="78"/>
    </row>
    <row r="70" spans="1:19" s="36" customFormat="1" x14ac:dyDescent="0.25">
      <c r="A70" s="35"/>
      <c r="B70" s="35"/>
      <c r="C70" s="35"/>
      <c r="D70" s="35"/>
      <c r="E70" s="35"/>
      <c r="F70" s="35"/>
      <c r="G70" s="35"/>
      <c r="H70" s="35"/>
      <c r="I70" s="35"/>
      <c r="J70" s="227"/>
      <c r="K70" s="229"/>
      <c r="M70" s="35"/>
      <c r="N70" s="35"/>
      <c r="O70" s="35"/>
      <c r="P70" s="35"/>
      <c r="Q70" s="35"/>
      <c r="R70" s="35"/>
      <c r="S70" s="78"/>
    </row>
    <row r="71" spans="1:19" s="36" customFormat="1" x14ac:dyDescent="0.25">
      <c r="A71" s="35"/>
      <c r="B71" s="35"/>
      <c r="C71" s="35"/>
      <c r="D71" s="35"/>
      <c r="E71" s="35"/>
      <c r="F71" s="35"/>
      <c r="G71" s="35"/>
      <c r="H71" s="35"/>
      <c r="I71" s="35"/>
      <c r="J71" s="227"/>
      <c r="K71" s="229"/>
      <c r="M71" s="35"/>
      <c r="N71" s="35"/>
      <c r="O71" s="35"/>
      <c r="P71" s="35"/>
      <c r="Q71" s="35"/>
      <c r="R71" s="35"/>
      <c r="S71" s="78"/>
    </row>
    <row r="72" spans="1:19" s="36" customFormat="1" x14ac:dyDescent="0.25">
      <c r="A72" s="35"/>
      <c r="B72" s="35"/>
      <c r="C72" s="35"/>
      <c r="D72" s="35"/>
      <c r="E72" s="35"/>
      <c r="F72" s="35"/>
      <c r="G72" s="35"/>
      <c r="H72" s="35"/>
      <c r="I72" s="35"/>
      <c r="J72" s="227"/>
      <c r="K72" s="229"/>
      <c r="M72" s="35"/>
      <c r="N72" s="35"/>
      <c r="O72" s="35"/>
      <c r="P72" s="35"/>
      <c r="Q72" s="35"/>
      <c r="R72" s="35"/>
      <c r="S72" s="78"/>
    </row>
    <row r="73" spans="1:19" s="36" customFormat="1" x14ac:dyDescent="0.25">
      <c r="A73" s="35"/>
      <c r="B73" s="35"/>
      <c r="C73" s="35"/>
      <c r="D73" s="35"/>
      <c r="E73" s="35"/>
      <c r="F73" s="35"/>
      <c r="G73" s="35"/>
      <c r="H73" s="35"/>
      <c r="I73" s="35"/>
      <c r="J73" s="227"/>
      <c r="K73" s="229"/>
      <c r="M73" s="35"/>
      <c r="N73" s="35"/>
      <c r="O73" s="35"/>
      <c r="P73" s="35"/>
      <c r="Q73" s="35"/>
      <c r="R73" s="35"/>
      <c r="S73" s="78"/>
    </row>
    <row r="74" spans="1:19" s="36" customFormat="1" x14ac:dyDescent="0.25">
      <c r="A74" s="35"/>
      <c r="B74" s="35"/>
      <c r="C74" s="35"/>
      <c r="D74" s="35"/>
      <c r="E74" s="35"/>
      <c r="F74" s="35"/>
      <c r="G74" s="35"/>
      <c r="H74" s="35"/>
      <c r="I74" s="35"/>
      <c r="J74" s="227"/>
      <c r="K74" s="229"/>
      <c r="M74" s="35"/>
      <c r="N74" s="35"/>
      <c r="O74" s="35"/>
      <c r="P74" s="35"/>
      <c r="Q74" s="35"/>
      <c r="R74" s="35"/>
      <c r="S74" s="78"/>
    </row>
    <row r="75" spans="1:19" s="36" customFormat="1" x14ac:dyDescent="0.25">
      <c r="A75" s="35"/>
      <c r="B75" s="35"/>
      <c r="C75" s="35"/>
      <c r="D75" s="35"/>
      <c r="E75" s="35"/>
      <c r="F75" s="35"/>
      <c r="G75" s="35"/>
      <c r="H75" s="35"/>
      <c r="I75" s="35"/>
      <c r="J75" s="227"/>
      <c r="K75" s="229"/>
      <c r="M75" s="35"/>
      <c r="N75" s="35"/>
      <c r="O75" s="35"/>
      <c r="P75" s="35"/>
      <c r="Q75" s="35"/>
      <c r="R75" s="35"/>
      <c r="S75" s="78"/>
    </row>
    <row r="76" spans="1:19" s="36" customFormat="1" x14ac:dyDescent="0.25">
      <c r="A76" s="35"/>
      <c r="B76" s="35"/>
      <c r="C76" s="35"/>
      <c r="D76" s="35"/>
      <c r="E76" s="35"/>
      <c r="F76" s="35"/>
      <c r="G76" s="35"/>
      <c r="H76" s="35"/>
      <c r="I76" s="35"/>
      <c r="J76" s="227"/>
      <c r="K76" s="229"/>
      <c r="M76" s="35"/>
      <c r="N76" s="35"/>
      <c r="O76" s="35"/>
      <c r="P76" s="35"/>
      <c r="Q76" s="35"/>
      <c r="R76" s="35"/>
      <c r="S76" s="78"/>
    </row>
    <row r="77" spans="1:19" s="36" customFormat="1" x14ac:dyDescent="0.25">
      <c r="A77" s="35"/>
      <c r="B77" s="35"/>
      <c r="C77" s="35"/>
      <c r="D77" s="35"/>
      <c r="E77" s="35"/>
      <c r="F77" s="35"/>
      <c r="G77" s="35"/>
      <c r="H77" s="35"/>
      <c r="I77" s="35"/>
      <c r="J77" s="227"/>
      <c r="K77" s="229"/>
      <c r="M77" s="35"/>
      <c r="N77" s="35"/>
      <c r="O77" s="35"/>
      <c r="P77" s="35"/>
      <c r="Q77" s="35"/>
      <c r="R77" s="35"/>
      <c r="S77" s="78"/>
    </row>
    <row r="78" spans="1:19" s="36" customFormat="1" x14ac:dyDescent="0.25">
      <c r="A78" s="35"/>
      <c r="B78" s="35"/>
      <c r="C78" s="35"/>
      <c r="D78" s="35"/>
      <c r="E78" s="35"/>
      <c r="F78" s="35"/>
      <c r="G78" s="35"/>
      <c r="H78" s="35"/>
      <c r="I78" s="35"/>
      <c r="J78" s="227"/>
      <c r="K78" s="229"/>
      <c r="M78" s="35"/>
      <c r="N78" s="35"/>
      <c r="O78" s="35"/>
      <c r="P78" s="35"/>
      <c r="Q78" s="35"/>
      <c r="R78" s="35"/>
      <c r="S78" s="78"/>
    </row>
    <row r="79" spans="1:19" s="36" customFormat="1" x14ac:dyDescent="0.25">
      <c r="A79" s="35"/>
      <c r="B79" s="35"/>
      <c r="C79" s="35"/>
      <c r="D79" s="35"/>
      <c r="E79" s="35"/>
      <c r="F79" s="35"/>
      <c r="G79" s="35"/>
      <c r="H79" s="35"/>
      <c r="I79" s="35"/>
      <c r="J79" s="227"/>
      <c r="K79" s="229"/>
      <c r="M79" s="35"/>
      <c r="N79" s="35"/>
      <c r="O79" s="35"/>
      <c r="P79" s="35"/>
      <c r="Q79" s="35"/>
      <c r="R79" s="35"/>
      <c r="S79" s="78"/>
    </row>
  </sheetData>
  <mergeCells count="17">
    <mergeCell ref="I21:I22"/>
    <mergeCell ref="J21:J22"/>
    <mergeCell ref="J14:J15"/>
    <mergeCell ref="K14:K15"/>
    <mergeCell ref="L14:L15"/>
    <mergeCell ref="I14:I15"/>
    <mergeCell ref="E14:G14"/>
    <mergeCell ref="H14:H15"/>
    <mergeCell ref="B3:D3"/>
    <mergeCell ref="N16:R16"/>
    <mergeCell ref="I20:S20"/>
    <mergeCell ref="M14:M15"/>
    <mergeCell ref="N14:R14"/>
    <mergeCell ref="S14:S15"/>
    <mergeCell ref="B14:B15"/>
    <mergeCell ref="C14:C15"/>
    <mergeCell ref="D14:D15"/>
  </mergeCells>
  <conditionalFormatting sqref="J21">
    <cfRule type="cellIs" dxfId="1" priority="1" operator="notEqual">
      <formula>1</formula>
    </cfRule>
    <cfRule type="cellIs" dxfId="0" priority="2" operator="equal">
      <formula>1</formula>
    </cfRule>
  </conditionalFormatting>
  <dataValidations disablePrompts="1" count="2">
    <dataValidation type="list" allowBlank="1" showInputMessage="1" showErrorMessage="1" sqref="D12" xr:uid="{00000000-0002-0000-0700-000000000000}">
      <formula1>mList_Studi</formula1>
    </dataValidation>
    <dataValidation type="list" allowBlank="1" showInputMessage="1" showErrorMessage="1" sqref="D6:D8" xr:uid="{00000000-0002-0000-0700-000001000000}">
      <formula1>mList_K</formula1>
    </dataValidation>
  </dataValidations>
  <printOptions horizontalCentered="1"/>
  <pageMargins left="0.39370078740157499" right="0.3" top="0.84055118100000004" bottom="0.196850393700787" header="0.56496062999999996" footer="0.31496062992126"/>
  <pageSetup paperSize="9" scale="38" fitToHeight="0" orientation="landscape" horizontalDpi="4294967293" verticalDpi="4294967293" r:id="rId1"/>
  <headerFooter>
    <oddHeader>&amp;L&amp;G&amp;R&amp;12UCM/FR/HCM/18 Rev 00
July 30, 2021</oddHeader>
  </headerFooter>
  <rowBreaks count="1" manualBreakCount="1">
    <brk id="26" min="1" max="18" man="1"/>
  </rowBreaks>
  <drawing r:id="rId2"/>
  <legacyDrawingHF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O29"/>
  <sheetViews>
    <sheetView tabSelected="1" view="pageLayout" zoomScaleNormal="100" workbookViewId="0">
      <selection activeCell="L21" sqref="L21"/>
    </sheetView>
  </sheetViews>
  <sheetFormatPr defaultColWidth="9.140625" defaultRowHeight="15" x14ac:dyDescent="0.25"/>
  <cols>
    <col min="1" max="16384" width="9.140625" style="25"/>
  </cols>
  <sheetData>
    <row r="4" spans="13:13" x14ac:dyDescent="0.25">
      <c r="M4" s="32"/>
    </row>
    <row r="18" spans="1:15" x14ac:dyDescent="0.25">
      <c r="O18" s="25" t="s">
        <v>157</v>
      </c>
    </row>
    <row r="27" spans="1:15" x14ac:dyDescent="0.25">
      <c r="A27" s="25" t="s">
        <v>158</v>
      </c>
    </row>
    <row r="28" spans="1:15" x14ac:dyDescent="0.25">
      <c r="A28" s="26">
        <f>57.5/6</f>
        <v>9.5833333333333339</v>
      </c>
      <c r="B28" s="25" t="s">
        <v>159</v>
      </c>
    </row>
    <row r="29" spans="1:15" x14ac:dyDescent="0.25">
      <c r="A29" s="26">
        <f>A28/4</f>
        <v>2.3958333333333335</v>
      </c>
      <c r="B29" s="25" t="s">
        <v>160</v>
      </c>
    </row>
  </sheetData>
  <pageMargins left="0.7" right="0.7" top="0.75" bottom="0.75" header="0.3" footer="0.3"/>
  <pageSetup orientation="portrait" verticalDpi="4294967293" r:id="rId1"/>
  <drawing r:id="rId2"/>
  <legacyDrawing r:id="rId3"/>
  <oleObjects>
    <mc:AlternateContent xmlns:mc="http://schemas.openxmlformats.org/markup-compatibility/2006">
      <mc:Choice Requires="x14">
        <oleObject progId="Word.Document.12" shapeId="12289" r:id="rId4">
          <objectPr defaultSize="0" r:id="rId5">
            <anchor moveWithCells="1">
              <from>
                <xdr:col>0</xdr:col>
                <xdr:colOff>200025</xdr:colOff>
                <xdr:row>0</xdr:row>
                <xdr:rowOff>152400</xdr:rowOff>
              </from>
              <to>
                <xdr:col>10</xdr:col>
                <xdr:colOff>47625</xdr:colOff>
                <xdr:row>25</xdr:row>
                <xdr:rowOff>114300</xdr:rowOff>
              </to>
            </anchor>
          </objectPr>
        </oleObject>
      </mc:Choice>
      <mc:Fallback>
        <oleObject progId="Word.Document.12" shapeId="12289" r:id="rId4"/>
      </mc:Fallback>
    </mc:AlternateContent>
  </oleObjec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G93"/>
  <sheetViews>
    <sheetView workbookViewId="0">
      <selection activeCell="E18" sqref="E18"/>
    </sheetView>
  </sheetViews>
  <sheetFormatPr defaultRowHeight="15" x14ac:dyDescent="0.25"/>
  <cols>
    <col min="1" max="1" width="4" customWidth="1"/>
    <col min="2" max="2" width="23.140625" bestFit="1" customWidth="1"/>
    <col min="3" max="3" width="21.140625" style="1" customWidth="1"/>
    <col min="4" max="4" width="19.140625" customWidth="1"/>
    <col min="5" max="5" width="18.7109375" customWidth="1"/>
    <col min="6" max="6" width="18.85546875" customWidth="1"/>
    <col min="7" max="7" width="19.7109375" customWidth="1"/>
  </cols>
  <sheetData>
    <row r="2" spans="1:5" x14ac:dyDescent="0.25">
      <c r="A2" s="2" t="s">
        <v>16</v>
      </c>
      <c r="B2" s="2" t="s">
        <v>17</v>
      </c>
    </row>
    <row r="3" spans="1:5" x14ac:dyDescent="0.25">
      <c r="A3" s="2"/>
      <c r="B3" s="2"/>
    </row>
    <row r="4" spans="1:5" s="9" customFormat="1" x14ac:dyDescent="0.25">
      <c r="B4" s="10" t="s">
        <v>36</v>
      </c>
      <c r="C4" s="11" t="s">
        <v>41</v>
      </c>
      <c r="E4" s="9" t="s">
        <v>44</v>
      </c>
    </row>
    <row r="5" spans="1:5" s="9" customFormat="1" x14ac:dyDescent="0.25">
      <c r="B5" s="12" t="s">
        <v>10</v>
      </c>
      <c r="C5" s="13">
        <v>12</v>
      </c>
    </row>
    <row r="6" spans="1:5" s="9" customFormat="1" x14ac:dyDescent="0.25">
      <c r="B6" s="12" t="s">
        <v>38</v>
      </c>
      <c r="C6" s="13">
        <v>10</v>
      </c>
    </row>
    <row r="7" spans="1:5" s="9" customFormat="1" x14ac:dyDescent="0.25">
      <c r="B7" s="12" t="s">
        <v>37</v>
      </c>
      <c r="C7" s="13">
        <v>10</v>
      </c>
    </row>
    <row r="8" spans="1:5" s="9" customFormat="1" x14ac:dyDescent="0.25">
      <c r="B8" s="12" t="s">
        <v>39</v>
      </c>
      <c r="C8" s="13">
        <v>6</v>
      </c>
      <c r="E8" s="9" t="s">
        <v>142</v>
      </c>
    </row>
    <row r="9" spans="1:5" s="9" customFormat="1" x14ac:dyDescent="0.25">
      <c r="B9" s="12" t="s">
        <v>40</v>
      </c>
      <c r="C9" s="13">
        <v>4</v>
      </c>
      <c r="E9" s="9" t="s">
        <v>9</v>
      </c>
    </row>
    <row r="10" spans="1:5" s="9" customFormat="1" x14ac:dyDescent="0.25">
      <c r="B10" s="12" t="s">
        <v>34</v>
      </c>
      <c r="C10" s="13">
        <v>6</v>
      </c>
    </row>
    <row r="11" spans="1:5" s="9" customFormat="1" x14ac:dyDescent="0.25">
      <c r="B11" s="12" t="s">
        <v>42</v>
      </c>
      <c r="C11" s="13">
        <v>4</v>
      </c>
    </row>
    <row r="12" spans="1:5" s="9" customFormat="1" x14ac:dyDescent="0.25">
      <c r="B12" s="12" t="s">
        <v>35</v>
      </c>
      <c r="C12" s="13">
        <v>5</v>
      </c>
    </row>
    <row r="13" spans="1:5" s="9" customFormat="1" x14ac:dyDescent="0.25">
      <c r="B13" s="12" t="s">
        <v>43</v>
      </c>
      <c r="C13" s="13">
        <v>8</v>
      </c>
    </row>
    <row r="14" spans="1:5" s="9" customFormat="1" x14ac:dyDescent="0.25">
      <c r="B14" s="12" t="s">
        <v>45</v>
      </c>
      <c r="C14" s="13">
        <v>8</v>
      </c>
    </row>
    <row r="15" spans="1:5" s="9" customFormat="1" x14ac:dyDescent="0.25">
      <c r="B15" s="24" t="s">
        <v>18</v>
      </c>
      <c r="C15" s="13">
        <v>0</v>
      </c>
    </row>
    <row r="17" spans="1:4" x14ac:dyDescent="0.25">
      <c r="A17" s="2" t="s">
        <v>19</v>
      </c>
      <c r="B17" s="2" t="s">
        <v>132</v>
      </c>
    </row>
    <row r="19" spans="1:4" s="4" customFormat="1" x14ac:dyDescent="0.25">
      <c r="B19" s="3" t="s">
        <v>47</v>
      </c>
      <c r="C19" s="3" t="s">
        <v>7</v>
      </c>
      <c r="D19" s="3" t="s">
        <v>46</v>
      </c>
    </row>
    <row r="20" spans="1:4" s="4" customFormat="1" x14ac:dyDescent="0.25">
      <c r="B20" s="18" t="s">
        <v>52</v>
      </c>
      <c r="C20" s="17" t="s">
        <v>51</v>
      </c>
      <c r="D20" s="17" t="str">
        <f>B20&amp;" - "&amp;C20</f>
        <v>ACA - Academic</v>
      </c>
    </row>
    <row r="21" spans="1:4" s="4" customFormat="1" ht="45" x14ac:dyDescent="0.25">
      <c r="B21" s="5" t="s">
        <v>65</v>
      </c>
      <c r="C21" s="5" t="s">
        <v>64</v>
      </c>
      <c r="D21" s="17" t="str">
        <f t="shared" ref="D21:D61" si="0">B21&amp;" - "&amp;C21</f>
        <v>ACC - Program Studi Akuntansi (Accounting)</v>
      </c>
    </row>
    <row r="22" spans="1:4" s="4" customFormat="1" ht="60" x14ac:dyDescent="0.25">
      <c r="B22" s="5" t="s">
        <v>104</v>
      </c>
      <c r="C22" s="15" t="s">
        <v>103</v>
      </c>
      <c r="D22" s="17" t="str">
        <f t="shared" si="0"/>
        <v>BAA - Biro Administrasi Akademik (Office of the Registrar)</v>
      </c>
    </row>
    <row r="23" spans="1:4" s="4" customFormat="1" ht="45" x14ac:dyDescent="0.25">
      <c r="B23" s="5" t="s">
        <v>61</v>
      </c>
      <c r="C23" s="5" t="s">
        <v>60</v>
      </c>
      <c r="D23" s="17" t="str">
        <f t="shared" si="0"/>
        <v>BI - Unit Inkubator Bisnis (Business Incubator)</v>
      </c>
    </row>
    <row r="24" spans="1:4" s="6" customFormat="1" ht="60" x14ac:dyDescent="0.25">
      <c r="B24" s="5" t="s">
        <v>106</v>
      </c>
      <c r="C24" s="15" t="s">
        <v>105</v>
      </c>
      <c r="D24" s="17" t="str">
        <f t="shared" si="0"/>
        <v>BMA - Biro Mahasiswa &amp; Alumni (Student &amp; Alumni Affairs)</v>
      </c>
    </row>
    <row r="25" spans="1:4" s="6" customFormat="1" ht="45" x14ac:dyDescent="0.25">
      <c r="B25" s="5" t="s">
        <v>93</v>
      </c>
      <c r="C25" s="5" t="s">
        <v>92</v>
      </c>
      <c r="D25" s="17" t="str">
        <f t="shared" si="0"/>
        <v>CBZ - Program Bisnis Kuliner (Culinary Business)</v>
      </c>
    </row>
    <row r="26" spans="1:4" s="6" customFormat="1" ht="30" x14ac:dyDescent="0.25">
      <c r="B26" s="18" t="s">
        <v>57</v>
      </c>
      <c r="C26" s="17" t="s">
        <v>56</v>
      </c>
      <c r="D26" s="17" t="str">
        <f t="shared" si="0"/>
        <v>CND - Cooperation and Development</v>
      </c>
    </row>
    <row r="27" spans="1:4" s="6" customFormat="1" ht="75" x14ac:dyDescent="0.25">
      <c r="B27" s="7" t="s">
        <v>102</v>
      </c>
      <c r="C27" s="5" t="s">
        <v>101</v>
      </c>
      <c r="D27" s="17" t="str">
        <f t="shared" si="0"/>
        <v>COM - Program Studi Ilmu Komunikasi (Communication Science)</v>
      </c>
    </row>
    <row r="28" spans="1:4" s="6" customFormat="1" ht="60" x14ac:dyDescent="0.25">
      <c r="B28" s="5" t="s">
        <v>112</v>
      </c>
      <c r="C28" s="15" t="s">
        <v>111</v>
      </c>
      <c r="D28" s="17" t="str">
        <f t="shared" si="0"/>
        <v>FA - Biro Keuangan &amp; Akuntansi (Finance &amp; Accounting)</v>
      </c>
    </row>
    <row r="29" spans="1:4" s="6" customFormat="1" ht="45" x14ac:dyDescent="0.25">
      <c r="B29" s="7" t="s">
        <v>83</v>
      </c>
      <c r="C29" s="7" t="s">
        <v>82</v>
      </c>
      <c r="D29" s="17" t="str">
        <f t="shared" si="0"/>
        <v>FDB - Program Desain Fesyen (Fashion Design)</v>
      </c>
    </row>
    <row r="30" spans="1:4" s="6" customFormat="1" ht="90" x14ac:dyDescent="0.25">
      <c r="B30" s="5" t="s">
        <v>59</v>
      </c>
      <c r="C30" s="14" t="s">
        <v>58</v>
      </c>
      <c r="D30" s="17" t="str">
        <f t="shared" si="0"/>
        <v>FEH - Fakultas Entrepreneurship dan Humaniora (School of Entrepreneurship &amp; Humanities)</v>
      </c>
    </row>
    <row r="31" spans="1:4" s="6" customFormat="1" ht="60" x14ac:dyDescent="0.25">
      <c r="B31" s="5" t="s">
        <v>75</v>
      </c>
      <c r="C31" s="14" t="s">
        <v>74</v>
      </c>
      <c r="D31" s="17" t="str">
        <f t="shared" si="0"/>
        <v>FIK - Fakultas Industri Kreatif (School of Creative Industry)</v>
      </c>
    </row>
    <row r="32" spans="1:4" s="6" customFormat="1" ht="105" x14ac:dyDescent="0.25">
      <c r="B32" s="5" t="s">
        <v>100</v>
      </c>
      <c r="C32" s="5" t="s">
        <v>134</v>
      </c>
      <c r="D32" s="17" t="s">
        <v>136</v>
      </c>
    </row>
    <row r="33" spans="2:4" s="6" customFormat="1" ht="45" x14ac:dyDescent="0.25">
      <c r="B33" s="5" t="s">
        <v>97</v>
      </c>
      <c r="C33" s="5" t="s">
        <v>96</v>
      </c>
      <c r="D33" s="17" t="str">
        <f t="shared" si="0"/>
        <v>FK - Fakultas Kedokteran (Medical School)</v>
      </c>
    </row>
    <row r="34" spans="2:4" s="6" customFormat="1" ht="75" x14ac:dyDescent="0.25">
      <c r="B34" s="5" t="s">
        <v>63</v>
      </c>
      <c r="C34" s="14" t="s">
        <v>62</v>
      </c>
      <c r="D34" s="17" t="str">
        <f t="shared" si="0"/>
        <v>FMB - Fakultas Manajemen dan Bisnis (School of Management and Business)</v>
      </c>
    </row>
    <row r="35" spans="2:4" s="6" customFormat="1" ht="45" x14ac:dyDescent="0.25">
      <c r="B35" s="5" t="s">
        <v>89</v>
      </c>
      <c r="C35" s="14" t="s">
        <v>88</v>
      </c>
      <c r="D35" s="17" t="str">
        <f t="shared" si="0"/>
        <v>FPAR - Fakultas Pariwisata (School of Tourism)</v>
      </c>
    </row>
    <row r="36" spans="2:4" s="6" customFormat="1" ht="60" x14ac:dyDescent="0.25">
      <c r="B36" s="5" t="s">
        <v>85</v>
      </c>
      <c r="C36" s="14" t="s">
        <v>84</v>
      </c>
      <c r="D36" s="17" t="str">
        <f t="shared" si="0"/>
        <v xml:space="preserve">FPSY - Fakultas Psikologi (School of Psychology)
</v>
      </c>
    </row>
    <row r="37" spans="2:4" s="6" customFormat="1" ht="45" x14ac:dyDescent="0.25">
      <c r="B37" s="5" t="s">
        <v>95</v>
      </c>
      <c r="C37" s="8" t="s">
        <v>94</v>
      </c>
      <c r="D37" s="17" t="str">
        <f t="shared" si="0"/>
        <v>FTO - Program Studi Teknologi Pangan (Food Technology)</v>
      </c>
    </row>
    <row r="38" spans="2:4" s="6" customFormat="1" ht="75" x14ac:dyDescent="0.25">
      <c r="B38" s="5" t="s">
        <v>116</v>
      </c>
      <c r="C38" s="15" t="s">
        <v>115</v>
      </c>
      <c r="D38" s="17" t="str">
        <f t="shared" si="0"/>
        <v>HCM - Biro Manajemen Sumber Daya Manusia (Human Capital Management)</v>
      </c>
    </row>
    <row r="39" spans="2:4" s="6" customFormat="1" ht="60" x14ac:dyDescent="0.25">
      <c r="B39" s="5" t="s">
        <v>91</v>
      </c>
      <c r="C39" s="5" t="s">
        <v>90</v>
      </c>
      <c r="D39" s="17" t="str">
        <f t="shared" si="0"/>
        <v>HTB - Program Studi Bisnis Hospitaliti (Hospitality and Tourism Business)</v>
      </c>
    </row>
    <row r="40" spans="2:4" s="6" customFormat="1" ht="75" x14ac:dyDescent="0.25">
      <c r="B40" s="7" t="s">
        <v>69</v>
      </c>
      <c r="C40" s="5" t="s">
        <v>68</v>
      </c>
      <c r="D40" s="17" t="str">
        <f t="shared" si="0"/>
        <v>IBM-IC - Program Studi Manajemen - Kelas Internasional (Management - International Class)</v>
      </c>
    </row>
    <row r="41" spans="2:4" s="6" customFormat="1" ht="75" x14ac:dyDescent="0.25">
      <c r="B41" s="5" t="s">
        <v>67</v>
      </c>
      <c r="C41" s="5" t="s">
        <v>66</v>
      </c>
      <c r="D41" s="17" t="str">
        <f t="shared" si="0"/>
        <v>IBM-RC - Program Studi Manajemen - Kelas Reguler (Management - Regular Class)</v>
      </c>
    </row>
    <row r="42" spans="2:4" s="6" customFormat="1" ht="105" x14ac:dyDescent="0.25">
      <c r="B42" s="5" t="s">
        <v>118</v>
      </c>
      <c r="C42" s="15" t="s">
        <v>117</v>
      </c>
      <c r="D42" s="17" t="str">
        <f t="shared" si="0"/>
        <v>ICT - Pusat Pengembangan Teknologi Informasi &amp; Komunikasi (Information &amp; Communication Technology)</v>
      </c>
    </row>
    <row r="43" spans="2:4" s="6" customFormat="1" ht="45" x14ac:dyDescent="0.25">
      <c r="B43" s="5" t="s">
        <v>48</v>
      </c>
      <c r="C43" s="5" t="s">
        <v>78</v>
      </c>
      <c r="D43" s="17" t="str">
        <f t="shared" si="0"/>
        <v>IMT - Program Studi Informatika (Informatics)</v>
      </c>
    </row>
    <row r="44" spans="2:4" s="6" customFormat="1" ht="45" x14ac:dyDescent="0.25">
      <c r="B44" s="5" t="s">
        <v>55</v>
      </c>
      <c r="C44" s="5" t="s">
        <v>79</v>
      </c>
      <c r="D44" s="17" t="str">
        <f t="shared" si="0"/>
        <v>INA - Program Studi Arsitektur (Architecture)</v>
      </c>
    </row>
    <row r="45" spans="2:4" s="6" customFormat="1" ht="60" x14ac:dyDescent="0.25">
      <c r="B45" s="5" t="s">
        <v>77</v>
      </c>
      <c r="C45" s="5" t="s">
        <v>76</v>
      </c>
      <c r="D45" s="17" t="str">
        <f t="shared" si="0"/>
        <v>ISB - Program Studi Sistem Infomasi (Information System)</v>
      </c>
    </row>
    <row r="46" spans="2:4" s="6" customFormat="1" ht="30" x14ac:dyDescent="0.25">
      <c r="B46" s="5" t="s">
        <v>110</v>
      </c>
      <c r="C46" s="15" t="s">
        <v>109</v>
      </c>
      <c r="D46" s="17" t="str">
        <f t="shared" si="0"/>
        <v>LIB - Perpustakaan (Library)</v>
      </c>
    </row>
    <row r="47" spans="2:4" s="6" customFormat="1" ht="75" x14ac:dyDescent="0.25">
      <c r="B47" s="5" t="s">
        <v>125</v>
      </c>
      <c r="C47" s="15" t="s">
        <v>137</v>
      </c>
      <c r="D47" s="17" t="str">
        <f t="shared" si="0"/>
        <v>LPM - Lembaga Pengabdian Masyarakat (Community Development)</v>
      </c>
    </row>
    <row r="48" spans="2:4" s="6" customFormat="1" ht="60" x14ac:dyDescent="0.25">
      <c r="B48" s="5" t="s">
        <v>124</v>
      </c>
      <c r="C48" s="15" t="s">
        <v>123</v>
      </c>
      <c r="D48" s="17" t="str">
        <f t="shared" si="0"/>
        <v>LPP - Lembaga Penelitian &amp; Publikasi (Research &amp; Publication)</v>
      </c>
    </row>
    <row r="49" spans="2:4" s="6" customFormat="1" ht="75" x14ac:dyDescent="0.25">
      <c r="B49" s="5" t="s">
        <v>71</v>
      </c>
      <c r="C49" s="5" t="s">
        <v>70</v>
      </c>
      <c r="D49" s="17" t="str">
        <f t="shared" si="0"/>
        <v>MCM - Program Komunikasi Pemasaran (Marketing Communication)</v>
      </c>
    </row>
    <row r="50" spans="2:4" s="6" customFormat="1" ht="45" x14ac:dyDescent="0.25">
      <c r="B50" s="5" t="s">
        <v>99</v>
      </c>
      <c r="C50" s="5" t="s">
        <v>98</v>
      </c>
      <c r="D50" s="17" t="str">
        <f t="shared" si="0"/>
        <v>MED - Program Studi Kedokteran (Medicine)</v>
      </c>
    </row>
    <row r="51" spans="2:4" s="6" customFormat="1" ht="60" x14ac:dyDescent="0.25">
      <c r="B51" s="5" t="s">
        <v>73</v>
      </c>
      <c r="C51" s="5" t="s">
        <v>72</v>
      </c>
      <c r="D51" s="17" t="str">
        <f t="shared" si="0"/>
        <v>MEM - Program Studi Magister Manajemen (Master of Management)</v>
      </c>
    </row>
    <row r="52" spans="2:4" s="6" customFormat="1" ht="90" x14ac:dyDescent="0.25">
      <c r="B52" s="5" t="s">
        <v>114</v>
      </c>
      <c r="C52" s="15" t="s">
        <v>113</v>
      </c>
      <c r="D52" s="17" t="str">
        <f t="shared" si="0"/>
        <v>MNA - Biro Pemasaran dan Penerimaan Mahasiswa Baru (Marketing and Admission)</v>
      </c>
    </row>
    <row r="53" spans="2:4" s="6" customFormat="1" ht="60" x14ac:dyDescent="0.25">
      <c r="B53" s="5" t="s">
        <v>122</v>
      </c>
      <c r="C53" s="16" t="s">
        <v>121</v>
      </c>
      <c r="D53" s="17" t="str">
        <f t="shared" si="0"/>
        <v>NNP - Biro Jejaring dan Kerjasama (Networking &amp; Partnership)</v>
      </c>
    </row>
    <row r="54" spans="2:4" s="6" customFormat="1" x14ac:dyDescent="0.25">
      <c r="B54" s="18" t="s">
        <v>54</v>
      </c>
      <c r="C54" s="17" t="s">
        <v>53</v>
      </c>
      <c r="D54" s="17" t="str">
        <f t="shared" si="0"/>
        <v>OPR - Operational</v>
      </c>
    </row>
    <row r="55" spans="2:4" s="6" customFormat="1" ht="60" x14ac:dyDescent="0.25">
      <c r="B55" s="5" t="s">
        <v>120</v>
      </c>
      <c r="C55" s="15" t="s">
        <v>119</v>
      </c>
      <c r="D55" s="17" t="str">
        <f t="shared" si="0"/>
        <v>PM - Biro Pengelolaan Aset &amp; Gedung (Property Management)</v>
      </c>
    </row>
    <row r="56" spans="2:4" s="6" customFormat="1" ht="45" x14ac:dyDescent="0.25">
      <c r="B56" s="5" t="s">
        <v>87</v>
      </c>
      <c r="C56" s="5" t="s">
        <v>86</v>
      </c>
      <c r="D56" s="17" t="str">
        <f t="shared" si="0"/>
        <v>PSY - Program Studi Psikologi (Psychology)</v>
      </c>
    </row>
    <row r="57" spans="2:4" s="6" customFormat="1" ht="45" x14ac:dyDescent="0.25">
      <c r="B57" s="5" t="s">
        <v>129</v>
      </c>
      <c r="C57" s="15" t="s">
        <v>128</v>
      </c>
      <c r="D57" s="17" t="str">
        <f t="shared" si="0"/>
        <v>QA - Kantor Penjaminan Mutu (Quality Assurance)</v>
      </c>
    </row>
    <row r="58" spans="2:4" s="6" customFormat="1" x14ac:dyDescent="0.25">
      <c r="B58" s="18" t="s">
        <v>50</v>
      </c>
      <c r="C58" s="17" t="s">
        <v>49</v>
      </c>
      <c r="D58" s="17" t="str">
        <f t="shared" si="0"/>
        <v>REC - Rectorat</v>
      </c>
    </row>
    <row r="59" spans="2:4" s="6" customFormat="1" ht="30" x14ac:dyDescent="0.25">
      <c r="B59" s="5" t="s">
        <v>131</v>
      </c>
      <c r="C59" s="15" t="s">
        <v>130</v>
      </c>
      <c r="D59" s="17" t="str">
        <f t="shared" si="0"/>
        <v>SEC - Sekretariat (Secretariat)</v>
      </c>
    </row>
    <row r="60" spans="2:4" s="6" customFormat="1" ht="105" x14ac:dyDescent="0.25">
      <c r="B60" s="5" t="s">
        <v>108</v>
      </c>
      <c r="C60" s="15" t="s">
        <v>107</v>
      </c>
      <c r="D60" s="17" t="str">
        <f t="shared" si="0"/>
        <v>TLC - Pusat Pengembangan Pendidikan &amp; Aktivitas Instruksional (Teaching &amp; Learning Center)</v>
      </c>
    </row>
    <row r="61" spans="2:4" s="6" customFormat="1" ht="90" x14ac:dyDescent="0.25">
      <c r="B61" s="5" t="s">
        <v>127</v>
      </c>
      <c r="C61" s="15" t="s">
        <v>126</v>
      </c>
      <c r="D61" s="17" t="str">
        <f t="shared" si="0"/>
        <v>UDC - Pusat Pengembangan Universitas (University Development Center)</v>
      </c>
    </row>
    <row r="62" spans="2:4" s="6" customFormat="1" ht="75" x14ac:dyDescent="0.25">
      <c r="B62" s="5" t="s">
        <v>81</v>
      </c>
      <c r="C62" s="5" t="s">
        <v>80</v>
      </c>
      <c r="D62" s="17" t="str">
        <f t="shared" ref="D62" si="1">B62&amp;" - "&amp;C62</f>
        <v>VCD - Program Studi Desain Komunikasi Visual (Visual Communication Design)</v>
      </c>
    </row>
    <row r="63" spans="2:4" s="6" customFormat="1" x14ac:dyDescent="0.25">
      <c r="B63" s="5" t="s">
        <v>18</v>
      </c>
      <c r="C63" s="5" t="s">
        <v>18</v>
      </c>
      <c r="D63" s="5" t="s">
        <v>18</v>
      </c>
    </row>
    <row r="65" spans="1:3" x14ac:dyDescent="0.25">
      <c r="A65" s="2" t="s">
        <v>32</v>
      </c>
      <c r="B65" s="2" t="s">
        <v>140</v>
      </c>
    </row>
    <row r="67" spans="1:3" x14ac:dyDescent="0.25">
      <c r="B67" t="s">
        <v>141</v>
      </c>
      <c r="C67" s="20" t="s">
        <v>138</v>
      </c>
    </row>
    <row r="68" spans="1:3" x14ac:dyDescent="0.25">
      <c r="C68" s="20" t="s">
        <v>139</v>
      </c>
    </row>
    <row r="69" spans="1:3" x14ac:dyDescent="0.25">
      <c r="C69" s="21" t="s">
        <v>143</v>
      </c>
    </row>
    <row r="71" spans="1:3" x14ac:dyDescent="0.25">
      <c r="B71" s="1">
        <v>0</v>
      </c>
    </row>
    <row r="72" spans="1:3" x14ac:dyDescent="0.25">
      <c r="B72" s="1">
        <v>1</v>
      </c>
    </row>
    <row r="73" spans="1:3" x14ac:dyDescent="0.25">
      <c r="B73" s="1">
        <v>2</v>
      </c>
    </row>
    <row r="74" spans="1:3" x14ac:dyDescent="0.25">
      <c r="B74" s="1">
        <v>3</v>
      </c>
    </row>
    <row r="75" spans="1:3" x14ac:dyDescent="0.25">
      <c r="B75" s="1">
        <v>4</v>
      </c>
    </row>
    <row r="77" spans="1:3" x14ac:dyDescent="0.25">
      <c r="A77" s="2" t="s">
        <v>144</v>
      </c>
      <c r="B77" s="2" t="s">
        <v>145</v>
      </c>
    </row>
    <row r="79" spans="1:3" x14ac:dyDescent="0.25">
      <c r="A79" s="2" t="s">
        <v>146</v>
      </c>
      <c r="B79" s="2" t="s">
        <v>29</v>
      </c>
    </row>
    <row r="81" spans="2:7" x14ac:dyDescent="0.25">
      <c r="B81" t="s">
        <v>147</v>
      </c>
      <c r="C81" s="20" t="s">
        <v>41</v>
      </c>
    </row>
    <row r="82" spans="2:7" x14ac:dyDescent="0.25">
      <c r="B82" s="23" t="s">
        <v>155</v>
      </c>
      <c r="C82" s="20">
        <v>0</v>
      </c>
    </row>
    <row r="83" spans="2:7" x14ac:dyDescent="0.25">
      <c r="B83" s="30" t="s">
        <v>153</v>
      </c>
      <c r="C83" s="31">
        <v>8</v>
      </c>
      <c r="D83" s="30" t="s">
        <v>170</v>
      </c>
    </row>
    <row r="84" spans="2:7" x14ac:dyDescent="0.25">
      <c r="B84" t="s">
        <v>154</v>
      </c>
      <c r="C84" s="20">
        <v>12</v>
      </c>
    </row>
    <row r="87" spans="2:7" ht="45" x14ac:dyDescent="0.25">
      <c r="B87" s="27" t="s">
        <v>11</v>
      </c>
      <c r="C87" s="27" t="s">
        <v>12</v>
      </c>
      <c r="D87" s="27" t="s">
        <v>13</v>
      </c>
      <c r="E87" s="27" t="s">
        <v>135</v>
      </c>
      <c r="F87" s="27" t="s">
        <v>14</v>
      </c>
      <c r="G87" s="27" t="s">
        <v>15</v>
      </c>
    </row>
    <row r="88" spans="2:7" x14ac:dyDescent="0.25">
      <c r="B88" s="29" t="s">
        <v>161</v>
      </c>
      <c r="C88" s="29" t="s">
        <v>164</v>
      </c>
      <c r="D88" s="19" t="s">
        <v>1</v>
      </c>
      <c r="E88" s="29" t="s">
        <v>165</v>
      </c>
      <c r="F88" s="19" t="s">
        <v>2</v>
      </c>
      <c r="G88" s="19" t="s">
        <v>3</v>
      </c>
    </row>
    <row r="89" spans="2:7" x14ac:dyDescent="0.25">
      <c r="B89" s="29" t="s">
        <v>162</v>
      </c>
      <c r="C89" s="19"/>
      <c r="D89" s="19"/>
      <c r="E89" s="19"/>
      <c r="F89" s="19" t="s">
        <v>4</v>
      </c>
      <c r="G89" s="29" t="s">
        <v>167</v>
      </c>
    </row>
    <row r="90" spans="2:7" x14ac:dyDescent="0.25">
      <c r="B90" s="29" t="s">
        <v>163</v>
      </c>
      <c r="C90" s="19"/>
      <c r="D90" s="19"/>
      <c r="E90" s="19"/>
      <c r="F90" s="29" t="s">
        <v>166</v>
      </c>
      <c r="G90" s="19"/>
    </row>
    <row r="91" spans="2:7" x14ac:dyDescent="0.25">
      <c r="B91" s="19" t="s">
        <v>5</v>
      </c>
      <c r="C91" s="19"/>
      <c r="D91" s="19"/>
      <c r="E91" s="19"/>
      <c r="F91" s="19"/>
      <c r="G91" s="19"/>
    </row>
    <row r="93" spans="2:7" x14ac:dyDescent="0.25">
      <c r="B93" s="28" t="s">
        <v>168</v>
      </c>
    </row>
  </sheetData>
  <autoFilter ref="B19:C19" xr:uid="{00000000-0009-0000-0000-000009000000}">
    <sortState xmlns:xlrd2="http://schemas.microsoft.com/office/spreadsheetml/2017/richdata2" ref="B20:C62">
      <sortCondition ref="B19"/>
    </sortState>
  </autoFilter>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13</vt:i4>
      </vt:variant>
    </vt:vector>
  </HeadingPairs>
  <TitlesOfParts>
    <vt:vector size="23" baseType="lpstr">
      <vt:lpstr>Matriks BKD</vt:lpstr>
      <vt:lpstr>Master</vt:lpstr>
      <vt:lpstr>Concept</vt:lpstr>
      <vt:lpstr>Template Rubrik Individ-Kepend.</vt:lpstr>
      <vt:lpstr>Rubrik BKD Dikti 2016</vt:lpstr>
      <vt:lpstr>Template Rubrik Indv-Ac Support</vt:lpstr>
      <vt:lpstr>Template Rubrik Indv-Laboran</vt:lpstr>
      <vt:lpstr>Template Rubrik Indv-Koor Lab</vt:lpstr>
      <vt:lpstr>Acuan perhitungan sks</vt:lpstr>
      <vt:lpstr>List</vt:lpstr>
      <vt:lpstr>mList</vt:lpstr>
      <vt:lpstr>mList_K</vt:lpstr>
      <vt:lpstr>mList_Studi</vt:lpstr>
      <vt:lpstr>mMaster</vt:lpstr>
      <vt:lpstr>mMaster_K</vt:lpstr>
      <vt:lpstr>mStudi</vt:lpstr>
      <vt:lpstr>'Template Rubrik Individ-Kepend.'!Print_Area</vt:lpstr>
      <vt:lpstr>'Template Rubrik Indv-Ac Support'!Print_Area</vt:lpstr>
      <vt:lpstr>'Template Rubrik Indv-Koor Lab'!Print_Area</vt:lpstr>
      <vt:lpstr>'Template Rubrik Indv-Laboran'!Print_Area</vt:lpstr>
      <vt:lpstr>'Template Rubrik Indv-Ac Support'!Print_Titles</vt:lpstr>
      <vt:lpstr>'Template Rubrik Indv-Koor Lab'!Print_Titles</vt:lpstr>
      <vt:lpstr>'Template Rubrik Indv-Laboran'!Print_Titles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Lenny</dc:creator>
  <cp:lastModifiedBy>Netha Eliana Calysta</cp:lastModifiedBy>
  <cp:lastPrinted>2021-07-30T02:48:29Z</cp:lastPrinted>
  <dcterms:created xsi:type="dcterms:W3CDTF">2018-03-09T04:33:19Z</dcterms:created>
  <dcterms:modified xsi:type="dcterms:W3CDTF">2023-08-21T00:24:09Z</dcterms:modified>
</cp:coreProperties>
</file>