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ODO LO DE PYTHON\INFORMACION YA EJECUTADA BIEN DE LA PROGRAMACION\"/>
    </mc:Choice>
  </mc:AlternateContent>
  <xr:revisionPtr revIDLastSave="0" documentId="13_ncr:1_{1F3E9A99-21BC-47AD-A544-E79542A1FFD4}" xr6:coauthVersionLast="46" xr6:coauthVersionMax="46" xr10:uidLastSave="{00000000-0000-0000-0000-000000000000}"/>
  <bookViews>
    <workbookView xWindow="-120" yWindow="-120" windowWidth="20730" windowHeight="11160" xr2:uid="{9381E051-6145-4F9E-9BE2-86A4F6E9CACC}"/>
  </bookViews>
  <sheets>
    <sheet name="RW ecu de la recta" sheetId="1" r:id="rId1"/>
    <sheet name="data_programar" sheetId="3" r:id="rId2"/>
    <sheet name="POROSIDAD" sheetId="4" r:id="rId3"/>
    <sheet name="total_clay" sheetId="6" r:id="rId4"/>
    <sheet name="por_nucleo" sheetId="5" r:id="rId5"/>
    <sheet name="GR" sheetId="7" r:id="rId6"/>
    <sheet name="vclay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2" i="7"/>
  <c r="E6" i="4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C5" i="4"/>
  <c r="E5" i="4" s="1"/>
  <c r="C4" i="4"/>
  <c r="E4" i="4" s="1"/>
  <c r="C3" i="4"/>
  <c r="E3" i="4" s="1"/>
  <c r="C2" i="4"/>
  <c r="E2" i="4" s="1"/>
  <c r="C3" i="1"/>
  <c r="H4" i="1"/>
  <c r="D3" i="1" s="1"/>
  <c r="C4" i="1"/>
  <c r="D6" i="1" l="1"/>
  <c r="C29" i="1" l="1"/>
  <c r="D29" i="1" s="1"/>
  <c r="C24" i="1"/>
  <c r="D24" i="1" s="1"/>
  <c r="C30" i="1"/>
  <c r="D30" i="1" s="1"/>
  <c r="C31" i="1"/>
  <c r="D31" i="1" s="1"/>
  <c r="C36" i="1"/>
  <c r="D36" i="1" s="1"/>
  <c r="C35" i="1"/>
  <c r="D35" i="1" s="1"/>
  <c r="C38" i="1"/>
  <c r="D38" i="1" s="1"/>
  <c r="C37" i="1"/>
  <c r="D37" i="1" s="1"/>
  <c r="C21" i="1"/>
  <c r="D21" i="1" s="1"/>
  <c r="C22" i="1"/>
  <c r="D22" i="1" s="1"/>
  <c r="C20" i="1"/>
  <c r="D20" i="1" s="1"/>
  <c r="C18" i="1"/>
  <c r="D18" i="1" s="1"/>
  <c r="C19" i="1"/>
  <c r="D19" i="1" s="1"/>
  <c r="C23" i="1"/>
  <c r="D23" i="1" s="1"/>
  <c r="C27" i="1"/>
  <c r="D27" i="1" s="1"/>
  <c r="C28" i="1"/>
  <c r="D28" i="1" s="1"/>
  <c r="C34" i="1"/>
  <c r="D34" i="1" s="1"/>
  <c r="C32" i="1"/>
  <c r="D32" i="1" s="1"/>
  <c r="C33" i="1"/>
  <c r="D33" i="1" s="1"/>
  <c r="C25" i="1"/>
  <c r="D25" i="1" s="1"/>
  <c r="C26" i="1"/>
  <c r="D26" i="1" s="1"/>
  <c r="C17" i="1"/>
  <c r="D17" i="1" s="1"/>
  <c r="C15" i="1"/>
  <c r="D15" i="1" s="1"/>
  <c r="C13" i="1"/>
  <c r="D13" i="1" s="1"/>
  <c r="C14" i="1"/>
  <c r="D14" i="1" s="1"/>
  <c r="C16" i="1"/>
  <c r="D16" i="1" s="1"/>
  <c r="C12" i="1"/>
  <c r="D12" i="1" s="1"/>
  <c r="C9" i="1"/>
  <c r="D9" i="1" s="1"/>
  <c r="C10" i="1"/>
  <c r="D10" i="1" s="1"/>
  <c r="C8" i="1"/>
  <c r="D8" i="1" s="1"/>
  <c r="C11" i="1"/>
  <c r="D11" i="1" s="1"/>
  <c r="C7" i="1"/>
  <c r="D7" i="1" s="1"/>
  <c r="C6" i="1"/>
  <c r="C5" i="1"/>
  <c r="D5" i="1" s="1"/>
  <c r="D4" i="1"/>
</calcChain>
</file>

<file path=xl/sharedStrings.xml><?xml version="1.0" encoding="utf-8"?>
<sst xmlns="http://schemas.openxmlformats.org/spreadsheetml/2006/main" count="33" uniqueCount="29">
  <si>
    <t>MD</t>
  </si>
  <si>
    <t>Ft</t>
  </si>
  <si>
    <t>TEMP AFTER</t>
  </si>
  <si>
    <t>°F</t>
  </si>
  <si>
    <t>TEMP ECU LINEAL     y = 0,0198x + 26,921</t>
  </si>
  <si>
    <t xml:space="preserve">RW </t>
  </si>
  <si>
    <t>TEMP SUFT</t>
  </si>
  <si>
    <t>RW@TRW</t>
  </si>
  <si>
    <t>SALINIDAD</t>
  </si>
  <si>
    <t>KT1</t>
  </si>
  <si>
    <t>ohm-m</t>
  </si>
  <si>
    <t>TEMP_AFTER</t>
  </si>
  <si>
    <t>DEPTH</t>
  </si>
  <si>
    <t>Vsh</t>
  </si>
  <si>
    <t xml:space="preserve">densidad de grano </t>
  </si>
  <si>
    <t xml:space="preserve">densidad </t>
  </si>
  <si>
    <t>Porosidad</t>
  </si>
  <si>
    <t>densidad shale</t>
  </si>
  <si>
    <t xml:space="preserve">densidad de la arena </t>
  </si>
  <si>
    <t xml:space="preserve">densidad del fluido </t>
  </si>
  <si>
    <t>Depth</t>
  </si>
  <si>
    <t>depth</t>
  </si>
  <si>
    <t>TClays</t>
  </si>
  <si>
    <t>GR</t>
  </si>
  <si>
    <t>GR MAX</t>
  </si>
  <si>
    <t>GR MIN</t>
  </si>
  <si>
    <t>poro_nucleo</t>
  </si>
  <si>
    <t>cantifad</t>
  </si>
  <si>
    <t>vclay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</si>
</sst>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"/>
    <numFmt numFmtId="166" formatCode="?0.0"/>
    <numFmt numFmtId="167" formatCode="#.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  <xf numFmtId="0" fontId="5" fillId="0" borderId="0"/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4">
      <protection locked="0"/>
    </xf>
    <xf numFmtId="0" fontId="6" fillId="0" borderId="0"/>
    <xf numFmtId="0" fontId="4" fillId="0" borderId="0"/>
    <xf numFmtId="0" fontId="4" fillId="0" borderId="0"/>
    <xf numFmtId="0" fontId="4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1" fillId="2" borderId="1" xfId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0" fontId="0" fillId="3" borderId="1" xfId="0" applyNumberFormat="1" applyFill="1" applyBorder="1"/>
    <xf numFmtId="10" fontId="0" fillId="0" borderId="0" xfId="0" applyNumberFormat="1"/>
    <xf numFmtId="164" fontId="0" fillId="0" borderId="1" xfId="0" applyNumberFormat="1" applyBorder="1"/>
    <xf numFmtId="0" fontId="3" fillId="0" borderId="1" xfId="2" applyFont="1" applyBorder="1" applyAlignment="1">
      <alignment horizontal="center" vertical="center"/>
    </xf>
    <xf numFmtId="0" fontId="4" fillId="0" borderId="1" xfId="3" applyBorder="1" applyAlignment="1">
      <alignment horizontal="center" wrapText="1"/>
    </xf>
    <xf numFmtId="165" fontId="4" fillId="0" borderId="2" xfId="2" applyNumberFormat="1" applyFont="1" applyBorder="1" applyAlignment="1">
      <alignment horizontal="center"/>
    </xf>
    <xf numFmtId="165" fontId="4" fillId="0" borderId="3" xfId="2" applyNumberFormat="1" applyFont="1" applyBorder="1" applyAlignment="1">
      <alignment horizontal="center"/>
    </xf>
    <xf numFmtId="0" fontId="4" fillId="0" borderId="1" xfId="3" applyBorder="1" applyAlignment="1">
      <alignment horizontal="center" vertical="center" wrapText="1"/>
    </xf>
    <xf numFmtId="0" fontId="0" fillId="0" borderId="1" xfId="2" applyFont="1" applyBorder="1" applyAlignment="1">
      <alignment horizontal="center"/>
    </xf>
    <xf numFmtId="2" fontId="7" fillId="0" borderId="0" xfId="3" applyNumberFormat="1" applyFont="1" applyBorder="1" applyAlignment="1">
      <alignment horizontal="center"/>
    </xf>
    <xf numFmtId="0" fontId="4" fillId="0" borderId="1" xfId="16" applyBorder="1"/>
    <xf numFmtId="166" fontId="7" fillId="0" borderId="0" xfId="3" applyNumberFormat="1" applyFont="1" applyFill="1" applyBorder="1" applyAlignment="1">
      <alignment horizontal="center"/>
    </xf>
    <xf numFmtId="2" fontId="4" fillId="0" borderId="5" xfId="16" applyNumberFormat="1" applyBorder="1"/>
    <xf numFmtId="0" fontId="4" fillId="0" borderId="5" xfId="16" applyBorder="1"/>
    <xf numFmtId="2" fontId="9" fillId="0" borderId="6" xfId="16" applyNumberFormat="1" applyFont="1" applyBorder="1" applyAlignment="1">
      <alignment horizontal="center"/>
    </xf>
    <xf numFmtId="2" fontId="9" fillId="0" borderId="7" xfId="16" applyNumberFormat="1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8" xfId="2" applyFont="1" applyBorder="1" applyAlignment="1">
      <alignment horizontal="center"/>
    </xf>
    <xf numFmtId="165" fontId="4" fillId="0" borderId="9" xfId="2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0" fontId="4" fillId="0" borderId="11" xfId="2" applyFont="1" applyBorder="1" applyAlignment="1">
      <alignment horizontal="center"/>
    </xf>
  </cellXfs>
  <cellStyles count="19">
    <cellStyle name="Cabecera 1" xfId="5" xr:uid="{CD2121E2-F222-4096-B6AD-6218B50953B9}"/>
    <cellStyle name="Cabecera 2" xfId="6" xr:uid="{23E68CAF-E5FF-4D5A-B5BE-EFB28313E6C4}"/>
    <cellStyle name="Fecha" xfId="7" xr:uid="{8F0E370A-916D-4FDE-9246-2DA819331D21}"/>
    <cellStyle name="Fijo" xfId="8" xr:uid="{28FD0744-E212-47E3-9482-13FFB79FCD49}"/>
    <cellStyle name="Hipervínculo" xfId="1" builtinId="8"/>
    <cellStyle name="Monetario" xfId="9" xr:uid="{250FCEE3-CA06-4929-8E32-E717F6FB446D}"/>
    <cellStyle name="Monetario0" xfId="10" xr:uid="{5390191D-0278-4124-8A55-957781EB3D95}"/>
    <cellStyle name="Normal" xfId="0" builtinId="0"/>
    <cellStyle name="Normal 2" xfId="15" xr:uid="{307A8AC4-9163-4B3B-B92D-B3AA88A5F59C}"/>
    <cellStyle name="Normal 2 2" xfId="18" xr:uid="{47EC9FA3-6502-43CD-A552-219EA809E1AB}"/>
    <cellStyle name="Normal 3" xfId="16" xr:uid="{0ECF5050-70B0-4E29-AADD-C2351374422D}"/>
    <cellStyle name="Normal 3 2" xfId="17" xr:uid="{3BAEBDC8-32F1-401D-BBCE-5FC39CA5BAFB}"/>
    <cellStyle name="Normal 4" xfId="4" xr:uid="{91A5B98D-C2AA-41EE-8DEA-E99C572A61AE}"/>
    <cellStyle name="Normal_Core Data H-3258" xfId="3" xr:uid="{75D68F55-31FE-4D14-8797-9E2A74514BC9}"/>
    <cellStyle name="Normal_ss001xrd" xfId="2" xr:uid="{3583A279-18AB-4F48-AA99-D1C1F8E4593C}"/>
    <cellStyle name="Porcentaje 2" xfId="11" xr:uid="{E6C7AECC-BF8A-4965-A92A-FE1F1064A7A9}"/>
    <cellStyle name="Punto" xfId="12" xr:uid="{C6557748-FC38-439E-ABD7-91A3E9A8A8B8}"/>
    <cellStyle name="Punto0" xfId="13" xr:uid="{5E026BD1-745F-442C-9E3F-92E90DFD76A1}"/>
    <cellStyle name="Total 2" xfId="14" xr:uid="{E85FA7FF-CCC4-4D62-8C9E-9ECE6F241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MD</a:t>
            </a:r>
            <a:r>
              <a:rPr lang="es-CO" baseline="0"/>
              <a:t> VS TEMP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45844269466318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0,0198x + 26,921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0,9936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'RW ecu de la recta'!$A$4:$A$38</c:f>
              <c:numCache>
                <c:formatCode>General</c:formatCode>
                <c:ptCount val="35"/>
                <c:pt idx="0">
                  <c:v>2369.0100000000002</c:v>
                </c:pt>
                <c:pt idx="1">
                  <c:v>2399.98</c:v>
                </c:pt>
                <c:pt idx="2">
                  <c:v>2438</c:v>
                </c:pt>
                <c:pt idx="3">
                  <c:v>2476.9899999999998</c:v>
                </c:pt>
                <c:pt idx="4">
                  <c:v>3303.75</c:v>
                </c:pt>
                <c:pt idx="5">
                  <c:v>3304.83</c:v>
                </c:pt>
                <c:pt idx="6">
                  <c:v>3304.83</c:v>
                </c:pt>
                <c:pt idx="7">
                  <c:v>3305.03</c:v>
                </c:pt>
                <c:pt idx="8">
                  <c:v>3329.6</c:v>
                </c:pt>
                <c:pt idx="9">
                  <c:v>3345.95</c:v>
                </c:pt>
                <c:pt idx="10">
                  <c:v>3345.95</c:v>
                </c:pt>
                <c:pt idx="11">
                  <c:v>3346</c:v>
                </c:pt>
                <c:pt idx="12">
                  <c:v>3362.34</c:v>
                </c:pt>
                <c:pt idx="13">
                  <c:v>3371.82</c:v>
                </c:pt>
                <c:pt idx="14">
                  <c:v>3672.67</c:v>
                </c:pt>
                <c:pt idx="15">
                  <c:v>3673.71</c:v>
                </c:pt>
                <c:pt idx="16">
                  <c:v>3678.62</c:v>
                </c:pt>
                <c:pt idx="17">
                  <c:v>3686.93</c:v>
                </c:pt>
                <c:pt idx="18">
                  <c:v>3687.93</c:v>
                </c:pt>
                <c:pt idx="19">
                  <c:v>3692.98</c:v>
                </c:pt>
                <c:pt idx="20">
                  <c:v>3693.13</c:v>
                </c:pt>
                <c:pt idx="21">
                  <c:v>3693.72</c:v>
                </c:pt>
                <c:pt idx="22">
                  <c:v>3693.81</c:v>
                </c:pt>
                <c:pt idx="23">
                  <c:v>3694.13</c:v>
                </c:pt>
                <c:pt idx="24">
                  <c:v>3694.13</c:v>
                </c:pt>
                <c:pt idx="25">
                  <c:v>3696.56</c:v>
                </c:pt>
                <c:pt idx="26">
                  <c:v>3699.63</c:v>
                </c:pt>
                <c:pt idx="27">
                  <c:v>3719.47</c:v>
                </c:pt>
                <c:pt idx="28">
                  <c:v>3719.5</c:v>
                </c:pt>
                <c:pt idx="29">
                  <c:v>3719.54</c:v>
                </c:pt>
                <c:pt idx="30">
                  <c:v>3719.56</c:v>
                </c:pt>
                <c:pt idx="31">
                  <c:v>3725.04</c:v>
                </c:pt>
                <c:pt idx="32">
                  <c:v>3726.22</c:v>
                </c:pt>
                <c:pt idx="33">
                  <c:v>3765.32</c:v>
                </c:pt>
                <c:pt idx="34">
                  <c:v>3766.31</c:v>
                </c:pt>
              </c:numCache>
            </c:numRef>
          </c:xVal>
          <c:yVal>
            <c:numRef>
              <c:f>'RW ecu de la recta'!$B$4:$B$38</c:f>
              <c:numCache>
                <c:formatCode>General</c:formatCode>
                <c:ptCount val="35"/>
                <c:pt idx="0">
                  <c:v>75.930000000000007</c:v>
                </c:pt>
                <c:pt idx="1">
                  <c:v>76.290000000000006</c:v>
                </c:pt>
                <c:pt idx="2">
                  <c:v>76.41</c:v>
                </c:pt>
                <c:pt idx="3">
                  <c:v>76.52</c:v>
                </c:pt>
                <c:pt idx="4">
                  <c:v>92.27</c:v>
                </c:pt>
                <c:pt idx="5">
                  <c:v>91.71</c:v>
                </c:pt>
                <c:pt idx="6">
                  <c:v>91.93</c:v>
                </c:pt>
                <c:pt idx="7">
                  <c:v>91.95</c:v>
                </c:pt>
                <c:pt idx="8">
                  <c:v>91.88</c:v>
                </c:pt>
                <c:pt idx="9">
                  <c:v>93.73</c:v>
                </c:pt>
                <c:pt idx="10">
                  <c:v>93.29</c:v>
                </c:pt>
                <c:pt idx="11">
                  <c:v>92.79</c:v>
                </c:pt>
                <c:pt idx="12">
                  <c:v>92.28</c:v>
                </c:pt>
                <c:pt idx="13">
                  <c:v>92.98</c:v>
                </c:pt>
                <c:pt idx="14">
                  <c:v>99.89</c:v>
                </c:pt>
                <c:pt idx="15">
                  <c:v>99.74</c:v>
                </c:pt>
                <c:pt idx="16">
                  <c:v>99.93</c:v>
                </c:pt>
                <c:pt idx="17">
                  <c:v>100.39</c:v>
                </c:pt>
                <c:pt idx="18">
                  <c:v>99.86</c:v>
                </c:pt>
                <c:pt idx="19">
                  <c:v>101.57</c:v>
                </c:pt>
                <c:pt idx="20">
                  <c:v>97.03</c:v>
                </c:pt>
                <c:pt idx="21">
                  <c:v>99.24</c:v>
                </c:pt>
                <c:pt idx="22">
                  <c:v>100.7</c:v>
                </c:pt>
                <c:pt idx="23">
                  <c:v>101.57</c:v>
                </c:pt>
                <c:pt idx="24">
                  <c:v>101.17</c:v>
                </c:pt>
                <c:pt idx="25">
                  <c:v>98.38</c:v>
                </c:pt>
                <c:pt idx="26">
                  <c:v>98.75</c:v>
                </c:pt>
                <c:pt idx="27">
                  <c:v>99.51</c:v>
                </c:pt>
                <c:pt idx="28">
                  <c:v>99.84</c:v>
                </c:pt>
                <c:pt idx="29">
                  <c:v>101.27</c:v>
                </c:pt>
                <c:pt idx="30">
                  <c:v>101.52</c:v>
                </c:pt>
                <c:pt idx="31">
                  <c:v>100.09</c:v>
                </c:pt>
                <c:pt idx="32">
                  <c:v>99.92</c:v>
                </c:pt>
                <c:pt idx="33">
                  <c:v>100.62</c:v>
                </c:pt>
                <c:pt idx="34">
                  <c:v>100.42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90-4488-8DB1-CD8BE6FA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01200"/>
        <c:axId val="420406776"/>
      </c:scatterChart>
      <c:valAx>
        <c:axId val="420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406776"/>
        <c:crosses val="autoZero"/>
        <c:crossBetween val="midCat"/>
      </c:valAx>
      <c:valAx>
        <c:axId val="4204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'RW ecu de la recta'!$D$4:$D$38</c:f>
              <c:numCache>
                <c:formatCode>General</c:formatCode>
                <c:ptCount val="35"/>
                <c:pt idx="0">
                  <c:v>0.35537099132214317</c:v>
                </c:pt>
                <c:pt idx="1">
                  <c:v>0.35268765179046468</c:v>
                </c:pt>
                <c:pt idx="2">
                  <c:v>0.34944837848656013</c:v>
                </c:pt>
                <c:pt idx="3">
                  <c:v>0.34618768426658908</c:v>
                </c:pt>
                <c:pt idx="4">
                  <c:v>0.28900565030858932</c:v>
                </c:pt>
                <c:pt idx="5">
                  <c:v>0.28894330483616865</c:v>
                </c:pt>
                <c:pt idx="6">
                  <c:v>0.28894330483616865</c:v>
                </c:pt>
                <c:pt idx="7">
                  <c:v>0.28893176233005641</c:v>
                </c:pt>
                <c:pt idx="8">
                  <c:v>0.28752074669570038</c:v>
                </c:pt>
                <c:pt idx="9">
                  <c:v>0.28658940452098924</c:v>
                </c:pt>
                <c:pt idx="10">
                  <c:v>0.28658940452098924</c:v>
                </c:pt>
                <c:pt idx="11">
                  <c:v>0.28658656563365198</c:v>
                </c:pt>
                <c:pt idx="12">
                  <c:v>0.28566182003212554</c:v>
                </c:pt>
                <c:pt idx="13">
                  <c:v>0.2851280395870297</c:v>
                </c:pt>
                <c:pt idx="14">
                  <c:v>0.2691665566541106</c:v>
                </c:pt>
                <c:pt idx="15">
                  <c:v>0.26911447872605532</c:v>
                </c:pt>
                <c:pt idx="16">
                  <c:v>0.26886888272344661</c:v>
                </c:pt>
                <c:pt idx="17">
                  <c:v>0.2684542400183515</c:v>
                </c:pt>
                <c:pt idx="18">
                  <c:v>0.2684044293761087</c:v>
                </c:pt>
                <c:pt idx="19">
                  <c:v>0.26815316773988546</c:v>
                </c:pt>
                <c:pt idx="20">
                  <c:v>0.26814571171683593</c:v>
                </c:pt>
                <c:pt idx="21">
                  <c:v>0.26811638871524091</c:v>
                </c:pt>
                <c:pt idx="22">
                  <c:v>0.26811191627874709</c:v>
                </c:pt>
                <c:pt idx="23">
                  <c:v>0.26809601549066153</c:v>
                </c:pt>
                <c:pt idx="24">
                  <c:v>0.26809601549066153</c:v>
                </c:pt>
                <c:pt idx="25">
                  <c:v>0.26797533039381682</c:v>
                </c:pt>
                <c:pt idx="26">
                  <c:v>0.26782301518129364</c:v>
                </c:pt>
                <c:pt idx="27">
                  <c:v>0.26684283188093827</c:v>
                </c:pt>
                <c:pt idx="28">
                  <c:v>0.26684135518143604</c:v>
                </c:pt>
                <c:pt idx="29">
                  <c:v>0.26683938627419035</c:v>
                </c:pt>
                <c:pt idx="30">
                  <c:v>0.26683840183146323</c:v>
                </c:pt>
                <c:pt idx="31">
                  <c:v>0.26656893790970809</c:v>
                </c:pt>
                <c:pt idx="32">
                  <c:v>0.26651098585215904</c:v>
                </c:pt>
                <c:pt idx="33">
                  <c:v>0.26460485863431521</c:v>
                </c:pt>
                <c:pt idx="34">
                  <c:v>0.26455694993512352</c:v>
                </c:pt>
              </c:numCache>
            </c:numRef>
          </c:xVal>
          <c:yVal>
            <c:numRef>
              <c:f>'RW ecu de la recta'!$A$4:$A$38</c:f>
              <c:numCache>
                <c:formatCode>General</c:formatCode>
                <c:ptCount val="35"/>
                <c:pt idx="0">
                  <c:v>2369.0100000000002</c:v>
                </c:pt>
                <c:pt idx="1">
                  <c:v>2399.98</c:v>
                </c:pt>
                <c:pt idx="2">
                  <c:v>2438</c:v>
                </c:pt>
                <c:pt idx="3">
                  <c:v>2476.9899999999998</c:v>
                </c:pt>
                <c:pt idx="4">
                  <c:v>3303.75</c:v>
                </c:pt>
                <c:pt idx="5">
                  <c:v>3304.83</c:v>
                </c:pt>
                <c:pt idx="6">
                  <c:v>3304.83</c:v>
                </c:pt>
                <c:pt idx="7">
                  <c:v>3305.03</c:v>
                </c:pt>
                <c:pt idx="8">
                  <c:v>3329.6</c:v>
                </c:pt>
                <c:pt idx="9">
                  <c:v>3345.95</c:v>
                </c:pt>
                <c:pt idx="10">
                  <c:v>3345.95</c:v>
                </c:pt>
                <c:pt idx="11">
                  <c:v>3346</c:v>
                </c:pt>
                <c:pt idx="12">
                  <c:v>3362.34</c:v>
                </c:pt>
                <c:pt idx="13">
                  <c:v>3371.82</c:v>
                </c:pt>
                <c:pt idx="14">
                  <c:v>3672.67</c:v>
                </c:pt>
                <c:pt idx="15">
                  <c:v>3673.71</c:v>
                </c:pt>
                <c:pt idx="16">
                  <c:v>3678.62</c:v>
                </c:pt>
                <c:pt idx="17">
                  <c:v>3686.93</c:v>
                </c:pt>
                <c:pt idx="18">
                  <c:v>3687.93</c:v>
                </c:pt>
                <c:pt idx="19">
                  <c:v>3692.98</c:v>
                </c:pt>
                <c:pt idx="20">
                  <c:v>3693.13</c:v>
                </c:pt>
                <c:pt idx="21">
                  <c:v>3693.72</c:v>
                </c:pt>
                <c:pt idx="22">
                  <c:v>3693.81</c:v>
                </c:pt>
                <c:pt idx="23">
                  <c:v>3694.13</c:v>
                </c:pt>
                <c:pt idx="24">
                  <c:v>3694.13</c:v>
                </c:pt>
                <c:pt idx="25">
                  <c:v>3696.56</c:v>
                </c:pt>
                <c:pt idx="26">
                  <c:v>3699.63</c:v>
                </c:pt>
                <c:pt idx="27">
                  <c:v>3719.47</c:v>
                </c:pt>
                <c:pt idx="28">
                  <c:v>3719.5</c:v>
                </c:pt>
                <c:pt idx="29">
                  <c:v>3719.54</c:v>
                </c:pt>
                <c:pt idx="30">
                  <c:v>3719.56</c:v>
                </c:pt>
                <c:pt idx="31">
                  <c:v>3725.04</c:v>
                </c:pt>
                <c:pt idx="32">
                  <c:v>3726.22</c:v>
                </c:pt>
                <c:pt idx="33">
                  <c:v>3765.32</c:v>
                </c:pt>
                <c:pt idx="34">
                  <c:v>3766.31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3-4827-9F68-7C8D9BBC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00808"/>
        <c:axId val="658701136"/>
      </c:scatterChart>
      <c:valAx>
        <c:axId val="658700808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8701136"/>
        <c:crosses val="autoZero"/>
        <c:crossBetween val="midCat"/>
      </c:valAx>
      <c:valAx>
        <c:axId val="658701136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870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8</xdr:row>
      <xdr:rowOff>109537</xdr:rowOff>
    </xdr:from>
    <xdr:to>
      <xdr:col>9</xdr:col>
      <xdr:colOff>361950</xdr:colOff>
      <xdr:row>22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E9957F-0ECF-4B4A-A480-A596F7A3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323850</xdr:colOff>
      <xdr:row>6</xdr:row>
      <xdr:rowOff>114300</xdr:rowOff>
    </xdr:from>
    <xdr:to>
      <xdr:col>9</xdr:col>
      <xdr:colOff>132971</xdr:colOff>
      <xdr:row>8</xdr:row>
      <xdr:rowOff>76876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467F1C-2AAA-41F2-A5CC-3DDC472703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592" t="69019" r="52724" b="28004"/>
        <a:stretch/>
      </xdr:blipFill>
      <xdr:spPr>
        <a:xfrm>
          <a:off x="3829050" y="1619250"/>
          <a:ext cx="3619121" cy="34357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4</xdr:row>
      <xdr:rowOff>123825</xdr:rowOff>
    </xdr:from>
    <xdr:to>
      <xdr:col>9</xdr:col>
      <xdr:colOff>186929</xdr:colOff>
      <xdr:row>6</xdr:row>
      <xdr:rowOff>60824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332728-F43F-4EB5-9AFA-CFBF56E31C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396" t="54136" r="58895" b="42887"/>
        <a:stretch/>
      </xdr:blipFill>
      <xdr:spPr>
        <a:xfrm>
          <a:off x="3571875" y="1247775"/>
          <a:ext cx="3930254" cy="317999"/>
        </a:xfrm>
        <a:prstGeom prst="rect">
          <a:avLst/>
        </a:prstGeom>
      </xdr:spPr>
    </xdr:pic>
    <xdr:clientData/>
  </xdr:twoCellAnchor>
  <xdr:twoCellAnchor>
    <xdr:from>
      <xdr:col>9</xdr:col>
      <xdr:colOff>366712</xdr:colOff>
      <xdr:row>0</xdr:row>
      <xdr:rowOff>0</xdr:rowOff>
    </xdr:from>
    <xdr:to>
      <xdr:col>15</xdr:col>
      <xdr:colOff>366712</xdr:colOff>
      <xdr:row>12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A6F59C-AF0A-49A7-9B2C-A9A2DF5E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A617850-2682-49FD-B5E0-5F8788C096BA}"/>
            </a:ext>
          </a:extLst>
        </xdr:cNvPr>
        <xdr:cNvSpPr>
          <a:spLocks noChangeAspect="1" noChangeArrowheads="1"/>
        </xdr:cNvSpPr>
      </xdr:nvSpPr>
      <xdr:spPr bwMode="auto">
        <a:xfrm>
          <a:off x="39528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7D101AE-2621-4DC1-A167-CD94F85B41D5}"/>
            </a:ext>
          </a:extLst>
        </xdr:cNvPr>
        <xdr:cNvSpPr>
          <a:spLocks noChangeAspect="1" noChangeArrowheads="1"/>
        </xdr:cNvSpPr>
      </xdr:nvSpPr>
      <xdr:spPr bwMode="auto">
        <a:xfrm>
          <a:off x="39528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CA3A42B3-134C-4D32-8D92-2E92912E2B19}"/>
            </a:ext>
          </a:extLst>
        </xdr:cNvPr>
        <xdr:cNvSpPr>
          <a:spLocks noChangeAspect="1" noChangeArrowheads="1"/>
        </xdr:cNvSpPr>
      </xdr:nvSpPr>
      <xdr:spPr bwMode="auto">
        <a:xfrm>
          <a:off x="47148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W@TRW" TargetMode="External"/><Relationship Id="rId2" Type="http://schemas.openxmlformats.org/officeDocument/2006/relationships/hyperlink" Target="mailto:RW@TRW" TargetMode="External"/><Relationship Id="rId1" Type="http://schemas.openxmlformats.org/officeDocument/2006/relationships/hyperlink" Target="mailto:RW@TRW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EE6F-2406-4F1B-BC3C-FD4EF9A90701}">
  <dimension ref="A1:H38"/>
  <sheetViews>
    <sheetView tabSelected="1" workbookViewId="0">
      <selection activeCell="C16" sqref="C16"/>
    </sheetView>
  </sheetViews>
  <sheetFormatPr baseColWidth="10" defaultRowHeight="15" x14ac:dyDescent="0.25"/>
  <cols>
    <col min="3" max="3" width="18.28515625" customWidth="1"/>
  </cols>
  <sheetData>
    <row r="1" spans="1:8" ht="43.5" customHeight="1" x14ac:dyDescent="0.25">
      <c r="A1" s="2" t="s">
        <v>0</v>
      </c>
      <c r="B1" s="2" t="s">
        <v>2</v>
      </c>
      <c r="C1" s="4" t="s">
        <v>4</v>
      </c>
      <c r="D1" s="2" t="s">
        <v>5</v>
      </c>
      <c r="G1" s="1" t="s">
        <v>6</v>
      </c>
      <c r="H1" s="3">
        <v>25</v>
      </c>
    </row>
    <row r="2" spans="1:8" x14ac:dyDescent="0.25">
      <c r="A2" s="2" t="s">
        <v>1</v>
      </c>
      <c r="B2" s="2" t="s">
        <v>3</v>
      </c>
      <c r="C2" s="2" t="s">
        <v>3</v>
      </c>
      <c r="D2" s="1" t="s">
        <v>10</v>
      </c>
      <c r="G2" s="5" t="s">
        <v>8</v>
      </c>
      <c r="H2" s="3">
        <v>18000</v>
      </c>
    </row>
    <row r="3" spans="1:8" x14ac:dyDescent="0.25">
      <c r="A3" s="3">
        <v>0</v>
      </c>
      <c r="B3" s="3">
        <v>25</v>
      </c>
      <c r="C3" s="3">
        <f>+(0.0198*A3)+26.921</f>
        <v>26.920999999999999</v>
      </c>
      <c r="D3" s="3">
        <f>+H$4*((H$1+H$3)/(C3+H$3))</f>
        <v>0.85013734306625865</v>
      </c>
      <c r="G3" s="5" t="s">
        <v>9</v>
      </c>
      <c r="H3" s="3">
        <v>6.77</v>
      </c>
    </row>
    <row r="4" spans="1:8" x14ac:dyDescent="0.25">
      <c r="A4" s="3">
        <v>2369.0100000000002</v>
      </c>
      <c r="B4" s="3">
        <v>75.930000000000007</v>
      </c>
      <c r="C4" s="3">
        <f>+(0.0198*A4)+26.921</f>
        <v>73.827398000000017</v>
      </c>
      <c r="D4" s="3">
        <f t="shared" ref="D4:D38" si="0">+H$4*((H$1+H$3)/(C4+H$3))</f>
        <v>0.35537099132214317</v>
      </c>
      <c r="G4" s="5" t="s">
        <v>7</v>
      </c>
      <c r="H4" s="3">
        <f>+(400000/H1/H2)^0.88</f>
        <v>0.90154161867312943</v>
      </c>
    </row>
    <row r="5" spans="1:8" x14ac:dyDescent="0.25">
      <c r="A5" s="3">
        <v>2399.98</v>
      </c>
      <c r="B5" s="3">
        <v>76.290000000000006</v>
      </c>
      <c r="C5" s="3">
        <f t="shared" ref="C5:C38" si="1">+(0.0198*A5)+26.921</f>
        <v>74.440604000000008</v>
      </c>
      <c r="D5" s="3">
        <f t="shared" si="0"/>
        <v>0.35268765179046468</v>
      </c>
    </row>
    <row r="6" spans="1:8" x14ac:dyDescent="0.25">
      <c r="A6" s="3">
        <v>2438</v>
      </c>
      <c r="B6" s="3">
        <v>76.41</v>
      </c>
      <c r="C6" s="3">
        <f t="shared" si="1"/>
        <v>75.193399999999997</v>
      </c>
      <c r="D6" s="3">
        <f>+H$4*((H$1+H$3)/(C6+H$3))</f>
        <v>0.34944837848656013</v>
      </c>
    </row>
    <row r="7" spans="1:8" x14ac:dyDescent="0.25">
      <c r="A7" s="3">
        <v>2476.9899999999998</v>
      </c>
      <c r="B7" s="3">
        <v>76.52</v>
      </c>
      <c r="C7" s="3">
        <f t="shared" si="1"/>
        <v>75.965401999999997</v>
      </c>
      <c r="D7" s="3">
        <f t="shared" si="0"/>
        <v>0.34618768426658908</v>
      </c>
    </row>
    <row r="8" spans="1:8" x14ac:dyDescent="0.25">
      <c r="A8" s="3">
        <v>3303.75</v>
      </c>
      <c r="B8" s="3">
        <v>92.27</v>
      </c>
      <c r="C8" s="3">
        <f t="shared" si="1"/>
        <v>92.335250000000002</v>
      </c>
      <c r="D8" s="3">
        <f t="shared" si="0"/>
        <v>0.28900565030858932</v>
      </c>
    </row>
    <row r="9" spans="1:8" x14ac:dyDescent="0.25">
      <c r="A9" s="3">
        <v>3304.83</v>
      </c>
      <c r="B9" s="3">
        <v>91.71</v>
      </c>
      <c r="C9" s="3">
        <f t="shared" si="1"/>
        <v>92.356634000000014</v>
      </c>
      <c r="D9" s="3">
        <f t="shared" si="0"/>
        <v>0.28894330483616865</v>
      </c>
    </row>
    <row r="10" spans="1:8" x14ac:dyDescent="0.25">
      <c r="A10" s="3">
        <v>3304.83</v>
      </c>
      <c r="B10" s="3">
        <v>91.93</v>
      </c>
      <c r="C10" s="3">
        <f t="shared" si="1"/>
        <v>92.356634000000014</v>
      </c>
      <c r="D10" s="3">
        <f t="shared" si="0"/>
        <v>0.28894330483616865</v>
      </c>
    </row>
    <row r="11" spans="1:8" x14ac:dyDescent="0.25">
      <c r="A11" s="3">
        <v>3305.03</v>
      </c>
      <c r="B11" s="3">
        <v>91.95</v>
      </c>
      <c r="C11" s="3">
        <f t="shared" si="1"/>
        <v>92.36059400000002</v>
      </c>
      <c r="D11" s="3">
        <f t="shared" si="0"/>
        <v>0.28893176233005641</v>
      </c>
    </row>
    <row r="12" spans="1:8" x14ac:dyDescent="0.25">
      <c r="A12" s="3">
        <v>3329.6</v>
      </c>
      <c r="B12" s="3">
        <v>91.88</v>
      </c>
      <c r="C12" s="3">
        <f t="shared" si="1"/>
        <v>92.847080000000005</v>
      </c>
      <c r="D12" s="3">
        <f t="shared" si="0"/>
        <v>0.28752074669570038</v>
      </c>
    </row>
    <row r="13" spans="1:8" x14ac:dyDescent="0.25">
      <c r="A13" s="3">
        <v>3345.95</v>
      </c>
      <c r="B13" s="3">
        <v>93.73</v>
      </c>
      <c r="C13" s="3">
        <f t="shared" si="1"/>
        <v>93.170809999999989</v>
      </c>
      <c r="D13" s="3">
        <f t="shared" si="0"/>
        <v>0.28658940452098924</v>
      </c>
    </row>
    <row r="14" spans="1:8" x14ac:dyDescent="0.25">
      <c r="A14" s="3">
        <v>3345.95</v>
      </c>
      <c r="B14" s="3">
        <v>93.29</v>
      </c>
      <c r="C14" s="3">
        <f t="shared" si="1"/>
        <v>93.170809999999989</v>
      </c>
      <c r="D14" s="3">
        <f t="shared" si="0"/>
        <v>0.28658940452098924</v>
      </c>
    </row>
    <row r="15" spans="1:8" x14ac:dyDescent="0.25">
      <c r="A15" s="3">
        <v>3346</v>
      </c>
      <c r="B15" s="3">
        <v>92.79</v>
      </c>
      <c r="C15" s="3">
        <f t="shared" si="1"/>
        <v>93.171800000000019</v>
      </c>
      <c r="D15" s="3">
        <f t="shared" si="0"/>
        <v>0.28658656563365198</v>
      </c>
    </row>
    <row r="16" spans="1:8" x14ac:dyDescent="0.25">
      <c r="A16" s="3">
        <v>3362.34</v>
      </c>
      <c r="B16" s="3">
        <v>92.28</v>
      </c>
      <c r="C16" s="3">
        <f t="shared" si="1"/>
        <v>93.495332000000019</v>
      </c>
      <c r="D16" s="3">
        <f t="shared" si="0"/>
        <v>0.28566182003212554</v>
      </c>
    </row>
    <row r="17" spans="1:4" x14ac:dyDescent="0.25">
      <c r="A17" s="3">
        <v>3371.82</v>
      </c>
      <c r="B17" s="3">
        <v>92.98</v>
      </c>
      <c r="C17" s="3">
        <f t="shared" si="1"/>
        <v>93.683036000000016</v>
      </c>
      <c r="D17" s="3">
        <f t="shared" si="0"/>
        <v>0.2851280395870297</v>
      </c>
    </row>
    <row r="18" spans="1:4" x14ac:dyDescent="0.25">
      <c r="A18" s="3">
        <v>3672.67</v>
      </c>
      <c r="B18" s="3">
        <v>99.89</v>
      </c>
      <c r="C18" s="3">
        <f t="shared" si="1"/>
        <v>99.639866000000012</v>
      </c>
      <c r="D18" s="3">
        <f t="shared" si="0"/>
        <v>0.2691665566541106</v>
      </c>
    </row>
    <row r="19" spans="1:4" x14ac:dyDescent="0.25">
      <c r="A19" s="3">
        <v>3673.71</v>
      </c>
      <c r="B19" s="3">
        <v>99.74</v>
      </c>
      <c r="C19" s="3">
        <f t="shared" si="1"/>
        <v>99.660458000000006</v>
      </c>
      <c r="D19" s="3">
        <f t="shared" si="0"/>
        <v>0.26911447872605532</v>
      </c>
    </row>
    <row r="20" spans="1:4" x14ac:dyDescent="0.25">
      <c r="A20" s="3">
        <v>3678.62</v>
      </c>
      <c r="B20" s="3">
        <v>99.93</v>
      </c>
      <c r="C20" s="3">
        <f t="shared" si="1"/>
        <v>99.757676000000004</v>
      </c>
      <c r="D20" s="3">
        <f t="shared" si="0"/>
        <v>0.26886888272344661</v>
      </c>
    </row>
    <row r="21" spans="1:4" x14ac:dyDescent="0.25">
      <c r="A21" s="3">
        <v>3686.93</v>
      </c>
      <c r="B21" s="3">
        <v>100.39</v>
      </c>
      <c r="C21" s="3">
        <f t="shared" si="1"/>
        <v>99.922213999999997</v>
      </c>
      <c r="D21" s="3">
        <f t="shared" si="0"/>
        <v>0.2684542400183515</v>
      </c>
    </row>
    <row r="22" spans="1:4" x14ac:dyDescent="0.25">
      <c r="A22" s="3">
        <v>3687.93</v>
      </c>
      <c r="B22" s="3">
        <v>99.86</v>
      </c>
      <c r="C22" s="3">
        <f t="shared" si="1"/>
        <v>99.942014</v>
      </c>
      <c r="D22" s="3">
        <f t="shared" si="0"/>
        <v>0.2684044293761087</v>
      </c>
    </row>
    <row r="23" spans="1:4" x14ac:dyDescent="0.25">
      <c r="A23" s="3">
        <v>3692.98</v>
      </c>
      <c r="B23" s="3">
        <v>101.57</v>
      </c>
      <c r="C23" s="3">
        <f t="shared" si="1"/>
        <v>100.04200400000002</v>
      </c>
      <c r="D23" s="3">
        <f t="shared" si="0"/>
        <v>0.26815316773988546</v>
      </c>
    </row>
    <row r="24" spans="1:4" x14ac:dyDescent="0.25">
      <c r="A24" s="3">
        <v>3693.13</v>
      </c>
      <c r="B24" s="3">
        <v>97.03</v>
      </c>
      <c r="C24" s="3">
        <f t="shared" si="1"/>
        <v>100.044974</v>
      </c>
      <c r="D24" s="3">
        <f t="shared" si="0"/>
        <v>0.26814571171683593</v>
      </c>
    </row>
    <row r="25" spans="1:4" x14ac:dyDescent="0.25">
      <c r="A25" s="3">
        <v>3693.72</v>
      </c>
      <c r="B25" s="3">
        <v>99.24</v>
      </c>
      <c r="C25" s="3">
        <f t="shared" si="1"/>
        <v>100.056656</v>
      </c>
      <c r="D25" s="3">
        <f t="shared" si="0"/>
        <v>0.26811638871524091</v>
      </c>
    </row>
    <row r="26" spans="1:4" x14ac:dyDescent="0.25">
      <c r="A26" s="3">
        <v>3693.81</v>
      </c>
      <c r="B26" s="3">
        <v>100.7</v>
      </c>
      <c r="C26" s="3">
        <f t="shared" si="1"/>
        <v>100.058438</v>
      </c>
      <c r="D26" s="3">
        <f t="shared" si="0"/>
        <v>0.26811191627874709</v>
      </c>
    </row>
    <row r="27" spans="1:4" x14ac:dyDescent="0.25">
      <c r="A27" s="3">
        <v>3694.13</v>
      </c>
      <c r="B27" s="3">
        <v>101.57</v>
      </c>
      <c r="C27" s="3">
        <f t="shared" si="1"/>
        <v>100.064774</v>
      </c>
      <c r="D27" s="3">
        <f t="shared" si="0"/>
        <v>0.26809601549066153</v>
      </c>
    </row>
    <row r="28" spans="1:4" x14ac:dyDescent="0.25">
      <c r="A28" s="3">
        <v>3694.13</v>
      </c>
      <c r="B28" s="3">
        <v>101.17</v>
      </c>
      <c r="C28" s="3">
        <f t="shared" si="1"/>
        <v>100.064774</v>
      </c>
      <c r="D28" s="3">
        <f t="shared" si="0"/>
        <v>0.26809601549066153</v>
      </c>
    </row>
    <row r="29" spans="1:4" x14ac:dyDescent="0.25">
      <c r="A29" s="3">
        <v>3696.56</v>
      </c>
      <c r="B29" s="3">
        <v>98.38</v>
      </c>
      <c r="C29" s="3">
        <f t="shared" si="1"/>
        <v>100.112888</v>
      </c>
      <c r="D29" s="3">
        <f t="shared" si="0"/>
        <v>0.26797533039381682</v>
      </c>
    </row>
    <row r="30" spans="1:4" x14ac:dyDescent="0.25">
      <c r="A30" s="3">
        <v>3699.63</v>
      </c>
      <c r="B30" s="3">
        <v>98.75</v>
      </c>
      <c r="C30" s="3">
        <f t="shared" si="1"/>
        <v>100.17367400000001</v>
      </c>
      <c r="D30" s="3">
        <f t="shared" si="0"/>
        <v>0.26782301518129364</v>
      </c>
    </row>
    <row r="31" spans="1:4" x14ac:dyDescent="0.25">
      <c r="A31" s="3">
        <v>3719.47</v>
      </c>
      <c r="B31" s="3">
        <v>99.51</v>
      </c>
      <c r="C31" s="3">
        <f t="shared" si="1"/>
        <v>100.566506</v>
      </c>
      <c r="D31" s="3">
        <f t="shared" si="0"/>
        <v>0.26684283188093827</v>
      </c>
    </row>
    <row r="32" spans="1:4" x14ac:dyDescent="0.25">
      <c r="A32" s="3">
        <v>3719.5</v>
      </c>
      <c r="B32" s="3">
        <v>99.84</v>
      </c>
      <c r="C32" s="3">
        <f t="shared" si="1"/>
        <v>100.56710000000001</v>
      </c>
      <c r="D32" s="3">
        <f t="shared" si="0"/>
        <v>0.26684135518143604</v>
      </c>
    </row>
    <row r="33" spans="1:4" x14ac:dyDescent="0.25">
      <c r="A33" s="3">
        <v>3719.54</v>
      </c>
      <c r="B33" s="3">
        <v>101.27</v>
      </c>
      <c r="C33" s="3">
        <f t="shared" si="1"/>
        <v>100.567892</v>
      </c>
      <c r="D33" s="3">
        <f t="shared" si="0"/>
        <v>0.26683938627419035</v>
      </c>
    </row>
    <row r="34" spans="1:4" x14ac:dyDescent="0.25">
      <c r="A34" s="3">
        <v>3719.56</v>
      </c>
      <c r="B34" s="3">
        <v>101.52</v>
      </c>
      <c r="C34" s="3">
        <f t="shared" si="1"/>
        <v>100.568288</v>
      </c>
      <c r="D34" s="3">
        <f t="shared" si="0"/>
        <v>0.26683840183146323</v>
      </c>
    </row>
    <row r="35" spans="1:4" x14ac:dyDescent="0.25">
      <c r="A35" s="3">
        <v>3725.04</v>
      </c>
      <c r="B35" s="3">
        <v>100.09</v>
      </c>
      <c r="C35" s="3">
        <f t="shared" si="1"/>
        <v>100.67679200000001</v>
      </c>
      <c r="D35" s="3">
        <f t="shared" si="0"/>
        <v>0.26656893790970809</v>
      </c>
    </row>
    <row r="36" spans="1:4" x14ac:dyDescent="0.25">
      <c r="A36" s="3">
        <v>3726.22</v>
      </c>
      <c r="B36" s="3">
        <v>99.92</v>
      </c>
      <c r="C36" s="3">
        <f t="shared" si="1"/>
        <v>100.70015599999999</v>
      </c>
      <c r="D36" s="3">
        <f t="shared" si="0"/>
        <v>0.26651098585215904</v>
      </c>
    </row>
    <row r="37" spans="1:4" x14ac:dyDescent="0.25">
      <c r="A37" s="3">
        <v>3765.32</v>
      </c>
      <c r="B37" s="3">
        <v>100.62</v>
      </c>
      <c r="C37" s="3">
        <f t="shared" si="1"/>
        <v>101.47433600000002</v>
      </c>
      <c r="D37" s="3">
        <f t="shared" si="0"/>
        <v>0.26460485863431521</v>
      </c>
    </row>
    <row r="38" spans="1:4" x14ac:dyDescent="0.25">
      <c r="A38" s="3">
        <v>3766.31</v>
      </c>
      <c r="B38" s="3">
        <v>100.42</v>
      </c>
      <c r="C38" s="3">
        <f t="shared" si="1"/>
        <v>101.49393800000001</v>
      </c>
      <c r="D38" s="3">
        <f t="shared" si="0"/>
        <v>0.26455694993512352</v>
      </c>
    </row>
  </sheetData>
  <sortState xmlns:xlrd2="http://schemas.microsoft.com/office/spreadsheetml/2017/richdata2" ref="A3:D38">
    <sortCondition ref="A4:A38"/>
  </sortState>
  <hyperlinks>
    <hyperlink ref="G2" r:id="rId1" display="RW@TRW" xr:uid="{EE24E99A-9F85-4A48-8CB0-E2A55165223C}"/>
    <hyperlink ref="G3" r:id="rId2" display="RW@TRW" xr:uid="{E43B917C-00B9-422B-9318-6B0B83F27188}"/>
    <hyperlink ref="G4" r:id="rId3" xr:uid="{87E27FB0-AC22-4926-B3EA-040C1BAC92A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A8BE-EEB6-4E21-86C0-383DBFDBDCAB}">
  <dimension ref="A1:B36"/>
  <sheetViews>
    <sheetView workbookViewId="0">
      <selection activeCell="I11" sqref="I11"/>
    </sheetView>
  </sheetViews>
  <sheetFormatPr baseColWidth="10" defaultRowHeight="15" x14ac:dyDescent="0.25"/>
  <sheetData>
    <row r="1" spans="1:2" x14ac:dyDescent="0.25">
      <c r="A1" s="2" t="s">
        <v>0</v>
      </c>
      <c r="B1" s="2" t="s">
        <v>11</v>
      </c>
    </row>
    <row r="2" spans="1:2" x14ac:dyDescent="0.25">
      <c r="A2" s="3">
        <v>2369.0100000000002</v>
      </c>
      <c r="B2" s="3">
        <v>75.930000000000007</v>
      </c>
    </row>
    <row r="3" spans="1:2" x14ac:dyDescent="0.25">
      <c r="A3" s="3">
        <v>2399.98</v>
      </c>
      <c r="B3" s="3">
        <v>76.290000000000006</v>
      </c>
    </row>
    <row r="4" spans="1:2" x14ac:dyDescent="0.25">
      <c r="A4" s="3">
        <v>2438</v>
      </c>
      <c r="B4" s="3">
        <v>76.41</v>
      </c>
    </row>
    <row r="5" spans="1:2" x14ac:dyDescent="0.25">
      <c r="A5" s="3">
        <v>2476.9899999999998</v>
      </c>
      <c r="B5" s="3">
        <v>76.52</v>
      </c>
    </row>
    <row r="6" spans="1:2" x14ac:dyDescent="0.25">
      <c r="A6" s="3">
        <v>3303.75</v>
      </c>
      <c r="B6" s="3">
        <v>92.27</v>
      </c>
    </row>
    <row r="7" spans="1:2" x14ac:dyDescent="0.25">
      <c r="A7" s="3">
        <v>3304.83</v>
      </c>
      <c r="B7" s="3">
        <v>91.71</v>
      </c>
    </row>
    <row r="8" spans="1:2" x14ac:dyDescent="0.25">
      <c r="A8" s="3">
        <v>3304.83</v>
      </c>
      <c r="B8" s="3">
        <v>91.93</v>
      </c>
    </row>
    <row r="9" spans="1:2" x14ac:dyDescent="0.25">
      <c r="A9" s="3">
        <v>3305.03</v>
      </c>
      <c r="B9" s="3">
        <v>91.95</v>
      </c>
    </row>
    <row r="10" spans="1:2" x14ac:dyDescent="0.25">
      <c r="A10" s="3">
        <v>3329.6</v>
      </c>
      <c r="B10" s="3">
        <v>91.88</v>
      </c>
    </row>
    <row r="11" spans="1:2" x14ac:dyDescent="0.25">
      <c r="A11" s="3">
        <v>3345.95</v>
      </c>
      <c r="B11" s="3">
        <v>93.73</v>
      </c>
    </row>
    <row r="12" spans="1:2" x14ac:dyDescent="0.25">
      <c r="A12" s="3">
        <v>3345.95</v>
      </c>
      <c r="B12" s="3">
        <v>93.29</v>
      </c>
    </row>
    <row r="13" spans="1:2" x14ac:dyDescent="0.25">
      <c r="A13" s="3">
        <v>3346</v>
      </c>
      <c r="B13" s="3">
        <v>92.79</v>
      </c>
    </row>
    <row r="14" spans="1:2" x14ac:dyDescent="0.25">
      <c r="A14" s="3">
        <v>3362.34</v>
      </c>
      <c r="B14" s="3">
        <v>92.28</v>
      </c>
    </row>
    <row r="15" spans="1:2" x14ac:dyDescent="0.25">
      <c r="A15" s="3">
        <v>3371.82</v>
      </c>
      <c r="B15" s="3">
        <v>92.98</v>
      </c>
    </row>
    <row r="16" spans="1:2" x14ac:dyDescent="0.25">
      <c r="A16" s="3">
        <v>3672.67</v>
      </c>
      <c r="B16" s="3">
        <v>99.89</v>
      </c>
    </row>
    <row r="17" spans="1:2" x14ac:dyDescent="0.25">
      <c r="A17" s="3">
        <v>3673.71</v>
      </c>
      <c r="B17" s="3">
        <v>99.74</v>
      </c>
    </row>
    <row r="18" spans="1:2" x14ac:dyDescent="0.25">
      <c r="A18" s="3">
        <v>3678.62</v>
      </c>
      <c r="B18" s="3">
        <v>99.93</v>
      </c>
    </row>
    <row r="19" spans="1:2" x14ac:dyDescent="0.25">
      <c r="A19" s="3">
        <v>3686.93</v>
      </c>
      <c r="B19" s="3">
        <v>100.39</v>
      </c>
    </row>
    <row r="20" spans="1:2" x14ac:dyDescent="0.25">
      <c r="A20" s="3">
        <v>3687.93</v>
      </c>
      <c r="B20" s="3">
        <v>99.86</v>
      </c>
    </row>
    <row r="21" spans="1:2" x14ac:dyDescent="0.25">
      <c r="A21" s="3">
        <v>3692.98</v>
      </c>
      <c r="B21" s="3">
        <v>101.57</v>
      </c>
    </row>
    <row r="22" spans="1:2" x14ac:dyDescent="0.25">
      <c r="A22" s="3">
        <v>3693.13</v>
      </c>
      <c r="B22" s="3">
        <v>97.03</v>
      </c>
    </row>
    <row r="23" spans="1:2" x14ac:dyDescent="0.25">
      <c r="A23" s="3">
        <v>3693.72</v>
      </c>
      <c r="B23" s="3">
        <v>99.24</v>
      </c>
    </row>
    <row r="24" spans="1:2" x14ac:dyDescent="0.25">
      <c r="A24" s="3">
        <v>3693.81</v>
      </c>
      <c r="B24" s="3">
        <v>100.7</v>
      </c>
    </row>
    <row r="25" spans="1:2" x14ac:dyDescent="0.25">
      <c r="A25" s="3">
        <v>3694.13</v>
      </c>
      <c r="B25" s="3">
        <v>101.57</v>
      </c>
    </row>
    <row r="26" spans="1:2" x14ac:dyDescent="0.25">
      <c r="A26" s="3">
        <v>3694.13</v>
      </c>
      <c r="B26" s="3">
        <v>101.17</v>
      </c>
    </row>
    <row r="27" spans="1:2" x14ac:dyDescent="0.25">
      <c r="A27" s="3">
        <v>3696.56</v>
      </c>
      <c r="B27" s="3">
        <v>98.38</v>
      </c>
    </row>
    <row r="28" spans="1:2" x14ac:dyDescent="0.25">
      <c r="A28" s="3">
        <v>3699.63</v>
      </c>
      <c r="B28" s="3">
        <v>98.75</v>
      </c>
    </row>
    <row r="29" spans="1:2" x14ac:dyDescent="0.25">
      <c r="A29" s="3">
        <v>3719.47</v>
      </c>
      <c r="B29" s="3">
        <v>99.51</v>
      </c>
    </row>
    <row r="30" spans="1:2" x14ac:dyDescent="0.25">
      <c r="A30" s="3">
        <v>3719.5</v>
      </c>
      <c r="B30" s="3">
        <v>99.84</v>
      </c>
    </row>
    <row r="31" spans="1:2" x14ac:dyDescent="0.25">
      <c r="A31" s="3">
        <v>3719.54</v>
      </c>
      <c r="B31" s="3">
        <v>101.27</v>
      </c>
    </row>
    <row r="32" spans="1:2" x14ac:dyDescent="0.25">
      <c r="A32" s="3">
        <v>3719.56</v>
      </c>
      <c r="B32" s="3">
        <v>101.52</v>
      </c>
    </row>
    <row r="33" spans="1:2" x14ac:dyDescent="0.25">
      <c r="A33" s="3">
        <v>3725.04</v>
      </c>
      <c r="B33" s="3">
        <v>100.09</v>
      </c>
    </row>
    <row r="34" spans="1:2" x14ac:dyDescent="0.25">
      <c r="A34" s="3">
        <v>3726.22</v>
      </c>
      <c r="B34" s="3">
        <v>99.92</v>
      </c>
    </row>
    <row r="35" spans="1:2" x14ac:dyDescent="0.25">
      <c r="A35" s="3">
        <v>3765.32</v>
      </c>
      <c r="B35" s="3">
        <v>100.62</v>
      </c>
    </row>
    <row r="36" spans="1:2" x14ac:dyDescent="0.25">
      <c r="A36" s="3">
        <v>3766.31</v>
      </c>
      <c r="B36" s="3">
        <v>100.42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2F30-C9E4-4C8F-8F43-84946254B127}">
  <dimension ref="A1:H30"/>
  <sheetViews>
    <sheetView workbookViewId="0">
      <selection activeCell="F11" sqref="F11"/>
    </sheetView>
  </sheetViews>
  <sheetFormatPr baseColWidth="10" defaultRowHeight="15" x14ac:dyDescent="0.25"/>
  <sheetData>
    <row r="1" spans="1:8" ht="30" x14ac:dyDescent="0.25">
      <c r="A1" t="s">
        <v>12</v>
      </c>
      <c r="B1" s="6" t="s">
        <v>13</v>
      </c>
      <c r="C1" s="7" t="s">
        <v>14</v>
      </c>
      <c r="D1" s="7" t="s">
        <v>15</v>
      </c>
      <c r="E1" s="8" t="s">
        <v>16</v>
      </c>
      <c r="G1" s="7" t="s">
        <v>17</v>
      </c>
      <c r="H1" s="3">
        <v>2.7</v>
      </c>
    </row>
    <row r="2" spans="1:8" ht="30" x14ac:dyDescent="0.25">
      <c r="A2">
        <v>3665.5</v>
      </c>
      <c r="B2">
        <v>0.66783000000000003</v>
      </c>
      <c r="C2">
        <f>+(B2*H$1)+(1-B2)*H$2</f>
        <v>2.6833914999999999</v>
      </c>
      <c r="D2">
        <v>2.3315000000000001</v>
      </c>
      <c r="E2" s="9">
        <f>+(C2-D2)/(C2-H$3)</f>
        <v>0.22775537097223589</v>
      </c>
      <c r="G2" s="7" t="s">
        <v>18</v>
      </c>
      <c r="H2" s="3">
        <v>2.65</v>
      </c>
    </row>
    <row r="3" spans="1:8" x14ac:dyDescent="0.25">
      <c r="A3">
        <v>3666</v>
      </c>
      <c r="B3">
        <v>0.74982000000000004</v>
      </c>
      <c r="C3">
        <f t="shared" ref="C3:C23" si="0">+(B3*H$1)+(1-B3)*H$2</f>
        <v>2.6874910000000001</v>
      </c>
      <c r="D3">
        <v>2.2427000000000001</v>
      </c>
      <c r="E3" s="9">
        <f t="shared" ref="E3:E23" si="1">+(C3-D3)/(C3-H$3)</f>
        <v>0.28712105612077915</v>
      </c>
      <c r="G3" s="6" t="s">
        <v>19</v>
      </c>
      <c r="H3" s="10">
        <v>1.13835</v>
      </c>
    </row>
    <row r="4" spans="1:8" x14ac:dyDescent="0.25">
      <c r="A4">
        <v>3666.5</v>
      </c>
      <c r="B4">
        <v>0.69499999999999995</v>
      </c>
      <c r="C4">
        <f t="shared" si="0"/>
        <v>2.6847500000000002</v>
      </c>
      <c r="D4">
        <v>2.1892999999999998</v>
      </c>
      <c r="E4" s="9">
        <f t="shared" si="1"/>
        <v>0.32038929125711352</v>
      </c>
    </row>
    <row r="5" spans="1:8" x14ac:dyDescent="0.25">
      <c r="A5">
        <v>3667</v>
      </c>
      <c r="B5">
        <v>0.62961</v>
      </c>
      <c r="C5">
        <f t="shared" si="0"/>
        <v>2.6814805000000002</v>
      </c>
      <c r="D5">
        <v>2.2017000000000002</v>
      </c>
      <c r="E5" s="9">
        <f t="shared" si="1"/>
        <v>0.31091375615996175</v>
      </c>
    </row>
    <row r="6" spans="1:8" x14ac:dyDescent="0.25">
      <c r="A6">
        <v>3667.5</v>
      </c>
      <c r="B6">
        <v>0.46310000000000001</v>
      </c>
      <c r="C6">
        <f t="shared" si="0"/>
        <v>2.6731549999999999</v>
      </c>
      <c r="D6">
        <v>2.2945000000000002</v>
      </c>
      <c r="E6" s="9">
        <f>+(C6-D6)/(C6-H$3)</f>
        <v>0.24671212303843143</v>
      </c>
    </row>
    <row r="7" spans="1:8" x14ac:dyDescent="0.25">
      <c r="A7">
        <v>3668</v>
      </c>
      <c r="B7">
        <v>0.34712999999999999</v>
      </c>
      <c r="C7">
        <f t="shared" si="0"/>
        <v>2.6673565000000004</v>
      </c>
      <c r="D7">
        <v>2.3896999999999999</v>
      </c>
      <c r="E7" s="9">
        <f t="shared" si="1"/>
        <v>0.18159275320281526</v>
      </c>
    </row>
    <row r="8" spans="1:8" x14ac:dyDescent="0.25">
      <c r="A8">
        <v>3668.5</v>
      </c>
      <c r="B8">
        <v>0.19850000000000001</v>
      </c>
      <c r="C8">
        <f t="shared" si="0"/>
        <v>2.6599249999999999</v>
      </c>
      <c r="D8">
        <v>2.4316</v>
      </c>
      <c r="E8" s="9">
        <f t="shared" si="1"/>
        <v>0.15005832771963257</v>
      </c>
    </row>
    <row r="9" spans="1:8" x14ac:dyDescent="0.25">
      <c r="A9">
        <v>3669</v>
      </c>
      <c r="B9">
        <v>0.10587000000000001</v>
      </c>
      <c r="C9">
        <f t="shared" si="0"/>
        <v>2.6552935</v>
      </c>
      <c r="D9">
        <v>2.4487000000000001</v>
      </c>
      <c r="E9" s="9">
        <f t="shared" si="1"/>
        <v>0.13619063597292838</v>
      </c>
    </row>
    <row r="10" spans="1:8" x14ac:dyDescent="0.25">
      <c r="A10">
        <v>3669.5</v>
      </c>
      <c r="B10">
        <v>5.0099999999999999E-2</v>
      </c>
      <c r="C10">
        <f t="shared" si="0"/>
        <v>2.6525049999999997</v>
      </c>
      <c r="D10">
        <v>2.4759000000000002</v>
      </c>
      <c r="E10" s="9">
        <f t="shared" si="1"/>
        <v>0.11663601150476635</v>
      </c>
    </row>
    <row r="11" spans="1:8" x14ac:dyDescent="0.25">
      <c r="A11">
        <v>3670</v>
      </c>
      <c r="B11">
        <v>1.566E-2</v>
      </c>
      <c r="C11">
        <f t="shared" si="0"/>
        <v>2.6507830000000001</v>
      </c>
      <c r="D11">
        <v>2.5291000000000001</v>
      </c>
      <c r="E11" s="9">
        <f t="shared" si="1"/>
        <v>8.0455134210903875E-2</v>
      </c>
    </row>
    <row r="12" spans="1:8" x14ac:dyDescent="0.25">
      <c r="A12">
        <v>3670.5</v>
      </c>
      <c r="B12">
        <v>2.96E-3</v>
      </c>
      <c r="C12">
        <f t="shared" si="0"/>
        <v>2.6501480000000002</v>
      </c>
      <c r="D12">
        <v>2.5674999999999999</v>
      </c>
      <c r="E12" s="9">
        <f t="shared" si="1"/>
        <v>5.4668679281226901E-2</v>
      </c>
    </row>
    <row r="13" spans="1:8" x14ac:dyDescent="0.25">
      <c r="A13">
        <v>3671</v>
      </c>
      <c r="B13">
        <v>1.7919999999999998E-2</v>
      </c>
      <c r="C13">
        <f t="shared" si="0"/>
        <v>2.6508959999999999</v>
      </c>
      <c r="D13">
        <v>2.5849000000000002</v>
      </c>
      <c r="E13" s="9">
        <f t="shared" si="1"/>
        <v>4.3632392006590033E-2</v>
      </c>
    </row>
    <row r="14" spans="1:8" x14ac:dyDescent="0.25">
      <c r="A14">
        <v>3671.5</v>
      </c>
      <c r="B14">
        <v>1.8540000000000001E-2</v>
      </c>
      <c r="C14">
        <f t="shared" si="0"/>
        <v>2.6509269999999998</v>
      </c>
      <c r="D14">
        <v>2.5796999999999999</v>
      </c>
      <c r="E14" s="9">
        <f t="shared" si="1"/>
        <v>4.7089834104313326E-2</v>
      </c>
    </row>
    <row r="15" spans="1:8" x14ac:dyDescent="0.25">
      <c r="A15">
        <v>3672</v>
      </c>
      <c r="B15">
        <v>0</v>
      </c>
      <c r="C15">
        <f t="shared" si="0"/>
        <v>2.65</v>
      </c>
      <c r="D15">
        <v>2.5472000000000001</v>
      </c>
      <c r="E15" s="9">
        <f t="shared" si="1"/>
        <v>6.800515992458557E-2</v>
      </c>
    </row>
    <row r="16" spans="1:8" x14ac:dyDescent="0.25">
      <c r="A16">
        <v>3672.5</v>
      </c>
      <c r="B16">
        <v>4.7600000000000003E-2</v>
      </c>
      <c r="C16">
        <f t="shared" si="0"/>
        <v>2.65238</v>
      </c>
      <c r="D16">
        <v>2.4897999999999998</v>
      </c>
      <c r="E16" s="9">
        <f t="shared" si="1"/>
        <v>0.10738228436688849</v>
      </c>
    </row>
    <row r="17" spans="1:5" x14ac:dyDescent="0.25">
      <c r="A17">
        <v>3673</v>
      </c>
      <c r="B17">
        <v>0.16758999999999999</v>
      </c>
      <c r="C17">
        <f t="shared" si="0"/>
        <v>2.6583795000000001</v>
      </c>
      <c r="D17">
        <v>2.4371</v>
      </c>
      <c r="E17" s="9">
        <f t="shared" si="1"/>
        <v>0.14557579310138391</v>
      </c>
    </row>
    <row r="18" spans="1:5" x14ac:dyDescent="0.25">
      <c r="A18">
        <v>3673.5</v>
      </c>
      <c r="B18">
        <v>0.28016000000000002</v>
      </c>
      <c r="C18">
        <f t="shared" si="0"/>
        <v>2.6640079999999999</v>
      </c>
      <c r="D18">
        <v>2.4232999999999998</v>
      </c>
      <c r="E18" s="9">
        <f t="shared" si="1"/>
        <v>0.1577732362036578</v>
      </c>
    </row>
    <row r="19" spans="1:5" x14ac:dyDescent="0.25">
      <c r="A19">
        <v>3674</v>
      </c>
      <c r="B19">
        <v>0.30585000000000001</v>
      </c>
      <c r="C19">
        <f t="shared" si="0"/>
        <v>2.6652925000000001</v>
      </c>
      <c r="D19">
        <v>2.4253999999999998</v>
      </c>
      <c r="E19" s="9">
        <f t="shared" si="1"/>
        <v>0.15710643982992173</v>
      </c>
    </row>
    <row r="20" spans="1:5" x14ac:dyDescent="0.25">
      <c r="A20">
        <v>3674.5</v>
      </c>
      <c r="B20">
        <v>0.31996000000000002</v>
      </c>
      <c r="C20">
        <f t="shared" si="0"/>
        <v>2.6659980000000001</v>
      </c>
      <c r="D20">
        <v>2.4434999999999998</v>
      </c>
      <c r="E20" s="9">
        <f t="shared" si="1"/>
        <v>0.14564742663231339</v>
      </c>
    </row>
    <row r="21" spans="1:5" x14ac:dyDescent="0.25">
      <c r="A21">
        <v>3675</v>
      </c>
      <c r="B21">
        <v>0.33839000000000002</v>
      </c>
      <c r="C21">
        <f t="shared" si="0"/>
        <v>2.6669195000000001</v>
      </c>
      <c r="D21">
        <v>2.4439000000000002</v>
      </c>
      <c r="E21" s="9">
        <f t="shared" si="1"/>
        <v>0.14590079155707339</v>
      </c>
    </row>
    <row r="22" spans="1:5" x14ac:dyDescent="0.25">
      <c r="A22">
        <v>3675.5</v>
      </c>
      <c r="B22">
        <v>0.37124000000000001</v>
      </c>
      <c r="C22">
        <f t="shared" si="0"/>
        <v>2.6685619999999997</v>
      </c>
      <c r="D22">
        <v>2.4403999999999999</v>
      </c>
      <c r="E22" s="9">
        <f t="shared" si="1"/>
        <v>0.14910482991899149</v>
      </c>
    </row>
    <row r="23" spans="1:5" x14ac:dyDescent="0.25">
      <c r="A23">
        <v>3676</v>
      </c>
      <c r="B23">
        <v>0.36759999999999998</v>
      </c>
      <c r="C23">
        <f t="shared" si="0"/>
        <v>2.66838</v>
      </c>
      <c r="D23">
        <v>2.4237000000000002</v>
      </c>
      <c r="E23" s="9">
        <f t="shared" si="1"/>
        <v>0.15991843297190236</v>
      </c>
    </row>
    <row r="24" spans="1:5" x14ac:dyDescent="0.25">
      <c r="E24" s="9"/>
    </row>
    <row r="25" spans="1:5" x14ac:dyDescent="0.25">
      <c r="E25" s="9"/>
    </row>
    <row r="26" spans="1:5" x14ac:dyDescent="0.25">
      <c r="E26" s="9"/>
    </row>
    <row r="27" spans="1:5" x14ac:dyDescent="0.25">
      <c r="E27" s="9"/>
    </row>
    <row r="28" spans="1:5" x14ac:dyDescent="0.25">
      <c r="E28" s="9"/>
    </row>
    <row r="29" spans="1:5" x14ac:dyDescent="0.25">
      <c r="E29" s="9"/>
    </row>
    <row r="30" spans="1:5" x14ac:dyDescent="0.25">
      <c r="E30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9D5C-C13F-4F39-B9BE-DFECAB8DF006}">
  <dimension ref="A1:F13"/>
  <sheetViews>
    <sheetView workbookViewId="0">
      <selection activeCell="D13" sqref="D13"/>
    </sheetView>
  </sheetViews>
  <sheetFormatPr baseColWidth="10" defaultRowHeight="15" x14ac:dyDescent="0.25"/>
  <sheetData>
    <row r="1" spans="1:6" ht="15.75" thickBot="1" x14ac:dyDescent="0.3">
      <c r="A1" s="11" t="s">
        <v>20</v>
      </c>
      <c r="B1" s="15" t="s">
        <v>22</v>
      </c>
    </row>
    <row r="2" spans="1:6" ht="15.75" thickTop="1" x14ac:dyDescent="0.25">
      <c r="A2" s="13">
        <v>3311</v>
      </c>
      <c r="B2" s="28">
        <v>32</v>
      </c>
      <c r="F2" t="s">
        <v>27</v>
      </c>
    </row>
    <row r="3" spans="1:6" x14ac:dyDescent="0.25">
      <c r="A3" s="14">
        <v>3318</v>
      </c>
      <c r="B3" s="16">
        <v>21</v>
      </c>
      <c r="C3" s="25"/>
      <c r="E3">
        <v>20</v>
      </c>
      <c r="F3">
        <v>4</v>
      </c>
    </row>
    <row r="4" spans="1:6" x14ac:dyDescent="0.25">
      <c r="A4" s="14">
        <v>3331</v>
      </c>
      <c r="B4" s="16">
        <v>21</v>
      </c>
      <c r="C4" s="25"/>
    </row>
    <row r="5" spans="1:6" x14ac:dyDescent="0.25">
      <c r="A5" s="14">
        <v>3347</v>
      </c>
      <c r="B5" s="16">
        <v>20</v>
      </c>
      <c r="C5" s="24"/>
    </row>
    <row r="6" spans="1:6" x14ac:dyDescent="0.25">
      <c r="A6" s="14">
        <v>3391</v>
      </c>
      <c r="B6" s="16">
        <v>34</v>
      </c>
    </row>
    <row r="7" spans="1:6" x14ac:dyDescent="0.25">
      <c r="A7" s="14">
        <v>3669</v>
      </c>
      <c r="B7" s="16">
        <v>21</v>
      </c>
      <c r="C7" s="25"/>
    </row>
    <row r="8" spans="1:6" x14ac:dyDescent="0.25">
      <c r="A8" s="14">
        <v>3745</v>
      </c>
      <c r="B8" s="16">
        <v>45</v>
      </c>
    </row>
    <row r="9" spans="1:6" x14ac:dyDescent="0.25">
      <c r="A9" s="14">
        <v>3747</v>
      </c>
      <c r="B9" s="16">
        <v>34</v>
      </c>
    </row>
    <row r="10" spans="1:6" x14ac:dyDescent="0.25">
      <c r="A10" s="14">
        <v>3754</v>
      </c>
      <c r="B10" s="16">
        <v>29</v>
      </c>
      <c r="C10" s="27"/>
    </row>
    <row r="11" spans="1:6" x14ac:dyDescent="0.25">
      <c r="A11" s="14">
        <v>3765.5</v>
      </c>
      <c r="B11" s="16">
        <v>21</v>
      </c>
      <c r="C11" s="25"/>
    </row>
    <row r="12" spans="1:6" x14ac:dyDescent="0.25">
      <c r="A12" s="14">
        <v>3766</v>
      </c>
      <c r="B12" s="16">
        <v>24</v>
      </c>
      <c r="C12" s="26"/>
    </row>
    <row r="13" spans="1:6" x14ac:dyDescent="0.25">
      <c r="A13" s="14">
        <v>3766.5</v>
      </c>
      <c r="B13" s="16">
        <v>20</v>
      </c>
      <c r="C13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7F9F-9EFD-4BA7-BA3E-05F9609CB5BC}">
  <dimension ref="A1:B26"/>
  <sheetViews>
    <sheetView workbookViewId="0">
      <selection activeCell="D12" sqref="D12"/>
    </sheetView>
  </sheetViews>
  <sheetFormatPr baseColWidth="10" defaultRowHeight="15" x14ac:dyDescent="0.25"/>
  <sheetData>
    <row r="1" spans="1:2" x14ac:dyDescent="0.25">
      <c r="A1" s="11" t="s">
        <v>21</v>
      </c>
      <c r="B1" s="12" t="s">
        <v>26</v>
      </c>
    </row>
    <row r="2" spans="1:2" x14ac:dyDescent="0.25">
      <c r="A2" s="17">
        <v>3675.75</v>
      </c>
      <c r="B2" s="19">
        <v>17.54931885999342</v>
      </c>
    </row>
    <row r="3" spans="1:2" x14ac:dyDescent="0.25">
      <c r="A3" s="17">
        <v>3677.15</v>
      </c>
      <c r="B3" s="19">
        <v>16.091893621751211</v>
      </c>
    </row>
    <row r="4" spans="1:2" x14ac:dyDescent="0.25">
      <c r="A4" s="17">
        <v>3681.5</v>
      </c>
      <c r="B4" s="19">
        <v>20.301617274728915</v>
      </c>
    </row>
    <row r="5" spans="1:2" x14ac:dyDescent="0.25">
      <c r="A5" s="17">
        <v>3683.3</v>
      </c>
      <c r="B5" s="19">
        <v>9.2485193801509826</v>
      </c>
    </row>
    <row r="6" spans="1:2" x14ac:dyDescent="0.25">
      <c r="A6" s="17">
        <v>3686.4</v>
      </c>
      <c r="B6" s="19">
        <v>19.997556016435784</v>
      </c>
    </row>
    <row r="7" spans="1:2" x14ac:dyDescent="0.25">
      <c r="A7" s="17">
        <v>3689.2</v>
      </c>
      <c r="B7" s="19">
        <v>20.636300097849617</v>
      </c>
    </row>
    <row r="8" spans="1:2" x14ac:dyDescent="0.25">
      <c r="A8" s="17">
        <v>3692.4</v>
      </c>
      <c r="B8" s="19">
        <v>19.801184664926165</v>
      </c>
    </row>
    <row r="9" spans="1:2" x14ac:dyDescent="0.25">
      <c r="A9" s="17">
        <v>3695.2</v>
      </c>
      <c r="B9" s="19">
        <v>20.70474565324993</v>
      </c>
    </row>
    <row r="10" spans="1:2" x14ac:dyDescent="0.25">
      <c r="A10" s="17">
        <v>3698.2</v>
      </c>
      <c r="B10" s="19">
        <v>20.82762133749096</v>
      </c>
    </row>
    <row r="11" spans="1:2" x14ac:dyDescent="0.25">
      <c r="A11" s="17">
        <v>3701.2</v>
      </c>
      <c r="B11" s="19">
        <v>20.796580740248533</v>
      </c>
    </row>
    <row r="12" spans="1:2" x14ac:dyDescent="0.25">
      <c r="A12" s="17">
        <v>3704.15</v>
      </c>
      <c r="B12" s="19">
        <v>18.609446613311661</v>
      </c>
    </row>
    <row r="13" spans="1:2" x14ac:dyDescent="0.25">
      <c r="A13" s="17">
        <v>3708.75</v>
      </c>
      <c r="B13" s="19">
        <v>19.907071089118293</v>
      </c>
    </row>
    <row r="14" spans="1:2" x14ac:dyDescent="0.25">
      <c r="A14" s="17">
        <v>3710.4</v>
      </c>
      <c r="B14" s="19">
        <v>18.240689238911941</v>
      </c>
    </row>
    <row r="15" spans="1:2" x14ac:dyDescent="0.25">
      <c r="A15" s="17">
        <v>3713.8</v>
      </c>
      <c r="B15" s="19">
        <v>18.986988203803804</v>
      </c>
    </row>
    <row r="16" spans="1:2" x14ac:dyDescent="0.25">
      <c r="A16" s="17">
        <v>3717.75</v>
      </c>
      <c r="B16" s="19">
        <v>21.006712108315988</v>
      </c>
    </row>
    <row r="17" spans="1:2" x14ac:dyDescent="0.25">
      <c r="A17" s="17">
        <v>3719.2</v>
      </c>
      <c r="B17" s="19">
        <v>20.952420794699222</v>
      </c>
    </row>
    <row r="18" spans="1:2" x14ac:dyDescent="0.25">
      <c r="A18" s="17">
        <v>3722.35</v>
      </c>
      <c r="B18" s="19">
        <v>16.576856636296281</v>
      </c>
    </row>
    <row r="19" spans="1:2" x14ac:dyDescent="0.25">
      <c r="A19" s="17">
        <v>3725.2</v>
      </c>
      <c r="B19" s="19">
        <v>21.036571814848237</v>
      </c>
    </row>
    <row r="20" spans="1:2" x14ac:dyDescent="0.25">
      <c r="A20" s="17">
        <v>3728.15</v>
      </c>
      <c r="B20" s="19">
        <v>17.242867586019077</v>
      </c>
    </row>
    <row r="21" spans="1:2" x14ac:dyDescent="0.25">
      <c r="A21" s="17">
        <v>3731.15</v>
      </c>
      <c r="B21" s="19">
        <v>13.48796656111797</v>
      </c>
    </row>
    <row r="22" spans="1:2" x14ac:dyDescent="0.25">
      <c r="A22" s="17">
        <v>3734.15</v>
      </c>
      <c r="B22" s="19">
        <v>17.214328276052758</v>
      </c>
    </row>
    <row r="23" spans="1:2" x14ac:dyDescent="0.25">
      <c r="A23" s="17">
        <v>3737.2</v>
      </c>
      <c r="B23" s="19">
        <v>15.317651654243361</v>
      </c>
    </row>
    <row r="24" spans="1:2" x14ac:dyDescent="0.25">
      <c r="A24" s="17">
        <v>3740.2</v>
      </c>
      <c r="B24" s="19">
        <v>15.089768977292712</v>
      </c>
    </row>
    <row r="25" spans="1:2" x14ac:dyDescent="0.25">
      <c r="A25" s="17">
        <v>3743.35</v>
      </c>
      <c r="B25" s="19">
        <v>18.778841408397213</v>
      </c>
    </row>
    <row r="26" spans="1:2" x14ac:dyDescent="0.25">
      <c r="A26" s="17">
        <v>3746.4</v>
      </c>
      <c r="B26" s="19">
        <v>14.900488679801176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E3E6-2B86-4B71-A056-E4C8700C6C1F}">
  <dimension ref="A1:F156"/>
  <sheetViews>
    <sheetView workbookViewId="0">
      <selection activeCell="G4" sqref="G4"/>
    </sheetView>
  </sheetViews>
  <sheetFormatPr baseColWidth="10" defaultRowHeight="15" x14ac:dyDescent="0.25"/>
  <sheetData>
    <row r="1" spans="1:6" ht="15.75" thickBot="1" x14ac:dyDescent="0.3">
      <c r="A1" s="22" t="s">
        <v>21</v>
      </c>
      <c r="B1" s="23" t="s">
        <v>23</v>
      </c>
    </row>
    <row r="2" spans="1:6" x14ac:dyDescent="0.25">
      <c r="A2" s="20">
        <v>3671</v>
      </c>
      <c r="B2" s="21">
        <v>70.423657889589776</v>
      </c>
      <c r="E2" s="3" t="s">
        <v>24</v>
      </c>
      <c r="F2" s="3">
        <f>+MAX(B2:B156)</f>
        <v>101.8525742075384</v>
      </c>
    </row>
    <row r="3" spans="1:6" x14ac:dyDescent="0.25">
      <c r="A3" s="18">
        <v>3671.4925324675323</v>
      </c>
      <c r="B3" s="18">
        <v>79.359346394255127</v>
      </c>
      <c r="E3" s="3" t="s">
        <v>25</v>
      </c>
      <c r="F3" s="3">
        <f>+MIN(B2:B156)</f>
        <v>8.2591046074982621</v>
      </c>
    </row>
    <row r="4" spans="1:6" x14ac:dyDescent="0.25">
      <c r="A4" s="18">
        <v>3671.9850649350651</v>
      </c>
      <c r="B4" s="18">
        <v>76.74025382567649</v>
      </c>
    </row>
    <row r="5" spans="1:6" x14ac:dyDescent="0.25">
      <c r="A5" s="18">
        <v>3672.4775974025974</v>
      </c>
      <c r="B5" s="18">
        <v>82.132463809478011</v>
      </c>
    </row>
    <row r="6" spans="1:6" x14ac:dyDescent="0.25">
      <c r="A6" s="18">
        <v>3672.9701298701298</v>
      </c>
      <c r="B6" s="18">
        <v>90.220798043100586</v>
      </c>
    </row>
    <row r="7" spans="1:6" x14ac:dyDescent="0.25">
      <c r="A7" s="18">
        <v>3673.4626623376626</v>
      </c>
      <c r="B7" s="18">
        <v>82.825772050164161</v>
      </c>
    </row>
    <row r="8" spans="1:6" x14ac:dyDescent="0.25">
      <c r="A8" s="18">
        <v>3673.9551948051949</v>
      </c>
      <c r="B8" s="18">
        <v>74.968525157100729</v>
      </c>
    </row>
    <row r="9" spans="1:6" x14ac:dyDescent="0.25">
      <c r="A9" s="18">
        <v>3674.4477272727272</v>
      </c>
      <c r="B9" s="18">
        <v>90.066726977447601</v>
      </c>
    </row>
    <row r="10" spans="1:6" x14ac:dyDescent="0.25">
      <c r="A10" s="18">
        <v>3674.9402597402595</v>
      </c>
      <c r="B10" s="18">
        <v>99.310528726538422</v>
      </c>
    </row>
    <row r="11" spans="1:6" x14ac:dyDescent="0.25">
      <c r="A11" s="18">
        <v>3675.4327922077923</v>
      </c>
      <c r="B11" s="18">
        <v>101.8525742075384</v>
      </c>
    </row>
    <row r="12" spans="1:6" x14ac:dyDescent="0.25">
      <c r="A12" s="18">
        <v>3675.9253246753246</v>
      </c>
      <c r="B12" s="18">
        <v>98.694275276599043</v>
      </c>
    </row>
    <row r="13" spans="1:6" x14ac:dyDescent="0.25">
      <c r="A13" s="18">
        <v>3676.417857142857</v>
      </c>
      <c r="B13" s="18">
        <v>75.199612497659885</v>
      </c>
    </row>
    <row r="14" spans="1:6" x14ac:dyDescent="0.25">
      <c r="A14" s="18">
        <v>3676.9103896103898</v>
      </c>
      <c r="B14" s="18">
        <v>58.868896074266104</v>
      </c>
    </row>
    <row r="15" spans="1:6" x14ac:dyDescent="0.25">
      <c r="A15" s="18">
        <v>3677.4029220779221</v>
      </c>
      <c r="B15" s="18">
        <v>74.968525157100729</v>
      </c>
    </row>
    <row r="16" spans="1:6" x14ac:dyDescent="0.25">
      <c r="A16" s="18">
        <v>3677.8954545454544</v>
      </c>
      <c r="B16" s="18">
        <v>68.420855360999113</v>
      </c>
    </row>
    <row r="17" spans="1:2" x14ac:dyDescent="0.25">
      <c r="A17" s="18">
        <v>3678.3879870129872</v>
      </c>
      <c r="B17" s="18">
        <v>57.944546712029521</v>
      </c>
    </row>
    <row r="18" spans="1:2" x14ac:dyDescent="0.25">
      <c r="A18" s="18">
        <v>3678.8805194805195</v>
      </c>
      <c r="B18" s="18">
        <v>51.011672290707047</v>
      </c>
    </row>
    <row r="19" spans="1:2" x14ac:dyDescent="0.25">
      <c r="A19" s="18">
        <v>3679.3730519480519</v>
      </c>
      <c r="B19" s="18">
        <v>64.030026420676606</v>
      </c>
    </row>
    <row r="20" spans="1:2" x14ac:dyDescent="0.25">
      <c r="A20" s="18">
        <v>3679.8655844155846</v>
      </c>
      <c r="B20" s="18">
        <v>80.899980019103594</v>
      </c>
    </row>
    <row r="21" spans="1:2" x14ac:dyDescent="0.25">
      <c r="A21" s="18">
        <v>3680.358116883117</v>
      </c>
      <c r="B21" s="18">
        <v>95.767086795723202</v>
      </c>
    </row>
    <row r="22" spans="1:2" x14ac:dyDescent="0.25">
      <c r="A22" s="18">
        <v>3680.8506493506493</v>
      </c>
      <c r="B22" s="18">
        <v>81.131082765998983</v>
      </c>
    </row>
    <row r="23" spans="1:2" x14ac:dyDescent="0.25">
      <c r="A23" s="18">
        <v>3681.3431818181816</v>
      </c>
      <c r="B23" s="18">
        <v>60.486599896197617</v>
      </c>
    </row>
    <row r="24" spans="1:2" x14ac:dyDescent="0.25">
      <c r="A24" s="18">
        <v>3681.8357142857144</v>
      </c>
      <c r="B24" s="18">
        <v>56.018762384137062</v>
      </c>
    </row>
    <row r="25" spans="1:2" x14ac:dyDescent="0.25">
      <c r="A25" s="18">
        <v>3682.3282467532467</v>
      </c>
      <c r="B25" s="18">
        <v>48.238562578652285</v>
      </c>
    </row>
    <row r="26" spans="1:2" x14ac:dyDescent="0.25">
      <c r="A26" s="18">
        <v>3682.8207792207791</v>
      </c>
      <c r="B26" s="18">
        <v>49.162935050393244</v>
      </c>
    </row>
    <row r="27" spans="1:2" x14ac:dyDescent="0.25">
      <c r="A27" s="18">
        <v>3683.3133116883118</v>
      </c>
      <c r="B27" s="18">
        <v>51.627933443814563</v>
      </c>
    </row>
    <row r="28" spans="1:2" x14ac:dyDescent="0.25">
      <c r="A28" s="18">
        <v>3683.8058441558442</v>
      </c>
      <c r="B28" s="18">
        <v>48.777776644181131</v>
      </c>
    </row>
    <row r="29" spans="1:2" x14ac:dyDescent="0.25">
      <c r="A29" s="18">
        <v>3684.2983766233765</v>
      </c>
      <c r="B29" s="18">
        <v>46.466826206908408</v>
      </c>
    </row>
    <row r="30" spans="1:2" x14ac:dyDescent="0.25">
      <c r="A30" s="18">
        <v>3684.7909090909093</v>
      </c>
      <c r="B30" s="18">
        <v>46.158676372434357</v>
      </c>
    </row>
    <row r="31" spans="1:2" x14ac:dyDescent="0.25">
      <c r="A31" s="18">
        <v>3685.2834415584416</v>
      </c>
      <c r="B31" s="18">
        <v>44.309908319448091</v>
      </c>
    </row>
    <row r="32" spans="1:2" x14ac:dyDescent="0.25">
      <c r="A32" s="18">
        <v>3685.7759740259739</v>
      </c>
      <c r="B32" s="18">
        <v>28.903579774131515</v>
      </c>
    </row>
    <row r="33" spans="1:2" x14ac:dyDescent="0.25">
      <c r="A33" s="18">
        <v>3686.2685064935067</v>
      </c>
      <c r="B33" s="18">
        <v>8.2591046074982621</v>
      </c>
    </row>
    <row r="34" spans="1:2" x14ac:dyDescent="0.25">
      <c r="A34" s="18">
        <v>3686.761038961039</v>
      </c>
      <c r="B34" s="18">
        <v>18.119144400192216</v>
      </c>
    </row>
    <row r="35" spans="1:2" x14ac:dyDescent="0.25">
      <c r="A35" s="18">
        <v>3687.2535714285714</v>
      </c>
      <c r="B35" s="18">
        <v>40.535355938569325</v>
      </c>
    </row>
    <row r="36" spans="1:2" x14ac:dyDescent="0.25">
      <c r="A36" s="18">
        <v>3687.7461038961037</v>
      </c>
      <c r="B36" s="18">
        <v>66.803166945403845</v>
      </c>
    </row>
    <row r="37" spans="1:2" x14ac:dyDescent="0.25">
      <c r="A37" s="18">
        <v>3688.2386363636365</v>
      </c>
      <c r="B37" s="18">
        <v>61.873154752224991</v>
      </c>
    </row>
    <row r="38" spans="1:2" x14ac:dyDescent="0.25">
      <c r="A38" s="18">
        <v>3688.7311688311688</v>
      </c>
      <c r="B38" s="18">
        <v>55.864668208979708</v>
      </c>
    </row>
    <row r="39" spans="1:2" x14ac:dyDescent="0.25">
      <c r="A39" s="18">
        <v>3689.2237012987011</v>
      </c>
      <c r="B39" s="18">
        <v>57.02013572444794</v>
      </c>
    </row>
    <row r="40" spans="1:2" x14ac:dyDescent="0.25">
      <c r="A40" s="18">
        <v>3689.7162337662339</v>
      </c>
      <c r="B40" s="18">
        <v>64.030026420676606</v>
      </c>
    </row>
    <row r="41" spans="1:2" x14ac:dyDescent="0.25">
      <c r="A41" s="18">
        <v>3690.2087662337663</v>
      </c>
      <c r="B41" s="18">
        <v>75.199643310332391</v>
      </c>
    </row>
    <row r="42" spans="1:2" x14ac:dyDescent="0.25">
      <c r="A42" s="18">
        <v>3690.7012987012986</v>
      </c>
      <c r="B42" s="18">
        <v>81.054051084756551</v>
      </c>
    </row>
    <row r="43" spans="1:2" x14ac:dyDescent="0.25">
      <c r="A43" s="18">
        <v>3691.1938311688314</v>
      </c>
      <c r="B43" s="18">
        <v>66.572071901676594</v>
      </c>
    </row>
    <row r="44" spans="1:2" x14ac:dyDescent="0.25">
      <c r="A44" s="18">
        <v>3691.6863636363637</v>
      </c>
      <c r="B44" s="18">
        <v>58.175610943084315</v>
      </c>
    </row>
    <row r="45" spans="1:2" x14ac:dyDescent="0.25">
      <c r="A45" s="18">
        <v>3692.178896103896</v>
      </c>
      <c r="B45" s="18">
        <v>55.402470418357076</v>
      </c>
    </row>
    <row r="46" spans="1:2" x14ac:dyDescent="0.25">
      <c r="A46" s="18">
        <v>3692.6714285714284</v>
      </c>
      <c r="B46" s="18">
        <v>53.245591046737331</v>
      </c>
    </row>
    <row r="47" spans="1:2" x14ac:dyDescent="0.25">
      <c r="A47" s="18">
        <v>3693.1639610389611</v>
      </c>
      <c r="B47" s="18">
        <v>60.255489446134106</v>
      </c>
    </row>
    <row r="48" spans="1:2" x14ac:dyDescent="0.25">
      <c r="A48" s="18">
        <v>3693.6564935064935</v>
      </c>
      <c r="B48" s="18">
        <v>60.024386699238718</v>
      </c>
    </row>
    <row r="49" spans="1:2" x14ac:dyDescent="0.25">
      <c r="A49" s="18">
        <v>3694.1490259740258</v>
      </c>
      <c r="B49" s="18">
        <v>50.3954342471039</v>
      </c>
    </row>
    <row r="50" spans="1:2" x14ac:dyDescent="0.25">
      <c r="A50" s="18">
        <v>3694.6415584415586</v>
      </c>
      <c r="B50" s="18">
        <v>51.550901762572131</v>
      </c>
    </row>
    <row r="51" spans="1:2" x14ac:dyDescent="0.25">
      <c r="A51" s="18">
        <v>3695.1340909090909</v>
      </c>
      <c r="B51" s="18">
        <v>51.627948850150801</v>
      </c>
    </row>
    <row r="52" spans="1:2" x14ac:dyDescent="0.25">
      <c r="A52" s="18">
        <v>3695.6266233766232</v>
      </c>
      <c r="B52" s="18">
        <v>50.472473631514433</v>
      </c>
    </row>
    <row r="53" spans="1:2" x14ac:dyDescent="0.25">
      <c r="A53" s="18">
        <v>3696.119155844156</v>
      </c>
      <c r="B53" s="18">
        <v>53.861852199844819</v>
      </c>
    </row>
    <row r="54" spans="1:2" x14ac:dyDescent="0.25">
      <c r="A54" s="18">
        <v>3696.6116883116883</v>
      </c>
      <c r="B54" s="18">
        <v>62.18128918036281</v>
      </c>
    </row>
    <row r="55" spans="1:2" x14ac:dyDescent="0.25">
      <c r="A55" s="18">
        <v>3697.1042207792207</v>
      </c>
      <c r="B55" s="18">
        <v>64.877398023847633</v>
      </c>
    </row>
    <row r="56" spans="1:2" x14ac:dyDescent="0.25">
      <c r="A56" s="18">
        <v>3697.5967532467535</v>
      </c>
      <c r="B56" s="18">
        <v>59.331093864888786</v>
      </c>
    </row>
    <row r="57" spans="1:2" x14ac:dyDescent="0.25">
      <c r="A57" s="18">
        <v>3698.0892857142858</v>
      </c>
      <c r="B57" s="18">
        <v>56.018723868296448</v>
      </c>
    </row>
    <row r="58" spans="1:2" x14ac:dyDescent="0.25">
      <c r="A58" s="18">
        <v>3698.5818181818181</v>
      </c>
      <c r="B58" s="18">
        <v>60.794688105326692</v>
      </c>
    </row>
    <row r="59" spans="1:2" x14ac:dyDescent="0.25">
      <c r="A59" s="18">
        <v>3699.0743506493504</v>
      </c>
      <c r="B59" s="18">
        <v>70.577711623114467</v>
      </c>
    </row>
    <row r="60" spans="1:2" x14ac:dyDescent="0.25">
      <c r="A60" s="18">
        <v>3699.5668831168832</v>
      </c>
      <c r="B60" s="18">
        <v>80.129640097174985</v>
      </c>
    </row>
    <row r="61" spans="1:2" x14ac:dyDescent="0.25">
      <c r="A61" s="18">
        <v>3700.0594155844155</v>
      </c>
      <c r="B61" s="18">
        <v>79.128228241023493</v>
      </c>
    </row>
    <row r="62" spans="1:2" x14ac:dyDescent="0.25">
      <c r="A62" s="18">
        <v>3700.5519480519479</v>
      </c>
      <c r="B62" s="18">
        <v>66.186913495464466</v>
      </c>
    </row>
    <row r="63" spans="1:2" x14ac:dyDescent="0.25">
      <c r="A63" s="18">
        <v>3701.0444805194807</v>
      </c>
      <c r="B63" s="18">
        <v>53.784835924938633</v>
      </c>
    </row>
    <row r="64" spans="1:2" x14ac:dyDescent="0.25">
      <c r="A64" s="18">
        <v>3701.537012987013</v>
      </c>
      <c r="B64" s="18">
        <v>53.553740881211375</v>
      </c>
    </row>
    <row r="65" spans="1:2" x14ac:dyDescent="0.25">
      <c r="A65" s="18">
        <v>3702.0295454545453</v>
      </c>
      <c r="B65" s="18">
        <v>63.721899695706931</v>
      </c>
    </row>
    <row r="66" spans="1:2" x14ac:dyDescent="0.25">
      <c r="A66" s="18">
        <v>3702.5220779220781</v>
      </c>
      <c r="B66" s="18">
        <v>67.342381010932712</v>
      </c>
    </row>
    <row r="67" spans="1:2" x14ac:dyDescent="0.25">
      <c r="A67" s="18">
        <v>3703.0146103896104</v>
      </c>
      <c r="B67" s="18">
        <v>75.430707541387164</v>
      </c>
    </row>
    <row r="68" spans="1:2" x14ac:dyDescent="0.25">
      <c r="A68" s="18">
        <v>3703.5071428571428</v>
      </c>
      <c r="B68" s="18">
        <v>83.596065753084034</v>
      </c>
    </row>
    <row r="69" spans="1:2" x14ac:dyDescent="0.25">
      <c r="A69" s="18">
        <v>3703.9996753246751</v>
      </c>
      <c r="B69" s="18">
        <v>64.646272167447862</v>
      </c>
    </row>
    <row r="70" spans="1:2" x14ac:dyDescent="0.25">
      <c r="A70" s="18">
        <v>3704.4922077922079</v>
      </c>
      <c r="B70" s="18">
        <v>58.252650327494862</v>
      </c>
    </row>
    <row r="71" spans="1:2" x14ac:dyDescent="0.25">
      <c r="A71" s="18">
        <v>3704.9847402597402</v>
      </c>
      <c r="B71" s="18">
        <v>58.098610074514376</v>
      </c>
    </row>
    <row r="72" spans="1:2" x14ac:dyDescent="0.25">
      <c r="A72" s="18">
        <v>3705.4772727272725</v>
      </c>
      <c r="B72" s="18">
        <v>53.014519112514428</v>
      </c>
    </row>
    <row r="73" spans="1:2" x14ac:dyDescent="0.25">
      <c r="A73" s="18">
        <v>3705.9698051948053</v>
      </c>
      <c r="B73" s="18">
        <v>67.804586504723488</v>
      </c>
    </row>
    <row r="74" spans="1:2" x14ac:dyDescent="0.25">
      <c r="A74" s="18">
        <v>3706.4623376623376</v>
      </c>
      <c r="B74" s="18">
        <v>64.954422001921941</v>
      </c>
    </row>
    <row r="75" spans="1:2" x14ac:dyDescent="0.25">
      <c r="A75" s="18">
        <v>3706.95487012987</v>
      </c>
      <c r="B75" s="18">
        <v>54.324042287299378</v>
      </c>
    </row>
    <row r="76" spans="1:2" x14ac:dyDescent="0.25">
      <c r="A76" s="18">
        <v>3707.4474025974027</v>
      </c>
      <c r="B76" s="18">
        <v>78.280902856861204</v>
      </c>
    </row>
    <row r="77" spans="1:2" x14ac:dyDescent="0.25">
      <c r="A77" s="18">
        <v>3707.9399350649351</v>
      </c>
      <c r="B77" s="18">
        <v>82.902788325070361</v>
      </c>
    </row>
    <row r="78" spans="1:2" x14ac:dyDescent="0.25">
      <c r="A78" s="18">
        <v>3708.4324675324674</v>
      </c>
      <c r="B78" s="18">
        <v>74.429295685235658</v>
      </c>
    </row>
    <row r="79" spans="1:2" x14ac:dyDescent="0.25">
      <c r="A79" s="18">
        <v>3708.9250000000002</v>
      </c>
      <c r="B79" s="18">
        <v>69.730370832615947</v>
      </c>
    </row>
    <row r="80" spans="1:2" x14ac:dyDescent="0.25">
      <c r="A80" s="18">
        <v>3709.4175324675325</v>
      </c>
      <c r="B80" s="18">
        <v>64.492231914467396</v>
      </c>
    </row>
    <row r="81" spans="1:2" x14ac:dyDescent="0.25">
      <c r="A81" s="18">
        <v>3709.9100649350648</v>
      </c>
      <c r="B81" s="18">
        <v>71.4250755231174</v>
      </c>
    </row>
    <row r="82" spans="1:2" x14ac:dyDescent="0.25">
      <c r="A82" s="18">
        <v>3710.4025974025972</v>
      </c>
      <c r="B82" s="18">
        <v>72.195407741877872</v>
      </c>
    </row>
    <row r="83" spans="1:2" x14ac:dyDescent="0.25">
      <c r="A83" s="18">
        <v>3710.8951298701299</v>
      </c>
      <c r="B83" s="18">
        <v>73.813073047968757</v>
      </c>
    </row>
    <row r="84" spans="1:2" x14ac:dyDescent="0.25">
      <c r="A84" s="18">
        <v>3711.3876623376623</v>
      </c>
      <c r="B84" s="18">
        <v>78.357919131767375</v>
      </c>
    </row>
    <row r="85" spans="1:2" x14ac:dyDescent="0.25">
      <c r="A85" s="18">
        <v>3711.8801948051946</v>
      </c>
      <c r="B85" s="18">
        <v>80.437774525312804</v>
      </c>
    </row>
    <row r="86" spans="1:2" x14ac:dyDescent="0.25">
      <c r="A86" s="18">
        <v>3712.3727272727274</v>
      </c>
      <c r="B86" s="18">
        <v>89.065338230800492</v>
      </c>
    </row>
    <row r="87" spans="1:2" x14ac:dyDescent="0.25">
      <c r="A87" s="18">
        <v>3712.8652597402597</v>
      </c>
      <c r="B87" s="18">
        <v>85.059675399858207</v>
      </c>
    </row>
    <row r="88" spans="1:2" x14ac:dyDescent="0.25">
      <c r="A88" s="18">
        <v>3713.357792207792</v>
      </c>
      <c r="B88" s="18">
        <v>71.656162863676528</v>
      </c>
    </row>
    <row r="89" spans="1:2" x14ac:dyDescent="0.25">
      <c r="A89" s="18">
        <v>3713.8503246753248</v>
      </c>
      <c r="B89" s="18">
        <v>70.57773473261885</v>
      </c>
    </row>
    <row r="90" spans="1:2" x14ac:dyDescent="0.25">
      <c r="A90" s="18">
        <v>3714.3428571428572</v>
      </c>
      <c r="B90" s="18">
        <v>64.338153145646302</v>
      </c>
    </row>
    <row r="91" spans="1:2" x14ac:dyDescent="0.25">
      <c r="A91" s="18">
        <v>3714.8353896103895</v>
      </c>
      <c r="B91" s="18">
        <v>54.401058562205563</v>
      </c>
    </row>
    <row r="92" spans="1:2" x14ac:dyDescent="0.25">
      <c r="A92" s="18">
        <v>3715.3279220779223</v>
      </c>
      <c r="B92" s="18">
        <v>46.774922119205641</v>
      </c>
    </row>
    <row r="93" spans="1:2" x14ac:dyDescent="0.25">
      <c r="A93" s="18">
        <v>3715.8204545454546</v>
      </c>
      <c r="B93" s="18">
        <v>32.832187814326986</v>
      </c>
    </row>
    <row r="94" spans="1:2" x14ac:dyDescent="0.25">
      <c r="A94" s="18">
        <v>3716.3129870129869</v>
      </c>
      <c r="B94" s="18">
        <v>27.439970127357334</v>
      </c>
    </row>
    <row r="95" spans="1:2" x14ac:dyDescent="0.25">
      <c r="A95" s="18">
        <v>3716.8055194805193</v>
      </c>
      <c r="B95" s="18">
        <v>45.003201153798003</v>
      </c>
    </row>
    <row r="96" spans="1:2" x14ac:dyDescent="0.25">
      <c r="A96" s="18">
        <v>3717.298051948052</v>
      </c>
      <c r="B96" s="18">
        <v>57.09719821836287</v>
      </c>
    </row>
    <row r="97" spans="1:2" x14ac:dyDescent="0.25">
      <c r="A97" s="18">
        <v>3717.7905844155844</v>
      </c>
      <c r="B97" s="18">
        <v>51.936083278288621</v>
      </c>
    </row>
    <row r="98" spans="1:2" x14ac:dyDescent="0.25">
      <c r="A98" s="18">
        <v>3718.2831168831167</v>
      </c>
      <c r="B98" s="18">
        <v>58.021578393271952</v>
      </c>
    </row>
    <row r="99" spans="1:2" x14ac:dyDescent="0.25">
      <c r="A99" s="18">
        <v>3718.7756493506495</v>
      </c>
      <c r="B99" s="18">
        <v>66.263945176706898</v>
      </c>
    </row>
    <row r="100" spans="1:2" x14ac:dyDescent="0.25">
      <c r="A100" s="18">
        <v>3719.2681818181818</v>
      </c>
      <c r="B100" s="18">
        <v>81.824344787676424</v>
      </c>
    </row>
    <row r="101" spans="1:2" x14ac:dyDescent="0.25">
      <c r="A101" s="18">
        <v>3719.7607142857141</v>
      </c>
      <c r="B101" s="18">
        <v>93.456144061618602</v>
      </c>
    </row>
    <row r="102" spans="1:2" x14ac:dyDescent="0.25">
      <c r="A102" s="18">
        <v>3720.2532467532469</v>
      </c>
      <c r="B102" s="18">
        <v>92.531748480373281</v>
      </c>
    </row>
    <row r="103" spans="1:2" x14ac:dyDescent="0.25">
      <c r="A103" s="18">
        <v>3720.7457792207792</v>
      </c>
      <c r="B103" s="18">
        <v>80.745893547114377</v>
      </c>
    </row>
    <row r="104" spans="1:2" x14ac:dyDescent="0.25">
      <c r="A104" s="18">
        <v>3721.2383116883116</v>
      </c>
      <c r="B104" s="18">
        <v>91.992519008508211</v>
      </c>
    </row>
    <row r="105" spans="1:2" x14ac:dyDescent="0.25">
      <c r="A105" s="18">
        <v>3721.7308441558439</v>
      </c>
      <c r="B105" s="18">
        <v>89.142354505706663</v>
      </c>
    </row>
    <row r="106" spans="1:2" x14ac:dyDescent="0.25">
      <c r="A106" s="18">
        <v>3722.2233766233767</v>
      </c>
      <c r="B106" s="18">
        <v>72.734621807406711</v>
      </c>
    </row>
    <row r="107" spans="1:2" x14ac:dyDescent="0.25">
      <c r="A107" s="18">
        <v>3722.715909090909</v>
      </c>
      <c r="B107" s="18">
        <v>76.817285506918907</v>
      </c>
    </row>
    <row r="108" spans="1:2" x14ac:dyDescent="0.25">
      <c r="A108" s="18">
        <v>3723.2084415584413</v>
      </c>
      <c r="B108" s="18">
        <v>86.908428046508263</v>
      </c>
    </row>
    <row r="109" spans="1:2" x14ac:dyDescent="0.25">
      <c r="A109" s="18">
        <v>3723.7009740259741</v>
      </c>
      <c r="B109" s="18">
        <v>83.442010093767323</v>
      </c>
    </row>
    <row r="110" spans="1:2" x14ac:dyDescent="0.25">
      <c r="A110" s="18">
        <v>3724.1935064935064</v>
      </c>
      <c r="B110" s="18">
        <v>74.81447720095214</v>
      </c>
    </row>
    <row r="111" spans="1:2" x14ac:dyDescent="0.25">
      <c r="A111" s="18">
        <v>3724.6860389610388</v>
      </c>
      <c r="B111" s="18">
        <v>63.105646245767517</v>
      </c>
    </row>
    <row r="112" spans="1:2" x14ac:dyDescent="0.25">
      <c r="A112" s="18">
        <v>3725.1785714285716</v>
      </c>
      <c r="B112" s="18">
        <v>61.487980939676632</v>
      </c>
    </row>
    <row r="113" spans="1:2" x14ac:dyDescent="0.25">
      <c r="A113" s="18">
        <v>3725.6711038961039</v>
      </c>
      <c r="B113" s="18">
        <v>71.96430499498247</v>
      </c>
    </row>
    <row r="114" spans="1:2" x14ac:dyDescent="0.25">
      <c r="A114" s="18">
        <v>3726.1636363636362</v>
      </c>
      <c r="B114" s="18">
        <v>73.658994279147677</v>
      </c>
    </row>
    <row r="115" spans="1:2" x14ac:dyDescent="0.25">
      <c r="A115" s="18">
        <v>3726.656168831169</v>
      </c>
      <c r="B115" s="18">
        <v>65.416612089376486</v>
      </c>
    </row>
    <row r="116" spans="1:2" x14ac:dyDescent="0.25">
      <c r="A116" s="18">
        <v>3727.1487012987013</v>
      </c>
      <c r="B116" s="18">
        <v>71.733194544918945</v>
      </c>
    </row>
    <row r="117" spans="1:2" x14ac:dyDescent="0.25">
      <c r="A117" s="18">
        <v>3727.6412337662337</v>
      </c>
      <c r="B117" s="18">
        <v>89.604536889993057</v>
      </c>
    </row>
    <row r="118" spans="1:2" x14ac:dyDescent="0.25">
      <c r="A118" s="18">
        <v>3728.133766233766</v>
      </c>
      <c r="B118" s="18">
        <v>83.750136818737019</v>
      </c>
    </row>
    <row r="119" spans="1:2" x14ac:dyDescent="0.25">
      <c r="A119" s="18">
        <v>3728.6262987012988</v>
      </c>
      <c r="B119" s="18">
        <v>63.798954486453717</v>
      </c>
    </row>
    <row r="120" spans="1:2" x14ac:dyDescent="0.25">
      <c r="A120" s="18">
        <v>3729.1188311688311</v>
      </c>
      <c r="B120" s="18">
        <v>46.23573116318115</v>
      </c>
    </row>
    <row r="121" spans="1:2" x14ac:dyDescent="0.25">
      <c r="A121" s="18">
        <v>3729.6113636363634</v>
      </c>
      <c r="B121" s="18">
        <v>45.927581328707092</v>
      </c>
    </row>
    <row r="122" spans="1:2" x14ac:dyDescent="0.25">
      <c r="A122" s="18">
        <v>3730.1038961038962</v>
      </c>
      <c r="B122" s="18">
        <v>48.700714150266222</v>
      </c>
    </row>
    <row r="123" spans="1:2" x14ac:dyDescent="0.25">
      <c r="A123" s="18">
        <v>3730.5964285714285</v>
      </c>
      <c r="B123" s="18">
        <v>52.244179190585804</v>
      </c>
    </row>
    <row r="124" spans="1:2" x14ac:dyDescent="0.25">
      <c r="A124" s="18">
        <v>3731.0889610389609</v>
      </c>
      <c r="B124" s="18">
        <v>62.874566608376483</v>
      </c>
    </row>
    <row r="125" spans="1:2" x14ac:dyDescent="0.25">
      <c r="A125" s="18">
        <v>3731.5814935064936</v>
      </c>
      <c r="B125" s="18">
        <v>59.716252271100892</v>
      </c>
    </row>
    <row r="126" spans="1:2" x14ac:dyDescent="0.25">
      <c r="A126" s="18">
        <v>3732.074025974026</v>
      </c>
      <c r="B126" s="18">
        <v>58.868903777434241</v>
      </c>
    </row>
    <row r="127" spans="1:2" x14ac:dyDescent="0.25">
      <c r="A127" s="18">
        <v>3732.5665584415583</v>
      </c>
      <c r="B127" s="18">
        <v>65.878802176831016</v>
      </c>
    </row>
    <row r="128" spans="1:2" x14ac:dyDescent="0.25">
      <c r="A128" s="18">
        <v>3733.0590909090906</v>
      </c>
      <c r="B128" s="18">
        <v>85.367809827996041</v>
      </c>
    </row>
    <row r="129" spans="1:2" x14ac:dyDescent="0.25">
      <c r="A129" s="18">
        <v>3733.5516233766234</v>
      </c>
      <c r="B129" s="18">
        <v>90.374876811921681</v>
      </c>
    </row>
    <row r="130" spans="1:2" x14ac:dyDescent="0.25">
      <c r="A130" s="18">
        <v>3734.0441558441557</v>
      </c>
      <c r="B130" s="18">
        <v>84.597485312403677</v>
      </c>
    </row>
    <row r="131" spans="1:2" x14ac:dyDescent="0.25">
      <c r="A131" s="18">
        <v>3734.5366883116881</v>
      </c>
      <c r="B131" s="18">
        <v>79.975576734690165</v>
      </c>
    </row>
    <row r="132" spans="1:2" x14ac:dyDescent="0.25">
      <c r="A132" s="18">
        <v>3735.0292207792209</v>
      </c>
      <c r="B132" s="18">
        <v>80.89995690959924</v>
      </c>
    </row>
    <row r="133" spans="1:2" x14ac:dyDescent="0.25">
      <c r="A133" s="18">
        <v>3735.5217532467532</v>
      </c>
      <c r="B133" s="18">
        <v>74.121168960265962</v>
      </c>
    </row>
    <row r="134" spans="1:2" x14ac:dyDescent="0.25">
      <c r="A134" s="18">
        <v>3736.0142857142855</v>
      </c>
      <c r="B134" s="18">
        <v>72.041313566720532</v>
      </c>
    </row>
    <row r="135" spans="1:2" x14ac:dyDescent="0.25">
      <c r="A135" s="18">
        <v>3736.5068181818183</v>
      </c>
      <c r="B135" s="18">
        <v>65.801755089252353</v>
      </c>
    </row>
    <row r="136" spans="1:2" x14ac:dyDescent="0.25">
      <c r="A136" s="18">
        <v>3736.9993506493506</v>
      </c>
      <c r="B136" s="18">
        <v>59.100014227497738</v>
      </c>
    </row>
    <row r="137" spans="1:2" x14ac:dyDescent="0.25">
      <c r="A137" s="18">
        <v>3737.4918831168829</v>
      </c>
      <c r="B137" s="18">
        <v>55.017319715313064</v>
      </c>
    </row>
    <row r="138" spans="1:2" x14ac:dyDescent="0.25">
      <c r="A138" s="18">
        <v>3737.9844155844157</v>
      </c>
      <c r="B138" s="18">
        <v>69.345204723235724</v>
      </c>
    </row>
    <row r="139" spans="1:2" x14ac:dyDescent="0.25">
      <c r="A139" s="18">
        <v>3738.4769480519481</v>
      </c>
      <c r="B139" s="18">
        <v>84.597477609235554</v>
      </c>
    </row>
    <row r="140" spans="1:2" x14ac:dyDescent="0.25">
      <c r="A140" s="18">
        <v>3738.9694805194804</v>
      </c>
      <c r="B140" s="18">
        <v>76.740246122508353</v>
      </c>
    </row>
    <row r="141" spans="1:2" x14ac:dyDescent="0.25">
      <c r="A141" s="18">
        <v>3739.4620129870127</v>
      </c>
      <c r="B141" s="18">
        <v>70.654751007525022</v>
      </c>
    </row>
    <row r="142" spans="1:2" x14ac:dyDescent="0.25">
      <c r="A142" s="18">
        <v>3739.9545454545455</v>
      </c>
      <c r="B142" s="18">
        <v>65.493651473787011</v>
      </c>
    </row>
    <row r="143" spans="1:2" x14ac:dyDescent="0.25">
      <c r="A143" s="18">
        <v>3740.4470779220778</v>
      </c>
      <c r="B143" s="18">
        <v>80.437797634817159</v>
      </c>
    </row>
    <row r="144" spans="1:2" x14ac:dyDescent="0.25">
      <c r="A144" s="18">
        <v>3740.9396103896102</v>
      </c>
      <c r="B144" s="18">
        <v>90.297837427511126</v>
      </c>
    </row>
    <row r="145" spans="1:2" x14ac:dyDescent="0.25">
      <c r="A145" s="18">
        <v>3741.4321428571429</v>
      </c>
      <c r="B145" s="18">
        <v>93.070985655406488</v>
      </c>
    </row>
    <row r="146" spans="1:2" x14ac:dyDescent="0.25">
      <c r="A146" s="18">
        <v>3741.9246753246753</v>
      </c>
      <c r="B146" s="18">
        <v>94.149413786464194</v>
      </c>
    </row>
    <row r="147" spans="1:2" x14ac:dyDescent="0.25">
      <c r="A147" s="18">
        <v>3742.4172077922076</v>
      </c>
      <c r="B147" s="18">
        <v>76.278056035053822</v>
      </c>
    </row>
    <row r="148" spans="1:2" x14ac:dyDescent="0.25">
      <c r="A148" s="18">
        <v>3742.9097402597404</v>
      </c>
      <c r="B148" s="18">
        <v>73.504915510326569</v>
      </c>
    </row>
    <row r="149" spans="1:2" x14ac:dyDescent="0.25">
      <c r="A149" s="18">
        <v>3743.4022727272727</v>
      </c>
      <c r="B149" s="18">
        <v>80.976996294009751</v>
      </c>
    </row>
    <row r="150" spans="1:2" x14ac:dyDescent="0.25">
      <c r="A150" s="18">
        <v>3743.894805194805</v>
      </c>
      <c r="B150" s="18">
        <v>71.425083226285508</v>
      </c>
    </row>
    <row r="151" spans="1:2" x14ac:dyDescent="0.25">
      <c r="A151" s="18">
        <v>3744.3873376623378</v>
      </c>
      <c r="B151" s="18">
        <v>69.345220129571956</v>
      </c>
    </row>
    <row r="152" spans="1:2" x14ac:dyDescent="0.25">
      <c r="A152" s="18">
        <v>3744.8798701298701</v>
      </c>
      <c r="B152" s="18">
        <v>76.355110825800608</v>
      </c>
    </row>
    <row r="153" spans="1:2" x14ac:dyDescent="0.25">
      <c r="A153" s="18">
        <v>3745.3724025974025</v>
      </c>
      <c r="B153" s="18">
        <v>63.490804651979623</v>
      </c>
    </row>
    <row r="154" spans="1:2" x14ac:dyDescent="0.25">
      <c r="A154" s="18">
        <v>3745.8649350649348</v>
      </c>
      <c r="B154" s="18">
        <v>32.755156133084554</v>
      </c>
    </row>
    <row r="155" spans="1:2" x14ac:dyDescent="0.25">
      <c r="A155" s="18">
        <v>3746.3574675324676</v>
      </c>
      <c r="B155" s="18">
        <v>21.893689077902849</v>
      </c>
    </row>
    <row r="156" spans="1:2" x14ac:dyDescent="0.25">
      <c r="A156" s="18">
        <v>3746.85</v>
      </c>
      <c r="B156" s="18">
        <v>27.767354772637631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6050-0A68-45A2-A956-975FF1AFBCA5}">
  <dimension ref="A1:B1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3" t="s">
        <v>21</v>
      </c>
      <c r="B1" s="3" t="s">
        <v>28</v>
      </c>
    </row>
    <row r="2" spans="1:2" x14ac:dyDescent="0.25">
      <c r="A2" s="30">
        <v>3311</v>
      </c>
      <c r="B2" s="31">
        <v>32</v>
      </c>
    </row>
    <row r="3" spans="1:2" x14ac:dyDescent="0.25">
      <c r="A3" s="29">
        <v>3318</v>
      </c>
      <c r="B3" s="16">
        <v>21</v>
      </c>
    </row>
    <row r="4" spans="1:2" x14ac:dyDescent="0.25">
      <c r="A4" s="29">
        <v>3331</v>
      </c>
      <c r="B4" s="16">
        <v>21</v>
      </c>
    </row>
    <row r="5" spans="1:2" x14ac:dyDescent="0.25">
      <c r="A5" s="29">
        <v>3347</v>
      </c>
      <c r="B5" s="16">
        <v>20</v>
      </c>
    </row>
    <row r="6" spans="1:2" x14ac:dyDescent="0.25">
      <c r="A6" s="29">
        <v>3391</v>
      </c>
      <c r="B6" s="16">
        <v>35</v>
      </c>
    </row>
    <row r="7" spans="1:2" x14ac:dyDescent="0.25">
      <c r="A7" s="29">
        <v>3669</v>
      </c>
      <c r="B7" s="16">
        <v>21</v>
      </c>
    </row>
    <row r="8" spans="1:2" x14ac:dyDescent="0.25">
      <c r="A8" s="29">
        <v>3745</v>
      </c>
      <c r="B8" s="16">
        <v>45</v>
      </c>
    </row>
    <row r="9" spans="1:2" x14ac:dyDescent="0.25">
      <c r="A9" s="29">
        <v>3747</v>
      </c>
      <c r="B9" s="16">
        <v>34</v>
      </c>
    </row>
    <row r="10" spans="1:2" x14ac:dyDescent="0.25">
      <c r="A10" s="29">
        <v>3754</v>
      </c>
      <c r="B10" s="16">
        <v>29</v>
      </c>
    </row>
    <row r="11" spans="1:2" x14ac:dyDescent="0.25">
      <c r="A11" s="29">
        <v>3765.5</v>
      </c>
      <c r="B11" s="16">
        <v>21</v>
      </c>
    </row>
    <row r="12" spans="1:2" x14ac:dyDescent="0.25">
      <c r="A12" s="29">
        <v>3766</v>
      </c>
      <c r="B12" s="16">
        <v>24</v>
      </c>
    </row>
    <row r="13" spans="1:2" x14ac:dyDescent="0.25">
      <c r="A13" s="29">
        <v>3766.5</v>
      </c>
      <c r="B13" s="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RW ecu de la recta</vt:lpstr>
      <vt:lpstr>data_programar</vt:lpstr>
      <vt:lpstr>POROSIDAD</vt:lpstr>
      <vt:lpstr>total_clay</vt:lpstr>
      <vt:lpstr>por_nucleo</vt:lpstr>
      <vt:lpstr>GR</vt:lpstr>
      <vt:lpstr>vclay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2021-01-22T17:59:15Z</dcterms:created>
  <dcterms:modified xsi:type="dcterms:W3CDTF">2021-02-04T16:28:19Z</dcterms:modified>
</cp:coreProperties>
</file>