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225" yWindow="315" windowWidth="19440" windowHeight="7425" tabRatio="595" firstSheet="5" activeTab="8"/>
  </bookViews>
  <sheets>
    <sheet name="PENSIONADOS MP-CARNICOS" sheetId="29" r:id="rId1"/>
    <sheet name="PENSIONADOS CARNICOS" sheetId="28" r:id="rId2"/>
    <sheet name="PENSIONADOS MP-NAL" sheetId="30" r:id="rId3"/>
    <sheet name="PENSIONADOS NAL" sheetId="10" r:id="rId4"/>
    <sheet name="PENSIONADOS MP-COLCA" sheetId="31" r:id="rId5"/>
    <sheet name="PENSIONADOCOLCA" sheetId="11" r:id="rId6"/>
    <sheet name="PENSIONADOS MP-SN" sheetId="32" r:id="rId7"/>
    <sheet name="PENSIONASNCH" sheetId="13" r:id="rId8"/>
    <sheet name="PENSIONADOS MP-C.NUTRESA" sheetId="33" r:id="rId9"/>
    <sheet name="PENSIO C. NUTRESA" sheetId="23" r:id="rId10"/>
  </sheets>
  <definedNames>
    <definedName name="_xlnm._FilterDatabase" localSheetId="3" hidden="1">'PENSIONADOS NAL'!$B$3:$I$20</definedName>
    <definedName name="_xlnm.Print_Area" localSheetId="1">'PENSIONADOS CARNICOS'!$A$1:$N$13</definedName>
  </definedNames>
  <calcPr calcId="125725"/>
</workbook>
</file>

<file path=xl/calcChain.xml><?xml version="1.0" encoding="utf-8"?>
<calcChain xmlns="http://schemas.openxmlformats.org/spreadsheetml/2006/main">
  <c r="E37" i="31"/>
  <c r="E7"/>
  <c r="E10" i="30"/>
  <c r="E32" i="32"/>
  <c r="E6"/>
  <c r="E28"/>
  <c r="E15"/>
  <c r="E19" i="29"/>
  <c r="K42" i="10"/>
  <c r="K44" s="1"/>
  <c r="K4" i="23"/>
  <c r="E12" i="29" l="1"/>
  <c r="K4" i="13"/>
  <c r="K2"/>
  <c r="L12" i="11"/>
  <c r="L13" s="1"/>
  <c r="K10" i="13" l="1"/>
  <c r="R5"/>
  <c r="L2" l="1"/>
  <c r="R2" s="1"/>
  <c r="M7" i="11"/>
</calcChain>
</file>

<file path=xl/comments1.xml><?xml version="1.0" encoding="utf-8"?>
<comments xmlns="http://schemas.openxmlformats.org/spreadsheetml/2006/main">
  <authors>
    <author>Angela castañeda</author>
    <author>PC</author>
    <author>familia</author>
  </authors>
  <commentList>
    <comment ref="B19" authorId="0">
      <text>
        <r>
          <rPr>
            <b/>
            <sz val="9"/>
            <color indexed="81"/>
            <rFont val="Tahoma"/>
            <family val="2"/>
          </rPr>
          <t>Angela castañeda:</t>
        </r>
        <r>
          <rPr>
            <sz val="9"/>
            <color indexed="81"/>
            <rFont val="Tahoma"/>
            <family val="2"/>
          </rPr>
          <t xml:space="preserve">
se encuentra por nomina Servicios Nutresa por COSTA RICA TELE (506)22612222 DIRECCION 100 M NORTE RESTAURANTE J MAHAL C 14 TELEF (506) 22898753 GERENTE FABRICA COSTA RICA EMAIL: ctoro@chocolates.cr</t>
        </r>
      </text>
    </comment>
    <comment ref="F29" authorId="1">
      <text>
        <r>
          <rPr>
            <b/>
            <sz val="8"/>
            <color indexed="81"/>
            <rFont val="Tahoma"/>
            <family val="2"/>
          </rPr>
          <t>PC: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0"/>
            <rFont val="Tahoma"/>
            <family val="2"/>
          </rPr>
          <t>JUBILADO A PARTIR DEL 1 DE ABRIL DE 2010, VIENE DE RIONEGRO</t>
        </r>
      </text>
    </comment>
    <comment ref="C35" authorId="0">
      <text>
        <r>
          <rPr>
            <b/>
            <sz val="9"/>
            <color indexed="81"/>
            <rFont val="Tahoma"/>
            <family val="2"/>
          </rPr>
          <t>familiar cercano:  ADRIANA ESTRADA BETANCOURT: DIRECCION: CARRERA 75 N°13 A217TELE 3398922 MOVIL 3167406536</t>
        </r>
        <r>
          <rPr>
            <sz val="9"/>
            <color indexed="81"/>
            <rFont val="Tahoma"/>
            <family val="2"/>
          </rPr>
          <t xml:space="preserve">
EMAIL: 
</t>
        </r>
      </text>
    </comment>
    <comment ref="F36" authorId="1">
      <text>
        <r>
          <rPr>
            <b/>
            <sz val="8"/>
            <color indexed="81"/>
            <rFont val="Tahoma"/>
            <family val="2"/>
          </rPr>
          <t>PC: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0"/>
            <rFont val="Tahoma"/>
            <family val="2"/>
          </rPr>
          <t>JUBILADA A PARTIR DEL 1 DE DICIEMBRE 2010 VIENE DE SANTILLANA</t>
        </r>
      </text>
    </comment>
    <comment ref="L40" authorId="2">
      <text>
        <r>
          <rPr>
            <b/>
            <sz val="9"/>
            <color indexed="39"/>
            <rFont val="Tahoma"/>
            <family val="2"/>
          </rPr>
          <t xml:space="preserve">Cancelo mas de los facturado debido a que el mes de Abril estaba pendiente. En este caso cancelo Abril y Mayo. 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PC</author>
    <author>Equipo</author>
  </authors>
  <commentList>
    <comment ref="C5" authorId="0">
      <text>
        <r>
          <rPr>
            <b/>
            <sz val="8"/>
            <color indexed="81"/>
            <rFont val="Tahoma"/>
            <family val="2"/>
          </rPr>
          <t>PC:</t>
        </r>
        <r>
          <rPr>
            <sz val="8"/>
            <color indexed="81"/>
            <rFont val="Tahoma"/>
            <family val="2"/>
          </rPr>
          <t xml:space="preserve">
 LA ESPOSA COLCAFE MIRYAM ROMERO CALLE 8 SUR N° 50-67 (EMPRESA COLCAFE)</t>
        </r>
      </text>
    </comment>
    <comment ref="D5" authorId="0">
      <text>
        <r>
          <rPr>
            <b/>
            <sz val="8"/>
            <color indexed="81"/>
            <rFont val="Tahoma"/>
            <family val="2"/>
          </rPr>
          <t>PC:</t>
        </r>
        <r>
          <rPr>
            <sz val="8"/>
            <color indexed="81"/>
            <rFont val="Tahoma"/>
            <family val="2"/>
          </rPr>
          <t xml:space="preserve">
2856600 EXT 225</t>
        </r>
      </text>
    </comment>
    <comment ref="D6" authorId="0">
      <text>
        <r>
          <rPr>
            <b/>
            <sz val="8"/>
            <color indexed="81"/>
            <rFont val="Tahoma"/>
            <family val="2"/>
          </rPr>
          <t>PC: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0"/>
            <rFont val="Tahoma"/>
            <family val="2"/>
          </rPr>
          <t>Celular de la hija: 320 727 38 21 Ana Maria Ramirez oficina 285 66 00 ext 4421</t>
        </r>
      </text>
    </comment>
    <comment ref="C9" authorId="1">
      <text>
        <r>
          <rPr>
            <b/>
            <sz val="8"/>
            <color indexed="10"/>
            <rFont val="Tahoma"/>
            <family val="2"/>
          </rPr>
          <t>hijo Juan Camilo Velez empresa vetecel correo: vt.cel@hotmail.com celular 3147005444 5127010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familia</author>
    <author>PC</author>
  </authors>
  <commentList>
    <comment ref="L2" authorId="0">
      <text>
        <r>
          <rPr>
            <b/>
            <sz val="9"/>
            <color indexed="81"/>
            <rFont val="Tahoma"/>
            <family val="2"/>
          </rPr>
          <t>Saldo a favor de $ 3.000 de Noviembre y Diciembre en enero quitar esto menores valores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3" authorId="0">
      <text>
        <r>
          <rPr>
            <b/>
            <sz val="9"/>
            <color indexed="81"/>
            <rFont val="Tahoma"/>
            <family val="2"/>
          </rPr>
          <t>Enviar correo con las tarifas de la renovacion y la forma de pago como pensionado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7" authorId="1">
      <text>
        <r>
          <rPr>
            <b/>
            <sz val="8"/>
            <color indexed="81"/>
            <rFont val="Tahoma"/>
            <family val="2"/>
          </rPr>
          <t>PC: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0"/>
            <rFont val="Tahoma"/>
            <family val="2"/>
          </rPr>
          <t>pensionada desde el 1 de Junio de 2,010</t>
        </r>
      </text>
    </comment>
    <comment ref="J9" authorId="0">
      <text>
        <r>
          <rPr>
            <b/>
            <sz val="9"/>
            <color indexed="81"/>
            <rFont val="Tahoma"/>
            <family val="2"/>
          </rPr>
          <t>Enviar correo con las tarifas de la renovacion y la forma de pago como pensionado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<sst xmlns="http://schemas.openxmlformats.org/spreadsheetml/2006/main" count="1124" uniqueCount="540">
  <si>
    <t xml:space="preserve">DIRECCION </t>
  </si>
  <si>
    <t>TELEFONO</t>
  </si>
  <si>
    <t>CIUDAD</t>
  </si>
  <si>
    <t>ADICIONAL</t>
  </si>
  <si>
    <t>NOMBRES</t>
  </si>
  <si>
    <t>TELEFONOS</t>
  </si>
  <si>
    <t xml:space="preserve">MEDELLIN </t>
  </si>
  <si>
    <t>SABANETA</t>
  </si>
  <si>
    <t>OSCAR RAMIREZ MONTOYA</t>
  </si>
  <si>
    <t>CLASE</t>
  </si>
  <si>
    <t>NAL</t>
  </si>
  <si>
    <t>CARLOS IGNACIO GOMEZ GALINDO</t>
  </si>
  <si>
    <t>OMAR MESA AGUDELO</t>
  </si>
  <si>
    <t>CALLE 56 A N° 63 AA 08</t>
  </si>
  <si>
    <t>BELLO</t>
  </si>
  <si>
    <t xml:space="preserve">ANIBAL CALLEJAS JIMENEZ </t>
  </si>
  <si>
    <t>MARIA HELENA OTIZ URIBE</t>
  </si>
  <si>
    <t>CALLE 5 C N° 36 B 20 APTO 604 URBANIZACION ARBOLEDA DE CASTILLA (POBLADO)</t>
  </si>
  <si>
    <t xml:space="preserve">MARIA CRISTINA LOPEZ MESA </t>
  </si>
  <si>
    <t xml:space="preserve">CALLE 49 B N° 64 B 15 APTO 1001 EDIFICIO SURAMERICANA  BLOQUE 6 </t>
  </si>
  <si>
    <t xml:space="preserve">MARIA DOLORES  ALVAREZ GIRALDO </t>
  </si>
  <si>
    <t xml:space="preserve">LIA GONZALEZ RODRIGUEZ </t>
  </si>
  <si>
    <t>ANA ROSARIO YEPES JARAMILLO</t>
  </si>
  <si>
    <t>CALLE 43 N° 94-23 3 PISO (LA AMERICA)</t>
  </si>
  <si>
    <t xml:space="preserve">HELMER SANCHEZ BONILLA </t>
  </si>
  <si>
    <t xml:space="preserve">CRRA 52 N° 6 A 78 CAMINO REAL </t>
  </si>
  <si>
    <t>SNCH</t>
  </si>
  <si>
    <t xml:space="preserve">DIRECION </t>
  </si>
  <si>
    <t>CALLE 25 N° 55-88 CABAÑITAS (DEJAR EN LA PORTERIA)</t>
  </si>
  <si>
    <t>PIEDAD SANCLEMENTE GIRALDO</t>
  </si>
  <si>
    <t>LAURELES</t>
  </si>
  <si>
    <t>ANGELA MARIA JARAMILLO PALACIO</t>
  </si>
  <si>
    <t>MEDELLIN</t>
  </si>
  <si>
    <t>ENVIGADO</t>
  </si>
  <si>
    <t>FABIO DE JESUS LOPEZ SALAZAR</t>
  </si>
  <si>
    <t>CARRERA 66D N° 32B-29 BELEN MALIBU (UNIDAD DEPORTIVA DE BELEN)</t>
  </si>
  <si>
    <t>BELEN</t>
  </si>
  <si>
    <t>HERNAN DE JESUS CARDENAS GIL</t>
  </si>
  <si>
    <t>CONQUISTADORES</t>
  </si>
  <si>
    <t>AURA DE JESUS CORREA ESTRADA</t>
  </si>
  <si>
    <t xml:space="preserve">CALLE 53 N° 77B-36 APTO 321 EDIFICIO PROVIDENCIA </t>
  </si>
  <si>
    <t>LOS COLORES</t>
  </si>
  <si>
    <t>FABIO BOHORQUEZ CARVAJAL</t>
  </si>
  <si>
    <t>CARLOS ALBERTO TORO PUERTA</t>
  </si>
  <si>
    <t>LINA MARIA MEJIA PIEDRAHITA</t>
  </si>
  <si>
    <t>CALLE 36 D SUR N° 26 A 62 CASA 148 URBANIZACION LA CLARITA ENVIGADO</t>
  </si>
  <si>
    <t>ITAGUI</t>
  </si>
  <si>
    <t>PROGRAMA</t>
  </si>
  <si>
    <t>SAO3</t>
  </si>
  <si>
    <t>CIRCULAR 73 A N° 39-26 APTO 401 EDIFICIO SAN JUAN DE LOS LAGOS</t>
  </si>
  <si>
    <t>CORREO ELECTRONICO</t>
  </si>
  <si>
    <t>psanclemente@une.net.co</t>
  </si>
  <si>
    <t>limara@live.com</t>
  </si>
  <si>
    <t>ORO</t>
  </si>
  <si>
    <t>CARLOS HENAO VILLEGAS</t>
  </si>
  <si>
    <t>CRRA 50 N° 64 B 17 BARRIO SIMON BOLIVAR</t>
  </si>
  <si>
    <t>PENSIONADO COLCAFE</t>
  </si>
  <si>
    <t>CEM</t>
  </si>
  <si>
    <t xml:space="preserve">LUIS ENRIQUE LONDOÑO VALLEJO </t>
  </si>
  <si>
    <t>DIAGONAL 80 A N° 45-126 LA FLORESTA</t>
  </si>
  <si>
    <t>FABIAN ANTONIO VALENZUELA</t>
  </si>
  <si>
    <t>CALLE 41 N° 73-87 ED. LOS LOTOS  APTO 201</t>
  </si>
  <si>
    <t>ORO-TRAD</t>
  </si>
  <si>
    <t>ORO-CEM</t>
  </si>
  <si>
    <t>CARMEN ELIZABETH  HOYOS ARISTIZABAL</t>
  </si>
  <si>
    <t>MARIA ISABEL CORREA DE VELEZ</t>
  </si>
  <si>
    <t>CRRA 33 Nº 29-105 TORRE 2 APTO 205 EDIFICIO HALCONES DE SANDIEGO</t>
  </si>
  <si>
    <t>2164915 -3007800221-3838915</t>
  </si>
  <si>
    <t>PENSIONADA NACIONAL</t>
  </si>
  <si>
    <t>JESUS MARIA SIERRA ROJAS</t>
  </si>
  <si>
    <t>JORGE JAIME TAMAYO VELEZ</t>
  </si>
  <si>
    <t xml:space="preserve">CALLE 40  65 67 APTO 702 EDIFICIO SAN ESTEBAN DEL CONQUISTADOR </t>
  </si>
  <si>
    <t xml:space="preserve">CARRERA 45 B  N° 34 SUR  70 APTO 301 URBA PORTAL DEL CERRO </t>
  </si>
  <si>
    <t>CORREOS</t>
  </si>
  <si>
    <t>lizoyos@yahoo.com</t>
  </si>
  <si>
    <t>micv1953@hotmail.com</t>
  </si>
  <si>
    <t>CORREO</t>
  </si>
  <si>
    <t>2722239-2757293- Celular 3104433049</t>
  </si>
  <si>
    <t>NAL TRAD-ORO</t>
  </si>
  <si>
    <t>eugeniosanchezsalcedo@hotmail.com</t>
  </si>
  <si>
    <t>rubend21@hotmail.com</t>
  </si>
  <si>
    <t>NO TIENE CORREO</t>
  </si>
  <si>
    <t>NAL ORO-CEM</t>
  </si>
  <si>
    <t>NAL ORO</t>
  </si>
  <si>
    <t xml:space="preserve">NAL </t>
  </si>
  <si>
    <t>ORO-PLAT-SAO-CEM</t>
  </si>
  <si>
    <t>TRAD-CEM</t>
  </si>
  <si>
    <t>tvalencia@une.net.co</t>
  </si>
  <si>
    <t>OFELIA OBANDO BUSTAMANTE</t>
  </si>
  <si>
    <t>CALLE 5 A N° 39 -62  APTO 602 EDIFICIO QUINTA AVENIDA (POBLADO)</t>
  </si>
  <si>
    <t>PREJUBILADOS ACTIVA NOMINA POR CHOCOLATES</t>
  </si>
  <si>
    <t>NO TIENE</t>
  </si>
  <si>
    <t>martares02@hotmail.com</t>
  </si>
  <si>
    <t>LUZ MATILDE GUTIERREZ LOPERA</t>
  </si>
  <si>
    <t xml:space="preserve">MATILDE  MEJIA BEDOYA </t>
  </si>
  <si>
    <t xml:space="preserve">CRRA 42 N° 1 SUR 63 APTO 702 EDIFICIO  PRADOS DEL SUR </t>
  </si>
  <si>
    <t>266 21 58- 3104256700</t>
  </si>
  <si>
    <t>matysmejia@yahoo.com</t>
  </si>
  <si>
    <t>PLATA</t>
  </si>
  <si>
    <t>ORO-SAO</t>
  </si>
  <si>
    <t>MARTA LUCIA SALDARRIAGA RESTREPO</t>
  </si>
  <si>
    <t xml:space="preserve">CARRERA 49 N° 127 SUR 40 APTO 301 </t>
  </si>
  <si>
    <t>278 56 02- CELULAR: 311 369 44 28- MAMA 278 04 58</t>
  </si>
  <si>
    <t>2770717 ext 22</t>
  </si>
  <si>
    <t>jesusmariasierrarojas@hotmail.com</t>
  </si>
  <si>
    <t>3125336-310 426 37 65</t>
  </si>
  <si>
    <t>nal</t>
  </si>
  <si>
    <t>jtamayve@une.net.co</t>
  </si>
  <si>
    <t>CARNICOS</t>
  </si>
  <si>
    <t>TERESITA VALENCIA CADAVID</t>
  </si>
  <si>
    <t>amjaramillo7@hotmail.com</t>
  </si>
  <si>
    <t>mcardenl@eafit.edu.co</t>
  </si>
  <si>
    <t>ORO-CLAS-TRAD</t>
  </si>
  <si>
    <t>IVAN DARIO QUINTERO</t>
  </si>
  <si>
    <t>CARRERA 27 N°7 B 180 APTO 1202 URBA SANTA MARIA DEL BOSQUE</t>
  </si>
  <si>
    <t>ivanqq@une.net.co</t>
  </si>
  <si>
    <t xml:space="preserve">PAULA ANDREA NAVARRO CHAVARRIAGA </t>
  </si>
  <si>
    <t>panavarro13@hotmail.com</t>
  </si>
  <si>
    <t>CALLE 49 N° 78 A 28   2PISO BARRIO EL ESTADIO</t>
  </si>
  <si>
    <t>CALLE 4 A N° 29 C 83 APTO 1002 EDIFICIO AGUAS CLARAS (POBLADO)</t>
  </si>
  <si>
    <t>BUITRAGO SALAZAR GLORIA M</t>
  </si>
  <si>
    <t>2764198-3113400861</t>
  </si>
  <si>
    <t>AN1B</t>
  </si>
  <si>
    <t>CARRERA 43 A N°  32 B SUR 54 SAN MARCOS ENVIGADO</t>
  </si>
  <si>
    <t>julimejia@hotmail.com; gestionhumana@productosgarden.com</t>
  </si>
  <si>
    <t>CARRERA 77 n° 37-18 APTO 1102 EDIFICIO SENDEROS DEL PARQUE</t>
  </si>
  <si>
    <t>LARURELES</t>
  </si>
  <si>
    <t>CALLE 6ta N° 43c604 APTO 901 EDIFICIO ACUALINA (PATIO BONITO)</t>
  </si>
  <si>
    <t>3128796- 320 616 14 72</t>
  </si>
  <si>
    <t>2739733-3146882233</t>
  </si>
  <si>
    <t>carlosmesa9728@hotmail.com</t>
  </si>
  <si>
    <t>3522889-2652727-2500985-3104341670</t>
  </si>
  <si>
    <t>2606279- 3526806- 3014187487</t>
  </si>
  <si>
    <t>CALLE 35 N° 64 A 46 APTO  701 ED ALÁNDALUS (CONQUISTADORES)</t>
  </si>
  <si>
    <t>2657104-3432199</t>
  </si>
  <si>
    <t>mariadealvarezg@yahoo.es</t>
  </si>
  <si>
    <t>268 83 65 - 3136063178-3136867856</t>
  </si>
  <si>
    <t>CALLE 2 SUR N° 43 C 100 APTO 705 FRONTERAS DE OVIEDO</t>
  </si>
  <si>
    <t>liagonzalez000@yahoo.com.co</t>
  </si>
  <si>
    <t>2536205-4920333</t>
  </si>
  <si>
    <t>4160904- 3113913133-4783262</t>
  </si>
  <si>
    <t>JOS099@YAHOO.COM EXT</t>
  </si>
  <si>
    <t>JOSE MEJIA-HERMANO DE JULIANA MEJIA</t>
  </si>
  <si>
    <t>3321066-3566080-3154599838</t>
  </si>
  <si>
    <t>CALL 27 SUR N°28-270 BALCONES DE BAHIA N°3 ENVIGADO LA FRONTERA</t>
  </si>
  <si>
    <t>3526203-301 466 18 70</t>
  </si>
  <si>
    <t>3214668- 3104257776-2509807</t>
  </si>
  <si>
    <t>3712684-3710667-3117614891</t>
  </si>
  <si>
    <t>268 03 43 -3008223072- 2652561</t>
  </si>
  <si>
    <t>fabiolaluis@une.net.co</t>
  </si>
  <si>
    <t>EMPLEADA ACTIVA ESPOSA MIRYAM ROMERO TELE 3655225,2856600 mromero@colcafe.com.co</t>
  </si>
  <si>
    <t>mromero@colcafe.com.co</t>
  </si>
  <si>
    <t>2341033-5129989-4127768-3147190156</t>
  </si>
  <si>
    <t>3361886 - CELULAR 311 748 24 52-3416026</t>
  </si>
  <si>
    <t>CALDAS-ANTIOQUIA</t>
  </si>
  <si>
    <t>4140541-3164206406</t>
  </si>
  <si>
    <t>3214690- 314 51 62 288</t>
  </si>
  <si>
    <t>CALLE 55 N° 46-119 AUTOPISTA SUR FAVOR DEJAR A CLAUDIA OSPINA SECRETARIA DE GERENCIA</t>
  </si>
  <si>
    <t>MEJIA ARANGO GLORIA BEATRIZ</t>
  </si>
  <si>
    <t xml:space="preserve">CARRERA 64 N° 38-29 APTO 301 EDIFICIO BALCONES DE CONQUISTADORES </t>
  </si>
  <si>
    <t>3510672-3113168096-2657631</t>
  </si>
  <si>
    <t>gbmejia10@hotmail.com</t>
  </si>
  <si>
    <t>POBLADO</t>
  </si>
  <si>
    <t xml:space="preserve">CARRERA 45 N° 9  SUR 12 APTO 202 EDIFICIO MEDITERRANEO </t>
  </si>
  <si>
    <t>KLINKERT POSADA MARGARITA MARIA</t>
  </si>
  <si>
    <t>CALLE 11 B N° 31 A -04 EDIFICIO ENTREAGUAS, APTO 701 BARRIO POBLADO</t>
  </si>
  <si>
    <t>C.NUTRESA</t>
  </si>
  <si>
    <t>mmklinkert@gmail.com, clorpo@une.net.co</t>
  </si>
  <si>
    <t>OSPINA CANO FRANCISCO</t>
  </si>
  <si>
    <t>ZENU</t>
  </si>
  <si>
    <t>GARCIA GALLO YOLANDA</t>
  </si>
  <si>
    <t>pachoospina2011@hotmail.com; marticalondo@hotmail.com</t>
  </si>
  <si>
    <t xml:space="preserve">CALLE 45 SUR  N° 41-80 BLOQUE 8 APTO 330 URBANIZACION PALESTINA </t>
  </si>
  <si>
    <t>LA PAZ-ENVIGADO</t>
  </si>
  <si>
    <t>3320705-3186473360</t>
  </si>
  <si>
    <t>ESTRADA BETANCOURT VICTORIA EUGENIA</t>
  </si>
  <si>
    <t>CALI</t>
  </si>
  <si>
    <t>3398922-3152883712</t>
  </si>
  <si>
    <t>vickyestra75@hotmail.com;aecur01@hotmail.com</t>
  </si>
  <si>
    <t>DUQUE HOYOS BERTHA LUCIA</t>
  </si>
  <si>
    <t>CALLE 34B N° 82 A 32 APTO 101 EDIFICIO EL ALCAZAR-CASTELLANA (LAURELES)</t>
  </si>
  <si>
    <t>2505839-3137978670-2610322</t>
  </si>
  <si>
    <t>CASTRO MENDOZA JAIRO RAFAEL</t>
  </si>
  <si>
    <t>CALLE 21 SUR N° 41-117 INTERIOR 1516 EDIFICIO CANTAPIEDRA</t>
  </si>
  <si>
    <t>LITO</t>
  </si>
  <si>
    <t>PENSIONADO</t>
  </si>
  <si>
    <t>yolandagarciagallo22@gmail.com</t>
  </si>
  <si>
    <t>4123991-5129294-</t>
  </si>
  <si>
    <t>jairorafaelcastro@gmail.com</t>
  </si>
  <si>
    <t>2706385-3162846611-2716385</t>
  </si>
  <si>
    <t>VILLEGAS CORREA RAUL DANILO</t>
  </si>
  <si>
    <t>CALLE 6 A N°18-60 APTO 1503 EDIFICIO PIE DEL BOSQUE</t>
  </si>
  <si>
    <t>3211116- 412 6457- 314 631 18 99</t>
  </si>
  <si>
    <t>5523741-3105034914-4470557</t>
  </si>
  <si>
    <t>SANTIAGO DE CALI -VALLE</t>
  </si>
  <si>
    <t>CASA 444 08 05-3002027427-317 679 45 78</t>
  </si>
  <si>
    <t xml:space="preserve">CALLE 5-A N° 39 62 APTO 302 EDIFICIO QUINTA AVENIDA EL POBLADO </t>
  </si>
  <si>
    <t>danilovico60@yahoo.com.co</t>
  </si>
  <si>
    <t>gloria.buitragos@une.net.co;gmbuitrago@hotmail.com</t>
  </si>
  <si>
    <t>omyalvarez2012@gmail.com</t>
  </si>
  <si>
    <t>PALACIO GALLEGO LUZ MARY</t>
  </si>
  <si>
    <t>CALLE 50N° 71-80 EDIFICIO EL CARIBE BLOQUE A APTO 518 ESTADIO</t>
  </si>
  <si>
    <t>2300236- 313 696 10 31- 312 2389754-2307635</t>
  </si>
  <si>
    <t>anacrispa@hotmail.com</t>
  </si>
  <si>
    <t>Calle 34 No 64 A 48 . Apartamento 302. Edificio "Escorial"</t>
  </si>
  <si>
    <t>265 92 24 -3122183509,2211420 MARGARITA VILLEGAS</t>
  </si>
  <si>
    <t>2652544-252 01 52 CELULAR 3122488102</t>
  </si>
  <si>
    <t>yovale55@hotmail.com;fasime1949@hotmail.com</t>
  </si>
  <si>
    <t>oramirez@une.net.co;amramirez@colcafe.com.co</t>
  </si>
  <si>
    <t>FLOREZ SERNA MARIA FABIOLA</t>
  </si>
  <si>
    <t>2650630-2654316-3217570976</t>
  </si>
  <si>
    <t>CEM-ORO</t>
  </si>
  <si>
    <t>MEDELLIN-GUAYABAL</t>
  </si>
  <si>
    <t>fflorezs@yahoo.es</t>
  </si>
  <si>
    <t>lusmagulo@hotmail.com;lusmagulo@hotmail.com</t>
  </si>
  <si>
    <t xml:space="preserve">Ana Maria  ramirez Cardona la hija trabaja en COLCAFE esta muy pendiente d elos pagos </t>
  </si>
  <si>
    <t>CARRERA 38 N° 75 B SUR 115 APTO 502 PARQUE RESIDENCIAL  LA VEGA, VEREDA SAN JOSE</t>
  </si>
  <si>
    <t>4198301-3147737021</t>
  </si>
  <si>
    <t xml:space="preserve">CALLE 14 SUR N° 43 A 147 APTO 501 EDIFICIO MOLIERE </t>
  </si>
  <si>
    <t>3154187589-3527496</t>
  </si>
  <si>
    <t>CARRERA 55 N° 16-86 Barrio San Pablo Guayabal</t>
  </si>
  <si>
    <t>FECHA PAGO</t>
  </si>
  <si>
    <t>VALOR</t>
  </si>
  <si>
    <t>SUCURSAL</t>
  </si>
  <si>
    <t>CODIGO TRA</t>
  </si>
  <si>
    <t>VIANEY SE ENVIO</t>
  </si>
  <si>
    <t>8,318,733</t>
  </si>
  <si>
    <t>SANIN BEDOYA JORGE ALVARO</t>
  </si>
  <si>
    <t>2669622-3156770076</t>
  </si>
  <si>
    <t>CALLE 5 SUR nª 29 A 141 APTO 804 EDIFICIO PINO AZUL</t>
  </si>
  <si>
    <t>alvarosanin@gmail.com</t>
  </si>
  <si>
    <t>CASTRILLON LONDO･O SILVIA E.</t>
  </si>
  <si>
    <t>CEDULA</t>
  </si>
  <si>
    <t>Calle 29sur #45a-60 apto 707 Urbanizacion Orense</t>
  </si>
  <si>
    <t>3675378 - 3104132049</t>
  </si>
  <si>
    <t>sec1@une.net.co</t>
  </si>
  <si>
    <t>OCHOA HIDRON LUZ ELENA</t>
  </si>
  <si>
    <t>cra 43 #25A-112 apto 305 Urbanizacion Poblado Real</t>
  </si>
  <si>
    <t>2622392 - 3113977474</t>
  </si>
  <si>
    <t>lehidron@une.net.co</t>
  </si>
  <si>
    <t>GARCIA OSORIO RODRIGO</t>
  </si>
  <si>
    <t>CALLE 49 Nº 36-40 APTO 905 EDIFICIO MAR DE PLATA BUENOS AIRES</t>
  </si>
  <si>
    <t>2163074-3104176037-2211687</t>
  </si>
  <si>
    <t>CANCELADO</t>
  </si>
  <si>
    <t>FACTURADO</t>
  </si>
  <si>
    <t>a favor</t>
  </si>
  <si>
    <t>jsaldarriaga2004@gmail.com;jsaldarriaga@hotmail.com;jsaldarriaga@misena.edu.co;angelamacoso@hotmail.com; cleo011276@gmail.com</t>
  </si>
  <si>
    <t>JARAMILLO VELASQUEZ CARLOS MARIO</t>
  </si>
  <si>
    <t>CALLE 43 Nº 81-22 Barrio el Porvenir- Sector el llanito -incubadora Genesis</t>
  </si>
  <si>
    <t>5316724-5390562-3786416-3104633711</t>
  </si>
  <si>
    <t>RIONEGRO</t>
  </si>
  <si>
    <t>Virtual</t>
  </si>
  <si>
    <t>karlosmjv@gmail.com;papelin1@hotmail.com</t>
  </si>
  <si>
    <t>RAMIREZ HENAO WILLIAM DE JESUS</t>
  </si>
  <si>
    <t>CALLE 6A # 29-129 BLOQUE 1 APTO 602 URBANIZACIÓN MIRAVALLE</t>
  </si>
  <si>
    <t>3119615-3216488340-2345657-3104492562</t>
  </si>
  <si>
    <t>OROD</t>
  </si>
  <si>
    <t>wramirez71@gmail.com</t>
  </si>
  <si>
    <t>hasta junio 30 tiene pago 1 julio paga por cuenta bancolombia</t>
  </si>
  <si>
    <t>Oviedo</t>
  </si>
  <si>
    <t>bl.duque@hotmail.com; santduqu@bancolombia.com.co; santiagoduqueduque@gmail.com</t>
  </si>
  <si>
    <t>Unicentro</t>
  </si>
  <si>
    <t>CARRERA 102 # 15-111 BARRIO CIUDAD JARDIN  CALI -VALLE</t>
  </si>
  <si>
    <t>Transferencia Cajero-Pasoancho 4</t>
  </si>
  <si>
    <t>Traslado cajero -Eixito Envigado</t>
  </si>
  <si>
    <t>Avenida Nutibara</t>
  </si>
  <si>
    <t>juanfernando4@gmail.com; mhenao@cio.com.co</t>
  </si>
  <si>
    <t>rogaos4298@hotmail.com; hollmu@gmail.com; Ana.Garcia@cryogas.com.co</t>
  </si>
  <si>
    <t>6343 4343</t>
  </si>
  <si>
    <t>2358382-3103809793</t>
  </si>
  <si>
    <t>ARBELAEZ LOPEZ AUGUSTO DE JESUS</t>
  </si>
  <si>
    <t>CARRERA 48 # 17A SUR 51 APTO 813 URBANIZACION VEGAS DE ZUÑIGA</t>
  </si>
  <si>
    <t>2766323-253 59 50-3127200403-3122872583</t>
  </si>
  <si>
    <t>OROD-SAO3</t>
  </si>
  <si>
    <t>auarlo2014@gmail.com   arbeco@une.net.co</t>
  </si>
  <si>
    <t>JIMENEZ BARBOSA MARIELA</t>
  </si>
  <si>
    <t>aris bancolombia</t>
  </si>
  <si>
    <t>BANCO</t>
  </si>
  <si>
    <t>ARISTOBULO</t>
  </si>
  <si>
    <t>PREMIUM PLAZA</t>
  </si>
  <si>
    <t>BETANCUR  MARIA DEL CONSUELO</t>
  </si>
  <si>
    <t>6009188-3148012319-5843953-3106689893</t>
  </si>
  <si>
    <t>muribet18@hotmail.es</t>
  </si>
  <si>
    <t>CARRERA 58 # 77-41 APTO 707 RESERVAS DEL SUR  ITAGUI-SANTAMARIA</t>
  </si>
  <si>
    <t>ITAGUI-SANTAMARIA</t>
  </si>
  <si>
    <t>premium plaza</t>
  </si>
  <si>
    <t>Boulevar de Envigado</t>
  </si>
  <si>
    <t>ARTEAGA GARCIA OLGA LUCIA</t>
  </si>
  <si>
    <t>CALLE 58 # 62-35 VILLANUEVA COPACABANA</t>
  </si>
  <si>
    <t>2742854- 3155060847-2092821-3122637615</t>
  </si>
  <si>
    <t>COPACABANA-ANTIOQUIA</t>
  </si>
  <si>
    <t>olgalucia.arteaga@hotmail.com</t>
  </si>
  <si>
    <t xml:space="preserve">3213739-5864235-3208776218-3218359433- </t>
  </si>
  <si>
    <t>gelajara@hotmail.com; amjaramiillo7@hotmail.com</t>
  </si>
  <si>
    <t xml:space="preserve">06 DE MAYO </t>
  </si>
  <si>
    <t>TRANSFERENCIA ELECTRONICA</t>
  </si>
  <si>
    <t>ENVIADO A COOMEVA</t>
  </si>
  <si>
    <t>Oviedo centro comercial</t>
  </si>
  <si>
    <t>Carulla Mall Llano Grande</t>
  </si>
  <si>
    <t>Transferencia sucursal virtual</t>
  </si>
  <si>
    <t>traslado cajero -Bolivariana</t>
  </si>
  <si>
    <t>El 7 de mayo aplicado</t>
  </si>
  <si>
    <t>CNB REDES</t>
  </si>
  <si>
    <t>C.C. Sante fé</t>
  </si>
  <si>
    <t xml:space="preserve">Centro de la confección </t>
  </si>
  <si>
    <t>ARISTOBULO ABRIL Y MAYO</t>
  </si>
  <si>
    <t>Centro de Pagos Itagui</t>
  </si>
  <si>
    <t>Calazans</t>
  </si>
  <si>
    <t>Centro de Pagos Guayabal</t>
  </si>
  <si>
    <t>Éxito Unicentro</t>
  </si>
  <si>
    <t>Estadio</t>
  </si>
  <si>
    <t>Cuenta Aristobulo-Calazans</t>
  </si>
  <si>
    <t>Transferencia Cajero la 70</t>
  </si>
  <si>
    <t>Transferencia Cajero Loma los bernal</t>
  </si>
  <si>
    <t>C.C. Santa Fé</t>
  </si>
  <si>
    <t>Traslado cajero zenu</t>
  </si>
  <si>
    <t>Avenida Bolivariana</t>
  </si>
  <si>
    <t>Traslado cajero</t>
  </si>
  <si>
    <t>LENIS MARTINEZ GILBERTO DEJESU</t>
  </si>
  <si>
    <t>CARRERA 77B # 60-81 CASA 102 URBANIZACIÓN ALMENDROS DE LA 80- LOS COLORES</t>
  </si>
  <si>
    <t>4218225-3116363113-6015314-3116404602</t>
  </si>
  <si>
    <t>yogil8@hotmail.com</t>
  </si>
  <si>
    <t>Cancelado el 4 de junio</t>
  </si>
  <si>
    <t>Coomeva Aplicó el 5 de junio</t>
  </si>
  <si>
    <t>pagado el 4 de junio</t>
  </si>
  <si>
    <t>pagado el 6 de junio</t>
  </si>
  <si>
    <t>Coomeva aplicó el 9 de junio</t>
  </si>
  <si>
    <t>cancelado 4junio</t>
  </si>
  <si>
    <t>4 junio cancelado</t>
  </si>
  <si>
    <t>Coomeva Aplicó el: 5 de junio</t>
  </si>
  <si>
    <t>CÉDULA</t>
  </si>
  <si>
    <t xml:space="preserve">05 DE MAYO </t>
  </si>
  <si>
    <t>Cuenta de ahorros BANCOLOMBIA</t>
  </si>
  <si>
    <t>Transferencia a helm bank 4 de junio</t>
  </si>
  <si>
    <t xml:space="preserve">    522233</t>
  </si>
  <si>
    <t>RESTREPO RESTREPO RAFAEL JOSE</t>
  </si>
  <si>
    <t>CL 32 SUR 47 46 APT 409</t>
  </si>
  <si>
    <t>FECHA PENSIONADO</t>
  </si>
  <si>
    <t>Bancolombia-coomeva</t>
  </si>
  <si>
    <t>LA COMPAÑÍA DEDUCE Y CANCELA</t>
  </si>
  <si>
    <t>PAGAN EN CUENTA BANCOLOMBIA BAJO EL NIT ARISTÓBULO PÉREZ SAS</t>
  </si>
  <si>
    <t>PAGAN DIRECTAMENTE EN LA CUENTA DE ARISTÓBULO PERSONAL</t>
  </si>
  <si>
    <t>ANTERIOR DIRECTAMENTE COOMEVA PREPAGADA</t>
  </si>
  <si>
    <t>CALLE 46B # 69-51 FLORIDA NUEVA</t>
  </si>
  <si>
    <t>2601967-3207278258 -</t>
  </si>
  <si>
    <t>mjimenezb@outlook.com</t>
  </si>
  <si>
    <t>TARIFA FACTURADA</t>
  </si>
  <si>
    <t>FECHA</t>
  </si>
  <si>
    <t>22 Mayo Coomeva aplicó</t>
  </si>
  <si>
    <t>3006528363-3122972297 DEL ESPOSO JUAN CAMILO RESTREPO</t>
  </si>
  <si>
    <t>SERNA DE FLOREZ ROSA MARGARITA</t>
  </si>
  <si>
    <t>GALLEGO FLOREZ MARTHA CECILIA</t>
  </si>
  <si>
    <t>GALLEGO FLOREZ AMPARO DELCARME</t>
  </si>
  <si>
    <t>FLOREZ SERNA ALBA ROCIO</t>
  </si>
  <si>
    <t>SANCHEZ POSADA CONSUELO</t>
  </si>
  <si>
    <t>FLOREZ SANCHEZ MAURICIO</t>
  </si>
  <si>
    <t>FLOREZ SANCHEZ DAVID</t>
  </si>
  <si>
    <t>TOTAL</t>
  </si>
  <si>
    <t>PROG</t>
  </si>
  <si>
    <t>BENEFICIARIOS</t>
  </si>
  <si>
    <t>VR. NETO</t>
  </si>
  <si>
    <t>TRAD</t>
  </si>
  <si>
    <t>JARAMILLO VELASQUEZ CARLOS</t>
  </si>
  <si>
    <t>JARAMILLO RENDON JUAN ESTEBAN</t>
  </si>
  <si>
    <t>CLAS</t>
  </si>
  <si>
    <t>JARAMILLO DE TIRADO MARIA EUGE</t>
  </si>
  <si>
    <t>ANDB</t>
  </si>
  <si>
    <t>VELASQUEZ GAVIRIA EUGENIA</t>
  </si>
  <si>
    <t>JARAMILLO VELASQUEZ CARLOS M</t>
  </si>
  <si>
    <t>RENDON CASTANO ANGELA</t>
  </si>
  <si>
    <t>TIRADO JARAMILLO CAROLINA</t>
  </si>
  <si>
    <t>RESTREPO TAMAYO ANA MARIA</t>
  </si>
  <si>
    <t>RESTREPO TAMAYO MARTHA ALICIA</t>
  </si>
  <si>
    <t>RESTREPO TAMAYO NORA ELENA</t>
  </si>
  <si>
    <t>CEM1</t>
  </si>
  <si>
    <t>TAMAYO MEJIA MARIA ELENA</t>
  </si>
  <si>
    <t>TRAH</t>
  </si>
  <si>
    <t>SIERRA ROJAS JESUS MARIA</t>
  </si>
  <si>
    <t>ESCOBAR DE SIERRA MARIA EUGENI</t>
  </si>
  <si>
    <t>TAMAYO VELEZ JORGE JAIME</t>
  </si>
  <si>
    <t>DIAZ DE TAMAYO GLORIA</t>
  </si>
  <si>
    <t>GOMEZ GALINDO CARLOS IGNACION</t>
  </si>
  <si>
    <t>GOMEZ GALINDO MARINA DELSOCORR</t>
  </si>
  <si>
    <t>OROG</t>
  </si>
  <si>
    <t>GOMEZ GALINDO CARLOS IGNACIO</t>
  </si>
  <si>
    <t>MESA AGUDELO OMAR</t>
  </si>
  <si>
    <t>VELEZ DE MESA PIEDAD DEL SOCOR</t>
  </si>
  <si>
    <t>SANCHEZ BONILLA HELMER</t>
  </si>
  <si>
    <t>SANCHEZ SALCEDO HELMER EUGENIO</t>
  </si>
  <si>
    <t>SANCHEZ SALCEDO JOSE FERNANDO</t>
  </si>
  <si>
    <t>CALLEJAS JIMENEZ ANIBAL</t>
  </si>
  <si>
    <t>LONDONO MAYA MARIA ARACELLY</t>
  </si>
  <si>
    <t>PLAT</t>
  </si>
  <si>
    <t>QUINTERO QUINTERO IVAN DARIO</t>
  </si>
  <si>
    <t>YEPES DE QUINTERO GLORIA ELENA</t>
  </si>
  <si>
    <t>LOPEZ SALAZAR FABIO DEJESUS</t>
  </si>
  <si>
    <t>LOPEZ ORTIZ JUAN CARLOS</t>
  </si>
  <si>
    <t>LOPEZ ORTIZ CLAUDIA ELENA</t>
  </si>
  <si>
    <t>LOPEZ ORTIZ LINA MARIA</t>
  </si>
  <si>
    <t>RUIZ LOPEZ ANA MARIA</t>
  </si>
  <si>
    <t>ORTIZ RAMIREZ MARTA SILVIA</t>
  </si>
  <si>
    <t>CARDENAS GIL HERNAN DEJESUS</t>
  </si>
  <si>
    <t>LOPERA BETANCUR GLORIA DEL SOC</t>
  </si>
  <si>
    <t>ZAPATA SALAZAR PAULA ANDREA</t>
  </si>
  <si>
    <t>CASTRO ZAPATA SEBASTIAN</t>
  </si>
  <si>
    <t>GAVIRIA PAREJA MARGARITA MARIA</t>
  </si>
  <si>
    <t>SANIN GAVIRIA LAURA</t>
  </si>
  <si>
    <t>SANIN GAVIRIA CAROLINA</t>
  </si>
  <si>
    <t>OROO</t>
  </si>
  <si>
    <t>CORREA ESTRADA AURA DEJESUS</t>
  </si>
  <si>
    <t>ORTIZ URIBE MARIA HELENA</t>
  </si>
  <si>
    <t>ESCOBAR ARISMENDI LIBIA MARGAR</t>
  </si>
  <si>
    <t>GALLO DE GARCIA MAGNOLIA</t>
  </si>
  <si>
    <t>LOPEZ MESA MARIA CRISTINA</t>
  </si>
  <si>
    <t>LOPEZ MESA MARIA REGINA</t>
  </si>
  <si>
    <t>ALVAREZ MORENO OMAIRA</t>
  </si>
  <si>
    <t>LOPEZ MESA FENIVER</t>
  </si>
  <si>
    <t>LOPEZ MESA CECILIA</t>
  </si>
  <si>
    <t>SAEP</t>
  </si>
  <si>
    <t>LOPEZ MESA MARIA FENIVER</t>
  </si>
  <si>
    <t>JARAMILLO PALACIO ANGELA</t>
  </si>
  <si>
    <t>JARAMILLO PALACIO SILVIA E</t>
  </si>
  <si>
    <t>ESTRADA BETANCOURT VICTORIA EU</t>
  </si>
  <si>
    <t>BETANCOURT DEESTRADA EVELIA</t>
  </si>
  <si>
    <t>ESTRADA MARIN SEBASTIAN</t>
  </si>
  <si>
    <t>ALVAREZ GIRALDO MARIA DOLORES</t>
  </si>
  <si>
    <t>ALVAREZ GIRALDO MARGARITA JOSE</t>
  </si>
  <si>
    <t>SALAZAR DE BUITRAGO LIGIA</t>
  </si>
  <si>
    <t>MEJIA BEDOYA MATILDE</t>
  </si>
  <si>
    <t>POSADA DE MEJIA ANA RAQUEL</t>
  </si>
  <si>
    <t>MEJIA BEDOYA MARIA CAMILA</t>
  </si>
  <si>
    <t>MEJIA BEDOYA MARGARITA</t>
  </si>
  <si>
    <t>OSORIO NARANJO BLANCA AMPARO</t>
  </si>
  <si>
    <t>MEJIA BEDOYA JOSE</t>
  </si>
  <si>
    <t>PUERTA DE TORO DORA ELISA</t>
  </si>
  <si>
    <t>VALENCIA CADAVID TERESITA</t>
  </si>
  <si>
    <t>MEDINA VALENCIA CAROLINA</t>
  </si>
  <si>
    <t>VALENCIA MEDINA OLGA LUCIA</t>
  </si>
  <si>
    <t>MEDINA VANEGAS JUAN FERNANDO</t>
  </si>
  <si>
    <t>VALENCIA DE MEDINA LILIANA MA</t>
  </si>
  <si>
    <t>MEDINA VALENCIA JUAN DAVID</t>
  </si>
  <si>
    <t>JARAMILLO PELAEZ RUTH CECILIA</t>
  </si>
  <si>
    <t>MEJIA BETANCUR ESTER ADRIANA</t>
  </si>
  <si>
    <t>LONDONO RAMIREZ ELVIA</t>
  </si>
  <si>
    <t>GALLEGO DE VALENCIA MARIELA DE</t>
  </si>
  <si>
    <t>VALENCIA CADAVID JAIME DEL CAR</t>
  </si>
  <si>
    <t>CASTANO RICAURTE FABIO REINALD</t>
  </si>
  <si>
    <t>VALENCIA DE CASTAÑO AMPARO</t>
  </si>
  <si>
    <t>VALENCIA CADAVID GUILLERMO</t>
  </si>
  <si>
    <t>MEDINA DEVALENCIA LUCIA</t>
  </si>
  <si>
    <t>VALENCIA CADAVID RAUL</t>
  </si>
  <si>
    <t>GONZALEZ RODRIGUEZ LIA SELSANT</t>
  </si>
  <si>
    <t>GONZALEZ RODRIGUEZ IGNACIO ENR</t>
  </si>
  <si>
    <t>YEPES JARAMILLO ANA ROSARIO</t>
  </si>
  <si>
    <t>GUTIERREZ LOPERA LUZ MATILDE</t>
  </si>
  <si>
    <t>GUTIERREZ LOPERA MARIA AMPARO</t>
  </si>
  <si>
    <t>ARCILA GUTIERREZ CAMILO</t>
  </si>
  <si>
    <t>GIRALDO LOPERA ANA MARIA</t>
  </si>
  <si>
    <t>GUTIERREZ LOPERA JORGE DIEGO</t>
  </si>
  <si>
    <t>GUTIERREZ LOPERA CARLOS GUSTAV</t>
  </si>
  <si>
    <t>ARCILA VIEIRA CAMILA</t>
  </si>
  <si>
    <t>LOPERA DEGUTIERREZ DORA</t>
  </si>
  <si>
    <t>ARCILA ARANGO JORGE ALBERTO</t>
  </si>
  <si>
    <t>OBANDO BUSTAMANTE OFELIA</t>
  </si>
  <si>
    <t>SANCLEMENTE GIRALDO PIEDAD</t>
  </si>
  <si>
    <t>GARCIA GARCIA JUDITH</t>
  </si>
  <si>
    <t>DUQUE DUQUE JORGE ANDRES</t>
  </si>
  <si>
    <t>DUQUE DEPARAMO LIBIA ESTER</t>
  </si>
  <si>
    <t>OCHOA HIDRON ANGELA MARIA</t>
  </si>
  <si>
    <t xml:space="preserve">GONZALEZ RODRIGUEZ LIA </t>
  </si>
  <si>
    <t>HENAO VILLEGAS CARLOS</t>
  </si>
  <si>
    <t>TOBAR DEHENAO CLARA ROSA</t>
  </si>
  <si>
    <t>HENAO TOBAR CLARA CECILIA</t>
  </si>
  <si>
    <t>HENAO VILLEGAS ANA ELOINA</t>
  </si>
  <si>
    <t>LONDONO VALLEJO LUIS ENRIQUE</t>
  </si>
  <si>
    <t>LOSADA DELONDONO FABIOLA</t>
  </si>
  <si>
    <t>LONDONO VALLEJO MARGARITA</t>
  </si>
  <si>
    <t>VALENZUELA  FABIAN ANTONIO</t>
  </si>
  <si>
    <t>HERRERA LONDONO LUZ MILA</t>
  </si>
  <si>
    <t>BOHORQUEZ CARVAJAL FABIO</t>
  </si>
  <si>
    <t>BEDOYA RESTREPO JUDITH</t>
  </si>
  <si>
    <t>RAMIREZ MONTOYA OSCAR</t>
  </si>
  <si>
    <t>VELASQUEZ MARIA ISABEL</t>
  </si>
  <si>
    <t>CARDONA VILLA SILVIA ELENA</t>
  </si>
  <si>
    <t>RAMIREZ CARDONA ANA MARIA</t>
  </si>
  <si>
    <t>RAMIREZ MONTOYA JOSE RUBIO</t>
  </si>
  <si>
    <t>PALACIO ADARVE EMILIO</t>
  </si>
  <si>
    <t>HOYOS ARISTIBAL CARMEN ELIZABE</t>
  </si>
  <si>
    <t>HOYOS ARISTIZABAL MARIA JUDITH</t>
  </si>
  <si>
    <t>HOYOS ARISTIZABAL ROSA EMMA</t>
  </si>
  <si>
    <t>HOYOS ARISTIZABAL FELIX ANGEL</t>
  </si>
  <si>
    <t>HOYOS DEHOYOS DORA LIA</t>
  </si>
  <si>
    <t>HOYOS HOYOS LINA MARIA</t>
  </si>
  <si>
    <t>HOYOS VALENCIA MARIA CONSUELO</t>
  </si>
  <si>
    <t>ORTEGA DEMONTOYA MAGDALENA OLG</t>
  </si>
  <si>
    <t>HOYOS ARISTIZABAL OSCAR HUGO</t>
  </si>
  <si>
    <t>CORREA DE VELEZ MARIA ISABEL</t>
  </si>
  <si>
    <t>CORREA VASQUEZ ADRIANA MARIA</t>
  </si>
  <si>
    <t>CASTRILLON LONDONO JORGE H</t>
  </si>
  <si>
    <t>CASTRILLON LONDONO OLGA LUCIA</t>
  </si>
  <si>
    <t>OCHOA HOYOS ANA LUISA</t>
  </si>
  <si>
    <t>CASTRILLON DE ESPITIA MARIA NE</t>
  </si>
  <si>
    <t>GARCIA CASTANO ANA ZORAIDA</t>
  </si>
  <si>
    <t>MUNERA GARCIA MARIA CLARA</t>
  </si>
  <si>
    <t>MUNERA LONDONO HOLLMAN ANDRES</t>
  </si>
  <si>
    <t>BENEFICIARIO</t>
  </si>
  <si>
    <t>VILLEGAS ALVAREZ GLORIA ISABEL</t>
  </si>
  <si>
    <t>VILLEGAS ALVAREZ DIANA LUCIA</t>
  </si>
  <si>
    <t>ALVAREZ DE VILLEGAS AMARY</t>
  </si>
  <si>
    <t>RAMIREZ HENAO WILLIAM DEJESUS</t>
  </si>
  <si>
    <t>OBANDO CARDENAS MYRIAM DELSOCO</t>
  </si>
  <si>
    <t>JIMENEZ BARBOSA LUCERO</t>
  </si>
  <si>
    <t>JIMENEZ BARBOSA MYRIAM</t>
  </si>
  <si>
    <t>BARBOSA DEJIMENEZ ALICIA</t>
  </si>
  <si>
    <t>SALDARRIAGA RESTREPO MARTA L</t>
  </si>
  <si>
    <t>SALDARRIAGA RESTREPO JOSE IGNA</t>
  </si>
  <si>
    <t>SALDARRIAGA RESTREPO JUAN GUIL</t>
  </si>
  <si>
    <t>ESCOBAR VASQUEZ VICTOR MANUEL</t>
  </si>
  <si>
    <t>SALDARRIAGA RESTREPO CELINA</t>
  </si>
  <si>
    <t>SALDARRIAGA RESTREPO LUZ ELENA</t>
  </si>
  <si>
    <t>VELEZ SALDARRIAGA MARIA CLARA</t>
  </si>
  <si>
    <t>VELEZ SALDARRIAGA JOSE ALEJAND</t>
  </si>
  <si>
    <t>HERNANDEZ SALDARRIAGA LUISA FE</t>
  </si>
  <si>
    <t>HERNANDEZ VELEZ MARIA JOSE</t>
  </si>
  <si>
    <t>VELEZ CORDOBA JOSE DARIO</t>
  </si>
  <si>
    <t>RESTREPO DE SALDARRIAGA GABRIE</t>
  </si>
  <si>
    <t>ARANGO DE MEJIA LUZ</t>
  </si>
  <si>
    <t>NAVARRO CHAVARRIAGA PAULA ANDR</t>
  </si>
  <si>
    <t>CHAVARRIAGA DE NAVARRO MARTHA</t>
  </si>
  <si>
    <t>MEJIA PIEDRAHITA LINA MARIA</t>
  </si>
  <si>
    <t>JIMENEZ MEJIA MARIANA</t>
  </si>
  <si>
    <t>ARBELAEZ LOPEZ AUGUSTO DEJESUS</t>
  </si>
  <si>
    <t>VR.NETO</t>
  </si>
  <si>
    <t>LENIS MARTINEZ GILBERTO DEJES</t>
  </si>
  <si>
    <t>KLINKERT POSADA MARGARITA MAR</t>
  </si>
  <si>
    <t>MARTINEZ VALENCIA LUCELLY DEL</t>
  </si>
  <si>
    <t>LENIS MARTINEZ JOHANA MILENA</t>
  </si>
  <si>
    <t>LENIS MARTINEZ JULIETH</t>
  </si>
  <si>
    <t>KLINKERT POSADA MARGARITA MARI</t>
  </si>
  <si>
    <t>KLINKERT POSADA MARTHA CECILIA</t>
  </si>
</sst>
</file>

<file path=xl/styles.xml><?xml version="1.0" encoding="utf-8"?>
<styleSheet xmlns="http://schemas.openxmlformats.org/spreadsheetml/2006/main">
  <numFmts count="6">
    <numFmt numFmtId="43" formatCode="_(* #,##0.00_);_(* \(#,##0.00\);_(* &quot;-&quot;??_);_(@_)"/>
    <numFmt numFmtId="164" formatCode="_ * #,##0_ ;_ * \-#,##0_ ;_ * &quot;-&quot;??_ ;_ @_ "/>
    <numFmt numFmtId="165" formatCode="_(* #,##0_);_(* \(#,##0\);_(* &quot;-&quot;??_);_(@_)"/>
    <numFmt numFmtId="166" formatCode="_-[$$-240A]\ * #,##0_ ;_-[$$-240A]\ * \-#,##0\ ;_-[$$-240A]\ * &quot;-&quot;_ ;_-@_ "/>
    <numFmt numFmtId="167" formatCode="[$$-240A]\ #,##0"/>
    <numFmt numFmtId="168" formatCode="[$$-240A]\ #,##0.00"/>
  </numFmts>
  <fonts count="27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9"/>
      <name val="Arial"/>
      <family val="2"/>
    </font>
    <font>
      <u/>
      <sz val="10"/>
      <name val="Arial"/>
      <family val="2"/>
    </font>
    <font>
      <sz val="8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8"/>
      <color indexed="10"/>
      <name val="Tahoma"/>
      <family val="2"/>
    </font>
    <font>
      <b/>
      <sz val="9"/>
      <color indexed="81"/>
      <name val="Tahoma"/>
      <family val="2"/>
    </font>
    <font>
      <sz val="8"/>
      <name val="Verdana"/>
      <family val="2"/>
    </font>
    <font>
      <sz val="10"/>
      <color rgb="FFFF0000"/>
      <name val="Arial"/>
      <family val="2"/>
    </font>
    <font>
      <sz val="9"/>
      <color indexed="81"/>
      <name val="Tahoma"/>
      <family val="2"/>
    </font>
    <font>
      <sz val="10"/>
      <name val="Arial"/>
      <family val="2"/>
    </font>
    <font>
      <b/>
      <sz val="10"/>
      <color rgb="FFFF0000"/>
      <name val="Arial"/>
      <family val="2"/>
    </font>
    <font>
      <b/>
      <sz val="8"/>
      <name val="Arial"/>
      <family val="2"/>
    </font>
    <font>
      <b/>
      <sz val="10"/>
      <color rgb="FF0000CC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8"/>
      <color rgb="FF0000CC"/>
      <name val="Arial"/>
      <family val="2"/>
    </font>
    <font>
      <b/>
      <sz val="9"/>
      <name val="Arial"/>
      <family val="2"/>
    </font>
    <font>
      <b/>
      <sz val="9"/>
      <color rgb="FF0000CC"/>
      <name val="Arial"/>
      <family val="2"/>
    </font>
    <font>
      <b/>
      <sz val="9"/>
      <color indexed="39"/>
      <name val="Tahoma"/>
      <family val="2"/>
    </font>
    <font>
      <sz val="8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4" fillId="0" borderId="0"/>
    <xf numFmtId="43" fontId="2" fillId="0" borderId="0" applyFont="0" applyFill="0" applyBorder="0" applyAlignment="0" applyProtection="0"/>
    <xf numFmtId="0" fontId="1" fillId="0" borderId="0"/>
    <xf numFmtId="0" fontId="16" fillId="0" borderId="0"/>
    <xf numFmtId="0" fontId="2" fillId="0" borderId="0"/>
    <xf numFmtId="43" fontId="2" fillId="0" borderId="0" applyFont="0" applyFill="0" applyBorder="0" applyAlignment="0" applyProtection="0"/>
  </cellStyleXfs>
  <cellXfs count="190">
    <xf numFmtId="0" fontId="0" fillId="0" borderId="0" xfId="0"/>
    <xf numFmtId="0" fontId="7" fillId="0" borderId="0" xfId="1" applyFont="1" applyFill="1" applyBorder="1" applyAlignment="1" applyProtection="1"/>
    <xf numFmtId="0" fontId="3" fillId="0" borderId="0" xfId="0" applyFont="1" applyFill="1" applyBorder="1"/>
    <xf numFmtId="0" fontId="3" fillId="0" borderId="0" xfId="0" applyFont="1" applyFill="1"/>
    <xf numFmtId="0" fontId="2" fillId="0" borderId="0" xfId="0" applyFont="1" applyFill="1"/>
    <xf numFmtId="0" fontId="14" fillId="0" borderId="0" xfId="0" applyFont="1" applyFill="1"/>
    <xf numFmtId="0" fontId="2" fillId="0" borderId="0" xfId="0" applyFont="1" applyFill="1" applyBorder="1"/>
    <xf numFmtId="0" fontId="2" fillId="0" borderId="0" xfId="0" applyFont="1" applyFill="1" applyBorder="1" applyAlignment="1">
      <alignment horizontal="center"/>
    </xf>
    <xf numFmtId="0" fontId="2" fillId="3" borderId="0" xfId="0" applyFont="1" applyFill="1" applyBorder="1"/>
    <xf numFmtId="0" fontId="2" fillId="0" borderId="0" xfId="0" applyFont="1" applyFill="1" applyAlignment="1">
      <alignment horizontal="left"/>
    </xf>
    <xf numFmtId="0" fontId="14" fillId="0" borderId="0" xfId="0" applyFont="1" applyFill="1" applyBorder="1"/>
    <xf numFmtId="14" fontId="2" fillId="0" borderId="0" xfId="0" applyNumberFormat="1" applyFont="1" applyFill="1"/>
    <xf numFmtId="0" fontId="2" fillId="0" borderId="2" xfId="6" applyFont="1" applyFill="1" applyBorder="1"/>
    <xf numFmtId="0" fontId="2" fillId="0" borderId="1" xfId="6" applyFont="1" applyFill="1" applyBorder="1"/>
    <xf numFmtId="0" fontId="3" fillId="3" borderId="0" xfId="0" applyFont="1" applyFill="1" applyBorder="1" applyAlignment="1">
      <alignment horizontal="center"/>
    </xf>
    <xf numFmtId="43" fontId="2" fillId="3" borderId="0" xfId="3" applyFont="1" applyFill="1" applyBorder="1"/>
    <xf numFmtId="0" fontId="3" fillId="3" borderId="1" xfId="0" applyFont="1" applyFill="1" applyBorder="1"/>
    <xf numFmtId="0" fontId="2" fillId="3" borderId="1" xfId="0" applyFont="1" applyFill="1" applyBorder="1"/>
    <xf numFmtId="0" fontId="7" fillId="3" borderId="1" xfId="1" applyFont="1" applyFill="1" applyBorder="1" applyAlignment="1" applyProtection="1"/>
    <xf numFmtId="49" fontId="2" fillId="3" borderId="1" xfId="0" applyNumberFormat="1" applyFont="1" applyFill="1" applyBorder="1"/>
    <xf numFmtId="165" fontId="2" fillId="3" borderId="1" xfId="3" applyNumberFormat="1" applyFont="1" applyFill="1" applyBorder="1"/>
    <xf numFmtId="43" fontId="2" fillId="3" borderId="1" xfId="3" applyFont="1" applyFill="1" applyBorder="1"/>
    <xf numFmtId="0" fontId="2" fillId="3" borderId="2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43" fontId="3" fillId="3" borderId="6" xfId="3" applyFont="1" applyFill="1" applyBorder="1"/>
    <xf numFmtId="0" fontId="2" fillId="3" borderId="7" xfId="0" applyFont="1" applyFill="1" applyBorder="1"/>
    <xf numFmtId="0" fontId="2" fillId="3" borderId="8" xfId="0" applyFont="1" applyFill="1" applyBorder="1"/>
    <xf numFmtId="0" fontId="2" fillId="3" borderId="9" xfId="0" applyFont="1" applyFill="1" applyBorder="1"/>
    <xf numFmtId="0" fontId="2" fillId="3" borderId="9" xfId="0" applyFont="1" applyFill="1" applyBorder="1" applyAlignment="1">
      <alignment horizontal="center"/>
    </xf>
    <xf numFmtId="0" fontId="7" fillId="3" borderId="9" xfId="1" applyFont="1" applyFill="1" applyBorder="1" applyAlignment="1" applyProtection="1"/>
    <xf numFmtId="49" fontId="2" fillId="3" borderId="9" xfId="0" applyNumberFormat="1" applyFont="1" applyFill="1" applyBorder="1"/>
    <xf numFmtId="165" fontId="2" fillId="3" borderId="9" xfId="3" applyNumberFormat="1" applyFont="1" applyFill="1" applyBorder="1"/>
    <xf numFmtId="43" fontId="2" fillId="3" borderId="9" xfId="3" applyFont="1" applyFill="1" applyBorder="1"/>
    <xf numFmtId="43" fontId="19" fillId="3" borderId="6" xfId="3" applyFont="1" applyFill="1" applyBorder="1"/>
    <xf numFmtId="0" fontId="2" fillId="3" borderId="13" xfId="0" applyFont="1" applyFill="1" applyBorder="1"/>
    <xf numFmtId="0" fontId="3" fillId="4" borderId="3" xfId="0" applyFont="1" applyFill="1" applyBorder="1" applyAlignment="1">
      <alignment horizontal="center"/>
    </xf>
    <xf numFmtId="0" fontId="3" fillId="4" borderId="14" xfId="0" applyFont="1" applyFill="1" applyBorder="1" applyAlignment="1">
      <alignment horizontal="center"/>
    </xf>
    <xf numFmtId="0" fontId="3" fillId="4" borderId="10" xfId="0" applyFont="1" applyFill="1" applyBorder="1" applyAlignment="1">
      <alignment horizontal="center"/>
    </xf>
    <xf numFmtId="0" fontId="3" fillId="4" borderId="15" xfId="0" applyFont="1" applyFill="1" applyBorder="1" applyAlignment="1">
      <alignment horizontal="center"/>
    </xf>
    <xf numFmtId="43" fontId="3" fillId="4" borderId="3" xfId="3" applyFont="1" applyFill="1" applyBorder="1" applyAlignment="1">
      <alignment horizontal="center"/>
    </xf>
    <xf numFmtId="0" fontId="3" fillId="3" borderId="0" xfId="0" applyFont="1" applyFill="1" applyBorder="1"/>
    <xf numFmtId="167" fontId="2" fillId="0" borderId="0" xfId="0" applyNumberFormat="1" applyFont="1" applyFill="1" applyBorder="1"/>
    <xf numFmtId="0" fontId="19" fillId="0" borderId="0" xfId="0" applyFont="1" applyFill="1" applyBorder="1"/>
    <xf numFmtId="3" fontId="13" fillId="0" borderId="0" xfId="0" applyNumberFormat="1" applyFont="1" applyFill="1" applyBorder="1"/>
    <xf numFmtId="0" fontId="20" fillId="0" borderId="0" xfId="0" applyFont="1" applyFill="1" applyBorder="1" applyAlignment="1">
      <alignment horizontal="center"/>
    </xf>
    <xf numFmtId="0" fontId="7" fillId="0" borderId="0" xfId="1" applyFont="1" applyFill="1" applyBorder="1" applyAlignment="1" applyProtection="1">
      <alignment horizontal="center"/>
    </xf>
    <xf numFmtId="0" fontId="3" fillId="0" borderId="0" xfId="0" applyFont="1" applyFill="1" applyBorder="1" applyAlignment="1">
      <alignment horizontal="center"/>
    </xf>
    <xf numFmtId="0" fontId="21" fillId="0" borderId="0" xfId="0" applyFont="1" applyFill="1" applyBorder="1"/>
    <xf numFmtId="0" fontId="2" fillId="0" borderId="0" xfId="0" applyFont="1" applyFill="1" applyBorder="1" applyAlignment="1">
      <alignment horizontal="right"/>
    </xf>
    <xf numFmtId="0" fontId="7" fillId="0" borderId="0" xfId="1" applyFont="1" applyFill="1" applyBorder="1" applyAlignment="1" applyProtection="1">
      <alignment horizontal="left"/>
    </xf>
    <xf numFmtId="0" fontId="3" fillId="0" borderId="1" xfId="0" applyFont="1" applyFill="1" applyBorder="1"/>
    <xf numFmtId="0" fontId="2" fillId="0" borderId="1" xfId="0" applyFont="1" applyFill="1" applyBorder="1"/>
    <xf numFmtId="0" fontId="2" fillId="0" borderId="1" xfId="0" applyFont="1" applyFill="1" applyBorder="1" applyAlignment="1">
      <alignment horizontal="center"/>
    </xf>
    <xf numFmtId="0" fontId="7" fillId="0" borderId="1" xfId="1" applyFont="1" applyFill="1" applyBorder="1" applyAlignment="1" applyProtection="1"/>
    <xf numFmtId="0" fontId="20" fillId="0" borderId="1" xfId="0" applyFont="1" applyFill="1" applyBorder="1" applyAlignment="1">
      <alignment horizontal="center"/>
    </xf>
    <xf numFmtId="164" fontId="13" fillId="0" borderId="2" xfId="3" applyNumberFormat="1" applyFont="1" applyFill="1" applyBorder="1"/>
    <xf numFmtId="0" fontId="2" fillId="0" borderId="4" xfId="0" applyFont="1" applyFill="1" applyBorder="1"/>
    <xf numFmtId="3" fontId="13" fillId="0" borderId="2" xfId="0" applyNumberFormat="1" applyFont="1" applyFill="1" applyBorder="1"/>
    <xf numFmtId="0" fontId="2" fillId="0" borderId="5" xfId="0" applyFont="1" applyFill="1" applyBorder="1"/>
    <xf numFmtId="0" fontId="2" fillId="0" borderId="6" xfId="0" applyFont="1" applyFill="1" applyBorder="1"/>
    <xf numFmtId="0" fontId="7" fillId="0" borderId="6" xfId="1" applyFont="1" applyFill="1" applyBorder="1" applyAlignment="1" applyProtection="1">
      <alignment horizontal="center"/>
    </xf>
    <xf numFmtId="0" fontId="7" fillId="0" borderId="6" xfId="1" applyFont="1" applyFill="1" applyBorder="1" applyAlignment="1" applyProtection="1">
      <alignment horizontal="left"/>
    </xf>
    <xf numFmtId="0" fontId="2" fillId="0" borderId="7" xfId="0" applyFont="1" applyFill="1" applyBorder="1"/>
    <xf numFmtId="164" fontId="13" fillId="0" borderId="8" xfId="3" applyNumberFormat="1" applyFont="1" applyFill="1" applyBorder="1"/>
    <xf numFmtId="0" fontId="2" fillId="0" borderId="9" xfId="0" applyFont="1" applyFill="1" applyBorder="1"/>
    <xf numFmtId="0" fontId="2" fillId="0" borderId="9" xfId="0" applyFont="1" applyFill="1" applyBorder="1" applyAlignment="1">
      <alignment horizontal="center"/>
    </xf>
    <xf numFmtId="0" fontId="7" fillId="0" borderId="9" xfId="1" applyFont="1" applyFill="1" applyBorder="1" applyAlignment="1" applyProtection="1"/>
    <xf numFmtId="0" fontId="2" fillId="0" borderId="13" xfId="0" applyFont="1" applyFill="1" applyBorder="1"/>
    <xf numFmtId="14" fontId="2" fillId="0" borderId="1" xfId="0" applyNumberFormat="1" applyFont="1" applyFill="1" applyBorder="1"/>
    <xf numFmtId="167" fontId="2" fillId="0" borderId="1" xfId="0" applyNumberFormat="1" applyFont="1" applyFill="1" applyBorder="1"/>
    <xf numFmtId="167" fontId="2" fillId="0" borderId="1" xfId="3" applyNumberFormat="1" applyFont="1" applyFill="1" applyBorder="1"/>
    <xf numFmtId="49" fontId="2" fillId="0" borderId="1" xfId="0" applyNumberFormat="1" applyFont="1" applyFill="1" applyBorder="1" applyAlignment="1">
      <alignment horizontal="right"/>
    </xf>
    <xf numFmtId="0" fontId="8" fillId="0" borderId="1" xfId="0" applyFont="1" applyFill="1" applyBorder="1"/>
    <xf numFmtId="14" fontId="3" fillId="0" borderId="1" xfId="0" applyNumberFormat="1" applyFont="1" applyFill="1" applyBorder="1"/>
    <xf numFmtId="165" fontId="6" fillId="0" borderId="1" xfId="3" applyNumberFormat="1" applyFont="1" applyFill="1" applyBorder="1"/>
    <xf numFmtId="0" fontId="6" fillId="0" borderId="1" xfId="0" applyFont="1" applyFill="1" applyBorder="1" applyAlignment="1">
      <alignment wrapText="1"/>
    </xf>
    <xf numFmtId="0" fontId="6" fillId="0" borderId="1" xfId="0" applyFont="1" applyFill="1" applyBorder="1" applyAlignment="1">
      <alignment vertical="top"/>
    </xf>
    <xf numFmtId="0" fontId="6" fillId="0" borderId="1" xfId="1" applyFont="1" applyFill="1" applyBorder="1" applyAlignment="1" applyProtection="1">
      <alignment vertical="top"/>
    </xf>
    <xf numFmtId="0" fontId="2" fillId="0" borderId="2" xfId="0" applyFont="1" applyFill="1" applyBorder="1"/>
    <xf numFmtId="165" fontId="13" fillId="0" borderId="2" xfId="3" applyNumberFormat="1" applyFont="1" applyFill="1" applyBorder="1" applyAlignment="1">
      <alignment horizontal="right"/>
    </xf>
    <xf numFmtId="0" fontId="21" fillId="0" borderId="4" xfId="0" applyFont="1" applyFill="1" applyBorder="1"/>
    <xf numFmtId="165" fontId="6" fillId="0" borderId="2" xfId="3" applyNumberFormat="1" applyFont="1" applyFill="1" applyBorder="1"/>
    <xf numFmtId="3" fontId="13" fillId="0" borderId="5" xfId="0" applyNumberFormat="1" applyFont="1" applyFill="1" applyBorder="1"/>
    <xf numFmtId="0" fontId="2" fillId="0" borderId="6" xfId="0" applyFont="1" applyFill="1" applyBorder="1" applyAlignment="1">
      <alignment horizontal="center"/>
    </xf>
    <xf numFmtId="0" fontId="7" fillId="0" borderId="6" xfId="1" applyFont="1" applyFill="1" applyBorder="1" applyAlignment="1" applyProtection="1"/>
    <xf numFmtId="0" fontId="19" fillId="0" borderId="6" xfId="0" applyFont="1" applyFill="1" applyBorder="1" applyAlignment="1">
      <alignment horizontal="right"/>
    </xf>
    <xf numFmtId="167" fontId="19" fillId="0" borderId="6" xfId="0" applyNumberFormat="1" applyFont="1" applyFill="1" applyBorder="1"/>
    <xf numFmtId="168" fontId="19" fillId="0" borderId="6" xfId="0" applyNumberFormat="1" applyFont="1" applyFill="1" applyBorder="1"/>
    <xf numFmtId="0" fontId="2" fillId="0" borderId="8" xfId="0" applyFont="1" applyFill="1" applyBorder="1"/>
    <xf numFmtId="0" fontId="20" fillId="0" borderId="9" xfId="0" applyFont="1" applyFill="1" applyBorder="1" applyAlignment="1">
      <alignment horizontal="center"/>
    </xf>
    <xf numFmtId="14" fontId="2" fillId="0" borderId="9" xfId="0" applyNumberFormat="1" applyFont="1" applyFill="1" applyBorder="1"/>
    <xf numFmtId="167" fontId="2" fillId="0" borderId="9" xfId="0" applyNumberFormat="1" applyFont="1" applyFill="1" applyBorder="1"/>
    <xf numFmtId="3" fontId="13" fillId="0" borderId="21" xfId="0" applyNumberFormat="1" applyFont="1" applyFill="1" applyBorder="1"/>
    <xf numFmtId="0" fontId="2" fillId="0" borderId="22" xfId="0" applyFont="1" applyFill="1" applyBorder="1"/>
    <xf numFmtId="0" fontId="2" fillId="0" borderId="22" xfId="0" applyFont="1" applyFill="1" applyBorder="1" applyAlignment="1">
      <alignment horizontal="center"/>
    </xf>
    <xf numFmtId="0" fontId="7" fillId="0" borderId="22" xfId="1" applyFont="1" applyFill="1" applyBorder="1" applyAlignment="1" applyProtection="1"/>
    <xf numFmtId="167" fontId="3" fillId="0" borderId="22" xfId="0" applyNumberFormat="1" applyFont="1" applyFill="1" applyBorder="1"/>
    <xf numFmtId="0" fontId="2" fillId="0" borderId="23" xfId="0" applyFont="1" applyFill="1" applyBorder="1"/>
    <xf numFmtId="3" fontId="13" fillId="0" borderId="16" xfId="0" applyNumberFormat="1" applyFont="1" applyFill="1" applyBorder="1"/>
    <xf numFmtId="0" fontId="2" fillId="0" borderId="17" xfId="0" applyFont="1" applyFill="1" applyBorder="1"/>
    <xf numFmtId="0" fontId="2" fillId="0" borderId="17" xfId="0" applyFont="1" applyFill="1" applyBorder="1" applyAlignment="1">
      <alignment horizontal="center"/>
    </xf>
    <xf numFmtId="0" fontId="7" fillId="0" borderId="17" xfId="1" applyFont="1" applyFill="1" applyBorder="1" applyAlignment="1" applyProtection="1"/>
    <xf numFmtId="0" fontId="19" fillId="0" borderId="17" xfId="0" applyFont="1" applyFill="1" applyBorder="1" applyAlignment="1">
      <alignment horizontal="right"/>
    </xf>
    <xf numFmtId="165" fontId="19" fillId="0" borderId="17" xfId="3" applyNumberFormat="1" applyFont="1" applyFill="1" applyBorder="1"/>
    <xf numFmtId="168" fontId="19" fillId="0" borderId="17" xfId="0" applyNumberFormat="1" applyFont="1" applyFill="1" applyBorder="1"/>
    <xf numFmtId="167" fontId="3" fillId="0" borderId="17" xfId="0" applyNumberFormat="1" applyFont="1" applyFill="1" applyBorder="1"/>
    <xf numFmtId="0" fontId="2" fillId="0" borderId="18" xfId="0" applyFont="1" applyFill="1" applyBorder="1"/>
    <xf numFmtId="0" fontId="3" fillId="5" borderId="19" xfId="0" applyFont="1" applyFill="1" applyBorder="1"/>
    <xf numFmtId="0" fontId="3" fillId="5" borderId="10" xfId="0" applyFont="1" applyFill="1" applyBorder="1"/>
    <xf numFmtId="0" fontId="3" fillId="5" borderId="20" xfId="0" applyFont="1" applyFill="1" applyBorder="1" applyAlignment="1">
      <alignment horizontal="center"/>
    </xf>
    <xf numFmtId="0" fontId="3" fillId="5" borderId="19" xfId="0" applyFont="1" applyFill="1" applyBorder="1" applyAlignment="1">
      <alignment horizontal="center"/>
    </xf>
    <xf numFmtId="0" fontId="3" fillId="5" borderId="10" xfId="0" applyFont="1" applyFill="1" applyBorder="1" applyAlignment="1">
      <alignment horizontal="center"/>
    </xf>
    <xf numFmtId="0" fontId="18" fillId="5" borderId="10" xfId="0" applyFont="1" applyFill="1" applyBorder="1" applyAlignment="1">
      <alignment horizontal="center"/>
    </xf>
    <xf numFmtId="0" fontId="17" fillId="0" borderId="0" xfId="0" applyFont="1" applyFill="1" applyBorder="1"/>
    <xf numFmtId="14" fontId="14" fillId="0" borderId="0" xfId="0" applyNumberFormat="1" applyFont="1" applyFill="1" applyBorder="1"/>
    <xf numFmtId="166" fontId="2" fillId="0" borderId="0" xfId="0" applyNumberFormat="1" applyFont="1" applyFill="1" applyBorder="1"/>
    <xf numFmtId="0" fontId="6" fillId="0" borderId="1" xfId="0" applyFont="1" applyFill="1" applyBorder="1"/>
    <xf numFmtId="166" fontId="2" fillId="0" borderId="1" xfId="3" applyNumberFormat="1" applyFont="1" applyFill="1" applyBorder="1"/>
    <xf numFmtId="0" fontId="2" fillId="0" borderId="1" xfId="1" applyFont="1" applyFill="1" applyBorder="1" applyAlignment="1" applyProtection="1">
      <alignment horizontal="center"/>
    </xf>
    <xf numFmtId="0" fontId="18" fillId="0" borderId="1" xfId="0" applyFont="1" applyFill="1" applyBorder="1"/>
    <xf numFmtId="0" fontId="2" fillId="0" borderId="1" xfId="0" applyFont="1" applyFill="1" applyBorder="1" applyAlignment="1">
      <alignment wrapText="1"/>
    </xf>
    <xf numFmtId="0" fontId="2" fillId="0" borderId="1" xfId="0" applyFont="1" applyFill="1" applyBorder="1" applyAlignment="1">
      <alignment horizontal="center" vertical="top"/>
    </xf>
    <xf numFmtId="0" fontId="2" fillId="0" borderId="1" xfId="1" applyFont="1" applyFill="1" applyBorder="1" applyAlignment="1" applyProtection="1">
      <alignment vertical="top"/>
    </xf>
    <xf numFmtId="166" fontId="2" fillId="0" borderId="1" xfId="0" applyNumberFormat="1" applyFont="1" applyFill="1" applyBorder="1"/>
    <xf numFmtId="0" fontId="2" fillId="0" borderId="1" xfId="0" applyFont="1" applyBorder="1"/>
    <xf numFmtId="0" fontId="2" fillId="0" borderId="2" xfId="0" applyFont="1" applyBorder="1"/>
    <xf numFmtId="0" fontId="3" fillId="0" borderId="6" xfId="0" applyFont="1" applyFill="1" applyBorder="1"/>
    <xf numFmtId="166" fontId="19" fillId="0" borderId="6" xfId="0" applyNumberFormat="1" applyFont="1" applyFill="1" applyBorder="1"/>
    <xf numFmtId="0" fontId="6" fillId="0" borderId="9" xfId="0" applyFont="1" applyFill="1" applyBorder="1"/>
    <xf numFmtId="166" fontId="2" fillId="0" borderId="9" xfId="3" applyNumberFormat="1" applyFont="1" applyFill="1" applyBorder="1"/>
    <xf numFmtId="0" fontId="22" fillId="0" borderId="6" xfId="0" applyFont="1" applyFill="1" applyBorder="1"/>
    <xf numFmtId="0" fontId="3" fillId="2" borderId="10" xfId="0" applyFont="1" applyFill="1" applyBorder="1"/>
    <xf numFmtId="0" fontId="3" fillId="2" borderId="10" xfId="0" applyFont="1" applyFill="1" applyBorder="1" applyAlignment="1">
      <alignment horizontal="center"/>
    </xf>
    <xf numFmtId="0" fontId="3" fillId="2" borderId="20" xfId="0" applyFont="1" applyFill="1" applyBorder="1"/>
    <xf numFmtId="49" fontId="2" fillId="0" borderId="17" xfId="0" applyNumberFormat="1" applyFont="1" applyFill="1" applyBorder="1" applyAlignment="1"/>
    <xf numFmtId="0" fontId="6" fillId="0" borderId="2" xfId="0" applyFont="1" applyFill="1" applyBorder="1"/>
    <xf numFmtId="0" fontId="2" fillId="0" borderId="0" xfId="0" applyFont="1" applyFill="1" applyBorder="1" applyAlignment="1">
      <alignment horizontal="left"/>
    </xf>
    <xf numFmtId="14" fontId="17" fillId="0" borderId="0" xfId="0" applyNumberFormat="1" applyFont="1" applyFill="1" applyBorder="1"/>
    <xf numFmtId="167" fontId="14" fillId="0" borderId="0" xfId="0" applyNumberFormat="1" applyFont="1" applyFill="1" applyBorder="1"/>
    <xf numFmtId="0" fontId="8" fillId="0" borderId="0" xfId="0" applyFont="1" applyFill="1" applyBorder="1" applyAlignment="1">
      <alignment horizontal="left"/>
    </xf>
    <xf numFmtId="0" fontId="6" fillId="0" borderId="5" xfId="0" applyFont="1" applyFill="1" applyBorder="1"/>
    <xf numFmtId="0" fontId="6" fillId="0" borderId="6" xfId="0" applyFont="1" applyFill="1" applyBorder="1"/>
    <xf numFmtId="0" fontId="2" fillId="0" borderId="24" xfId="0" applyFont="1" applyFill="1" applyBorder="1" applyAlignment="1">
      <alignment horizontal="left"/>
    </xf>
    <xf numFmtId="0" fontId="14" fillId="0" borderId="24" xfId="0" applyFont="1" applyFill="1" applyBorder="1"/>
    <xf numFmtId="165" fontId="17" fillId="0" borderId="24" xfId="3" applyNumberFormat="1" applyFont="1" applyFill="1" applyBorder="1"/>
    <xf numFmtId="0" fontId="6" fillId="0" borderId="8" xfId="0" applyFont="1" applyFill="1" applyBorder="1"/>
    <xf numFmtId="0" fontId="17" fillId="0" borderId="4" xfId="0" applyFont="1" applyFill="1" applyBorder="1"/>
    <xf numFmtId="0" fontId="17" fillId="0" borderId="7" xfId="0" applyFont="1" applyFill="1" applyBorder="1"/>
    <xf numFmtId="165" fontId="6" fillId="0" borderId="9" xfId="3" applyNumberFormat="1" applyFont="1" applyFill="1" applyBorder="1"/>
    <xf numFmtId="165" fontId="24" fillId="0" borderId="6" xfId="3" applyNumberFormat="1" applyFont="1" applyFill="1" applyBorder="1"/>
    <xf numFmtId="165" fontId="14" fillId="0" borderId="0" xfId="3" applyNumberFormat="1" applyFont="1" applyFill="1"/>
    <xf numFmtId="14" fontId="6" fillId="0" borderId="9" xfId="0" applyNumberFormat="1" applyFont="1" applyFill="1" applyBorder="1"/>
    <xf numFmtId="14" fontId="6" fillId="0" borderId="1" xfId="0" applyNumberFormat="1" applyFont="1" applyFill="1" applyBorder="1"/>
    <xf numFmtId="14" fontId="24" fillId="0" borderId="6" xfId="0" applyNumberFormat="1" applyFont="1" applyFill="1" applyBorder="1" applyAlignment="1">
      <alignment horizontal="right"/>
    </xf>
    <xf numFmtId="0" fontId="3" fillId="6" borderId="25" xfId="0" applyFont="1" applyFill="1" applyBorder="1"/>
    <xf numFmtId="0" fontId="3" fillId="6" borderId="25" xfId="0" applyFont="1" applyFill="1" applyBorder="1" applyAlignment="1">
      <alignment horizontal="left"/>
    </xf>
    <xf numFmtId="0" fontId="17" fillId="6" borderId="25" xfId="0" applyFont="1" applyFill="1" applyBorder="1"/>
    <xf numFmtId="14" fontId="24" fillId="0" borderId="1" xfId="0" applyNumberFormat="1" applyFont="1" applyFill="1" applyBorder="1"/>
    <xf numFmtId="165" fontId="2" fillId="0" borderId="0" xfId="3" applyNumberFormat="1" applyFont="1" applyFill="1"/>
    <xf numFmtId="0" fontId="3" fillId="6" borderId="3" xfId="0" applyFont="1" applyFill="1" applyBorder="1"/>
    <xf numFmtId="14" fontId="3" fillId="6" borderId="3" xfId="0" applyNumberFormat="1" applyFont="1" applyFill="1" applyBorder="1"/>
    <xf numFmtId="165" fontId="3" fillId="6" borderId="3" xfId="3" applyNumberFormat="1" applyFont="1" applyFill="1" applyBorder="1"/>
    <xf numFmtId="165" fontId="2" fillId="0" borderId="0" xfId="3" applyNumberFormat="1" applyFont="1" applyFill="1" applyBorder="1"/>
    <xf numFmtId="0" fontId="6" fillId="0" borderId="4" xfId="0" applyFont="1" applyFill="1" applyBorder="1"/>
    <xf numFmtId="0" fontId="6" fillId="0" borderId="13" xfId="0" applyFont="1" applyFill="1" applyBorder="1"/>
    <xf numFmtId="0" fontId="19" fillId="0" borderId="6" xfId="0" applyFont="1" applyFill="1" applyBorder="1" applyAlignment="1">
      <alignment horizontal="center"/>
    </xf>
    <xf numFmtId="165" fontId="19" fillId="0" borderId="6" xfId="3" applyNumberFormat="1" applyFont="1" applyFill="1" applyBorder="1"/>
    <xf numFmtId="0" fontId="3" fillId="7" borderId="3" xfId="0" applyFont="1" applyFill="1" applyBorder="1" applyAlignment="1">
      <alignment horizontal="center"/>
    </xf>
    <xf numFmtId="0" fontId="23" fillId="7" borderId="3" xfId="0" applyFont="1" applyFill="1" applyBorder="1" applyAlignment="1">
      <alignment horizontal="center"/>
    </xf>
    <xf numFmtId="165" fontId="3" fillId="7" borderId="3" xfId="3" applyNumberFormat="1" applyFont="1" applyFill="1" applyBorder="1" applyAlignment="1">
      <alignment horizontal="center"/>
    </xf>
    <xf numFmtId="167" fontId="19" fillId="0" borderId="1" xfId="3" applyNumberFormat="1" applyFont="1" applyFill="1" applyBorder="1"/>
    <xf numFmtId="0" fontId="23" fillId="0" borderId="3" xfId="0" applyFont="1" applyBorder="1"/>
    <xf numFmtId="0" fontId="23" fillId="0" borderId="26" xfId="0" applyFont="1" applyBorder="1"/>
    <xf numFmtId="0" fontId="8" fillId="0" borderId="0" xfId="0" applyFont="1"/>
    <xf numFmtId="1" fontId="0" fillId="0" borderId="1" xfId="0" applyNumberFormat="1" applyFill="1" applyBorder="1"/>
    <xf numFmtId="1" fontId="3" fillId="0" borderId="1" xfId="0" applyNumberFormat="1" applyFont="1" applyFill="1" applyBorder="1"/>
    <xf numFmtId="0" fontId="26" fillId="0" borderId="0" xfId="0" applyFont="1"/>
    <xf numFmtId="1" fontId="2" fillId="0" borderId="1" xfId="0" applyNumberFormat="1" applyFont="1" applyFill="1" applyBorder="1"/>
    <xf numFmtId="0" fontId="18" fillId="0" borderId="1" xfId="0" applyNumberFormat="1" applyFont="1" applyFill="1" applyBorder="1"/>
    <xf numFmtId="0" fontId="3" fillId="0" borderId="1" xfId="0" applyFont="1" applyFill="1" applyBorder="1" applyAlignment="1">
      <alignment horizontal="right"/>
    </xf>
    <xf numFmtId="0" fontId="8" fillId="0" borderId="9" xfId="0" applyFont="1" applyFill="1" applyBorder="1"/>
    <xf numFmtId="1" fontId="0" fillId="0" borderId="9" xfId="0" applyNumberFormat="1" applyFill="1" applyBorder="1"/>
    <xf numFmtId="0" fontId="23" fillId="0" borderId="3" xfId="0" applyFont="1" applyBorder="1" applyAlignment="1">
      <alignment horizontal="center"/>
    </xf>
    <xf numFmtId="0" fontId="8" fillId="0" borderId="8" xfId="0" applyFont="1" applyFill="1" applyBorder="1"/>
    <xf numFmtId="0" fontId="8" fillId="0" borderId="2" xfId="0" applyFont="1" applyFill="1" applyBorder="1"/>
    <xf numFmtId="0" fontId="0" fillId="0" borderId="1" xfId="0" applyFill="1" applyBorder="1"/>
    <xf numFmtId="0" fontId="19" fillId="3" borderId="11" xfId="0" applyFont="1" applyFill="1" applyBorder="1" applyAlignment="1">
      <alignment horizontal="left" wrapText="1"/>
    </xf>
    <xf numFmtId="0" fontId="19" fillId="3" borderId="12" xfId="0" applyFont="1" applyFill="1" applyBorder="1" applyAlignment="1">
      <alignment horizontal="left" wrapText="1"/>
    </xf>
  </cellXfs>
  <cellStyles count="8">
    <cellStyle name="Hipervínculo" xfId="1" builtinId="8"/>
    <cellStyle name="Millares" xfId="3" builtinId="3"/>
    <cellStyle name="Millares 2" xfId="7"/>
    <cellStyle name="Normal" xfId="0" builtinId="0"/>
    <cellStyle name="Normal 2" xfId="2"/>
    <cellStyle name="Normal 2 2" xfId="6"/>
    <cellStyle name="Normal 3" xfId="5"/>
    <cellStyle name="Normal 4" xfId="4"/>
  </cellStyles>
  <dxfs count="0"/>
  <tableStyles count="0" defaultTableStyle="TableStyleMedium9" defaultPivotStyle="PivotStyleLight16"/>
  <colors>
    <mruColors>
      <color rgb="FF00FF00"/>
      <color rgb="FF0000CC"/>
      <color rgb="FF003300"/>
      <color rgb="FFFF3300"/>
      <color rgb="FF000000"/>
      <color rgb="FFCC0000"/>
      <color rgb="FFCC3300"/>
      <color rgb="FF660066"/>
      <color rgb="FF9900CC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hyperlink" Target="mailto:yogil8@hotmail.com" TargetMode="External"/><Relationship Id="rId1" Type="http://schemas.openxmlformats.org/officeDocument/2006/relationships/hyperlink" Target="mailto:limara@live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karlosmjv@gmail.com;papelin1@hotmail.com" TargetMode="External"/><Relationship Id="rId1" Type="http://schemas.openxmlformats.org/officeDocument/2006/relationships/hyperlink" Target="mailto:fflorezs@yahoo.es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jesusmariasierrarojas@hotmail.com" TargetMode="External"/><Relationship Id="rId13" Type="http://schemas.openxmlformats.org/officeDocument/2006/relationships/hyperlink" Target="mailto:gloria.buitragos@une.net.co;gmbuitrago@hotmail.com" TargetMode="External"/><Relationship Id="rId18" Type="http://schemas.openxmlformats.org/officeDocument/2006/relationships/hyperlink" Target="mailto:vickyestra75@hotmail.com;aecur01@hotmail.com" TargetMode="External"/><Relationship Id="rId26" Type="http://schemas.openxmlformats.org/officeDocument/2006/relationships/printerSettings" Target="../printerSettings/printerSettings4.bin"/><Relationship Id="rId3" Type="http://schemas.openxmlformats.org/officeDocument/2006/relationships/hyperlink" Target="mailto:tvalencia@une.net.co" TargetMode="External"/><Relationship Id="rId21" Type="http://schemas.openxmlformats.org/officeDocument/2006/relationships/hyperlink" Target="mailto:alvarosanin@gmail.com" TargetMode="External"/><Relationship Id="rId7" Type="http://schemas.openxmlformats.org/officeDocument/2006/relationships/hyperlink" Target="mailto:matysmejia@yahoo.com" TargetMode="External"/><Relationship Id="rId12" Type="http://schemas.openxmlformats.org/officeDocument/2006/relationships/hyperlink" Target="mailto:omyalvarez2012@gmail.com" TargetMode="External"/><Relationship Id="rId17" Type="http://schemas.openxmlformats.org/officeDocument/2006/relationships/hyperlink" Target="mailto:yolandagarciagallo22@gmail.com" TargetMode="External"/><Relationship Id="rId25" Type="http://schemas.openxmlformats.org/officeDocument/2006/relationships/hyperlink" Target="mailto:JOS099@YAHOO.COM%20EXT" TargetMode="External"/><Relationship Id="rId2" Type="http://schemas.openxmlformats.org/officeDocument/2006/relationships/hyperlink" Target="mailto:rubend21@hotmail.com" TargetMode="External"/><Relationship Id="rId16" Type="http://schemas.openxmlformats.org/officeDocument/2006/relationships/hyperlink" Target="mailto:pachoospina2011@hotmail.com" TargetMode="External"/><Relationship Id="rId20" Type="http://schemas.openxmlformats.org/officeDocument/2006/relationships/hyperlink" Target="mailto:jairorafaelcastro@gmail.com" TargetMode="External"/><Relationship Id="rId1" Type="http://schemas.openxmlformats.org/officeDocument/2006/relationships/hyperlink" Target="mailto:eugeniosanchezsalcedo@hotmail.com" TargetMode="External"/><Relationship Id="rId6" Type="http://schemas.openxmlformats.org/officeDocument/2006/relationships/hyperlink" Target="mailto:gestionhumana@productosgarden.com" TargetMode="External"/><Relationship Id="rId11" Type="http://schemas.openxmlformats.org/officeDocument/2006/relationships/hyperlink" Target="mailto:ivanqq@une.net.co" TargetMode="External"/><Relationship Id="rId24" Type="http://schemas.openxmlformats.org/officeDocument/2006/relationships/hyperlink" Target="mailto:lusmagulo@hotmail.com;lusmagulo@hotmail.com" TargetMode="External"/><Relationship Id="rId5" Type="http://schemas.openxmlformats.org/officeDocument/2006/relationships/hyperlink" Target="mailto:psanclemente@une.net.co" TargetMode="External"/><Relationship Id="rId15" Type="http://schemas.openxmlformats.org/officeDocument/2006/relationships/hyperlink" Target="mailto:mariadealvarezg@yahoo.es" TargetMode="External"/><Relationship Id="rId23" Type="http://schemas.openxmlformats.org/officeDocument/2006/relationships/hyperlink" Target="mailto:olgalucia.arteaga@hotmail.com" TargetMode="External"/><Relationship Id="rId28" Type="http://schemas.openxmlformats.org/officeDocument/2006/relationships/comments" Target="../comments1.xml"/><Relationship Id="rId10" Type="http://schemas.openxmlformats.org/officeDocument/2006/relationships/hyperlink" Target="mailto:amjaramillo7@hotmail.com" TargetMode="External"/><Relationship Id="rId19" Type="http://schemas.openxmlformats.org/officeDocument/2006/relationships/hyperlink" Target="mailto:bl.duque@hotmail.com" TargetMode="External"/><Relationship Id="rId4" Type="http://schemas.openxmlformats.org/officeDocument/2006/relationships/hyperlink" Target="mailto:liagonzalez000@yahoo.com.co" TargetMode="External"/><Relationship Id="rId9" Type="http://schemas.openxmlformats.org/officeDocument/2006/relationships/hyperlink" Target="mailto:jtamayve@une.net.co" TargetMode="External"/><Relationship Id="rId14" Type="http://schemas.openxmlformats.org/officeDocument/2006/relationships/hyperlink" Target="mailto:carlosmesa9728@hotmail.com" TargetMode="External"/><Relationship Id="rId22" Type="http://schemas.openxmlformats.org/officeDocument/2006/relationships/hyperlink" Target="mailto:lehidron@une.net.co" TargetMode="External"/><Relationship Id="rId27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mailto:mromero@colcafe.com.co" TargetMode="External"/><Relationship Id="rId13" Type="http://schemas.openxmlformats.org/officeDocument/2006/relationships/vmlDrawing" Target="../drawings/vmlDrawing2.vml"/><Relationship Id="rId3" Type="http://schemas.openxmlformats.org/officeDocument/2006/relationships/hyperlink" Target="mailto:oramirez@une.net.co;amramirez@colcafe.com.co" TargetMode="External"/><Relationship Id="rId7" Type="http://schemas.openxmlformats.org/officeDocument/2006/relationships/hyperlink" Target="mailto:fabiolaluis@une.net.co" TargetMode="External"/><Relationship Id="rId12" Type="http://schemas.openxmlformats.org/officeDocument/2006/relationships/printerSettings" Target="../printerSettings/printerSettings5.bin"/><Relationship Id="rId2" Type="http://schemas.openxmlformats.org/officeDocument/2006/relationships/hyperlink" Target="mailto:yovale55@hotmail.com;fasime1949@hotmail.com" TargetMode="External"/><Relationship Id="rId1" Type="http://schemas.openxmlformats.org/officeDocument/2006/relationships/hyperlink" Target="mailto:juanfernando4@gmail.com" TargetMode="External"/><Relationship Id="rId6" Type="http://schemas.openxmlformats.org/officeDocument/2006/relationships/hyperlink" Target="mailto:limara@live.com" TargetMode="External"/><Relationship Id="rId11" Type="http://schemas.openxmlformats.org/officeDocument/2006/relationships/hyperlink" Target="mailto:muribet18@hotmail.es" TargetMode="External"/><Relationship Id="rId5" Type="http://schemas.openxmlformats.org/officeDocument/2006/relationships/hyperlink" Target="mailto:micv1953@hotmail.com" TargetMode="External"/><Relationship Id="rId10" Type="http://schemas.openxmlformats.org/officeDocument/2006/relationships/hyperlink" Target="mailto:rogaos4298@hotmail.com;" TargetMode="External"/><Relationship Id="rId4" Type="http://schemas.openxmlformats.org/officeDocument/2006/relationships/hyperlink" Target="mailto:lizoyos@yahoo.com" TargetMode="External"/><Relationship Id="rId9" Type="http://schemas.openxmlformats.org/officeDocument/2006/relationships/hyperlink" Target="mailto:sec1@une.net.co" TargetMode="External"/><Relationship Id="rId14" Type="http://schemas.openxmlformats.org/officeDocument/2006/relationships/comments" Target="../comments2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3.vml"/><Relationship Id="rId3" Type="http://schemas.openxmlformats.org/officeDocument/2006/relationships/hyperlink" Target="mailto:panavarro13@hotmail.com" TargetMode="External"/><Relationship Id="rId7" Type="http://schemas.openxmlformats.org/officeDocument/2006/relationships/printerSettings" Target="../printerSettings/printerSettings6.bin"/><Relationship Id="rId2" Type="http://schemas.openxmlformats.org/officeDocument/2006/relationships/hyperlink" Target="mailto:jsaldarriaga2004@gmail.com;jsaldarriaga@hotmail.com;jsaldarriaga@misena.edu.co;angelamacoso@hotmail.com" TargetMode="External"/><Relationship Id="rId1" Type="http://schemas.openxmlformats.org/officeDocument/2006/relationships/hyperlink" Target="mailto:limara@live.com" TargetMode="External"/><Relationship Id="rId6" Type="http://schemas.openxmlformats.org/officeDocument/2006/relationships/hyperlink" Target="mailto:mjimenezb@outlook.com" TargetMode="External"/><Relationship Id="rId5" Type="http://schemas.openxmlformats.org/officeDocument/2006/relationships/hyperlink" Target="mailto:wramirez71@gmail.com" TargetMode="External"/><Relationship Id="rId4" Type="http://schemas.openxmlformats.org/officeDocument/2006/relationships/hyperlink" Target="mailto:gbmejia10@hotmail.com" TargetMode="External"/><Relationship Id="rId9" Type="http://schemas.openxmlformats.org/officeDocument/2006/relationships/comments" Target="../comments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5" tint="0.59999389629810485"/>
  </sheetPr>
  <dimension ref="A1:E19"/>
  <sheetViews>
    <sheetView workbookViewId="0">
      <selection activeCell="E17" sqref="E17"/>
    </sheetView>
  </sheetViews>
  <sheetFormatPr baseColWidth="10" defaultRowHeight="12.75"/>
  <cols>
    <col min="1" max="1" width="5.85546875" customWidth="1"/>
    <col min="3" max="3" width="27.28515625" customWidth="1"/>
    <col min="4" max="4" width="32.28515625" customWidth="1"/>
  </cols>
  <sheetData>
    <row r="1" spans="1:5" ht="13.5" thickBot="1"/>
    <row r="2" spans="1:5" ht="13.5" thickBot="1">
      <c r="A2" s="173" t="s">
        <v>358</v>
      </c>
      <c r="B2" s="173" t="s">
        <v>232</v>
      </c>
      <c r="C2" s="173" t="s">
        <v>185</v>
      </c>
      <c r="D2" s="173" t="s">
        <v>359</v>
      </c>
      <c r="E2" s="174" t="s">
        <v>360</v>
      </c>
    </row>
    <row r="3" spans="1:5">
      <c r="A3" s="185" t="s">
        <v>57</v>
      </c>
      <c r="B3" s="182">
        <v>32310040</v>
      </c>
      <c r="C3" s="182" t="s">
        <v>209</v>
      </c>
      <c r="D3" s="182" t="s">
        <v>350</v>
      </c>
      <c r="E3" s="182">
        <v>21315</v>
      </c>
    </row>
    <row r="4" spans="1:5">
      <c r="A4" s="186" t="s">
        <v>57</v>
      </c>
      <c r="B4" s="74"/>
      <c r="C4" s="74"/>
      <c r="D4" s="74" t="s">
        <v>351</v>
      </c>
      <c r="E4" s="182">
        <v>21315</v>
      </c>
    </row>
    <row r="5" spans="1:5">
      <c r="A5" s="186" t="s">
        <v>57</v>
      </c>
      <c r="B5" s="74"/>
      <c r="C5" s="74"/>
      <c r="D5" s="74" t="s">
        <v>352</v>
      </c>
      <c r="E5" s="182">
        <v>21315</v>
      </c>
    </row>
    <row r="6" spans="1:5">
      <c r="A6" s="186" t="s">
        <v>57</v>
      </c>
      <c r="B6" s="74"/>
      <c r="C6" s="74"/>
      <c r="D6" s="74" t="s">
        <v>209</v>
      </c>
      <c r="E6" s="182">
        <v>21315</v>
      </c>
    </row>
    <row r="7" spans="1:5">
      <c r="A7" s="186" t="s">
        <v>57</v>
      </c>
      <c r="B7" s="74"/>
      <c r="C7" s="74"/>
      <c r="D7" s="74" t="s">
        <v>353</v>
      </c>
      <c r="E7" s="182">
        <v>21315</v>
      </c>
    </row>
    <row r="8" spans="1:5">
      <c r="A8" s="186" t="s">
        <v>53</v>
      </c>
      <c r="B8" s="74"/>
      <c r="C8" s="74"/>
      <c r="D8" s="74" t="s">
        <v>209</v>
      </c>
      <c r="E8" s="74">
        <v>183330</v>
      </c>
    </row>
    <row r="9" spans="1:5">
      <c r="A9" s="186" t="s">
        <v>53</v>
      </c>
      <c r="B9" s="74"/>
      <c r="C9" s="74"/>
      <c r="D9" s="74" t="s">
        <v>354</v>
      </c>
      <c r="E9" s="74">
        <v>173880</v>
      </c>
    </row>
    <row r="10" spans="1:5">
      <c r="A10" s="186" t="s">
        <v>53</v>
      </c>
      <c r="B10" s="74"/>
      <c r="C10" s="74"/>
      <c r="D10" s="74" t="s">
        <v>355</v>
      </c>
      <c r="E10" s="74">
        <v>183330</v>
      </c>
    </row>
    <row r="11" spans="1:5">
      <c r="A11" s="186" t="s">
        <v>53</v>
      </c>
      <c r="B11" s="74"/>
      <c r="C11" s="74"/>
      <c r="D11" s="74" t="s">
        <v>356</v>
      </c>
      <c r="E11" s="74">
        <v>183330</v>
      </c>
    </row>
    <row r="12" spans="1:5">
      <c r="A12" s="186"/>
      <c r="B12" s="74"/>
      <c r="C12" s="74"/>
      <c r="D12" s="181" t="s">
        <v>357</v>
      </c>
      <c r="E12" s="52">
        <f>SUBTOTAL(9,E3:E11)</f>
        <v>830445</v>
      </c>
    </row>
    <row r="13" spans="1:5">
      <c r="A13" s="186" t="s">
        <v>361</v>
      </c>
      <c r="B13" s="74">
        <v>70063514</v>
      </c>
      <c r="C13" s="74" t="s">
        <v>362</v>
      </c>
      <c r="D13" s="74" t="s">
        <v>363</v>
      </c>
      <c r="E13" s="74">
        <v>95655</v>
      </c>
    </row>
    <row r="14" spans="1:5">
      <c r="A14" s="186" t="s">
        <v>364</v>
      </c>
      <c r="B14" s="74"/>
      <c r="C14" s="74"/>
      <c r="D14" s="74" t="s">
        <v>365</v>
      </c>
      <c r="E14" s="74">
        <v>123795</v>
      </c>
    </row>
    <row r="15" spans="1:5">
      <c r="A15" s="186" t="s">
        <v>366</v>
      </c>
      <c r="B15" s="74"/>
      <c r="C15" s="74"/>
      <c r="D15" s="74" t="s">
        <v>367</v>
      </c>
      <c r="E15" s="74">
        <v>304290</v>
      </c>
    </row>
    <row r="16" spans="1:5">
      <c r="A16" s="186" t="s">
        <v>53</v>
      </c>
      <c r="B16" s="74"/>
      <c r="C16" s="74"/>
      <c r="D16" s="74" t="s">
        <v>368</v>
      </c>
      <c r="E16" s="74">
        <v>173880</v>
      </c>
    </row>
    <row r="17" spans="1:5">
      <c r="A17" s="186" t="s">
        <v>53</v>
      </c>
      <c r="B17" s="74"/>
      <c r="C17" s="74"/>
      <c r="D17" s="74" t="s">
        <v>369</v>
      </c>
      <c r="E17" s="74">
        <v>173880</v>
      </c>
    </row>
    <row r="18" spans="1:5">
      <c r="A18" s="186" t="s">
        <v>53</v>
      </c>
      <c r="B18" s="74"/>
      <c r="C18" s="74"/>
      <c r="D18" s="74" t="s">
        <v>370</v>
      </c>
      <c r="E18" s="74">
        <v>173880</v>
      </c>
    </row>
    <row r="19" spans="1:5">
      <c r="A19" s="186"/>
      <c r="B19" s="74"/>
      <c r="C19" s="74"/>
      <c r="D19" s="181" t="s">
        <v>357</v>
      </c>
      <c r="E19" s="52">
        <f>SUBTOTAL(9,E13:E18)</f>
        <v>1045380</v>
      </c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rgb="FF00FF00"/>
  </sheetPr>
  <dimension ref="A1:M4"/>
  <sheetViews>
    <sheetView workbookViewId="0">
      <selection activeCell="B2" sqref="B2:B3"/>
    </sheetView>
  </sheetViews>
  <sheetFormatPr baseColWidth="10" defaultRowHeight="12.75"/>
  <cols>
    <col min="1" max="1" width="9" style="6" bestFit="1" customWidth="1"/>
    <col min="2" max="2" width="36.85546875" style="6" bestFit="1" customWidth="1"/>
    <col min="3" max="3" width="81.140625" style="6" hidden="1" customWidth="1"/>
    <col min="4" max="4" width="68.42578125" style="6" hidden="1" customWidth="1"/>
    <col min="5" max="5" width="10.140625" style="6" hidden="1" customWidth="1"/>
    <col min="6" max="6" width="11.5703125" style="6" hidden="1" customWidth="1"/>
    <col min="7" max="7" width="11.85546875" style="6" hidden="1" customWidth="1"/>
    <col min="8" max="8" width="35.85546875" style="6" hidden="1" customWidth="1"/>
    <col min="9" max="9" width="17.7109375" style="6" hidden="1" customWidth="1"/>
    <col min="10" max="10" width="18.5703125" style="6" customWidth="1"/>
    <col min="11" max="11" width="11.7109375" style="164" bestFit="1" customWidth="1"/>
    <col min="12" max="12" width="12.42578125" style="164" bestFit="1" customWidth="1"/>
    <col min="13" max="13" width="17.5703125" style="6" customWidth="1"/>
    <col min="14" max="16384" width="11.42578125" style="6"/>
  </cols>
  <sheetData>
    <row r="1" spans="1:13" s="48" customFormat="1" ht="13.5" thickBot="1">
      <c r="A1" s="169" t="s">
        <v>330</v>
      </c>
      <c r="B1" s="169" t="s">
        <v>4</v>
      </c>
      <c r="C1" s="169" t="s">
        <v>27</v>
      </c>
      <c r="D1" s="169" t="s">
        <v>1</v>
      </c>
      <c r="E1" s="169" t="s">
        <v>2</v>
      </c>
      <c r="F1" s="169" t="s">
        <v>3</v>
      </c>
      <c r="G1" s="169" t="s">
        <v>47</v>
      </c>
      <c r="H1" s="169" t="s">
        <v>76</v>
      </c>
      <c r="I1" s="170" t="s">
        <v>337</v>
      </c>
      <c r="J1" s="169" t="s">
        <v>221</v>
      </c>
      <c r="K1" s="171" t="s">
        <v>222</v>
      </c>
      <c r="L1" s="171" t="s">
        <v>244</v>
      </c>
      <c r="M1" s="169" t="s">
        <v>277</v>
      </c>
    </row>
    <row r="2" spans="1:13">
      <c r="A2" s="147">
        <v>8392840</v>
      </c>
      <c r="B2" s="130" t="s">
        <v>318</v>
      </c>
      <c r="C2" s="130" t="s">
        <v>319</v>
      </c>
      <c r="D2" s="130" t="s">
        <v>320</v>
      </c>
      <c r="E2" s="130" t="s">
        <v>32</v>
      </c>
      <c r="F2" s="130" t="s">
        <v>166</v>
      </c>
      <c r="G2" s="130" t="s">
        <v>99</v>
      </c>
      <c r="H2" s="130" t="s">
        <v>321</v>
      </c>
      <c r="I2" s="130">
        <v>20014031</v>
      </c>
      <c r="J2" s="153">
        <v>41764</v>
      </c>
      <c r="K2" s="150">
        <v>748860</v>
      </c>
      <c r="L2" s="150">
        <v>748860</v>
      </c>
      <c r="M2" s="166" t="s">
        <v>278</v>
      </c>
    </row>
    <row r="3" spans="1:13">
      <c r="A3" s="137">
        <v>32016199</v>
      </c>
      <c r="B3" s="118" t="s">
        <v>164</v>
      </c>
      <c r="C3" s="118" t="s">
        <v>165</v>
      </c>
      <c r="D3" s="118" t="s">
        <v>349</v>
      </c>
      <c r="E3" s="118" t="s">
        <v>32</v>
      </c>
      <c r="F3" s="118" t="s">
        <v>166</v>
      </c>
      <c r="G3" s="118" t="s">
        <v>99</v>
      </c>
      <c r="H3" s="118" t="s">
        <v>167</v>
      </c>
      <c r="I3" s="118">
        <v>20110726</v>
      </c>
      <c r="J3" s="154">
        <v>41772</v>
      </c>
      <c r="K3" s="76">
        <v>187215</v>
      </c>
      <c r="L3" s="76">
        <v>187215</v>
      </c>
      <c r="M3" s="165" t="s">
        <v>278</v>
      </c>
    </row>
    <row r="4" spans="1:13" ht="13.5" thickBot="1">
      <c r="A4" s="60"/>
      <c r="B4" s="61"/>
      <c r="C4" s="61"/>
      <c r="D4" s="61"/>
      <c r="E4" s="61"/>
      <c r="F4" s="61"/>
      <c r="G4" s="61"/>
      <c r="H4" s="61"/>
      <c r="I4" s="61"/>
      <c r="J4" s="167" t="s">
        <v>328</v>
      </c>
      <c r="K4" s="168">
        <f>SUM(K2:K3)</f>
        <v>936075</v>
      </c>
      <c r="L4" s="168" t="s">
        <v>329</v>
      </c>
      <c r="M4" s="64"/>
    </row>
  </sheetData>
  <sortState ref="A2:Q10">
    <sortCondition ref="A2:A10"/>
  </sortState>
  <hyperlinks>
    <hyperlink ref="H3" r:id="rId1" display="limara@live.com"/>
    <hyperlink ref="H2" r:id="rId2"/>
  </hyperlinks>
  <pageMargins left="0.7" right="0.7" top="0.75" bottom="0.75" header="0.3" footer="0.3"/>
  <pageSetup orientation="portrait" horizontalDpi="300" verticalDpi="300" r:id="rId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5" tint="0.39997558519241921"/>
  </sheetPr>
  <dimension ref="A1:N5"/>
  <sheetViews>
    <sheetView showFormulas="1" zoomScaleNormal="100" workbookViewId="0">
      <selection activeCell="A7" sqref="A7"/>
    </sheetView>
  </sheetViews>
  <sheetFormatPr baseColWidth="10" defaultRowHeight="12.75"/>
  <cols>
    <col min="1" max="1" width="5.42578125" style="8" bestFit="1" customWidth="1"/>
    <col min="2" max="2" width="19.28515625" style="8" customWidth="1"/>
    <col min="3" max="3" width="32.42578125" style="8" hidden="1" customWidth="1"/>
    <col min="4" max="4" width="17.28515625" style="8" hidden="1" customWidth="1"/>
    <col min="5" max="5" width="10.5703125" style="8" hidden="1" customWidth="1"/>
    <col min="6" max="6" width="5.42578125" style="8" hidden="1" customWidth="1"/>
    <col min="7" max="7" width="8.140625" style="8" hidden="1" customWidth="1"/>
    <col min="8" max="8" width="19.7109375" style="8" hidden="1" customWidth="1"/>
    <col min="9" max="9" width="4.5703125" style="8" hidden="1" customWidth="1"/>
    <col min="10" max="10" width="6.7109375" style="8" bestFit="1" customWidth="1"/>
    <col min="11" max="11" width="10.85546875" style="8" customWidth="1"/>
    <col min="12" max="12" width="6.28515625" style="15" customWidth="1"/>
    <col min="13" max="13" width="15.28515625" style="8" bestFit="1" customWidth="1"/>
    <col min="14" max="14" width="19.28515625" style="8" bestFit="1" customWidth="1"/>
    <col min="15" max="16384" width="11.42578125" style="8"/>
  </cols>
  <sheetData>
    <row r="1" spans="1:14" s="14" customFormat="1" ht="13.5" thickBot="1">
      <c r="A1" s="37" t="s">
        <v>330</v>
      </c>
      <c r="B1" s="37" t="s">
        <v>4</v>
      </c>
      <c r="C1" s="38" t="s">
        <v>0</v>
      </c>
      <c r="D1" s="39" t="s">
        <v>5</v>
      </c>
      <c r="E1" s="39" t="s">
        <v>2</v>
      </c>
      <c r="F1" s="39" t="s">
        <v>9</v>
      </c>
      <c r="G1" s="39" t="s">
        <v>47</v>
      </c>
      <c r="H1" s="39" t="s">
        <v>50</v>
      </c>
      <c r="I1" s="40"/>
      <c r="J1" s="37" t="s">
        <v>221</v>
      </c>
      <c r="K1" s="37" t="s">
        <v>244</v>
      </c>
      <c r="L1" s="41" t="s">
        <v>243</v>
      </c>
      <c r="M1" s="37" t="s">
        <v>223</v>
      </c>
      <c r="N1" s="37" t="s">
        <v>332</v>
      </c>
    </row>
    <row r="2" spans="1:14">
      <c r="A2" s="28">
        <v>32310040</v>
      </c>
      <c r="B2" s="29" t="s">
        <v>209</v>
      </c>
      <c r="C2" s="29" t="s">
        <v>220</v>
      </c>
      <c r="D2" s="30" t="s">
        <v>210</v>
      </c>
      <c r="E2" s="29" t="s">
        <v>212</v>
      </c>
      <c r="F2" s="29" t="s">
        <v>108</v>
      </c>
      <c r="G2" s="29" t="s">
        <v>211</v>
      </c>
      <c r="H2" s="31" t="s">
        <v>213</v>
      </c>
      <c r="I2" s="29">
        <v>20121101</v>
      </c>
      <c r="J2" s="32" t="s">
        <v>294</v>
      </c>
      <c r="K2" s="33">
        <v>794640</v>
      </c>
      <c r="L2" s="34">
        <v>794640</v>
      </c>
      <c r="M2" s="29" t="s">
        <v>295</v>
      </c>
      <c r="N2" s="36" t="s">
        <v>276</v>
      </c>
    </row>
    <row r="3" spans="1:14">
      <c r="A3" s="22">
        <v>70063514</v>
      </c>
      <c r="B3" s="17" t="s">
        <v>247</v>
      </c>
      <c r="C3" s="17" t="s">
        <v>248</v>
      </c>
      <c r="D3" s="17" t="s">
        <v>249</v>
      </c>
      <c r="E3" s="17" t="s">
        <v>250</v>
      </c>
      <c r="F3" s="17" t="s">
        <v>108</v>
      </c>
      <c r="G3" s="17" t="s">
        <v>112</v>
      </c>
      <c r="H3" s="18" t="s">
        <v>252</v>
      </c>
      <c r="I3" s="17">
        <v>20140201</v>
      </c>
      <c r="J3" s="19" t="s">
        <v>331</v>
      </c>
      <c r="K3" s="20">
        <v>999810</v>
      </c>
      <c r="L3" s="21">
        <v>999810</v>
      </c>
      <c r="M3" s="16" t="s">
        <v>298</v>
      </c>
      <c r="N3" s="23" t="s">
        <v>276</v>
      </c>
    </row>
    <row r="4" spans="1:14">
      <c r="A4" s="22"/>
      <c r="B4" s="17"/>
      <c r="C4" s="17"/>
      <c r="D4" s="17"/>
      <c r="E4" s="17"/>
      <c r="F4" s="17"/>
      <c r="G4" s="17"/>
      <c r="H4" s="18"/>
      <c r="I4" s="17"/>
      <c r="J4" s="19"/>
      <c r="K4" s="20"/>
      <c r="L4" s="21"/>
      <c r="M4" s="16"/>
      <c r="N4" s="23"/>
    </row>
    <row r="5" spans="1:14" ht="13.5" thickBot="1">
      <c r="A5" s="24"/>
      <c r="B5" s="25"/>
      <c r="C5" s="25"/>
      <c r="D5" s="25"/>
      <c r="E5" s="25"/>
      <c r="F5" s="25"/>
      <c r="G5" s="25"/>
      <c r="H5" s="25"/>
      <c r="I5" s="25"/>
      <c r="J5" s="188" t="s">
        <v>333</v>
      </c>
      <c r="K5" s="189"/>
      <c r="L5" s="26">
        <v>1794450</v>
      </c>
      <c r="M5" s="35" t="s">
        <v>323</v>
      </c>
      <c r="N5" s="27"/>
    </row>
  </sheetData>
  <mergeCells count="1">
    <mergeCell ref="J5:K5"/>
  </mergeCells>
  <hyperlinks>
    <hyperlink ref="H2" r:id="rId1"/>
    <hyperlink ref="H3" r:id="rId2"/>
  </hyperlinks>
  <pageMargins left="0.7" right="0.7" top="0.75" bottom="0.75" header="0.3" footer="0.3"/>
  <pageSetup paperSize="9" scale="44" orientation="portrait" horizontalDpi="300" verticalDpi="300" r:id="rId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theme="2" tint="-0.249977111117893"/>
  </sheetPr>
  <dimension ref="A1:H146"/>
  <sheetViews>
    <sheetView topLeftCell="A118" workbookViewId="0">
      <selection activeCell="D147" sqref="D147"/>
    </sheetView>
  </sheetViews>
  <sheetFormatPr baseColWidth="10" defaultRowHeight="11.25"/>
  <cols>
    <col min="1" max="2" width="11.42578125" style="175"/>
    <col min="3" max="3" width="28.5703125" style="175" customWidth="1"/>
    <col min="4" max="4" width="33.7109375" style="175" customWidth="1"/>
    <col min="5" max="16384" width="11.42578125" style="175"/>
  </cols>
  <sheetData>
    <row r="1" spans="1:8" ht="12" thickBot="1"/>
    <row r="2" spans="1:8" ht="12.75" thickBot="1">
      <c r="A2" s="184" t="s">
        <v>358</v>
      </c>
      <c r="B2" s="184" t="s">
        <v>232</v>
      </c>
      <c r="C2" s="184" t="s">
        <v>185</v>
      </c>
      <c r="D2" s="184" t="s">
        <v>359</v>
      </c>
      <c r="E2" s="184" t="s">
        <v>360</v>
      </c>
    </row>
    <row r="3" spans="1:8" ht="12.75">
      <c r="A3" s="182" t="s">
        <v>53</v>
      </c>
      <c r="B3" s="182">
        <v>522233</v>
      </c>
      <c r="C3" s="182" t="s">
        <v>335</v>
      </c>
      <c r="D3" s="182" t="s">
        <v>371</v>
      </c>
      <c r="E3" s="183">
        <v>183330</v>
      </c>
      <c r="G3" s="178"/>
      <c r="H3" s="178"/>
    </row>
    <row r="4" spans="1:8" ht="12.75">
      <c r="A4" s="74" t="s">
        <v>53</v>
      </c>
      <c r="B4" s="74"/>
      <c r="C4" s="74"/>
      <c r="D4" s="74" t="s">
        <v>372</v>
      </c>
      <c r="E4" s="176">
        <v>183330</v>
      </c>
      <c r="G4" s="178"/>
      <c r="H4" s="178"/>
    </row>
    <row r="5" spans="1:8" ht="12.75">
      <c r="A5" s="74" t="s">
        <v>53</v>
      </c>
      <c r="B5" s="74"/>
      <c r="C5" s="74"/>
      <c r="D5" s="74" t="s">
        <v>373</v>
      </c>
      <c r="E5" s="176">
        <v>183330</v>
      </c>
      <c r="G5" s="178"/>
      <c r="H5" s="178"/>
    </row>
    <row r="6" spans="1:8" ht="12.75">
      <c r="A6" s="74" t="s">
        <v>57</v>
      </c>
      <c r="B6" s="74"/>
      <c r="C6" s="74"/>
      <c r="D6" s="74" t="s">
        <v>335</v>
      </c>
      <c r="E6" s="176">
        <v>21315</v>
      </c>
      <c r="G6" s="178"/>
      <c r="H6" s="178"/>
    </row>
    <row r="7" spans="1:8" ht="12.75">
      <c r="A7" s="74" t="s">
        <v>57</v>
      </c>
      <c r="B7" s="74"/>
      <c r="C7" s="74"/>
      <c r="D7" s="74" t="s">
        <v>375</v>
      </c>
      <c r="E7" s="176">
        <v>21315</v>
      </c>
      <c r="G7" s="178"/>
      <c r="H7" s="178"/>
    </row>
    <row r="8" spans="1:8" ht="12.75">
      <c r="A8" s="74" t="s">
        <v>376</v>
      </c>
      <c r="B8" s="74"/>
      <c r="C8" s="74"/>
      <c r="D8" s="74" t="s">
        <v>335</v>
      </c>
      <c r="E8" s="176">
        <v>100170</v>
      </c>
      <c r="G8" s="178"/>
      <c r="H8" s="178"/>
    </row>
    <row r="9" spans="1:8" ht="12.75">
      <c r="A9" s="74" t="s">
        <v>376</v>
      </c>
      <c r="B9" s="74"/>
      <c r="C9" s="74"/>
      <c r="D9" s="74" t="s">
        <v>375</v>
      </c>
      <c r="E9" s="176">
        <v>100170</v>
      </c>
      <c r="G9" s="178"/>
      <c r="H9" s="178"/>
    </row>
    <row r="10" spans="1:8" ht="12.75">
      <c r="A10" s="74"/>
      <c r="B10" s="180"/>
      <c r="C10" s="74"/>
      <c r="D10" s="181" t="s">
        <v>357</v>
      </c>
      <c r="E10" s="177">
        <f>SUM(E3:E9)</f>
        <v>792960</v>
      </c>
      <c r="G10" s="178"/>
      <c r="H10" s="178"/>
    </row>
    <row r="11" spans="1:8" ht="12.75">
      <c r="A11" s="74" t="s">
        <v>57</v>
      </c>
      <c r="B11" s="74">
        <v>530214</v>
      </c>
      <c r="C11" s="74" t="s">
        <v>377</v>
      </c>
      <c r="D11" s="74" t="s">
        <v>377</v>
      </c>
      <c r="E11" s="176">
        <v>21315</v>
      </c>
      <c r="G11" s="178"/>
      <c r="H11" s="178"/>
    </row>
    <row r="12" spans="1:8" ht="12.75">
      <c r="A12" s="74" t="s">
        <v>57</v>
      </c>
      <c r="B12" s="74"/>
      <c r="C12" s="74"/>
      <c r="D12" s="74" t="s">
        <v>378</v>
      </c>
      <c r="E12" s="176">
        <v>21315</v>
      </c>
      <c r="G12" s="178"/>
      <c r="H12" s="178"/>
    </row>
    <row r="13" spans="1:8" ht="12.75">
      <c r="A13" s="74"/>
      <c r="B13" s="121"/>
      <c r="C13" s="74"/>
      <c r="D13" s="181" t="s">
        <v>357</v>
      </c>
      <c r="E13" s="177">
        <v>42630</v>
      </c>
      <c r="G13" s="178"/>
      <c r="H13" s="178"/>
    </row>
    <row r="14" spans="1:8" ht="12.75">
      <c r="A14" s="74" t="s">
        <v>57</v>
      </c>
      <c r="B14" s="74">
        <v>3329362</v>
      </c>
      <c r="C14" s="74" t="s">
        <v>379</v>
      </c>
      <c r="D14" s="74" t="s">
        <v>379</v>
      </c>
      <c r="E14" s="176">
        <v>21315</v>
      </c>
      <c r="G14" s="178"/>
      <c r="H14" s="178"/>
    </row>
    <row r="15" spans="1:8" ht="12.75">
      <c r="A15" s="74" t="s">
        <v>57</v>
      </c>
      <c r="B15" s="74"/>
      <c r="C15" s="74"/>
      <c r="D15" s="74" t="s">
        <v>380</v>
      </c>
      <c r="E15" s="176">
        <v>21315</v>
      </c>
      <c r="G15" s="178"/>
      <c r="H15" s="178"/>
    </row>
    <row r="16" spans="1:8" ht="12.75">
      <c r="A16" s="74"/>
      <c r="B16" s="121"/>
      <c r="C16" s="74"/>
      <c r="D16" s="181" t="s">
        <v>357</v>
      </c>
      <c r="E16" s="177">
        <v>42630</v>
      </c>
      <c r="G16" s="178"/>
      <c r="H16" s="178"/>
    </row>
    <row r="17" spans="1:8" ht="12.75">
      <c r="A17" s="74" t="s">
        <v>57</v>
      </c>
      <c r="B17" s="74">
        <v>3336179</v>
      </c>
      <c r="C17" s="74" t="s">
        <v>381</v>
      </c>
      <c r="D17" s="74" t="s">
        <v>381</v>
      </c>
      <c r="E17" s="176">
        <v>21315</v>
      </c>
      <c r="G17" s="178"/>
      <c r="H17" s="178"/>
    </row>
    <row r="18" spans="1:8" ht="12.75">
      <c r="A18" s="74" t="s">
        <v>57</v>
      </c>
      <c r="B18" s="74"/>
      <c r="C18" s="74"/>
      <c r="D18" s="74" t="s">
        <v>382</v>
      </c>
      <c r="E18" s="176">
        <v>21315</v>
      </c>
    </row>
    <row r="19" spans="1:8" ht="12.75">
      <c r="A19" s="74" t="s">
        <v>383</v>
      </c>
      <c r="B19" s="74"/>
      <c r="C19" s="74"/>
      <c r="D19" s="74" t="s">
        <v>384</v>
      </c>
      <c r="E19" s="176">
        <v>182595</v>
      </c>
      <c r="G19" s="178"/>
      <c r="H19" s="178"/>
    </row>
    <row r="20" spans="1:8" ht="12.75">
      <c r="A20" s="74" t="s">
        <v>383</v>
      </c>
      <c r="B20" s="74"/>
      <c r="C20" s="74"/>
      <c r="D20" s="74" t="s">
        <v>382</v>
      </c>
      <c r="E20" s="176">
        <v>182595</v>
      </c>
      <c r="G20" s="178"/>
      <c r="H20" s="178"/>
    </row>
    <row r="21" spans="1:8" ht="12.75">
      <c r="A21" s="74"/>
      <c r="B21" s="121"/>
      <c r="C21" s="74"/>
      <c r="D21" s="181" t="s">
        <v>357</v>
      </c>
      <c r="E21" s="177">
        <v>407820</v>
      </c>
      <c r="G21" s="178"/>
      <c r="H21" s="178"/>
    </row>
    <row r="22" spans="1:8" ht="12.75">
      <c r="A22" s="74" t="s">
        <v>53</v>
      </c>
      <c r="B22" s="74">
        <v>5813176</v>
      </c>
      <c r="C22" s="74" t="s">
        <v>385</v>
      </c>
      <c r="D22" s="74" t="s">
        <v>386</v>
      </c>
      <c r="E22" s="176">
        <v>183330</v>
      </c>
      <c r="G22" s="178"/>
      <c r="H22" s="178"/>
    </row>
    <row r="23" spans="1:8" ht="12.75">
      <c r="A23" s="74"/>
      <c r="B23" s="121"/>
      <c r="C23" s="74"/>
      <c r="D23" s="181" t="s">
        <v>357</v>
      </c>
      <c r="E23" s="177">
        <v>183330</v>
      </c>
      <c r="G23" s="178"/>
      <c r="H23" s="178"/>
    </row>
    <row r="24" spans="1:8" ht="12.75">
      <c r="A24" s="74" t="s">
        <v>361</v>
      </c>
      <c r="B24" s="74">
        <v>6058297</v>
      </c>
      <c r="C24" s="74" t="s">
        <v>387</v>
      </c>
      <c r="D24" s="74" t="s">
        <v>388</v>
      </c>
      <c r="E24" s="176">
        <v>95655</v>
      </c>
      <c r="G24" s="178"/>
      <c r="H24" s="178"/>
    </row>
    <row r="25" spans="1:8" ht="12.75">
      <c r="A25" s="74" t="s">
        <v>53</v>
      </c>
      <c r="B25" s="74"/>
      <c r="C25" s="74"/>
      <c r="D25" s="74" t="s">
        <v>389</v>
      </c>
      <c r="E25" s="176">
        <v>183330</v>
      </c>
      <c r="G25" s="178"/>
      <c r="H25" s="178"/>
    </row>
    <row r="26" spans="1:8" ht="12.75">
      <c r="A26" s="74"/>
      <c r="B26" s="121"/>
      <c r="C26" s="74"/>
      <c r="D26" s="181" t="s">
        <v>357</v>
      </c>
      <c r="E26" s="177">
        <v>278985</v>
      </c>
      <c r="G26" s="178"/>
      <c r="H26" s="178"/>
    </row>
    <row r="27" spans="1:8" ht="12.75">
      <c r="A27" s="74" t="s">
        <v>57</v>
      </c>
      <c r="B27" s="74">
        <v>8248420</v>
      </c>
      <c r="C27" s="74" t="s">
        <v>390</v>
      </c>
      <c r="D27" s="74" t="s">
        <v>391</v>
      </c>
      <c r="E27" s="176">
        <v>21315</v>
      </c>
      <c r="G27" s="178"/>
      <c r="H27" s="178"/>
    </row>
    <row r="28" spans="1:8" ht="12.75">
      <c r="A28" s="74" t="s">
        <v>383</v>
      </c>
      <c r="B28" s="74"/>
      <c r="C28" s="74"/>
      <c r="D28" s="74" t="s">
        <v>391</v>
      </c>
      <c r="E28" s="176">
        <v>192045</v>
      </c>
      <c r="G28" s="178"/>
      <c r="H28" s="178"/>
    </row>
    <row r="29" spans="1:8" ht="12.75">
      <c r="A29" s="74"/>
      <c r="B29" s="121"/>
      <c r="C29" s="74"/>
      <c r="D29" s="181" t="s">
        <v>357</v>
      </c>
      <c r="E29" s="177">
        <v>213360</v>
      </c>
      <c r="G29" s="178"/>
      <c r="H29" s="178"/>
    </row>
    <row r="30" spans="1:8" ht="12.75">
      <c r="A30" s="74" t="s">
        <v>392</v>
      </c>
      <c r="B30" s="74">
        <v>8266552</v>
      </c>
      <c r="C30" s="74" t="s">
        <v>168</v>
      </c>
      <c r="D30" s="74" t="s">
        <v>168</v>
      </c>
      <c r="E30" s="176">
        <v>159180</v>
      </c>
      <c r="G30" s="178"/>
      <c r="H30" s="178"/>
    </row>
    <row r="31" spans="1:8" ht="12.75">
      <c r="A31" s="74"/>
      <c r="B31" s="121"/>
      <c r="C31" s="74"/>
      <c r="D31" s="181" t="s">
        <v>357</v>
      </c>
      <c r="E31" s="177">
        <v>159180</v>
      </c>
      <c r="G31" s="178"/>
      <c r="H31" s="178"/>
    </row>
    <row r="32" spans="1:8" ht="12.75">
      <c r="A32" s="74" t="s">
        <v>383</v>
      </c>
      <c r="B32" s="74">
        <v>8275720</v>
      </c>
      <c r="C32" s="74" t="s">
        <v>393</v>
      </c>
      <c r="D32" s="74" t="s">
        <v>393</v>
      </c>
      <c r="E32" s="176">
        <v>182595</v>
      </c>
      <c r="G32" s="178"/>
      <c r="H32" s="178"/>
    </row>
    <row r="33" spans="1:8" ht="12.75">
      <c r="A33" s="74" t="s">
        <v>383</v>
      </c>
      <c r="B33" s="74"/>
      <c r="C33" s="74"/>
      <c r="D33" s="74" t="s">
        <v>394</v>
      </c>
      <c r="E33" s="176">
        <v>182595</v>
      </c>
    </row>
    <row r="34" spans="1:8" ht="12.75">
      <c r="A34" s="74"/>
      <c r="B34" s="121"/>
      <c r="C34" s="74"/>
      <c r="D34" s="181" t="s">
        <v>357</v>
      </c>
      <c r="E34" s="177">
        <v>365190</v>
      </c>
      <c r="G34" s="178"/>
      <c r="H34" s="178"/>
    </row>
    <row r="35" spans="1:8" ht="12.75">
      <c r="A35" s="74" t="s">
        <v>53</v>
      </c>
      <c r="B35" s="74">
        <v>8287870</v>
      </c>
      <c r="C35" s="74" t="s">
        <v>395</v>
      </c>
      <c r="D35" s="74" t="s">
        <v>396</v>
      </c>
      <c r="E35" s="176">
        <v>173880</v>
      </c>
      <c r="G35" s="178"/>
      <c r="H35" s="178"/>
    </row>
    <row r="36" spans="1:8" ht="12.75">
      <c r="A36" s="74" t="s">
        <v>53</v>
      </c>
      <c r="B36" s="74"/>
      <c r="C36" s="74"/>
      <c r="D36" s="74" t="s">
        <v>397</v>
      </c>
      <c r="E36" s="176">
        <v>173880</v>
      </c>
    </row>
    <row r="37" spans="1:8" ht="12.75">
      <c r="A37" s="74" t="s">
        <v>53</v>
      </c>
      <c r="B37" s="74"/>
      <c r="C37" s="74"/>
      <c r="D37" s="74" t="s">
        <v>398</v>
      </c>
      <c r="E37" s="176">
        <v>183330</v>
      </c>
    </row>
    <row r="38" spans="1:8" ht="12.75">
      <c r="A38" s="74" t="s">
        <v>53</v>
      </c>
      <c r="B38" s="74"/>
      <c r="C38" s="74"/>
      <c r="D38" s="74" t="s">
        <v>399</v>
      </c>
      <c r="E38" s="176">
        <v>183330</v>
      </c>
    </row>
    <row r="39" spans="1:8" ht="12.75">
      <c r="A39" s="74" t="s">
        <v>48</v>
      </c>
      <c r="B39" s="74"/>
      <c r="C39" s="74"/>
      <c r="D39" s="74" t="s">
        <v>399</v>
      </c>
      <c r="E39" s="176">
        <v>22050</v>
      </c>
    </row>
    <row r="40" spans="1:8" ht="12.75">
      <c r="A40" s="74" t="s">
        <v>383</v>
      </c>
      <c r="B40" s="74"/>
      <c r="C40" s="74"/>
      <c r="D40" s="74" t="s">
        <v>395</v>
      </c>
      <c r="E40" s="176">
        <v>182595</v>
      </c>
    </row>
    <row r="41" spans="1:8" ht="12.75">
      <c r="A41" s="74" t="s">
        <v>383</v>
      </c>
      <c r="B41" s="74"/>
      <c r="C41" s="74"/>
      <c r="D41" s="74" t="s">
        <v>400</v>
      </c>
      <c r="E41" s="176">
        <v>192045</v>
      </c>
    </row>
    <row r="42" spans="1:8" ht="12.75">
      <c r="A42" s="74"/>
      <c r="B42" s="121"/>
      <c r="C42" s="74"/>
      <c r="D42" s="181" t="s">
        <v>357</v>
      </c>
      <c r="E42" s="177">
        <v>1111110</v>
      </c>
    </row>
    <row r="43" spans="1:8" ht="12.75">
      <c r="A43" s="74" t="s">
        <v>53</v>
      </c>
      <c r="B43" s="74">
        <v>8291625</v>
      </c>
      <c r="C43" s="74" t="s">
        <v>401</v>
      </c>
      <c r="D43" s="74" t="s">
        <v>402</v>
      </c>
      <c r="E43" s="176">
        <v>173880</v>
      </c>
    </row>
    <row r="44" spans="1:8" ht="12.75">
      <c r="A44" s="74" t="s">
        <v>57</v>
      </c>
      <c r="B44" s="74"/>
      <c r="C44" s="74"/>
      <c r="D44" s="74" t="s">
        <v>401</v>
      </c>
      <c r="E44" s="176">
        <v>21315</v>
      </c>
    </row>
    <row r="45" spans="1:8" ht="12.75">
      <c r="A45" s="74"/>
      <c r="B45" s="121"/>
      <c r="C45" s="74"/>
      <c r="D45" s="181" t="s">
        <v>357</v>
      </c>
      <c r="E45" s="177">
        <v>195195</v>
      </c>
    </row>
    <row r="46" spans="1:8" ht="12.75">
      <c r="A46" s="74" t="s">
        <v>53</v>
      </c>
      <c r="B46" s="74">
        <v>8309435</v>
      </c>
      <c r="C46" s="74" t="s">
        <v>182</v>
      </c>
      <c r="D46" s="74" t="s">
        <v>403</v>
      </c>
      <c r="E46" s="176">
        <v>173880</v>
      </c>
    </row>
    <row r="47" spans="1:8" ht="12.75">
      <c r="A47" s="74" t="s">
        <v>53</v>
      </c>
      <c r="B47" s="74"/>
      <c r="C47" s="74"/>
      <c r="D47" s="74" t="s">
        <v>404</v>
      </c>
      <c r="E47" s="176">
        <v>173880</v>
      </c>
    </row>
    <row r="48" spans="1:8" ht="12.75">
      <c r="A48" s="74" t="s">
        <v>383</v>
      </c>
      <c r="B48" s="74"/>
      <c r="C48" s="74"/>
      <c r="D48" s="74" t="s">
        <v>182</v>
      </c>
      <c r="E48" s="176">
        <v>182595</v>
      </c>
    </row>
    <row r="49" spans="1:5" ht="12.75">
      <c r="A49" s="74"/>
      <c r="B49" s="121"/>
      <c r="C49" s="74"/>
      <c r="D49" s="181" t="s">
        <v>357</v>
      </c>
      <c r="E49" s="177">
        <v>530355</v>
      </c>
    </row>
    <row r="50" spans="1:5" ht="12.75">
      <c r="A50" s="74" t="s">
        <v>53</v>
      </c>
      <c r="B50" s="74">
        <v>8318733</v>
      </c>
      <c r="C50" s="74" t="s">
        <v>227</v>
      </c>
      <c r="D50" s="74" t="s">
        <v>405</v>
      </c>
      <c r="E50" s="176">
        <v>173880</v>
      </c>
    </row>
    <row r="51" spans="1:5" ht="12.75">
      <c r="A51" s="74" t="s">
        <v>53</v>
      </c>
      <c r="B51" s="74"/>
      <c r="C51" s="74"/>
      <c r="D51" s="74" t="s">
        <v>406</v>
      </c>
      <c r="E51" s="176">
        <v>173880</v>
      </c>
    </row>
    <row r="52" spans="1:5" ht="12.75">
      <c r="A52" s="74" t="s">
        <v>53</v>
      </c>
      <c r="B52" s="74"/>
      <c r="C52" s="74"/>
      <c r="D52" s="74" t="s">
        <v>407</v>
      </c>
      <c r="E52" s="176">
        <v>173880</v>
      </c>
    </row>
    <row r="53" spans="1:5" ht="12.75">
      <c r="A53" s="74" t="s">
        <v>383</v>
      </c>
      <c r="B53" s="74"/>
      <c r="C53" s="74"/>
      <c r="D53" s="74" t="s">
        <v>227</v>
      </c>
      <c r="E53" s="176">
        <v>182595</v>
      </c>
    </row>
    <row r="54" spans="1:5" ht="12.75">
      <c r="A54" s="74"/>
      <c r="B54" s="121"/>
      <c r="C54" s="74"/>
      <c r="D54" s="181" t="s">
        <v>357</v>
      </c>
      <c r="E54" s="177">
        <v>704235</v>
      </c>
    </row>
    <row r="55" spans="1:5" ht="12.75">
      <c r="A55" s="74" t="s">
        <v>392</v>
      </c>
      <c r="B55" s="74">
        <v>21256783</v>
      </c>
      <c r="C55" s="74" t="s">
        <v>409</v>
      </c>
      <c r="D55" s="74" t="s">
        <v>409</v>
      </c>
      <c r="E55" s="176">
        <v>159180</v>
      </c>
    </row>
    <row r="56" spans="1:5" ht="12.75">
      <c r="A56" s="74"/>
      <c r="B56" s="121"/>
      <c r="C56" s="74"/>
      <c r="D56" s="181" t="s">
        <v>357</v>
      </c>
      <c r="E56" s="177">
        <v>159180</v>
      </c>
    </row>
    <row r="57" spans="1:5" ht="12.75">
      <c r="A57" s="74" t="s">
        <v>383</v>
      </c>
      <c r="B57" s="74">
        <v>21290315</v>
      </c>
      <c r="C57" s="74" t="s">
        <v>410</v>
      </c>
      <c r="D57" s="74" t="s">
        <v>410</v>
      </c>
      <c r="E57" s="176">
        <v>182595</v>
      </c>
    </row>
    <row r="58" spans="1:5" ht="12.75">
      <c r="A58" s="74"/>
      <c r="B58" s="121"/>
      <c r="C58" s="74"/>
      <c r="D58" s="181" t="s">
        <v>357</v>
      </c>
      <c r="E58" s="177">
        <v>182595</v>
      </c>
    </row>
    <row r="59" spans="1:5" ht="12.75">
      <c r="A59" s="74" t="s">
        <v>53</v>
      </c>
      <c r="B59" s="74">
        <v>21673139</v>
      </c>
      <c r="C59" s="74" t="s">
        <v>170</v>
      </c>
      <c r="D59" s="74" t="s">
        <v>411</v>
      </c>
      <c r="E59" s="176">
        <v>173880</v>
      </c>
    </row>
    <row r="60" spans="1:5" ht="12.75">
      <c r="A60" s="74" t="s">
        <v>383</v>
      </c>
      <c r="B60" s="74"/>
      <c r="C60" s="74"/>
      <c r="D60" s="74" t="s">
        <v>412</v>
      </c>
      <c r="E60" s="176">
        <v>182595</v>
      </c>
    </row>
    <row r="61" spans="1:5" ht="12.75">
      <c r="A61" s="74"/>
      <c r="B61" s="121"/>
      <c r="C61" s="74"/>
      <c r="D61" s="181" t="s">
        <v>357</v>
      </c>
      <c r="E61" s="177">
        <v>356475</v>
      </c>
    </row>
    <row r="62" spans="1:5" ht="12.75">
      <c r="A62" s="74" t="s">
        <v>392</v>
      </c>
      <c r="B62" s="74">
        <v>21975050</v>
      </c>
      <c r="C62" s="74" t="s">
        <v>413</v>
      </c>
      <c r="D62" s="74" t="s">
        <v>414</v>
      </c>
      <c r="E62" s="176">
        <v>159180</v>
      </c>
    </row>
    <row r="63" spans="1:5" ht="12.75">
      <c r="A63" s="74" t="s">
        <v>53</v>
      </c>
      <c r="B63" s="74"/>
      <c r="C63" s="74"/>
      <c r="D63" s="74" t="s">
        <v>415</v>
      </c>
      <c r="E63" s="176">
        <v>173880</v>
      </c>
    </row>
    <row r="64" spans="1:5" ht="12.75">
      <c r="A64" s="74" t="s">
        <v>57</v>
      </c>
      <c r="B64" s="74"/>
      <c r="C64" s="74"/>
      <c r="D64" s="74" t="s">
        <v>413</v>
      </c>
      <c r="E64" s="176">
        <v>21315</v>
      </c>
    </row>
    <row r="65" spans="1:5" ht="12.75">
      <c r="A65" s="74" t="s">
        <v>57</v>
      </c>
      <c r="B65" s="74"/>
      <c r="C65" s="74"/>
      <c r="D65" s="74" t="s">
        <v>416</v>
      </c>
      <c r="E65" s="176">
        <v>21315</v>
      </c>
    </row>
    <row r="66" spans="1:5" ht="12.75">
      <c r="A66" s="74" t="s">
        <v>57</v>
      </c>
      <c r="B66" s="74"/>
      <c r="C66" s="74"/>
      <c r="D66" s="74" t="s">
        <v>417</v>
      </c>
      <c r="E66" s="176">
        <v>21315</v>
      </c>
    </row>
    <row r="67" spans="1:5" ht="12.75">
      <c r="A67" s="74" t="s">
        <v>57</v>
      </c>
      <c r="B67" s="74"/>
      <c r="C67" s="74"/>
      <c r="D67" s="74" t="s">
        <v>415</v>
      </c>
      <c r="E67" s="176">
        <v>21315</v>
      </c>
    </row>
    <row r="68" spans="1:5" ht="12.75">
      <c r="A68" s="74" t="s">
        <v>418</v>
      </c>
      <c r="B68" s="74"/>
      <c r="C68" s="74"/>
      <c r="D68" s="74" t="s">
        <v>413</v>
      </c>
      <c r="E68" s="176">
        <v>29505</v>
      </c>
    </row>
    <row r="69" spans="1:5" ht="12.75">
      <c r="A69" s="74" t="s">
        <v>418</v>
      </c>
      <c r="B69" s="74"/>
      <c r="C69" s="74"/>
      <c r="D69" s="74" t="s">
        <v>416</v>
      </c>
      <c r="E69" s="176">
        <v>29505</v>
      </c>
    </row>
    <row r="70" spans="1:5" ht="12.75">
      <c r="A70" s="74" t="s">
        <v>418</v>
      </c>
      <c r="B70" s="74"/>
      <c r="C70" s="74"/>
      <c r="D70" s="74" t="s">
        <v>415</v>
      </c>
      <c r="E70" s="176">
        <v>29505</v>
      </c>
    </row>
    <row r="71" spans="1:5" ht="12.75">
      <c r="A71" s="74" t="s">
        <v>418</v>
      </c>
      <c r="B71" s="74"/>
      <c r="C71" s="74"/>
      <c r="D71" s="74" t="s">
        <v>417</v>
      </c>
      <c r="E71" s="176">
        <v>29505</v>
      </c>
    </row>
    <row r="72" spans="1:5" ht="12.75">
      <c r="A72" s="74" t="s">
        <v>418</v>
      </c>
      <c r="B72" s="74"/>
      <c r="C72" s="74"/>
      <c r="D72" s="74" t="s">
        <v>414</v>
      </c>
      <c r="E72" s="176">
        <v>29505</v>
      </c>
    </row>
    <row r="73" spans="1:5" ht="12.75">
      <c r="A73" s="74" t="s">
        <v>383</v>
      </c>
      <c r="B73" s="74"/>
      <c r="C73" s="74"/>
      <c r="D73" s="74" t="s">
        <v>413</v>
      </c>
      <c r="E73" s="176">
        <v>182595</v>
      </c>
    </row>
    <row r="74" spans="1:5" ht="12.75">
      <c r="A74" s="74" t="s">
        <v>383</v>
      </c>
      <c r="B74" s="74"/>
      <c r="C74" s="74"/>
      <c r="D74" s="74" t="s">
        <v>419</v>
      </c>
      <c r="E74" s="176">
        <v>182595</v>
      </c>
    </row>
    <row r="75" spans="1:5" ht="12.75">
      <c r="A75" s="74" t="s">
        <v>383</v>
      </c>
      <c r="B75" s="74"/>
      <c r="C75" s="74"/>
      <c r="D75" s="74" t="s">
        <v>417</v>
      </c>
      <c r="E75" s="176">
        <v>182595</v>
      </c>
    </row>
    <row r="76" spans="1:5" ht="12.75">
      <c r="A76" s="74"/>
      <c r="B76" s="121"/>
      <c r="C76" s="74"/>
      <c r="D76" s="181" t="s">
        <v>357</v>
      </c>
      <c r="E76" s="177">
        <v>1113630</v>
      </c>
    </row>
    <row r="77" spans="1:5" ht="12.75">
      <c r="A77" s="74" t="s">
        <v>53</v>
      </c>
      <c r="B77" s="74">
        <v>22057819</v>
      </c>
      <c r="C77" s="74" t="s">
        <v>420</v>
      </c>
      <c r="D77" s="74" t="s">
        <v>420</v>
      </c>
      <c r="E77" s="176">
        <v>183330</v>
      </c>
    </row>
    <row r="78" spans="1:5" ht="12.75">
      <c r="A78" s="74" t="s">
        <v>53</v>
      </c>
      <c r="B78" s="74"/>
      <c r="C78" s="74"/>
      <c r="D78" s="74" t="s">
        <v>421</v>
      </c>
      <c r="E78" s="176">
        <v>173880</v>
      </c>
    </row>
    <row r="79" spans="1:5" ht="12.75">
      <c r="A79" s="74"/>
      <c r="B79" s="121"/>
      <c r="C79" s="74"/>
      <c r="D79" s="181" t="s">
        <v>357</v>
      </c>
      <c r="E79" s="177">
        <v>357210</v>
      </c>
    </row>
    <row r="80" spans="1:5" ht="12.75">
      <c r="A80" s="74" t="s">
        <v>53</v>
      </c>
      <c r="B80" s="74">
        <v>24955315</v>
      </c>
      <c r="C80" s="74" t="s">
        <v>422</v>
      </c>
      <c r="D80" s="74" t="s">
        <v>422</v>
      </c>
      <c r="E80" s="176">
        <v>173880</v>
      </c>
    </row>
    <row r="81" spans="1:5" ht="12.75">
      <c r="A81" s="74" t="s">
        <v>57</v>
      </c>
      <c r="B81" s="74"/>
      <c r="C81" s="74"/>
      <c r="D81" s="74" t="s">
        <v>423</v>
      </c>
      <c r="E81" s="176">
        <v>21315</v>
      </c>
    </row>
    <row r="82" spans="1:5" ht="12.75">
      <c r="A82" s="74" t="s">
        <v>57</v>
      </c>
      <c r="B82" s="74"/>
      <c r="C82" s="74"/>
      <c r="D82" s="74" t="s">
        <v>424</v>
      </c>
      <c r="E82" s="176">
        <v>21315</v>
      </c>
    </row>
    <row r="83" spans="1:5" ht="12.75">
      <c r="A83" s="74"/>
      <c r="B83" s="121"/>
      <c r="C83" s="74"/>
      <c r="D83" s="181" t="s">
        <v>357</v>
      </c>
      <c r="E83" s="177">
        <v>216510</v>
      </c>
    </row>
    <row r="84" spans="1:5" ht="12.75">
      <c r="A84" s="74" t="s">
        <v>57</v>
      </c>
      <c r="B84" s="74">
        <v>32076800</v>
      </c>
      <c r="C84" s="74" t="s">
        <v>425</v>
      </c>
      <c r="D84" s="74" t="s">
        <v>425</v>
      </c>
      <c r="E84" s="176">
        <v>21315</v>
      </c>
    </row>
    <row r="85" spans="1:5" ht="12.75">
      <c r="A85" s="74" t="s">
        <v>57</v>
      </c>
      <c r="B85" s="74"/>
      <c r="C85" s="74"/>
      <c r="D85" s="74" t="s">
        <v>426</v>
      </c>
      <c r="E85" s="176">
        <v>21315</v>
      </c>
    </row>
    <row r="86" spans="1:5" ht="12.75">
      <c r="A86" s="74"/>
      <c r="B86" s="121"/>
      <c r="C86" s="74"/>
      <c r="D86" s="181" t="s">
        <v>357</v>
      </c>
      <c r="E86" s="177">
        <v>42630</v>
      </c>
    </row>
    <row r="87" spans="1:5" ht="12.75">
      <c r="A87" s="74" t="s">
        <v>122</v>
      </c>
      <c r="B87" s="74">
        <v>32334940</v>
      </c>
      <c r="C87" s="74" t="s">
        <v>120</v>
      </c>
      <c r="D87" s="74" t="s">
        <v>427</v>
      </c>
      <c r="E87" s="176">
        <v>408135</v>
      </c>
    </row>
    <row r="88" spans="1:5" ht="12.75">
      <c r="A88" s="74"/>
      <c r="B88" s="121"/>
      <c r="C88" s="74"/>
      <c r="D88" s="181" t="s">
        <v>357</v>
      </c>
      <c r="E88" s="177">
        <v>408135</v>
      </c>
    </row>
    <row r="89" spans="1:5" ht="12.75">
      <c r="A89" s="74" t="s">
        <v>57</v>
      </c>
      <c r="B89" s="74">
        <v>32412463</v>
      </c>
      <c r="C89" s="74" t="s">
        <v>428</v>
      </c>
      <c r="D89" s="74" t="s">
        <v>428</v>
      </c>
      <c r="E89" s="176">
        <v>21315</v>
      </c>
    </row>
    <row r="90" spans="1:5" ht="12.75">
      <c r="A90" s="74" t="s">
        <v>57</v>
      </c>
      <c r="B90" s="74"/>
      <c r="C90" s="74"/>
      <c r="D90" s="74" t="s">
        <v>429</v>
      </c>
      <c r="E90" s="176">
        <v>21315</v>
      </c>
    </row>
    <row r="91" spans="1:5" ht="12.75">
      <c r="A91" s="74" t="s">
        <v>57</v>
      </c>
      <c r="B91" s="74"/>
      <c r="C91" s="74"/>
      <c r="D91" s="74" t="s">
        <v>430</v>
      </c>
      <c r="E91" s="176">
        <v>21315</v>
      </c>
    </row>
    <row r="92" spans="1:5" ht="12.75">
      <c r="A92" s="74" t="s">
        <v>57</v>
      </c>
      <c r="B92" s="74"/>
      <c r="C92" s="74"/>
      <c r="D92" s="74" t="s">
        <v>431</v>
      </c>
      <c r="E92" s="176">
        <v>21315</v>
      </c>
    </row>
    <row r="93" spans="1:5" ht="12.75">
      <c r="A93" s="74" t="s">
        <v>57</v>
      </c>
      <c r="B93" s="74"/>
      <c r="C93" s="74"/>
      <c r="D93" s="74" t="s">
        <v>432</v>
      </c>
      <c r="E93" s="176">
        <v>21315</v>
      </c>
    </row>
    <row r="94" spans="1:5" ht="12.75">
      <c r="A94" s="74" t="s">
        <v>57</v>
      </c>
      <c r="B94" s="74"/>
      <c r="C94" s="74"/>
      <c r="D94" s="74" t="s">
        <v>433</v>
      </c>
      <c r="E94" s="176">
        <v>21315</v>
      </c>
    </row>
    <row r="95" spans="1:5" ht="12.75">
      <c r="A95" s="74" t="s">
        <v>57</v>
      </c>
      <c r="B95" s="74"/>
      <c r="C95" s="74"/>
      <c r="D95" s="74" t="s">
        <v>434</v>
      </c>
      <c r="E95" s="176">
        <v>21315</v>
      </c>
    </row>
    <row r="96" spans="1:5" ht="12.75">
      <c r="A96" s="74"/>
      <c r="B96" s="121"/>
      <c r="C96" s="74"/>
      <c r="D96" s="181" t="s">
        <v>357</v>
      </c>
      <c r="E96" s="177">
        <v>149205</v>
      </c>
    </row>
    <row r="97" spans="1:5" ht="12.75">
      <c r="A97" s="74" t="s">
        <v>53</v>
      </c>
      <c r="B97" s="74">
        <v>32417380</v>
      </c>
      <c r="C97" s="74" t="s">
        <v>435</v>
      </c>
      <c r="D97" s="74" t="s">
        <v>435</v>
      </c>
      <c r="E97" s="176">
        <v>173880</v>
      </c>
    </row>
    <row r="98" spans="1:5" ht="12.75">
      <c r="A98" s="74" t="s">
        <v>53</v>
      </c>
      <c r="B98" s="74"/>
      <c r="C98" s="74"/>
      <c r="D98" s="74" t="s">
        <v>436</v>
      </c>
      <c r="E98" s="176">
        <v>173880</v>
      </c>
    </row>
    <row r="99" spans="1:5" ht="12.75">
      <c r="A99" s="74" t="s">
        <v>53</v>
      </c>
      <c r="B99" s="74"/>
      <c r="C99" s="74"/>
      <c r="D99" s="74" t="s">
        <v>437</v>
      </c>
      <c r="E99" s="176">
        <v>173880</v>
      </c>
    </row>
    <row r="100" spans="1:5" ht="12.75">
      <c r="A100" s="74" t="s">
        <v>53</v>
      </c>
      <c r="B100" s="74"/>
      <c r="C100" s="74"/>
      <c r="D100" s="74" t="s">
        <v>438</v>
      </c>
      <c r="E100" s="176">
        <v>173880</v>
      </c>
    </row>
    <row r="101" spans="1:5" ht="12.75">
      <c r="A101" s="74" t="s">
        <v>53</v>
      </c>
      <c r="B101" s="74"/>
      <c r="C101" s="74"/>
      <c r="D101" s="74" t="s">
        <v>439</v>
      </c>
      <c r="E101" s="176">
        <v>173880</v>
      </c>
    </row>
    <row r="102" spans="1:5" ht="12.75">
      <c r="A102" s="74" t="s">
        <v>53</v>
      </c>
      <c r="B102" s="74"/>
      <c r="C102" s="74"/>
      <c r="D102" s="74" t="s">
        <v>440</v>
      </c>
      <c r="E102" s="176">
        <v>173880</v>
      </c>
    </row>
    <row r="103" spans="1:5" ht="12.75">
      <c r="A103" s="74" t="s">
        <v>53</v>
      </c>
      <c r="B103" s="74"/>
      <c r="C103" s="74"/>
      <c r="D103" s="74" t="s">
        <v>441</v>
      </c>
      <c r="E103" s="176">
        <v>173880</v>
      </c>
    </row>
    <row r="104" spans="1:5" ht="12.75">
      <c r="A104" s="74" t="s">
        <v>53</v>
      </c>
      <c r="B104" s="74"/>
      <c r="C104" s="74"/>
      <c r="D104" s="74" t="s">
        <v>442</v>
      </c>
      <c r="E104" s="176">
        <v>183330</v>
      </c>
    </row>
    <row r="105" spans="1:5" ht="12.75">
      <c r="A105" s="74" t="s">
        <v>57</v>
      </c>
      <c r="B105" s="74"/>
      <c r="C105" s="74"/>
      <c r="D105" s="74" t="s">
        <v>443</v>
      </c>
      <c r="E105" s="176">
        <v>21315</v>
      </c>
    </row>
    <row r="106" spans="1:5" ht="12.75">
      <c r="A106" s="74" t="s">
        <v>57</v>
      </c>
      <c r="B106" s="74"/>
      <c r="C106" s="74"/>
      <c r="D106" s="74" t="s">
        <v>444</v>
      </c>
      <c r="E106" s="176">
        <v>21315</v>
      </c>
    </row>
    <row r="107" spans="1:5" ht="12.75">
      <c r="A107" s="74" t="s">
        <v>57</v>
      </c>
      <c r="B107" s="74"/>
      <c r="C107" s="74"/>
      <c r="D107" s="74" t="s">
        <v>445</v>
      </c>
      <c r="E107" s="176">
        <v>21315</v>
      </c>
    </row>
    <row r="108" spans="1:5" ht="12.75">
      <c r="A108" s="74" t="s">
        <v>57</v>
      </c>
      <c r="B108" s="74"/>
      <c r="C108" s="74"/>
      <c r="D108" s="74" t="s">
        <v>446</v>
      </c>
      <c r="E108" s="176">
        <v>21315</v>
      </c>
    </row>
    <row r="109" spans="1:5" ht="12.75">
      <c r="A109" s="74" t="s">
        <v>57</v>
      </c>
      <c r="B109" s="74"/>
      <c r="C109" s="74"/>
      <c r="D109" s="74" t="s">
        <v>447</v>
      </c>
      <c r="E109" s="176">
        <v>21315</v>
      </c>
    </row>
    <row r="110" spans="1:5" ht="12.75">
      <c r="A110" s="74" t="s">
        <v>57</v>
      </c>
      <c r="B110" s="74"/>
      <c r="C110" s="74"/>
      <c r="D110" s="74" t="s">
        <v>435</v>
      </c>
      <c r="E110" s="176">
        <v>21315</v>
      </c>
    </row>
    <row r="111" spans="1:5" ht="12.75">
      <c r="A111" s="74" t="s">
        <v>383</v>
      </c>
      <c r="B111" s="74"/>
      <c r="C111" s="74"/>
      <c r="D111" s="74" t="s">
        <v>448</v>
      </c>
      <c r="E111" s="176">
        <v>182595</v>
      </c>
    </row>
    <row r="112" spans="1:5" ht="12.75">
      <c r="A112" s="74" t="s">
        <v>383</v>
      </c>
      <c r="B112" s="74"/>
      <c r="C112" s="74"/>
      <c r="D112" s="74" t="s">
        <v>449</v>
      </c>
      <c r="E112" s="176">
        <v>182595</v>
      </c>
    </row>
    <row r="113" spans="1:5" ht="12.75">
      <c r="A113" s="74" t="s">
        <v>383</v>
      </c>
      <c r="B113" s="74"/>
      <c r="C113" s="74"/>
      <c r="D113" s="74" t="s">
        <v>450</v>
      </c>
      <c r="E113" s="176">
        <v>182595</v>
      </c>
    </row>
    <row r="114" spans="1:5" ht="12.75">
      <c r="A114" s="74"/>
      <c r="B114" s="121"/>
      <c r="C114" s="74"/>
      <c r="D114" s="181" t="s">
        <v>357</v>
      </c>
      <c r="E114" s="177">
        <v>2076165</v>
      </c>
    </row>
    <row r="115" spans="1:5" ht="12.75">
      <c r="A115" s="74" t="s">
        <v>53</v>
      </c>
      <c r="B115" s="74">
        <v>32435695</v>
      </c>
      <c r="C115" s="74" t="s">
        <v>469</v>
      </c>
      <c r="D115" s="74" t="s">
        <v>452</v>
      </c>
      <c r="E115" s="176">
        <v>183330</v>
      </c>
    </row>
    <row r="116" spans="1:5" ht="12.75">
      <c r="A116" s="74" t="s">
        <v>57</v>
      </c>
      <c r="B116" s="74"/>
      <c r="C116" s="74"/>
      <c r="D116" s="74" t="s">
        <v>451</v>
      </c>
      <c r="E116" s="176">
        <v>21315</v>
      </c>
    </row>
    <row r="117" spans="1:5" ht="12.75">
      <c r="A117" s="74" t="s">
        <v>383</v>
      </c>
      <c r="B117" s="74"/>
      <c r="C117" s="74"/>
      <c r="D117" s="74" t="s">
        <v>451</v>
      </c>
      <c r="E117" s="176">
        <v>192045</v>
      </c>
    </row>
    <row r="118" spans="1:5" ht="12.75">
      <c r="A118" s="74"/>
      <c r="B118" s="121"/>
      <c r="C118" s="74"/>
      <c r="D118" s="181" t="s">
        <v>357</v>
      </c>
      <c r="E118" s="177">
        <v>396690</v>
      </c>
    </row>
    <row r="119" spans="1:5" ht="12.75">
      <c r="A119" s="74" t="s">
        <v>383</v>
      </c>
      <c r="B119" s="74">
        <v>32445758</v>
      </c>
      <c r="C119" s="74" t="s">
        <v>453</v>
      </c>
      <c r="D119" s="74" t="s">
        <v>453</v>
      </c>
      <c r="E119" s="176">
        <v>192045</v>
      </c>
    </row>
    <row r="120" spans="1:5" ht="12.75">
      <c r="A120" s="74"/>
      <c r="B120" s="121"/>
      <c r="C120" s="74"/>
      <c r="D120" s="181" t="s">
        <v>357</v>
      </c>
      <c r="E120" s="177">
        <v>192045</v>
      </c>
    </row>
    <row r="121" spans="1:5" ht="12.75">
      <c r="A121" s="74" t="s">
        <v>53</v>
      </c>
      <c r="B121" s="74">
        <v>32490081</v>
      </c>
      <c r="C121" s="74" t="s">
        <v>454</v>
      </c>
      <c r="D121" s="74" t="s">
        <v>455</v>
      </c>
      <c r="E121" s="176">
        <v>173880</v>
      </c>
    </row>
    <row r="122" spans="1:5" ht="12.75">
      <c r="A122" s="74" t="s">
        <v>53</v>
      </c>
      <c r="B122" s="74"/>
      <c r="C122" s="74"/>
      <c r="D122" s="74" t="s">
        <v>456</v>
      </c>
      <c r="E122" s="176">
        <v>173880</v>
      </c>
    </row>
    <row r="123" spans="1:5" ht="12.75">
      <c r="A123" s="74" t="s">
        <v>53</v>
      </c>
      <c r="B123" s="74"/>
      <c r="C123" s="74"/>
      <c r="D123" s="74" t="s">
        <v>457</v>
      </c>
      <c r="E123" s="176">
        <v>173880</v>
      </c>
    </row>
    <row r="124" spans="1:5" ht="12.75">
      <c r="A124" s="74" t="s">
        <v>53</v>
      </c>
      <c r="B124" s="74"/>
      <c r="C124" s="74"/>
      <c r="D124" s="74" t="s">
        <v>458</v>
      </c>
      <c r="E124" s="176">
        <v>183330</v>
      </c>
    </row>
    <row r="125" spans="1:5" ht="12.75">
      <c r="A125" s="74" t="s">
        <v>53</v>
      </c>
      <c r="B125" s="74"/>
      <c r="C125" s="74"/>
      <c r="D125" s="74" t="s">
        <v>459</v>
      </c>
      <c r="E125" s="176">
        <v>183330</v>
      </c>
    </row>
    <row r="126" spans="1:5" ht="12.75">
      <c r="A126" s="74" t="s">
        <v>53</v>
      </c>
      <c r="B126" s="74"/>
      <c r="C126" s="74"/>
      <c r="D126" s="74" t="s">
        <v>460</v>
      </c>
      <c r="E126" s="176">
        <v>173880</v>
      </c>
    </row>
    <row r="127" spans="1:5" ht="12.75">
      <c r="A127" s="74" t="s">
        <v>57</v>
      </c>
      <c r="B127" s="74"/>
      <c r="C127" s="74"/>
      <c r="D127" s="74" t="s">
        <v>454</v>
      </c>
      <c r="E127" s="176">
        <v>21315</v>
      </c>
    </row>
    <row r="128" spans="1:5" ht="12.75">
      <c r="A128" s="74" t="s">
        <v>57</v>
      </c>
      <c r="B128" s="74"/>
      <c r="C128" s="74"/>
      <c r="D128" s="74" t="s">
        <v>461</v>
      </c>
      <c r="E128" s="176">
        <v>21315</v>
      </c>
    </row>
    <row r="129" spans="1:5" ht="12.75">
      <c r="A129" s="74" t="s">
        <v>383</v>
      </c>
      <c r="B129" s="74"/>
      <c r="C129" s="74"/>
      <c r="D129" s="74" t="s">
        <v>454</v>
      </c>
      <c r="E129" s="176">
        <v>182595</v>
      </c>
    </row>
    <row r="130" spans="1:5" ht="12.75">
      <c r="A130" s="74" t="s">
        <v>383</v>
      </c>
      <c r="B130" s="74"/>
      <c r="C130" s="74"/>
      <c r="D130" s="74" t="s">
        <v>462</v>
      </c>
      <c r="E130" s="176">
        <v>182595</v>
      </c>
    </row>
    <row r="131" spans="1:5" ht="12.75">
      <c r="A131" s="74" t="s">
        <v>383</v>
      </c>
      <c r="B131" s="74"/>
      <c r="C131" s="74"/>
      <c r="D131" s="74" t="s">
        <v>461</v>
      </c>
      <c r="E131" s="176">
        <v>182595</v>
      </c>
    </row>
    <row r="132" spans="1:5" ht="12.75">
      <c r="A132" s="74"/>
      <c r="B132" s="121"/>
      <c r="C132" s="74"/>
      <c r="D132" s="181" t="s">
        <v>357</v>
      </c>
      <c r="E132" s="177">
        <v>1652595</v>
      </c>
    </row>
    <row r="133" spans="1:5" ht="12.75">
      <c r="A133" s="74" t="s">
        <v>57</v>
      </c>
      <c r="B133" s="74">
        <v>32493669</v>
      </c>
      <c r="C133" s="74" t="s">
        <v>463</v>
      </c>
      <c r="D133" s="74" t="s">
        <v>463</v>
      </c>
      <c r="E133" s="179">
        <v>21315</v>
      </c>
    </row>
    <row r="134" spans="1:5" ht="12.75">
      <c r="A134" s="74"/>
      <c r="B134" s="121"/>
      <c r="C134" s="74"/>
      <c r="D134" s="181" t="s">
        <v>357</v>
      </c>
      <c r="E134" s="177">
        <v>21315</v>
      </c>
    </row>
    <row r="135" spans="1:5" ht="12.75">
      <c r="A135" s="74" t="s">
        <v>383</v>
      </c>
      <c r="B135" s="74">
        <v>32496190</v>
      </c>
      <c r="C135" s="74" t="s">
        <v>464</v>
      </c>
      <c r="D135" s="74" t="s">
        <v>464</v>
      </c>
      <c r="E135" s="176">
        <v>182595</v>
      </c>
    </row>
    <row r="136" spans="1:5" ht="12.75">
      <c r="A136" s="74"/>
      <c r="B136" s="121"/>
      <c r="C136" s="74"/>
      <c r="D136" s="181" t="s">
        <v>357</v>
      </c>
      <c r="E136" s="177">
        <v>182595</v>
      </c>
    </row>
    <row r="137" spans="1:5" ht="12.75">
      <c r="A137" s="74" t="s">
        <v>48</v>
      </c>
      <c r="B137" s="74">
        <v>32540283</v>
      </c>
      <c r="C137" s="74" t="s">
        <v>287</v>
      </c>
      <c r="D137" s="74" t="s">
        <v>287</v>
      </c>
      <c r="E137" s="176">
        <v>22050</v>
      </c>
    </row>
    <row r="138" spans="1:5" ht="12.75">
      <c r="A138" s="74" t="s">
        <v>48</v>
      </c>
      <c r="B138" s="74"/>
      <c r="C138" s="74"/>
      <c r="D138" s="74" t="s">
        <v>465</v>
      </c>
      <c r="E138" s="176">
        <v>22050</v>
      </c>
    </row>
    <row r="139" spans="1:5" ht="12.75">
      <c r="A139" s="74"/>
      <c r="B139" s="121"/>
      <c r="C139" s="74"/>
      <c r="D139" s="181" t="s">
        <v>357</v>
      </c>
      <c r="E139" s="177">
        <v>44100</v>
      </c>
    </row>
    <row r="140" spans="1:5" ht="12.75">
      <c r="A140" s="74" t="s">
        <v>53</v>
      </c>
      <c r="B140" s="74">
        <v>42969428</v>
      </c>
      <c r="C140" s="74" t="s">
        <v>179</v>
      </c>
      <c r="D140" s="74" t="s">
        <v>179</v>
      </c>
      <c r="E140" s="176">
        <v>173880</v>
      </c>
    </row>
    <row r="141" spans="1:5" ht="12.75">
      <c r="A141" s="74" t="s">
        <v>53</v>
      </c>
      <c r="B141" s="74"/>
      <c r="C141" s="74"/>
      <c r="D141" s="74" t="s">
        <v>466</v>
      </c>
      <c r="E141" s="176">
        <v>173880</v>
      </c>
    </row>
    <row r="142" spans="1:5" ht="12.75">
      <c r="A142" s="74" t="s">
        <v>383</v>
      </c>
      <c r="B142" s="74"/>
      <c r="C142" s="74"/>
      <c r="D142" s="74" t="s">
        <v>467</v>
      </c>
      <c r="E142" s="176">
        <v>192045</v>
      </c>
    </row>
    <row r="143" spans="1:5" ht="12.75">
      <c r="A143" s="74"/>
      <c r="B143" s="121"/>
      <c r="C143" s="74"/>
      <c r="D143" s="181" t="s">
        <v>357</v>
      </c>
      <c r="E143" s="177">
        <v>539805</v>
      </c>
    </row>
    <row r="144" spans="1:5" ht="12.75">
      <c r="A144" s="74" t="s">
        <v>53</v>
      </c>
      <c r="B144" s="74">
        <v>42974489</v>
      </c>
      <c r="C144" s="74" t="s">
        <v>236</v>
      </c>
      <c r="D144" s="74" t="s">
        <v>236</v>
      </c>
      <c r="E144" s="176">
        <v>183330</v>
      </c>
    </row>
    <row r="145" spans="1:5" ht="12.75">
      <c r="A145" s="74" t="s">
        <v>53</v>
      </c>
      <c r="B145" s="74"/>
      <c r="C145" s="74"/>
      <c r="D145" s="74" t="s">
        <v>468</v>
      </c>
      <c r="E145" s="176">
        <v>183330</v>
      </c>
    </row>
    <row r="146" spans="1:5" ht="12.75">
      <c r="A146" s="74"/>
      <c r="B146" s="121"/>
      <c r="C146" s="74"/>
      <c r="D146" s="181" t="s">
        <v>357</v>
      </c>
      <c r="E146" s="177">
        <v>366660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enableFormatConditionsCalculation="0">
    <tabColor theme="2" tint="-0.499984740745262"/>
  </sheetPr>
  <dimension ref="A1:P58"/>
  <sheetViews>
    <sheetView topLeftCell="A34" workbookViewId="0">
      <pane xSplit="1" topLeftCell="B1" activePane="topRight" state="frozen"/>
      <selection pane="topRight" activeCell="L52" sqref="L52"/>
    </sheetView>
  </sheetViews>
  <sheetFormatPr baseColWidth="10" defaultRowHeight="12.75"/>
  <cols>
    <col min="1" max="1" width="11" style="6" bestFit="1" customWidth="1"/>
    <col min="2" max="2" width="70.140625" style="6" bestFit="1" customWidth="1"/>
    <col min="3" max="3" width="92.5703125" style="6" hidden="1" customWidth="1"/>
    <col min="4" max="4" width="38.5703125" style="6" hidden="1" customWidth="1"/>
    <col min="5" max="5" width="25.42578125" style="6" hidden="1" customWidth="1"/>
    <col min="6" max="6" width="23.28515625" style="6" hidden="1" customWidth="1"/>
    <col min="7" max="7" width="19.7109375" style="6" hidden="1" customWidth="1"/>
    <col min="8" max="8" width="78.140625" style="6" hidden="1" customWidth="1"/>
    <col min="9" max="9" width="20.140625" style="6" hidden="1" customWidth="1"/>
    <col min="10" max="10" width="17.7109375" style="6" bestFit="1" customWidth="1"/>
    <col min="11" max="11" width="10.7109375" style="6" bestFit="1" customWidth="1"/>
    <col min="12" max="12" width="21.7109375" style="6" customWidth="1"/>
    <col min="13" max="13" width="26.42578125" style="6" customWidth="1"/>
    <col min="14" max="14" width="22.42578125" style="6" bestFit="1" customWidth="1"/>
    <col min="15" max="15" width="24.140625" style="6" bestFit="1" customWidth="1"/>
    <col min="16" max="16384" width="11.42578125" style="6"/>
  </cols>
  <sheetData>
    <row r="1" spans="1:15" s="2" customFormat="1">
      <c r="B1" s="44" t="s">
        <v>340</v>
      </c>
    </row>
    <row r="2" spans="1:15" ht="13.5" thickBot="1"/>
    <row r="3" spans="1:15" s="2" customFormat="1" ht="13.5" thickBot="1">
      <c r="A3" s="109" t="s">
        <v>232</v>
      </c>
      <c r="B3" s="110" t="s">
        <v>4</v>
      </c>
      <c r="C3" s="110" t="s">
        <v>27</v>
      </c>
      <c r="D3" s="110" t="s">
        <v>1</v>
      </c>
      <c r="E3" s="110" t="s">
        <v>2</v>
      </c>
      <c r="F3" s="110" t="s">
        <v>3</v>
      </c>
      <c r="G3" s="110" t="s">
        <v>47</v>
      </c>
      <c r="H3" s="110" t="s">
        <v>50</v>
      </c>
      <c r="I3" s="110" t="s">
        <v>337</v>
      </c>
      <c r="J3" s="110" t="s">
        <v>221</v>
      </c>
      <c r="K3" s="110" t="s">
        <v>222</v>
      </c>
      <c r="L3" s="110" t="s">
        <v>244</v>
      </c>
      <c r="M3" s="110" t="s">
        <v>223</v>
      </c>
      <c r="N3" s="110" t="s">
        <v>225</v>
      </c>
      <c r="O3" s="111" t="s">
        <v>277</v>
      </c>
    </row>
    <row r="4" spans="1:15">
      <c r="A4" s="65">
        <v>530214</v>
      </c>
      <c r="B4" s="66" t="s">
        <v>69</v>
      </c>
      <c r="C4" s="66" t="s">
        <v>127</v>
      </c>
      <c r="D4" s="67" t="s">
        <v>128</v>
      </c>
      <c r="E4" s="66" t="s">
        <v>6</v>
      </c>
      <c r="F4" s="66" t="s">
        <v>10</v>
      </c>
      <c r="G4" s="66" t="s">
        <v>57</v>
      </c>
      <c r="H4" s="68" t="s">
        <v>104</v>
      </c>
      <c r="I4" s="66">
        <v>20110316</v>
      </c>
      <c r="J4" s="66"/>
      <c r="K4" s="66"/>
      <c r="L4" s="66"/>
      <c r="M4" s="66"/>
      <c r="N4" s="66"/>
      <c r="O4" s="69"/>
    </row>
    <row r="5" spans="1:15">
      <c r="A5" s="57">
        <v>3329362</v>
      </c>
      <c r="B5" s="53" t="s">
        <v>70</v>
      </c>
      <c r="C5" s="53" t="s">
        <v>89</v>
      </c>
      <c r="D5" s="54" t="s">
        <v>105</v>
      </c>
      <c r="E5" s="53" t="s">
        <v>6</v>
      </c>
      <c r="F5" s="53" t="s">
        <v>106</v>
      </c>
      <c r="G5" s="53" t="s">
        <v>57</v>
      </c>
      <c r="H5" s="55" t="s">
        <v>107</v>
      </c>
      <c r="I5" s="53">
        <v>20010316</v>
      </c>
      <c r="J5" s="53"/>
      <c r="K5" s="53"/>
      <c r="L5" s="53"/>
      <c r="M5" s="53"/>
      <c r="N5" s="53"/>
      <c r="O5" s="58"/>
    </row>
    <row r="6" spans="1:15">
      <c r="A6" s="59">
        <v>3336179</v>
      </c>
      <c r="B6" s="53" t="s">
        <v>11</v>
      </c>
      <c r="C6" s="53" t="s">
        <v>196</v>
      </c>
      <c r="D6" s="54" t="s">
        <v>195</v>
      </c>
      <c r="E6" s="53" t="s">
        <v>6</v>
      </c>
      <c r="F6" s="53" t="s">
        <v>10</v>
      </c>
      <c r="G6" s="53" t="s">
        <v>63</v>
      </c>
      <c r="H6" s="53" t="s">
        <v>81</v>
      </c>
      <c r="I6" s="53">
        <v>20010316</v>
      </c>
      <c r="J6" s="53"/>
      <c r="K6" s="53"/>
      <c r="L6" s="53"/>
      <c r="M6" s="53"/>
      <c r="N6" s="53"/>
      <c r="O6" s="58"/>
    </row>
    <row r="7" spans="1:15">
      <c r="A7" s="59">
        <v>5813176</v>
      </c>
      <c r="B7" s="53" t="s">
        <v>12</v>
      </c>
      <c r="C7" s="53" t="s">
        <v>13</v>
      </c>
      <c r="D7" s="54" t="s">
        <v>77</v>
      </c>
      <c r="E7" s="53" t="s">
        <v>14</v>
      </c>
      <c r="F7" s="53" t="s">
        <v>10</v>
      </c>
      <c r="G7" s="53" t="s">
        <v>53</v>
      </c>
      <c r="H7" s="55" t="s">
        <v>130</v>
      </c>
      <c r="I7" s="53">
        <v>20110316</v>
      </c>
      <c r="J7" s="53"/>
      <c r="K7" s="53"/>
      <c r="L7" s="53"/>
      <c r="M7" s="53"/>
      <c r="N7" s="53"/>
      <c r="O7" s="58"/>
    </row>
    <row r="8" spans="1:15">
      <c r="A8" s="59">
        <v>6058297</v>
      </c>
      <c r="B8" s="53" t="s">
        <v>24</v>
      </c>
      <c r="C8" s="53" t="s">
        <v>25</v>
      </c>
      <c r="D8" s="54" t="s">
        <v>193</v>
      </c>
      <c r="E8" s="53" t="s">
        <v>194</v>
      </c>
      <c r="F8" s="53" t="s">
        <v>84</v>
      </c>
      <c r="G8" s="53" t="s">
        <v>78</v>
      </c>
      <c r="H8" s="55" t="s">
        <v>79</v>
      </c>
      <c r="I8" s="53">
        <v>20110316</v>
      </c>
      <c r="J8" s="53"/>
      <c r="K8" s="53"/>
      <c r="L8" s="53"/>
      <c r="M8" s="53"/>
      <c r="N8" s="53"/>
      <c r="O8" s="58"/>
    </row>
    <row r="9" spans="1:15">
      <c r="A9" s="59">
        <v>8248420</v>
      </c>
      <c r="B9" s="53" t="s">
        <v>15</v>
      </c>
      <c r="C9" s="53" t="s">
        <v>28</v>
      </c>
      <c r="D9" s="54" t="s">
        <v>129</v>
      </c>
      <c r="E9" s="53" t="s">
        <v>14</v>
      </c>
      <c r="F9" s="53" t="s">
        <v>84</v>
      </c>
      <c r="G9" s="53" t="s">
        <v>82</v>
      </c>
      <c r="H9" s="55" t="s">
        <v>80</v>
      </c>
      <c r="I9" s="53">
        <v>20010316</v>
      </c>
      <c r="J9" s="53"/>
      <c r="K9" s="53"/>
      <c r="L9" s="53"/>
      <c r="M9" s="53"/>
      <c r="N9" s="53"/>
      <c r="O9" s="58"/>
    </row>
    <row r="10" spans="1:15">
      <c r="A10" s="59">
        <v>21290315</v>
      </c>
      <c r="B10" s="53" t="s">
        <v>16</v>
      </c>
      <c r="C10" s="53" t="s">
        <v>17</v>
      </c>
      <c r="D10" s="54" t="s">
        <v>131</v>
      </c>
      <c r="E10" s="53" t="s">
        <v>6</v>
      </c>
      <c r="F10" s="53" t="s">
        <v>10</v>
      </c>
      <c r="G10" s="53" t="s">
        <v>83</v>
      </c>
      <c r="H10" s="53" t="s">
        <v>81</v>
      </c>
      <c r="I10" s="53">
        <v>20110316</v>
      </c>
      <c r="J10" s="53"/>
      <c r="K10" s="53"/>
      <c r="L10" s="53"/>
      <c r="M10" s="53"/>
      <c r="N10" s="53"/>
      <c r="O10" s="58"/>
    </row>
    <row r="11" spans="1:15">
      <c r="A11" s="59">
        <v>21975050</v>
      </c>
      <c r="B11" s="53" t="s">
        <v>18</v>
      </c>
      <c r="C11" s="53" t="s">
        <v>19</v>
      </c>
      <c r="D11" s="54" t="s">
        <v>132</v>
      </c>
      <c r="E11" s="53" t="s">
        <v>6</v>
      </c>
      <c r="F11" s="53" t="s">
        <v>68</v>
      </c>
      <c r="G11" s="53" t="s">
        <v>85</v>
      </c>
      <c r="H11" s="55" t="s">
        <v>199</v>
      </c>
      <c r="I11" s="53">
        <v>20010316</v>
      </c>
      <c r="J11" s="53"/>
      <c r="K11" s="53"/>
      <c r="L11" s="53"/>
      <c r="M11" s="53"/>
      <c r="N11" s="53"/>
      <c r="O11" s="58"/>
    </row>
    <row r="12" spans="1:15">
      <c r="A12" s="59">
        <v>32076800</v>
      </c>
      <c r="B12" s="53" t="s">
        <v>20</v>
      </c>
      <c r="C12" s="53" t="s">
        <v>133</v>
      </c>
      <c r="D12" s="54" t="s">
        <v>134</v>
      </c>
      <c r="E12" s="53" t="s">
        <v>6</v>
      </c>
      <c r="F12" s="53" t="s">
        <v>10</v>
      </c>
      <c r="G12" s="53" t="s">
        <v>86</v>
      </c>
      <c r="H12" s="55" t="s">
        <v>135</v>
      </c>
      <c r="I12" s="53">
        <v>20110316</v>
      </c>
      <c r="J12" s="53"/>
      <c r="K12" s="53"/>
      <c r="L12" s="53"/>
      <c r="M12" s="53"/>
      <c r="N12" s="53"/>
      <c r="O12" s="58"/>
    </row>
    <row r="13" spans="1:15">
      <c r="A13" s="59">
        <v>32412463</v>
      </c>
      <c r="B13" s="53" t="s">
        <v>94</v>
      </c>
      <c r="C13" s="53" t="s">
        <v>95</v>
      </c>
      <c r="D13" s="54" t="s">
        <v>96</v>
      </c>
      <c r="E13" s="53" t="s">
        <v>6</v>
      </c>
      <c r="F13" s="53" t="s">
        <v>10</v>
      </c>
      <c r="G13" s="53" t="s">
        <v>57</v>
      </c>
      <c r="H13" s="55" t="s">
        <v>97</v>
      </c>
      <c r="I13" s="53">
        <v>20010316</v>
      </c>
      <c r="J13" s="53"/>
      <c r="K13" s="53"/>
      <c r="L13" s="53"/>
      <c r="M13" s="53"/>
      <c r="N13" s="53"/>
      <c r="O13" s="58"/>
    </row>
    <row r="14" spans="1:15">
      <c r="A14" s="59">
        <v>32417380</v>
      </c>
      <c r="B14" s="53" t="s">
        <v>109</v>
      </c>
      <c r="C14" s="53" t="s">
        <v>71</v>
      </c>
      <c r="D14" s="53" t="s">
        <v>206</v>
      </c>
      <c r="E14" s="53" t="s">
        <v>38</v>
      </c>
      <c r="F14" s="53" t="s">
        <v>10</v>
      </c>
      <c r="G14" s="53" t="s">
        <v>63</v>
      </c>
      <c r="H14" s="55" t="s">
        <v>87</v>
      </c>
      <c r="I14" s="53">
        <v>20110316</v>
      </c>
      <c r="J14" s="53"/>
      <c r="K14" s="53"/>
      <c r="L14" s="53"/>
      <c r="M14" s="53"/>
      <c r="N14" s="53"/>
      <c r="O14" s="58"/>
    </row>
    <row r="15" spans="1:15">
      <c r="A15" s="59">
        <v>32435695</v>
      </c>
      <c r="B15" s="53" t="s">
        <v>21</v>
      </c>
      <c r="C15" s="53" t="s">
        <v>137</v>
      </c>
      <c r="D15" s="54" t="s">
        <v>136</v>
      </c>
      <c r="E15" s="53" t="s">
        <v>6</v>
      </c>
      <c r="F15" s="53" t="s">
        <v>10</v>
      </c>
      <c r="G15" s="53" t="s">
        <v>53</v>
      </c>
      <c r="H15" s="55" t="s">
        <v>138</v>
      </c>
      <c r="I15" s="53">
        <v>20110316</v>
      </c>
      <c r="J15" s="53"/>
      <c r="K15" s="53"/>
      <c r="L15" s="53"/>
      <c r="M15" s="53"/>
      <c r="N15" s="53"/>
      <c r="O15" s="58"/>
    </row>
    <row r="16" spans="1:15">
      <c r="A16" s="59">
        <v>32445758</v>
      </c>
      <c r="B16" s="53" t="s">
        <v>22</v>
      </c>
      <c r="C16" s="53" t="s">
        <v>23</v>
      </c>
      <c r="D16" s="54" t="s">
        <v>139</v>
      </c>
      <c r="E16" s="53" t="s">
        <v>6</v>
      </c>
      <c r="F16" s="53" t="s">
        <v>10</v>
      </c>
      <c r="G16" s="53" t="s">
        <v>53</v>
      </c>
      <c r="H16" s="53" t="s">
        <v>81</v>
      </c>
      <c r="I16" s="53">
        <v>20110316</v>
      </c>
      <c r="J16" s="53"/>
      <c r="K16" s="53"/>
      <c r="L16" s="53"/>
      <c r="M16" s="53"/>
      <c r="N16" s="53"/>
      <c r="O16" s="58"/>
    </row>
    <row r="17" spans="1:15">
      <c r="A17" s="59">
        <v>32493669</v>
      </c>
      <c r="B17" s="53" t="s">
        <v>88</v>
      </c>
      <c r="C17" s="53" t="s">
        <v>119</v>
      </c>
      <c r="D17" s="54" t="s">
        <v>148</v>
      </c>
      <c r="E17" s="53" t="s">
        <v>6</v>
      </c>
      <c r="F17" s="53" t="s">
        <v>10</v>
      </c>
      <c r="G17" s="53" t="s">
        <v>57</v>
      </c>
      <c r="H17" s="53" t="s">
        <v>81</v>
      </c>
      <c r="I17" s="53">
        <v>20110317</v>
      </c>
      <c r="J17" s="53"/>
      <c r="K17" s="53"/>
      <c r="L17" s="53"/>
      <c r="M17" s="53"/>
      <c r="N17" s="53"/>
      <c r="O17" s="58"/>
    </row>
    <row r="18" spans="1:15">
      <c r="A18" s="59">
        <v>32496190</v>
      </c>
      <c r="B18" s="53" t="s">
        <v>29</v>
      </c>
      <c r="C18" s="53" t="s">
        <v>49</v>
      </c>
      <c r="D18" s="54" t="s">
        <v>140</v>
      </c>
      <c r="E18" s="53" t="s">
        <v>30</v>
      </c>
      <c r="F18" s="53" t="s">
        <v>10</v>
      </c>
      <c r="G18" s="53" t="s">
        <v>53</v>
      </c>
      <c r="H18" s="55" t="s">
        <v>51</v>
      </c>
      <c r="I18" s="53">
        <v>20110316</v>
      </c>
      <c r="J18" s="53"/>
      <c r="K18" s="53"/>
      <c r="L18" s="53"/>
      <c r="M18" s="53"/>
      <c r="N18" s="53"/>
      <c r="O18" s="58"/>
    </row>
    <row r="19" spans="1:15" ht="14.25">
      <c r="A19" s="59">
        <v>71723099</v>
      </c>
      <c r="B19" s="53" t="s">
        <v>43</v>
      </c>
      <c r="C19" s="13" t="s">
        <v>157</v>
      </c>
      <c r="D19" s="56" t="s">
        <v>103</v>
      </c>
      <c r="E19" s="53" t="s">
        <v>46</v>
      </c>
      <c r="F19" s="53" t="s">
        <v>10</v>
      </c>
      <c r="G19" s="53" t="s">
        <v>53</v>
      </c>
      <c r="H19" s="55" t="s">
        <v>124</v>
      </c>
      <c r="I19" s="53">
        <v>20010316</v>
      </c>
      <c r="J19" s="53"/>
      <c r="K19" s="53"/>
      <c r="L19" s="53"/>
      <c r="M19" s="53"/>
      <c r="N19" s="53"/>
      <c r="O19" s="58"/>
    </row>
    <row r="20" spans="1:15" ht="13.5" thickBot="1">
      <c r="A20" s="60"/>
      <c r="B20" s="61"/>
      <c r="C20" s="61" t="s">
        <v>142</v>
      </c>
      <c r="D20" s="62"/>
      <c r="E20" s="61"/>
      <c r="F20" s="61"/>
      <c r="G20" s="61"/>
      <c r="H20" s="63" t="s">
        <v>141</v>
      </c>
      <c r="I20" s="61"/>
      <c r="J20" s="61"/>
      <c r="K20" s="61"/>
      <c r="L20" s="61"/>
      <c r="M20" s="61"/>
      <c r="N20" s="61"/>
      <c r="O20" s="64"/>
    </row>
    <row r="21" spans="1:15">
      <c r="D21" s="47"/>
      <c r="H21" s="51"/>
    </row>
    <row r="22" spans="1:15">
      <c r="D22" s="47"/>
      <c r="H22" s="51"/>
    </row>
    <row r="23" spans="1:15" ht="14.25">
      <c r="D23" s="46"/>
      <c r="K23" s="43"/>
      <c r="L23" s="43"/>
    </row>
    <row r="24" spans="1:15" ht="14.25">
      <c r="B24" s="44" t="s">
        <v>341</v>
      </c>
      <c r="D24" s="46"/>
      <c r="K24" s="43"/>
      <c r="L24" s="43"/>
    </row>
    <row r="25" spans="1:15" ht="14.25">
      <c r="B25" s="44" t="s">
        <v>342</v>
      </c>
      <c r="D25" s="46"/>
      <c r="K25" s="43"/>
      <c r="L25" s="43"/>
    </row>
    <row r="26" spans="1:15" ht="15" thickBot="1">
      <c r="B26" s="44"/>
      <c r="D26" s="46"/>
      <c r="K26" s="43"/>
      <c r="L26" s="43"/>
    </row>
    <row r="27" spans="1:15" s="48" customFormat="1" ht="13.5" thickBot="1">
      <c r="A27" s="112" t="s">
        <v>330</v>
      </c>
      <c r="B27" s="113" t="s">
        <v>4</v>
      </c>
      <c r="C27" s="113" t="s">
        <v>27</v>
      </c>
      <c r="D27" s="113" t="s">
        <v>1</v>
      </c>
      <c r="E27" s="113" t="s">
        <v>2</v>
      </c>
      <c r="F27" s="113" t="s">
        <v>3</v>
      </c>
      <c r="G27" s="113" t="s">
        <v>47</v>
      </c>
      <c r="H27" s="113" t="s">
        <v>50</v>
      </c>
      <c r="I27" s="113"/>
      <c r="J27" s="113" t="s">
        <v>221</v>
      </c>
      <c r="K27" s="113" t="s">
        <v>222</v>
      </c>
      <c r="L27" s="113" t="s">
        <v>244</v>
      </c>
      <c r="M27" s="113" t="s">
        <v>223</v>
      </c>
      <c r="N27" s="114" t="s">
        <v>296</v>
      </c>
      <c r="O27" s="111" t="s">
        <v>277</v>
      </c>
    </row>
    <row r="28" spans="1:15" ht="14.25">
      <c r="A28" s="90">
        <v>8266552</v>
      </c>
      <c r="B28" s="66" t="s">
        <v>168</v>
      </c>
      <c r="C28" s="66" t="s">
        <v>218</v>
      </c>
      <c r="D28" s="91" t="s">
        <v>219</v>
      </c>
      <c r="E28" s="66" t="s">
        <v>32</v>
      </c>
      <c r="F28" s="66" t="s">
        <v>169</v>
      </c>
      <c r="G28" s="66" t="s">
        <v>98</v>
      </c>
      <c r="H28" s="68" t="s">
        <v>171</v>
      </c>
      <c r="I28" s="66">
        <v>20110901</v>
      </c>
      <c r="J28" s="92">
        <v>41767</v>
      </c>
      <c r="K28" s="93">
        <v>152460</v>
      </c>
      <c r="L28" s="93">
        <v>152460</v>
      </c>
      <c r="M28" s="66" t="s">
        <v>251</v>
      </c>
      <c r="N28" s="92"/>
      <c r="O28" s="69" t="s">
        <v>278</v>
      </c>
    </row>
    <row r="29" spans="1:15">
      <c r="A29" s="59">
        <v>8275720</v>
      </c>
      <c r="B29" s="53" t="s">
        <v>113</v>
      </c>
      <c r="C29" s="53" t="s">
        <v>114</v>
      </c>
      <c r="D29" s="54" t="s">
        <v>146</v>
      </c>
      <c r="E29" s="53" t="s">
        <v>32</v>
      </c>
      <c r="F29" s="53" t="s">
        <v>10</v>
      </c>
      <c r="G29" s="53" t="s">
        <v>53</v>
      </c>
      <c r="H29" s="55" t="s">
        <v>115</v>
      </c>
      <c r="I29" s="53">
        <v>20110316</v>
      </c>
      <c r="J29" s="70">
        <v>41771</v>
      </c>
      <c r="K29" s="72">
        <v>514920</v>
      </c>
      <c r="L29" s="72">
        <v>514920</v>
      </c>
      <c r="M29" s="53" t="s">
        <v>251</v>
      </c>
      <c r="N29" s="70"/>
      <c r="O29" s="58" t="s">
        <v>278</v>
      </c>
    </row>
    <row r="30" spans="1:15">
      <c r="A30" s="59">
        <v>8287870</v>
      </c>
      <c r="B30" s="53" t="s">
        <v>34</v>
      </c>
      <c r="C30" s="53" t="s">
        <v>35</v>
      </c>
      <c r="D30" s="54" t="s">
        <v>269</v>
      </c>
      <c r="E30" s="53" t="s">
        <v>36</v>
      </c>
      <c r="F30" s="53" t="s">
        <v>10</v>
      </c>
      <c r="G30" s="53" t="s">
        <v>53</v>
      </c>
      <c r="H30" s="53" t="s">
        <v>91</v>
      </c>
      <c r="I30" s="53">
        <v>20110316</v>
      </c>
      <c r="J30" s="70">
        <v>41761</v>
      </c>
      <c r="K30" s="72">
        <v>1147425</v>
      </c>
      <c r="L30" s="72">
        <v>1147125</v>
      </c>
      <c r="M30" s="53" t="s">
        <v>261</v>
      </c>
      <c r="N30" s="70"/>
      <c r="O30" s="58" t="s">
        <v>278</v>
      </c>
    </row>
    <row r="31" spans="1:15">
      <c r="A31" s="59">
        <v>8291625</v>
      </c>
      <c r="B31" s="53" t="s">
        <v>37</v>
      </c>
      <c r="C31" s="53" t="s">
        <v>144</v>
      </c>
      <c r="D31" s="54" t="s">
        <v>145</v>
      </c>
      <c r="E31" s="53" t="s">
        <v>38</v>
      </c>
      <c r="F31" s="53" t="s">
        <v>10</v>
      </c>
      <c r="G31" s="53" t="s">
        <v>53</v>
      </c>
      <c r="H31" s="55" t="s">
        <v>111</v>
      </c>
      <c r="I31" s="53">
        <v>20110316</v>
      </c>
      <c r="J31" s="70">
        <v>41761</v>
      </c>
      <c r="K31" s="72">
        <v>186480</v>
      </c>
      <c r="L31" s="72">
        <v>186480</v>
      </c>
      <c r="M31" s="53" t="s">
        <v>297</v>
      </c>
      <c r="N31" s="70"/>
      <c r="O31" s="58" t="s">
        <v>278</v>
      </c>
    </row>
    <row r="32" spans="1:15">
      <c r="A32" s="59">
        <v>8309435</v>
      </c>
      <c r="B32" s="53" t="s">
        <v>182</v>
      </c>
      <c r="C32" s="53" t="s">
        <v>183</v>
      </c>
      <c r="D32" s="54" t="s">
        <v>189</v>
      </c>
      <c r="E32" s="53" t="s">
        <v>33</v>
      </c>
      <c r="F32" s="53" t="s">
        <v>184</v>
      </c>
      <c r="G32" s="53" t="s">
        <v>53</v>
      </c>
      <c r="H32" s="55" t="s">
        <v>188</v>
      </c>
      <c r="I32" s="53">
        <v>20111201</v>
      </c>
      <c r="J32" s="70">
        <v>41764</v>
      </c>
      <c r="K32" s="72">
        <v>506625</v>
      </c>
      <c r="L32" s="72">
        <v>506625</v>
      </c>
      <c r="M32" s="53" t="s">
        <v>299</v>
      </c>
      <c r="N32" s="70"/>
      <c r="O32" s="58" t="s">
        <v>278</v>
      </c>
    </row>
    <row r="33" spans="1:16">
      <c r="A33" s="81" t="s">
        <v>226</v>
      </c>
      <c r="B33" s="53" t="s">
        <v>227</v>
      </c>
      <c r="C33" s="53" t="s">
        <v>229</v>
      </c>
      <c r="D33" s="54" t="s">
        <v>228</v>
      </c>
      <c r="E33" s="53"/>
      <c r="F33" s="53"/>
      <c r="G33" s="53" t="s">
        <v>53</v>
      </c>
      <c r="H33" s="55" t="s">
        <v>230</v>
      </c>
      <c r="I33" s="73">
        <v>20130401</v>
      </c>
      <c r="J33" s="70">
        <v>41759</v>
      </c>
      <c r="K33" s="72">
        <v>672735</v>
      </c>
      <c r="L33" s="72">
        <v>672735</v>
      </c>
      <c r="M33" s="53" t="s">
        <v>259</v>
      </c>
      <c r="N33" s="70"/>
      <c r="O33" s="58" t="s">
        <v>278</v>
      </c>
    </row>
    <row r="34" spans="1:16">
      <c r="A34" s="59">
        <v>21673139</v>
      </c>
      <c r="B34" s="53" t="s">
        <v>170</v>
      </c>
      <c r="C34" s="53" t="s">
        <v>172</v>
      </c>
      <c r="D34" s="54" t="s">
        <v>174</v>
      </c>
      <c r="E34" s="53" t="s">
        <v>173</v>
      </c>
      <c r="F34" s="53" t="s">
        <v>10</v>
      </c>
      <c r="G34" s="53" t="s">
        <v>53</v>
      </c>
      <c r="H34" s="55" t="s">
        <v>186</v>
      </c>
      <c r="I34" s="53">
        <v>20110801</v>
      </c>
      <c r="J34" s="70">
        <v>41766</v>
      </c>
      <c r="K34" s="72">
        <v>340525</v>
      </c>
      <c r="L34" s="72">
        <v>340515</v>
      </c>
      <c r="M34" s="53" t="s">
        <v>300</v>
      </c>
      <c r="N34" s="70"/>
      <c r="O34" s="58" t="s">
        <v>278</v>
      </c>
    </row>
    <row r="35" spans="1:16">
      <c r="A35" s="59">
        <v>24955315</v>
      </c>
      <c r="B35" s="53" t="s">
        <v>175</v>
      </c>
      <c r="C35" s="53" t="s">
        <v>262</v>
      </c>
      <c r="D35" s="54" t="s">
        <v>177</v>
      </c>
      <c r="E35" s="53" t="s">
        <v>176</v>
      </c>
      <c r="F35" s="53" t="s">
        <v>169</v>
      </c>
      <c r="G35" s="53" t="s">
        <v>63</v>
      </c>
      <c r="H35" s="55" t="s">
        <v>178</v>
      </c>
      <c r="I35" s="53"/>
      <c r="J35" s="70">
        <v>41761</v>
      </c>
      <c r="K35" s="72">
        <v>227220</v>
      </c>
      <c r="L35" s="72">
        <v>227220</v>
      </c>
      <c r="M35" s="53" t="s">
        <v>263</v>
      </c>
      <c r="N35" s="70"/>
      <c r="O35" s="58" t="s">
        <v>278</v>
      </c>
    </row>
    <row r="36" spans="1:16">
      <c r="A36" s="59">
        <v>32334940</v>
      </c>
      <c r="B36" s="53" t="s">
        <v>120</v>
      </c>
      <c r="C36" s="53" t="s">
        <v>123</v>
      </c>
      <c r="D36" s="54" t="s">
        <v>121</v>
      </c>
      <c r="E36" s="53" t="s">
        <v>33</v>
      </c>
      <c r="F36" s="53" t="s">
        <v>10</v>
      </c>
      <c r="G36" s="53" t="s">
        <v>122</v>
      </c>
      <c r="H36" s="55" t="s">
        <v>198</v>
      </c>
      <c r="I36" s="53">
        <v>20110316</v>
      </c>
      <c r="J36" s="70">
        <v>41765</v>
      </c>
      <c r="K36" s="72">
        <v>390810</v>
      </c>
      <c r="L36" s="72">
        <v>390810</v>
      </c>
      <c r="M36" s="74" t="s">
        <v>286</v>
      </c>
      <c r="N36" s="70"/>
      <c r="O36" s="58" t="s">
        <v>278</v>
      </c>
    </row>
    <row r="37" spans="1:16" ht="15">
      <c r="A37" s="59">
        <v>32490081</v>
      </c>
      <c r="B37" s="53" t="s">
        <v>93</v>
      </c>
      <c r="C37" s="53" t="s">
        <v>72</v>
      </c>
      <c r="D37" s="54" t="s">
        <v>143</v>
      </c>
      <c r="E37" s="53" t="s">
        <v>33</v>
      </c>
      <c r="F37" s="53" t="s">
        <v>10</v>
      </c>
      <c r="G37" s="53" t="s">
        <v>63</v>
      </c>
      <c r="H37" s="55" t="s">
        <v>214</v>
      </c>
      <c r="I37" s="53">
        <v>20110316</v>
      </c>
      <c r="J37" s="70">
        <v>41763</v>
      </c>
      <c r="K37" s="72">
        <v>1579515</v>
      </c>
      <c r="L37" s="72">
        <v>1579515</v>
      </c>
      <c r="M37" s="53" t="s">
        <v>264</v>
      </c>
      <c r="N37" s="75" t="s">
        <v>301</v>
      </c>
      <c r="O37" s="82" t="s">
        <v>338</v>
      </c>
      <c r="P37" s="49"/>
    </row>
    <row r="38" spans="1:16" ht="14.25" customHeight="1">
      <c r="A38" s="83">
        <v>42974489</v>
      </c>
      <c r="B38" s="53" t="s">
        <v>236</v>
      </c>
      <c r="C38" s="77" t="s">
        <v>237</v>
      </c>
      <c r="D38" s="78" t="s">
        <v>238</v>
      </c>
      <c r="E38" s="53" t="s">
        <v>32</v>
      </c>
      <c r="F38" s="53" t="s">
        <v>10</v>
      </c>
      <c r="G38" s="53" t="s">
        <v>53</v>
      </c>
      <c r="H38" s="79" t="s">
        <v>239</v>
      </c>
      <c r="I38" s="53">
        <v>20130401</v>
      </c>
      <c r="J38" s="70">
        <v>41766</v>
      </c>
      <c r="K38" s="72">
        <v>351120</v>
      </c>
      <c r="L38" s="72">
        <v>351120</v>
      </c>
      <c r="M38" s="53" t="s">
        <v>285</v>
      </c>
      <c r="N38" s="70"/>
      <c r="O38" s="58" t="s">
        <v>278</v>
      </c>
      <c r="P38" s="2"/>
    </row>
    <row r="39" spans="1:16">
      <c r="A39" s="59">
        <v>42969428</v>
      </c>
      <c r="B39" s="53" t="s">
        <v>179</v>
      </c>
      <c r="C39" s="53" t="s">
        <v>180</v>
      </c>
      <c r="D39" s="54" t="s">
        <v>181</v>
      </c>
      <c r="E39" s="53" t="s">
        <v>32</v>
      </c>
      <c r="F39" s="53" t="s">
        <v>10</v>
      </c>
      <c r="G39" s="53" t="s">
        <v>53</v>
      </c>
      <c r="H39" s="55" t="s">
        <v>260</v>
      </c>
      <c r="I39" s="53">
        <v>20110801</v>
      </c>
      <c r="J39" s="75">
        <v>41771</v>
      </c>
      <c r="K39" s="72">
        <v>516075</v>
      </c>
      <c r="L39" s="72">
        <v>516075</v>
      </c>
      <c r="M39" s="53" t="s">
        <v>259</v>
      </c>
      <c r="N39" s="70"/>
      <c r="O39" s="58" t="s">
        <v>278</v>
      </c>
    </row>
    <row r="40" spans="1:16" ht="15">
      <c r="A40" s="59">
        <v>32540283</v>
      </c>
      <c r="B40" s="53" t="s">
        <v>287</v>
      </c>
      <c r="C40" s="53" t="s">
        <v>288</v>
      </c>
      <c r="D40" s="54" t="s">
        <v>289</v>
      </c>
      <c r="E40" s="53" t="s">
        <v>290</v>
      </c>
      <c r="F40" s="53" t="s">
        <v>10</v>
      </c>
      <c r="G40" s="53" t="s">
        <v>57</v>
      </c>
      <c r="H40" s="55" t="s">
        <v>291</v>
      </c>
      <c r="I40" s="53">
        <v>20140501</v>
      </c>
      <c r="J40" s="70">
        <v>41782</v>
      </c>
      <c r="K40" s="72">
        <v>56280</v>
      </c>
      <c r="L40" s="172">
        <v>42210</v>
      </c>
      <c r="M40" s="53" t="s">
        <v>302</v>
      </c>
      <c r="N40" s="70"/>
      <c r="O40" s="58" t="s">
        <v>278</v>
      </c>
      <c r="P40" s="49"/>
    </row>
    <row r="41" spans="1:16">
      <c r="A41" s="80">
        <v>22057819</v>
      </c>
      <c r="B41" s="53" t="s">
        <v>31</v>
      </c>
      <c r="C41" s="53" t="s">
        <v>163</v>
      </c>
      <c r="D41" s="54" t="s">
        <v>292</v>
      </c>
      <c r="E41" s="53" t="s">
        <v>162</v>
      </c>
      <c r="F41" s="53" t="s">
        <v>10</v>
      </c>
      <c r="G41" s="53" t="s">
        <v>53</v>
      </c>
      <c r="H41" s="55" t="s">
        <v>293</v>
      </c>
      <c r="I41" s="53">
        <v>20140201</v>
      </c>
      <c r="J41" s="70">
        <v>41782</v>
      </c>
      <c r="K41" s="53">
        <v>341670</v>
      </c>
      <c r="L41" s="53">
        <v>341670</v>
      </c>
      <c r="M41" s="53" t="s">
        <v>303</v>
      </c>
      <c r="N41" s="71"/>
      <c r="O41" s="58" t="s">
        <v>278</v>
      </c>
    </row>
    <row r="42" spans="1:16" ht="13.5" thickBot="1">
      <c r="A42" s="94"/>
      <c r="B42" s="95"/>
      <c r="C42" s="95"/>
      <c r="D42" s="96"/>
      <c r="E42" s="95"/>
      <c r="F42" s="95"/>
      <c r="G42" s="95"/>
      <c r="H42" s="97"/>
      <c r="I42" s="95"/>
      <c r="J42" s="95"/>
      <c r="K42" s="98">
        <f>SUM(K28:K41)-K37</f>
        <v>5404345</v>
      </c>
      <c r="L42" s="98"/>
      <c r="M42" s="98"/>
      <c r="N42" s="95"/>
      <c r="O42" s="99"/>
    </row>
    <row r="43" spans="1:16">
      <c r="A43" s="100"/>
      <c r="B43" s="101"/>
      <c r="C43" s="101"/>
      <c r="D43" s="102"/>
      <c r="E43" s="101"/>
      <c r="F43" s="101"/>
      <c r="G43" s="101"/>
      <c r="H43" s="103"/>
      <c r="I43" s="101"/>
      <c r="J43" s="104" t="s">
        <v>325</v>
      </c>
      <c r="K43" s="105">
        <v>4243483.54</v>
      </c>
      <c r="L43" s="106" t="s">
        <v>326</v>
      </c>
      <c r="M43" s="107"/>
      <c r="N43" s="101"/>
      <c r="O43" s="108"/>
    </row>
    <row r="44" spans="1:16" ht="13.5" thickBot="1">
      <c r="A44" s="84"/>
      <c r="B44" s="61"/>
      <c r="C44" s="61"/>
      <c r="D44" s="85"/>
      <c r="E44" s="61"/>
      <c r="F44" s="61"/>
      <c r="G44" s="61"/>
      <c r="H44" s="86"/>
      <c r="I44" s="61"/>
      <c r="J44" s="87" t="s">
        <v>324</v>
      </c>
      <c r="K44" s="88">
        <f>K42-K43</f>
        <v>1160861.46</v>
      </c>
      <c r="L44" s="89" t="s">
        <v>323</v>
      </c>
      <c r="M44" s="61"/>
      <c r="N44" s="61"/>
      <c r="O44" s="64"/>
    </row>
    <row r="45" spans="1:16">
      <c r="A45" s="45"/>
      <c r="D45" s="7"/>
      <c r="H45" s="1"/>
      <c r="L45" s="43"/>
    </row>
    <row r="46" spans="1:16">
      <c r="A46" s="45"/>
      <c r="D46" s="7"/>
      <c r="H46" s="1"/>
    </row>
    <row r="47" spans="1:16" ht="11.25" customHeight="1">
      <c r="B47" s="44" t="s">
        <v>90</v>
      </c>
    </row>
    <row r="48" spans="1:16">
      <c r="B48" s="44" t="s">
        <v>339</v>
      </c>
    </row>
    <row r="49" spans="1:15">
      <c r="B49" s="44"/>
    </row>
    <row r="50" spans="1:15" ht="13.5" thickBot="1">
      <c r="B50" s="2"/>
    </row>
    <row r="51" spans="1:15" s="2" customFormat="1" ht="13.5" thickBot="1">
      <c r="A51" s="109" t="s">
        <v>232</v>
      </c>
      <c r="B51" s="110" t="s">
        <v>4</v>
      </c>
      <c r="C51" s="110" t="s">
        <v>27</v>
      </c>
      <c r="D51" s="110" t="s">
        <v>1</v>
      </c>
      <c r="E51" s="110" t="s">
        <v>2</v>
      </c>
      <c r="F51" s="110" t="s">
        <v>3</v>
      </c>
      <c r="G51" s="110" t="s">
        <v>47</v>
      </c>
      <c r="H51" s="110" t="s">
        <v>50</v>
      </c>
      <c r="I51" s="110" t="s">
        <v>337</v>
      </c>
      <c r="J51" s="110" t="s">
        <v>221</v>
      </c>
      <c r="K51" s="110" t="s">
        <v>222</v>
      </c>
      <c r="L51" s="110" t="s">
        <v>244</v>
      </c>
      <c r="M51" s="110" t="s">
        <v>223</v>
      </c>
      <c r="N51" s="110" t="s">
        <v>225</v>
      </c>
      <c r="O51" s="111" t="s">
        <v>277</v>
      </c>
    </row>
    <row r="52" spans="1:15">
      <c r="A52" s="100" t="s">
        <v>334</v>
      </c>
      <c r="B52" s="101" t="s">
        <v>335</v>
      </c>
      <c r="C52" s="136" t="s">
        <v>336</v>
      </c>
      <c r="D52" s="101"/>
      <c r="E52" s="101"/>
      <c r="F52" s="101"/>
      <c r="G52" s="101"/>
      <c r="H52" s="136" t="s">
        <v>92</v>
      </c>
      <c r="I52" s="101"/>
      <c r="J52" s="101"/>
      <c r="K52" s="101"/>
      <c r="L52" s="101"/>
      <c r="M52" s="101"/>
      <c r="N52" s="101"/>
      <c r="O52" s="108"/>
    </row>
    <row r="53" spans="1:15">
      <c r="A53" s="59">
        <v>21256783</v>
      </c>
      <c r="B53" s="53" t="s">
        <v>39</v>
      </c>
      <c r="C53" s="53" t="s">
        <v>40</v>
      </c>
      <c r="D53" s="54">
        <v>2642058</v>
      </c>
      <c r="E53" s="53" t="s">
        <v>41</v>
      </c>
      <c r="F53" s="53" t="s">
        <v>10</v>
      </c>
      <c r="G53" s="53" t="s">
        <v>98</v>
      </c>
      <c r="H53" s="53"/>
      <c r="I53" s="53">
        <v>20110316</v>
      </c>
      <c r="J53" s="53"/>
      <c r="K53" s="53"/>
      <c r="L53" s="53"/>
      <c r="M53" s="53"/>
      <c r="N53" s="53"/>
      <c r="O53" s="58"/>
    </row>
    <row r="54" spans="1:15" ht="13.5" thickBot="1">
      <c r="A54" s="84">
        <v>22057819</v>
      </c>
      <c r="B54" s="61" t="s">
        <v>31</v>
      </c>
      <c r="C54" s="61" t="s">
        <v>163</v>
      </c>
      <c r="D54" s="85" t="s">
        <v>156</v>
      </c>
      <c r="E54" s="61" t="s">
        <v>162</v>
      </c>
      <c r="F54" s="61" t="s">
        <v>10</v>
      </c>
      <c r="G54" s="61" t="s">
        <v>53</v>
      </c>
      <c r="H54" s="86" t="s">
        <v>110</v>
      </c>
      <c r="I54" s="61">
        <v>20110316</v>
      </c>
      <c r="J54" s="61"/>
      <c r="K54" s="61"/>
      <c r="L54" s="61"/>
      <c r="M54" s="61"/>
      <c r="N54" s="61"/>
      <c r="O54" s="64"/>
    </row>
    <row r="58" spans="1:15">
      <c r="B58" s="50"/>
    </row>
  </sheetData>
  <phoneticPr fontId="0" type="noConversion"/>
  <hyperlinks>
    <hyperlink ref="H8" r:id="rId1"/>
    <hyperlink ref="H9" r:id="rId2"/>
    <hyperlink ref="H14" r:id="rId3"/>
    <hyperlink ref="H15" r:id="rId4"/>
    <hyperlink ref="H18" r:id="rId5"/>
    <hyperlink ref="H19" r:id="rId6" display="gestionhumana@productosgarden.com"/>
    <hyperlink ref="H13" r:id="rId7"/>
    <hyperlink ref="H4" r:id="rId8"/>
    <hyperlink ref="H5" r:id="rId9"/>
    <hyperlink ref="H54" r:id="rId10"/>
    <hyperlink ref="H29" r:id="rId11"/>
    <hyperlink ref="H11" r:id="rId12"/>
    <hyperlink ref="H36" r:id="rId13"/>
    <hyperlink ref="H7" r:id="rId14"/>
    <hyperlink ref="H12" r:id="rId15"/>
    <hyperlink ref="H28" r:id="rId16" display="pachoospina2011@hotmail.com"/>
    <hyperlink ref="H34" r:id="rId17"/>
    <hyperlink ref="H35" r:id="rId18"/>
    <hyperlink ref="H39" r:id="rId19" display="bl.duque@hotmail.com"/>
    <hyperlink ref="H32" r:id="rId20"/>
    <hyperlink ref="H33" r:id="rId21"/>
    <hyperlink ref="H38" r:id="rId22"/>
    <hyperlink ref="H40" r:id="rId23"/>
    <hyperlink ref="H37" r:id="rId24"/>
    <hyperlink ref="H20" r:id="rId25"/>
  </hyperlinks>
  <pageMargins left="0.75" right="0.75" top="1" bottom="1" header="0" footer="0"/>
  <pageSetup orientation="portrait" horizontalDpi="300" verticalDpi="300" r:id="rId26"/>
  <headerFooter alignWithMargins="0"/>
  <legacyDrawing r:id="rId27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FF0000"/>
  </sheetPr>
  <dimension ref="A1:H49"/>
  <sheetViews>
    <sheetView topLeftCell="A25" workbookViewId="0">
      <selection activeCell="D56" sqref="D56"/>
    </sheetView>
  </sheetViews>
  <sheetFormatPr baseColWidth="10" defaultRowHeight="11.25"/>
  <cols>
    <col min="1" max="2" width="11.42578125" style="175"/>
    <col min="3" max="3" width="28.140625" style="175" customWidth="1"/>
    <col min="4" max="4" width="31.5703125" style="175" customWidth="1"/>
    <col min="5" max="16384" width="11.42578125" style="175"/>
  </cols>
  <sheetData>
    <row r="1" spans="1:8" ht="12" thickBot="1"/>
    <row r="2" spans="1:8" ht="12.75" thickBot="1">
      <c r="A2" s="184" t="s">
        <v>358</v>
      </c>
      <c r="B2" s="184" t="s">
        <v>232</v>
      </c>
      <c r="C2" s="184" t="s">
        <v>185</v>
      </c>
      <c r="D2" s="184" t="s">
        <v>505</v>
      </c>
      <c r="E2" s="184" t="s">
        <v>360</v>
      </c>
    </row>
    <row r="3" spans="1:8" ht="12.75">
      <c r="A3" s="182" t="s">
        <v>57</v>
      </c>
      <c r="B3" s="182">
        <v>1223278</v>
      </c>
      <c r="C3" s="182" t="s">
        <v>470</v>
      </c>
      <c r="D3" s="182" t="s">
        <v>470</v>
      </c>
      <c r="E3" s="183">
        <v>21315</v>
      </c>
    </row>
    <row r="4" spans="1:8" ht="12.75">
      <c r="A4" s="74" t="s">
        <v>57</v>
      </c>
      <c r="B4" s="74"/>
      <c r="C4" s="74"/>
      <c r="D4" s="74" t="s">
        <v>471</v>
      </c>
      <c r="E4" s="176">
        <v>21315</v>
      </c>
      <c r="G4" s="178"/>
    </row>
    <row r="5" spans="1:8" ht="12.75">
      <c r="A5" s="74" t="s">
        <v>57</v>
      </c>
      <c r="B5" s="74"/>
      <c r="C5" s="74"/>
      <c r="D5" s="74" t="s">
        <v>472</v>
      </c>
      <c r="E5" s="176">
        <v>21315</v>
      </c>
      <c r="G5" s="178"/>
      <c r="H5" s="178"/>
    </row>
    <row r="6" spans="1:8" ht="12.75">
      <c r="A6" s="74" t="s">
        <v>57</v>
      </c>
      <c r="B6" s="74"/>
      <c r="C6" s="74"/>
      <c r="D6" s="74" t="s">
        <v>473</v>
      </c>
      <c r="E6" s="176">
        <v>21315</v>
      </c>
      <c r="G6" s="178"/>
      <c r="H6" s="178"/>
    </row>
    <row r="7" spans="1:8" ht="12.75">
      <c r="A7" s="74"/>
      <c r="B7" s="180"/>
      <c r="C7" s="74"/>
      <c r="D7" s="181" t="s">
        <v>357</v>
      </c>
      <c r="E7" s="177">
        <f>SUM(E3:E6)</f>
        <v>85260</v>
      </c>
      <c r="G7" s="178"/>
      <c r="H7" s="178"/>
    </row>
    <row r="8" spans="1:8" ht="12.75">
      <c r="A8" s="74" t="s">
        <v>57</v>
      </c>
      <c r="B8" s="74">
        <v>2867845</v>
      </c>
      <c r="C8" s="74" t="s">
        <v>474</v>
      </c>
      <c r="D8" s="74" t="s">
        <v>474</v>
      </c>
      <c r="E8" s="176">
        <v>21315</v>
      </c>
      <c r="G8" s="178"/>
      <c r="H8" s="178"/>
    </row>
    <row r="9" spans="1:8" ht="12.75">
      <c r="A9" s="74" t="s">
        <v>57</v>
      </c>
      <c r="B9" s="74"/>
      <c r="C9" s="74"/>
      <c r="D9" s="74" t="s">
        <v>475</v>
      </c>
      <c r="E9" s="176">
        <v>21315</v>
      </c>
      <c r="G9" s="178"/>
      <c r="H9" s="178"/>
    </row>
    <row r="10" spans="1:8" ht="12.75">
      <c r="A10" s="74" t="s">
        <v>57</v>
      </c>
      <c r="B10" s="74"/>
      <c r="C10" s="74"/>
      <c r="D10" s="74" t="s">
        <v>476</v>
      </c>
      <c r="E10" s="176">
        <v>21315</v>
      </c>
      <c r="G10" s="178"/>
      <c r="H10" s="178"/>
    </row>
    <row r="11" spans="1:8" ht="12.75">
      <c r="A11" s="74"/>
      <c r="B11" s="121"/>
      <c r="C11" s="74"/>
      <c r="D11" s="181" t="s">
        <v>357</v>
      </c>
      <c r="E11" s="177">
        <v>63945</v>
      </c>
      <c r="G11" s="178"/>
      <c r="H11" s="178"/>
    </row>
    <row r="12" spans="1:8" ht="12.75">
      <c r="A12" s="74" t="s">
        <v>57</v>
      </c>
      <c r="B12" s="74">
        <v>3345832</v>
      </c>
      <c r="C12" s="74" t="s">
        <v>477</v>
      </c>
      <c r="D12" s="74" t="s">
        <v>477</v>
      </c>
      <c r="E12" s="176">
        <v>21315</v>
      </c>
      <c r="G12" s="178"/>
      <c r="H12" s="178"/>
    </row>
    <row r="13" spans="1:8" ht="12.75">
      <c r="A13" s="74" t="s">
        <v>57</v>
      </c>
      <c r="B13" s="74"/>
      <c r="C13" s="74"/>
      <c r="D13" s="74" t="s">
        <v>478</v>
      </c>
      <c r="E13" s="176">
        <v>21315</v>
      </c>
      <c r="G13" s="178"/>
    </row>
    <row r="14" spans="1:8" ht="12.75">
      <c r="A14" s="74"/>
      <c r="B14" s="121"/>
      <c r="C14" s="74"/>
      <c r="D14" s="181" t="s">
        <v>357</v>
      </c>
      <c r="E14" s="177">
        <v>42630</v>
      </c>
    </row>
    <row r="15" spans="1:8" ht="12.75">
      <c r="A15" s="74" t="s">
        <v>383</v>
      </c>
      <c r="B15" s="74">
        <v>6060649</v>
      </c>
      <c r="C15" s="74" t="s">
        <v>479</v>
      </c>
      <c r="D15" s="74" t="s">
        <v>479</v>
      </c>
      <c r="E15" s="176">
        <v>182595</v>
      </c>
    </row>
    <row r="16" spans="1:8" ht="12.75">
      <c r="A16" s="74" t="s">
        <v>376</v>
      </c>
      <c r="B16" s="74"/>
      <c r="C16" s="74"/>
      <c r="D16" s="74" t="s">
        <v>480</v>
      </c>
      <c r="E16" s="176">
        <v>100170</v>
      </c>
    </row>
    <row r="17" spans="1:5" ht="12.75">
      <c r="A17" s="74"/>
      <c r="B17" s="121"/>
      <c r="C17" s="74"/>
      <c r="D17" s="181" t="s">
        <v>357</v>
      </c>
      <c r="E17" s="177">
        <v>282765</v>
      </c>
    </row>
    <row r="18" spans="1:5" ht="12.75">
      <c r="A18" s="74" t="s">
        <v>361</v>
      </c>
      <c r="B18" s="74">
        <v>8260707</v>
      </c>
      <c r="C18" s="74" t="s">
        <v>481</v>
      </c>
      <c r="D18" s="74" t="s">
        <v>482</v>
      </c>
      <c r="E18" s="176">
        <v>95655</v>
      </c>
    </row>
    <row r="19" spans="1:5" ht="12.75">
      <c r="A19" s="74" t="s">
        <v>57</v>
      </c>
      <c r="B19" s="74"/>
      <c r="C19" s="74"/>
      <c r="D19" s="74" t="s">
        <v>481</v>
      </c>
      <c r="E19" s="176">
        <v>21315</v>
      </c>
    </row>
    <row r="20" spans="1:5" ht="12.75">
      <c r="A20" s="74" t="s">
        <v>57</v>
      </c>
      <c r="B20" s="74"/>
      <c r="C20" s="74"/>
      <c r="D20" s="74" t="s">
        <v>483</v>
      </c>
      <c r="E20" s="176">
        <v>21315</v>
      </c>
    </row>
    <row r="21" spans="1:5" ht="12.75">
      <c r="A21" s="74" t="s">
        <v>57</v>
      </c>
      <c r="B21" s="74"/>
      <c r="C21" s="74"/>
      <c r="D21" s="74" t="s">
        <v>484</v>
      </c>
      <c r="E21" s="176">
        <v>21315</v>
      </c>
    </row>
    <row r="22" spans="1:5" ht="12.75">
      <c r="A22" s="74" t="s">
        <v>57</v>
      </c>
      <c r="B22" s="74"/>
      <c r="C22" s="74"/>
      <c r="D22" s="74" t="s">
        <v>485</v>
      </c>
      <c r="E22" s="176">
        <v>21315</v>
      </c>
    </row>
    <row r="23" spans="1:5" ht="12.75">
      <c r="A23" s="74"/>
      <c r="B23" s="121"/>
      <c r="C23" s="74"/>
      <c r="D23" s="181" t="s">
        <v>357</v>
      </c>
      <c r="E23" s="177">
        <v>180915</v>
      </c>
    </row>
    <row r="24" spans="1:5" ht="12.75">
      <c r="A24" s="74" t="s">
        <v>57</v>
      </c>
      <c r="B24" s="74">
        <v>21400528</v>
      </c>
      <c r="C24" s="74" t="s">
        <v>200</v>
      </c>
      <c r="D24" s="74" t="s">
        <v>486</v>
      </c>
      <c r="E24" s="176">
        <v>21315</v>
      </c>
    </row>
    <row r="25" spans="1:5" ht="12.75">
      <c r="A25" s="74"/>
      <c r="B25" s="121"/>
      <c r="C25" s="74"/>
      <c r="D25" s="181" t="s">
        <v>357</v>
      </c>
      <c r="E25" s="177">
        <v>21315</v>
      </c>
    </row>
    <row r="26" spans="1:5" ht="12.75">
      <c r="A26" s="74" t="s">
        <v>418</v>
      </c>
      <c r="B26" s="74">
        <v>21400679</v>
      </c>
      <c r="C26" s="74" t="s">
        <v>280</v>
      </c>
      <c r="D26" s="74" t="s">
        <v>280</v>
      </c>
      <c r="E26" s="179">
        <v>29505</v>
      </c>
    </row>
    <row r="27" spans="1:5" ht="12.75">
      <c r="A27" s="74"/>
      <c r="B27" s="121"/>
      <c r="C27" s="74"/>
      <c r="D27" s="181" t="s">
        <v>357</v>
      </c>
      <c r="E27" s="177">
        <v>29505</v>
      </c>
    </row>
    <row r="28" spans="1:5" ht="12.75">
      <c r="A28" s="74" t="s">
        <v>57</v>
      </c>
      <c r="B28" s="74">
        <v>32456033</v>
      </c>
      <c r="C28" s="74" t="s">
        <v>487</v>
      </c>
      <c r="D28" s="74" t="s">
        <v>487</v>
      </c>
      <c r="E28" s="176">
        <v>21315</v>
      </c>
    </row>
    <row r="29" spans="1:5" ht="12.75">
      <c r="A29" s="74" t="s">
        <v>57</v>
      </c>
      <c r="B29" s="74"/>
      <c r="C29" s="74"/>
      <c r="D29" s="74" t="s">
        <v>488</v>
      </c>
      <c r="E29" s="176">
        <v>21315</v>
      </c>
    </row>
    <row r="30" spans="1:5" ht="12.75">
      <c r="A30" s="74" t="s">
        <v>57</v>
      </c>
      <c r="B30" s="74"/>
      <c r="C30" s="74"/>
      <c r="D30" s="74" t="s">
        <v>489</v>
      </c>
      <c r="E30" s="176">
        <v>21315</v>
      </c>
    </row>
    <row r="31" spans="1:5" ht="12.75">
      <c r="A31" s="74" t="s">
        <v>57</v>
      </c>
      <c r="B31" s="74"/>
      <c r="C31" s="74"/>
      <c r="D31" s="74" t="s">
        <v>490</v>
      </c>
      <c r="E31" s="176">
        <v>21315</v>
      </c>
    </row>
    <row r="32" spans="1:5" ht="12.75">
      <c r="A32" s="74" t="s">
        <v>57</v>
      </c>
      <c r="B32" s="74"/>
      <c r="C32" s="74"/>
      <c r="D32" s="74" t="s">
        <v>491</v>
      </c>
      <c r="E32" s="176">
        <v>21315</v>
      </c>
    </row>
    <row r="33" spans="1:5" ht="12.75">
      <c r="A33" s="74" t="s">
        <v>57</v>
      </c>
      <c r="B33" s="74"/>
      <c r="C33" s="74"/>
      <c r="D33" s="74" t="s">
        <v>492</v>
      </c>
      <c r="E33" s="176">
        <v>21315</v>
      </c>
    </row>
    <row r="34" spans="1:5" ht="12.75">
      <c r="A34" s="74" t="s">
        <v>57</v>
      </c>
      <c r="B34" s="74"/>
      <c r="C34" s="74"/>
      <c r="D34" s="74" t="s">
        <v>493</v>
      </c>
      <c r="E34" s="176">
        <v>21315</v>
      </c>
    </row>
    <row r="35" spans="1:5" ht="12.75">
      <c r="A35" s="74" t="s">
        <v>57</v>
      </c>
      <c r="B35" s="74"/>
      <c r="C35" s="74"/>
      <c r="D35" s="74" t="s">
        <v>494</v>
      </c>
      <c r="E35" s="176">
        <v>21315</v>
      </c>
    </row>
    <row r="36" spans="1:5" ht="12.75">
      <c r="A36" s="74" t="s">
        <v>57</v>
      </c>
      <c r="B36" s="74"/>
      <c r="C36" s="74"/>
      <c r="D36" s="74" t="s">
        <v>495</v>
      </c>
      <c r="E36" s="176">
        <v>21315</v>
      </c>
    </row>
    <row r="37" spans="1:5" ht="12.75">
      <c r="A37" s="74"/>
      <c r="B37" s="121"/>
      <c r="C37" s="74"/>
      <c r="D37" s="181" t="s">
        <v>357</v>
      </c>
      <c r="E37" s="177">
        <f>SUM(E28:E36)</f>
        <v>191835</v>
      </c>
    </row>
    <row r="38" spans="1:5" ht="12.75">
      <c r="A38" s="74" t="s">
        <v>53</v>
      </c>
      <c r="B38" s="74">
        <v>32495151</v>
      </c>
      <c r="C38" s="74" t="s">
        <v>496</v>
      </c>
      <c r="D38" s="74" t="s">
        <v>497</v>
      </c>
      <c r="E38" s="176">
        <v>173880</v>
      </c>
    </row>
    <row r="39" spans="1:5" ht="12.75">
      <c r="A39" s="74"/>
      <c r="B39" s="121"/>
      <c r="C39" s="74"/>
      <c r="D39" s="181" t="s">
        <v>357</v>
      </c>
      <c r="E39" s="177">
        <v>173880</v>
      </c>
    </row>
    <row r="40" spans="1:5" ht="12.75">
      <c r="A40" s="74" t="s">
        <v>53</v>
      </c>
      <c r="B40" s="74">
        <v>32538698</v>
      </c>
      <c r="C40" s="74" t="s">
        <v>231</v>
      </c>
      <c r="D40" s="74" t="s">
        <v>498</v>
      </c>
      <c r="E40" s="176">
        <v>183330</v>
      </c>
    </row>
    <row r="41" spans="1:5" ht="12.75">
      <c r="A41" s="74" t="s">
        <v>53</v>
      </c>
      <c r="B41" s="74"/>
      <c r="C41" s="74"/>
      <c r="D41" s="74" t="s">
        <v>499</v>
      </c>
      <c r="E41" s="176">
        <v>183330</v>
      </c>
    </row>
    <row r="42" spans="1:5" ht="12.75">
      <c r="A42" s="74" t="s">
        <v>374</v>
      </c>
      <c r="B42" s="74"/>
      <c r="C42" s="74"/>
      <c r="D42" s="74" t="s">
        <v>500</v>
      </c>
      <c r="E42" s="176">
        <v>21315</v>
      </c>
    </row>
    <row r="43" spans="1:5" ht="12.75">
      <c r="A43" s="74" t="s">
        <v>383</v>
      </c>
      <c r="B43" s="74"/>
      <c r="C43" s="74"/>
      <c r="D43" s="74" t="s">
        <v>501</v>
      </c>
      <c r="E43" s="176">
        <v>182595</v>
      </c>
    </row>
    <row r="44" spans="1:5" ht="12.75">
      <c r="A44" s="74" t="s">
        <v>383</v>
      </c>
      <c r="B44" s="74"/>
      <c r="C44" s="74"/>
      <c r="D44" s="74" t="s">
        <v>500</v>
      </c>
      <c r="E44" s="176">
        <v>192045</v>
      </c>
    </row>
    <row r="45" spans="1:5" ht="12.75">
      <c r="A45" s="74"/>
      <c r="B45" s="121"/>
      <c r="C45" s="74"/>
      <c r="D45" s="181" t="s">
        <v>357</v>
      </c>
      <c r="E45" s="177">
        <v>762615</v>
      </c>
    </row>
    <row r="46" spans="1:5" ht="12.75">
      <c r="A46" s="74" t="s">
        <v>53</v>
      </c>
      <c r="B46" s="74">
        <v>70069803</v>
      </c>
      <c r="C46" s="74" t="s">
        <v>240</v>
      </c>
      <c r="D46" s="74" t="s">
        <v>502</v>
      </c>
      <c r="E46" s="176">
        <v>173880</v>
      </c>
    </row>
    <row r="47" spans="1:5" ht="12.75">
      <c r="A47" s="74" t="s">
        <v>408</v>
      </c>
      <c r="B47" s="74"/>
      <c r="C47" s="74"/>
      <c r="D47" s="74" t="s">
        <v>503</v>
      </c>
      <c r="E47" s="176">
        <v>173880</v>
      </c>
    </row>
    <row r="48" spans="1:5" ht="12.75">
      <c r="A48" s="74" t="s">
        <v>256</v>
      </c>
      <c r="B48" s="74"/>
      <c r="C48" s="74"/>
      <c r="D48" s="74" t="s">
        <v>504</v>
      </c>
      <c r="E48" s="176">
        <v>183330</v>
      </c>
    </row>
    <row r="49" spans="1:5" ht="12.75">
      <c r="A49" s="74"/>
      <c r="B49" s="121"/>
      <c r="C49" s="74"/>
      <c r="D49" s="181" t="s">
        <v>357</v>
      </c>
      <c r="E49" s="177">
        <v>531090</v>
      </c>
    </row>
  </sheetData>
  <pageMargins left="0.7" right="0.7" top="0.75" bottom="0.75" header="0.3" footer="0.3"/>
  <ignoredErrors>
    <ignoredError sqref="E37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>
  <sheetPr enableFormatConditionsCalculation="0">
    <tabColor rgb="FFFF0000"/>
  </sheetPr>
  <dimension ref="A1:O16"/>
  <sheetViews>
    <sheetView workbookViewId="0">
      <selection activeCell="B2" sqref="B2:B12"/>
    </sheetView>
  </sheetViews>
  <sheetFormatPr baseColWidth="10" defaultRowHeight="12.75"/>
  <cols>
    <col min="1" max="1" width="9" style="6" bestFit="1" customWidth="1"/>
    <col min="2" max="2" width="40.140625" style="6" bestFit="1" customWidth="1"/>
    <col min="3" max="3" width="87.85546875" style="6" hidden="1" customWidth="1"/>
    <col min="4" max="4" width="40.85546875" style="7" hidden="1" customWidth="1"/>
    <col min="5" max="5" width="19.5703125" style="6" hidden="1" customWidth="1"/>
    <col min="6" max="6" width="22.85546875" style="6" hidden="1" customWidth="1"/>
    <col min="7" max="7" width="11.85546875" style="6" hidden="1" customWidth="1"/>
    <col min="8" max="8" width="66.5703125" style="6" hidden="1" customWidth="1"/>
    <col min="9" max="9" width="13.28515625" style="6" hidden="1" customWidth="1"/>
    <col min="10" max="10" width="88.42578125" style="6" hidden="1" customWidth="1"/>
    <col min="11" max="11" width="14" style="6" bestFit="1" customWidth="1"/>
    <col min="12" max="12" width="11.85546875" style="6" bestFit="1" customWidth="1"/>
    <col min="13" max="13" width="16.140625" style="6" customWidth="1"/>
    <col min="14" max="14" width="24.28515625" style="6" bestFit="1" customWidth="1"/>
    <col min="15" max="15" width="27" style="6" bestFit="1" customWidth="1"/>
    <col min="16" max="16384" width="11.42578125" style="6"/>
  </cols>
  <sheetData>
    <row r="1" spans="1:15" s="42" customFormat="1" ht="13.5" thickBot="1">
      <c r="A1" s="133" t="s">
        <v>330</v>
      </c>
      <c r="B1" s="133" t="s">
        <v>4</v>
      </c>
      <c r="C1" s="133" t="s">
        <v>27</v>
      </c>
      <c r="D1" s="134" t="s">
        <v>1</v>
      </c>
      <c r="E1" s="133" t="s">
        <v>2</v>
      </c>
      <c r="F1" s="133" t="s">
        <v>3</v>
      </c>
      <c r="G1" s="133" t="s">
        <v>47</v>
      </c>
      <c r="H1" s="133" t="s">
        <v>73</v>
      </c>
      <c r="I1" s="133" t="s">
        <v>185</v>
      </c>
      <c r="J1" s="133"/>
      <c r="K1" s="133" t="s">
        <v>221</v>
      </c>
      <c r="L1" s="133" t="s">
        <v>222</v>
      </c>
      <c r="M1" s="133" t="s">
        <v>346</v>
      </c>
      <c r="N1" s="133" t="s">
        <v>223</v>
      </c>
      <c r="O1" s="135" t="s">
        <v>277</v>
      </c>
    </row>
    <row r="2" spans="1:15">
      <c r="A2" s="90">
        <v>1223278</v>
      </c>
      <c r="B2" s="130" t="s">
        <v>54</v>
      </c>
      <c r="C2" s="66" t="s">
        <v>55</v>
      </c>
      <c r="D2" s="67" t="s">
        <v>147</v>
      </c>
      <c r="E2" s="66" t="s">
        <v>46</v>
      </c>
      <c r="F2" s="66" t="s">
        <v>56</v>
      </c>
      <c r="G2" s="66" t="s">
        <v>57</v>
      </c>
      <c r="H2" s="68" t="s">
        <v>266</v>
      </c>
      <c r="I2" s="66">
        <v>20110316</v>
      </c>
      <c r="J2" s="66"/>
      <c r="K2" s="92">
        <v>41761</v>
      </c>
      <c r="L2" s="131">
        <v>81480</v>
      </c>
      <c r="M2" s="131">
        <v>81480</v>
      </c>
      <c r="N2" s="66" t="s">
        <v>306</v>
      </c>
      <c r="O2" s="69" t="s">
        <v>278</v>
      </c>
    </row>
    <row r="3" spans="1:15">
      <c r="A3" s="80">
        <v>2867845</v>
      </c>
      <c r="B3" s="118" t="s">
        <v>58</v>
      </c>
      <c r="C3" s="53" t="s">
        <v>59</v>
      </c>
      <c r="D3" s="54" t="s">
        <v>187</v>
      </c>
      <c r="E3" s="53" t="s">
        <v>32</v>
      </c>
      <c r="F3" s="53" t="s">
        <v>56</v>
      </c>
      <c r="G3" s="53" t="s">
        <v>57</v>
      </c>
      <c r="H3" s="55" t="s">
        <v>149</v>
      </c>
      <c r="I3" s="53">
        <v>20110317</v>
      </c>
      <c r="J3" s="53"/>
      <c r="K3" s="70">
        <v>41761</v>
      </c>
      <c r="L3" s="119">
        <v>61110</v>
      </c>
      <c r="M3" s="119">
        <v>61110</v>
      </c>
      <c r="N3" s="53" t="s">
        <v>307</v>
      </c>
      <c r="O3" s="58" t="s">
        <v>278</v>
      </c>
    </row>
    <row r="4" spans="1:15">
      <c r="A4" s="80">
        <v>3345832</v>
      </c>
      <c r="B4" s="53" t="s">
        <v>60</v>
      </c>
      <c r="C4" s="53" t="s">
        <v>61</v>
      </c>
      <c r="D4" s="120">
        <v>2507042</v>
      </c>
      <c r="E4" s="53" t="s">
        <v>32</v>
      </c>
      <c r="F4" s="53" t="s">
        <v>56</v>
      </c>
      <c r="G4" s="53" t="s">
        <v>57</v>
      </c>
      <c r="H4" s="55" t="s">
        <v>207</v>
      </c>
      <c r="I4" s="53">
        <v>20110317</v>
      </c>
      <c r="J4" s="53"/>
      <c r="K4" s="70">
        <v>41761</v>
      </c>
      <c r="L4" s="119">
        <v>40740</v>
      </c>
      <c r="M4" s="119">
        <v>40740</v>
      </c>
      <c r="N4" s="53" t="s">
        <v>265</v>
      </c>
      <c r="O4" s="58" t="s">
        <v>278</v>
      </c>
    </row>
    <row r="5" spans="1:15">
      <c r="A5" s="80">
        <v>6060649</v>
      </c>
      <c r="B5" s="53" t="s">
        <v>42</v>
      </c>
      <c r="C5" s="53" t="s">
        <v>216</v>
      </c>
      <c r="D5" s="54" t="s">
        <v>217</v>
      </c>
      <c r="E5" s="53" t="s">
        <v>7</v>
      </c>
      <c r="F5" s="53" t="s">
        <v>56</v>
      </c>
      <c r="G5" s="53" t="s">
        <v>62</v>
      </c>
      <c r="H5" s="55" t="s">
        <v>151</v>
      </c>
      <c r="I5" s="53">
        <v>20110317</v>
      </c>
      <c r="J5" s="53" t="s">
        <v>150</v>
      </c>
      <c r="K5" s="70">
        <v>41761</v>
      </c>
      <c r="L5" s="119">
        <v>270270</v>
      </c>
      <c r="M5" s="119">
        <v>270270</v>
      </c>
      <c r="N5" s="53" t="s">
        <v>308</v>
      </c>
      <c r="O5" s="58" t="s">
        <v>278</v>
      </c>
    </row>
    <row r="6" spans="1:15">
      <c r="A6" s="80">
        <v>8260707</v>
      </c>
      <c r="B6" s="53" t="s">
        <v>8</v>
      </c>
      <c r="C6" s="53" t="s">
        <v>191</v>
      </c>
      <c r="D6" s="54" t="s">
        <v>192</v>
      </c>
      <c r="E6" s="53" t="s">
        <v>6</v>
      </c>
      <c r="F6" s="53" t="s">
        <v>56</v>
      </c>
      <c r="G6" s="53" t="s">
        <v>63</v>
      </c>
      <c r="H6" s="55" t="s">
        <v>208</v>
      </c>
      <c r="I6" s="53">
        <v>20110318</v>
      </c>
      <c r="J6" s="52" t="s">
        <v>215</v>
      </c>
      <c r="K6" s="70">
        <v>41760</v>
      </c>
      <c r="L6" s="119">
        <v>173040</v>
      </c>
      <c r="M6" s="119">
        <v>173040</v>
      </c>
      <c r="N6" s="53" t="s">
        <v>309</v>
      </c>
      <c r="O6" s="58" t="s">
        <v>278</v>
      </c>
    </row>
    <row r="7" spans="1:15">
      <c r="A7" s="80">
        <v>21400528</v>
      </c>
      <c r="B7" s="53" t="s">
        <v>200</v>
      </c>
      <c r="C7" s="53" t="s">
        <v>201</v>
      </c>
      <c r="D7" s="54" t="s">
        <v>202</v>
      </c>
      <c r="E7" s="53" t="s">
        <v>32</v>
      </c>
      <c r="F7" s="53" t="s">
        <v>56</v>
      </c>
      <c r="G7" s="53" t="s">
        <v>57</v>
      </c>
      <c r="H7" s="55" t="s">
        <v>203</v>
      </c>
      <c r="I7" s="53">
        <v>20120801</v>
      </c>
      <c r="J7" s="53"/>
      <c r="K7" s="70">
        <v>41761</v>
      </c>
      <c r="L7" s="119">
        <v>20370</v>
      </c>
      <c r="M7" s="119">
        <f>20370</f>
        <v>20370</v>
      </c>
      <c r="N7" s="53" t="s">
        <v>310</v>
      </c>
      <c r="O7" s="58" t="s">
        <v>278</v>
      </c>
    </row>
    <row r="8" spans="1:15">
      <c r="A8" s="80">
        <v>32456033</v>
      </c>
      <c r="B8" s="53" t="s">
        <v>64</v>
      </c>
      <c r="C8" s="53" t="s">
        <v>118</v>
      </c>
      <c r="D8" s="54" t="s">
        <v>152</v>
      </c>
      <c r="E8" s="53" t="s">
        <v>32</v>
      </c>
      <c r="F8" s="53" t="s">
        <v>56</v>
      </c>
      <c r="G8" s="53" t="s">
        <v>57</v>
      </c>
      <c r="H8" s="55" t="s">
        <v>74</v>
      </c>
      <c r="I8" s="53">
        <v>20110317</v>
      </c>
      <c r="J8" s="53"/>
      <c r="K8" s="70">
        <v>41766</v>
      </c>
      <c r="L8" s="119">
        <v>183330</v>
      </c>
      <c r="M8" s="119">
        <v>183330</v>
      </c>
      <c r="N8" s="53" t="s">
        <v>311</v>
      </c>
      <c r="O8" s="58" t="s">
        <v>278</v>
      </c>
    </row>
    <row r="9" spans="1:15">
      <c r="A9" s="80">
        <v>32495151</v>
      </c>
      <c r="B9" s="53" t="s">
        <v>65</v>
      </c>
      <c r="C9" s="53" t="s">
        <v>66</v>
      </c>
      <c r="D9" s="54" t="s">
        <v>67</v>
      </c>
      <c r="E9" s="53" t="s">
        <v>32</v>
      </c>
      <c r="F9" s="53" t="s">
        <v>56</v>
      </c>
      <c r="G9" s="53" t="s">
        <v>53</v>
      </c>
      <c r="H9" s="55" t="s">
        <v>75</v>
      </c>
      <c r="I9" s="53">
        <v>20110317</v>
      </c>
      <c r="J9" s="53"/>
      <c r="K9" s="70">
        <v>41764</v>
      </c>
      <c r="L9" s="119">
        <v>166110</v>
      </c>
      <c r="M9" s="119">
        <v>166110</v>
      </c>
      <c r="N9" s="121" t="s">
        <v>279</v>
      </c>
      <c r="O9" s="58" t="s">
        <v>278</v>
      </c>
    </row>
    <row r="10" spans="1:15">
      <c r="A10" s="12">
        <v>32538698</v>
      </c>
      <c r="B10" s="13" t="s">
        <v>231</v>
      </c>
      <c r="C10" s="122" t="s">
        <v>233</v>
      </c>
      <c r="D10" s="123" t="s">
        <v>234</v>
      </c>
      <c r="E10" s="53" t="s">
        <v>32</v>
      </c>
      <c r="F10" s="53" t="s">
        <v>56</v>
      </c>
      <c r="G10" s="53" t="s">
        <v>53</v>
      </c>
      <c r="H10" s="124" t="s">
        <v>235</v>
      </c>
      <c r="I10" s="53">
        <v>20130401</v>
      </c>
      <c r="J10" s="53"/>
      <c r="K10" s="70">
        <v>41761</v>
      </c>
      <c r="L10" s="119">
        <v>729750</v>
      </c>
      <c r="M10" s="119">
        <v>729750</v>
      </c>
      <c r="N10" s="53" t="s">
        <v>251</v>
      </c>
      <c r="O10" s="58" t="s">
        <v>278</v>
      </c>
    </row>
    <row r="11" spans="1:15">
      <c r="A11" s="80">
        <v>70069803</v>
      </c>
      <c r="B11" s="53" t="s">
        <v>240</v>
      </c>
      <c r="C11" s="53" t="s">
        <v>241</v>
      </c>
      <c r="D11" s="54" t="s">
        <v>242</v>
      </c>
      <c r="E11" s="53" t="s">
        <v>32</v>
      </c>
      <c r="F11" s="53" t="s">
        <v>56</v>
      </c>
      <c r="G11" s="53" t="s">
        <v>53</v>
      </c>
      <c r="H11" s="55" t="s">
        <v>267</v>
      </c>
      <c r="I11" s="53">
        <v>20130901</v>
      </c>
      <c r="J11" s="53"/>
      <c r="K11" s="70">
        <v>41765</v>
      </c>
      <c r="L11" s="125">
        <v>507780</v>
      </c>
      <c r="M11" s="125">
        <v>507780</v>
      </c>
      <c r="N11" s="53" t="s">
        <v>251</v>
      </c>
      <c r="O11" s="58" t="s">
        <v>278</v>
      </c>
    </row>
    <row r="12" spans="1:15">
      <c r="A12" s="127">
        <v>21400679</v>
      </c>
      <c r="B12" s="126" t="s">
        <v>280</v>
      </c>
      <c r="C12" s="53" t="s">
        <v>283</v>
      </c>
      <c r="D12" s="54" t="s">
        <v>281</v>
      </c>
      <c r="E12" s="53" t="s">
        <v>284</v>
      </c>
      <c r="F12" s="53" t="s">
        <v>56</v>
      </c>
      <c r="G12" s="53" t="s">
        <v>48</v>
      </c>
      <c r="H12" s="55" t="s">
        <v>282</v>
      </c>
      <c r="I12" s="53">
        <v>20140401</v>
      </c>
      <c r="J12" s="53"/>
      <c r="K12" s="70">
        <v>41782</v>
      </c>
      <c r="L12" s="125">
        <f>28245*2</f>
        <v>56490</v>
      </c>
      <c r="M12" s="125">
        <v>28245</v>
      </c>
      <c r="N12" s="53" t="s">
        <v>304</v>
      </c>
      <c r="O12" s="58" t="s">
        <v>305</v>
      </c>
    </row>
    <row r="13" spans="1:15" ht="13.5" thickBot="1">
      <c r="A13" s="60"/>
      <c r="B13" s="128"/>
      <c r="C13" s="61"/>
      <c r="D13" s="85"/>
      <c r="E13" s="61"/>
      <c r="F13" s="61"/>
      <c r="G13" s="61"/>
      <c r="H13" s="61"/>
      <c r="I13" s="61"/>
      <c r="J13" s="61"/>
      <c r="K13" s="132" t="s">
        <v>327</v>
      </c>
      <c r="L13" s="129">
        <f>SUM(L2:L12)</f>
        <v>2290470</v>
      </c>
      <c r="M13" s="129" t="s">
        <v>323</v>
      </c>
      <c r="N13" s="128"/>
      <c r="O13" s="64"/>
    </row>
    <row r="14" spans="1:15">
      <c r="L14" s="117"/>
      <c r="M14" s="117"/>
    </row>
    <row r="16" spans="1:15">
      <c r="N16" s="117"/>
    </row>
  </sheetData>
  <sortState ref="A2:R12">
    <sortCondition ref="A2:A12"/>
  </sortState>
  <phoneticPr fontId="0" type="noConversion"/>
  <hyperlinks>
    <hyperlink ref="H2" r:id="rId1" display="juanfernando4@gmail.com"/>
    <hyperlink ref="H4" r:id="rId2"/>
    <hyperlink ref="H6" r:id="rId3"/>
    <hyperlink ref="H8" r:id="rId4"/>
    <hyperlink ref="H9" r:id="rId5"/>
    <hyperlink ref="D4" r:id="rId6" display="limara@live.com"/>
    <hyperlink ref="H3" r:id="rId7"/>
    <hyperlink ref="H5" r:id="rId8"/>
    <hyperlink ref="H10" r:id="rId9"/>
    <hyperlink ref="H11" r:id="rId10" display="rogaos4298@hotmail.com; "/>
    <hyperlink ref="H12" r:id="rId11"/>
  </hyperlinks>
  <pageMargins left="0.75" right="0.75" top="1" bottom="1" header="0" footer="0"/>
  <pageSetup orientation="portrait" horizontalDpi="300" verticalDpi="300" r:id="rId12"/>
  <headerFooter alignWithMargins="0"/>
  <legacyDrawing r:id="rId13"/>
</worksheet>
</file>

<file path=xl/worksheets/sheet7.xml><?xml version="1.0" encoding="utf-8"?>
<worksheet xmlns="http://schemas.openxmlformats.org/spreadsheetml/2006/main" xmlns:r="http://schemas.openxmlformats.org/officeDocument/2006/relationships">
  <dimension ref="A1:E41"/>
  <sheetViews>
    <sheetView topLeftCell="A13" workbookViewId="0">
      <selection activeCell="E44" sqref="E44"/>
    </sheetView>
  </sheetViews>
  <sheetFormatPr baseColWidth="10" defaultRowHeight="12.75"/>
  <cols>
    <col min="3" max="3" width="32.7109375" customWidth="1"/>
    <col min="4" max="4" width="33.7109375" customWidth="1"/>
  </cols>
  <sheetData>
    <row r="1" spans="1:5" ht="13.5" thickBot="1"/>
    <row r="2" spans="1:5" ht="13.5" thickBot="1">
      <c r="A2" s="184" t="s">
        <v>358</v>
      </c>
      <c r="B2" s="184" t="s">
        <v>232</v>
      </c>
      <c r="C2" s="184" t="s">
        <v>185</v>
      </c>
      <c r="D2" s="184" t="s">
        <v>359</v>
      </c>
      <c r="E2" s="184" t="s">
        <v>532</v>
      </c>
    </row>
    <row r="3" spans="1:5">
      <c r="A3" s="182" t="s">
        <v>53</v>
      </c>
      <c r="B3" s="182">
        <v>8314024</v>
      </c>
      <c r="C3" s="182" t="s">
        <v>190</v>
      </c>
      <c r="D3" s="182" t="s">
        <v>506</v>
      </c>
      <c r="E3" s="182">
        <v>173880</v>
      </c>
    </row>
    <row r="4" spans="1:5">
      <c r="A4" s="74" t="s">
        <v>53</v>
      </c>
      <c r="B4" s="74"/>
      <c r="C4" s="74" t="s">
        <v>190</v>
      </c>
      <c r="D4" s="74" t="s">
        <v>507</v>
      </c>
      <c r="E4" s="74">
        <v>173880</v>
      </c>
    </row>
    <row r="5" spans="1:5">
      <c r="A5" s="74" t="s">
        <v>376</v>
      </c>
      <c r="B5" s="74">
        <v>8314024</v>
      </c>
      <c r="C5" s="74" t="s">
        <v>190</v>
      </c>
      <c r="D5" s="74" t="s">
        <v>508</v>
      </c>
      <c r="E5" s="74">
        <v>100170</v>
      </c>
    </row>
    <row r="6" spans="1:5">
      <c r="A6" s="74"/>
      <c r="B6" s="121"/>
      <c r="C6" s="74"/>
      <c r="D6" s="181" t="s">
        <v>357</v>
      </c>
      <c r="E6" s="52">
        <f>SUM(E3:E5)</f>
        <v>447930</v>
      </c>
    </row>
    <row r="7" spans="1:5">
      <c r="A7" s="74" t="s">
        <v>256</v>
      </c>
      <c r="B7" s="74">
        <v>8397161</v>
      </c>
      <c r="C7" s="74" t="s">
        <v>509</v>
      </c>
      <c r="D7" s="74" t="s">
        <v>509</v>
      </c>
      <c r="E7" s="74">
        <v>183330</v>
      </c>
    </row>
    <row r="8" spans="1:5">
      <c r="A8" s="74" t="s">
        <v>256</v>
      </c>
      <c r="B8" s="74"/>
      <c r="C8" s="74"/>
      <c r="D8" s="74" t="s">
        <v>510</v>
      </c>
      <c r="E8" s="74">
        <v>183330</v>
      </c>
    </row>
    <row r="9" spans="1:5">
      <c r="A9" s="74"/>
      <c r="B9" s="121"/>
      <c r="C9" s="74"/>
      <c r="D9" s="181" t="s">
        <v>357</v>
      </c>
      <c r="E9" s="52">
        <v>366660</v>
      </c>
    </row>
    <row r="10" spans="1:5">
      <c r="A10" s="74" t="s">
        <v>53</v>
      </c>
      <c r="B10" s="74">
        <v>29326914</v>
      </c>
      <c r="C10" s="74" t="s">
        <v>275</v>
      </c>
      <c r="D10" s="74" t="s">
        <v>275</v>
      </c>
      <c r="E10" s="74">
        <v>173880</v>
      </c>
    </row>
    <row r="11" spans="1:5">
      <c r="A11" s="74" t="s">
        <v>53</v>
      </c>
      <c r="B11" s="74"/>
      <c r="C11" s="74"/>
      <c r="D11" s="74" t="s">
        <v>511</v>
      </c>
      <c r="E11" s="74">
        <v>183330</v>
      </c>
    </row>
    <row r="12" spans="1:5">
      <c r="A12" s="74" t="s">
        <v>53</v>
      </c>
      <c r="B12" s="74"/>
      <c r="C12" s="74"/>
      <c r="D12" s="74" t="s">
        <v>512</v>
      </c>
      <c r="E12" s="74">
        <v>173880</v>
      </c>
    </row>
    <row r="13" spans="1:5">
      <c r="A13" s="74" t="s">
        <v>57</v>
      </c>
      <c r="B13" s="74"/>
      <c r="C13" s="74"/>
      <c r="D13" s="74" t="s">
        <v>513</v>
      </c>
      <c r="E13" s="74">
        <v>21315</v>
      </c>
    </row>
    <row r="14" spans="1:5">
      <c r="A14" s="74" t="s">
        <v>383</v>
      </c>
      <c r="B14" s="74"/>
      <c r="C14" s="74"/>
      <c r="D14" s="74" t="s">
        <v>513</v>
      </c>
      <c r="E14" s="74">
        <v>182595</v>
      </c>
    </row>
    <row r="15" spans="1:5">
      <c r="A15" s="74"/>
      <c r="B15" s="121"/>
      <c r="C15" s="74"/>
      <c r="D15" s="181" t="s">
        <v>357</v>
      </c>
      <c r="E15" s="52">
        <f>SUM(E10:E14)</f>
        <v>735000</v>
      </c>
    </row>
    <row r="16" spans="1:5">
      <c r="A16" s="74" t="s">
        <v>53</v>
      </c>
      <c r="B16" s="74">
        <v>39162763</v>
      </c>
      <c r="C16" s="74" t="s">
        <v>514</v>
      </c>
      <c r="D16" s="74" t="s">
        <v>514</v>
      </c>
      <c r="E16" s="74">
        <v>173880</v>
      </c>
    </row>
    <row r="17" spans="1:5">
      <c r="A17" s="74" t="s">
        <v>53</v>
      </c>
      <c r="B17" s="74"/>
      <c r="C17" s="74"/>
      <c r="D17" s="74" t="s">
        <v>515</v>
      </c>
      <c r="E17" s="74">
        <v>173880</v>
      </c>
    </row>
    <row r="18" spans="1:5">
      <c r="A18" s="74" t="s">
        <v>53</v>
      </c>
      <c r="B18" s="74"/>
      <c r="C18" s="74"/>
      <c r="D18" s="74" t="s">
        <v>516</v>
      </c>
      <c r="E18" s="74">
        <v>173880</v>
      </c>
    </row>
    <row r="19" spans="1:5">
      <c r="A19" s="74" t="s">
        <v>53</v>
      </c>
      <c r="B19" s="74"/>
      <c r="C19" s="74"/>
      <c r="D19" s="74" t="s">
        <v>517</v>
      </c>
      <c r="E19" s="74">
        <v>173880</v>
      </c>
    </row>
    <row r="20" spans="1:5">
      <c r="A20" s="74" t="s">
        <v>53</v>
      </c>
      <c r="B20" s="74"/>
      <c r="C20" s="74"/>
      <c r="D20" s="74" t="s">
        <v>518</v>
      </c>
      <c r="E20" s="74">
        <v>173880</v>
      </c>
    </row>
    <row r="21" spans="1:5">
      <c r="A21" s="74" t="s">
        <v>53</v>
      </c>
      <c r="B21" s="74"/>
      <c r="C21" s="74"/>
      <c r="D21" s="74" t="s">
        <v>519</v>
      </c>
      <c r="E21" s="74">
        <v>173880</v>
      </c>
    </row>
    <row r="22" spans="1:5">
      <c r="A22" s="74" t="s">
        <v>53</v>
      </c>
      <c r="B22" s="74"/>
      <c r="C22" s="74"/>
      <c r="D22" s="74" t="s">
        <v>520</v>
      </c>
      <c r="E22" s="74">
        <v>173880</v>
      </c>
    </row>
    <row r="23" spans="1:5">
      <c r="A23" s="74" t="s">
        <v>53</v>
      </c>
      <c r="B23" s="74"/>
      <c r="C23" s="74"/>
      <c r="D23" s="74" t="s">
        <v>521</v>
      </c>
      <c r="E23" s="74">
        <v>173880</v>
      </c>
    </row>
    <row r="24" spans="1:5">
      <c r="A24" s="74" t="s">
        <v>53</v>
      </c>
      <c r="B24" s="74"/>
      <c r="C24" s="74"/>
      <c r="D24" s="74" t="s">
        <v>522</v>
      </c>
      <c r="E24" s="74">
        <v>173880</v>
      </c>
    </row>
    <row r="25" spans="1:5">
      <c r="A25" s="74" t="s">
        <v>53</v>
      </c>
      <c r="B25" s="74"/>
      <c r="C25" s="74"/>
      <c r="D25" s="74" t="s">
        <v>523</v>
      </c>
      <c r="E25" s="74">
        <v>173880</v>
      </c>
    </row>
    <row r="26" spans="1:5">
      <c r="A26" s="74" t="s">
        <v>383</v>
      </c>
      <c r="B26" s="74"/>
      <c r="C26" s="74"/>
      <c r="D26" s="74" t="s">
        <v>524</v>
      </c>
      <c r="E26" s="74">
        <v>182595</v>
      </c>
    </row>
    <row r="27" spans="1:5">
      <c r="A27" s="74" t="s">
        <v>376</v>
      </c>
      <c r="B27" s="74"/>
      <c r="C27" s="74"/>
      <c r="D27" s="74" t="s">
        <v>525</v>
      </c>
      <c r="E27" s="74">
        <v>100170</v>
      </c>
    </row>
    <row r="28" spans="1:5">
      <c r="A28" s="74"/>
      <c r="B28" s="121"/>
      <c r="C28" s="74"/>
      <c r="D28" s="181" t="s">
        <v>357</v>
      </c>
      <c r="E28" s="52">
        <f>SUM(E16:E27)</f>
        <v>2021565</v>
      </c>
    </row>
    <row r="29" spans="1:5">
      <c r="A29" s="74" t="s">
        <v>53</v>
      </c>
      <c r="B29" s="74">
        <v>43005441</v>
      </c>
      <c r="C29" s="74" t="s">
        <v>158</v>
      </c>
      <c r="D29" s="74" t="s">
        <v>158</v>
      </c>
      <c r="E29" s="74">
        <v>173880</v>
      </c>
    </row>
    <row r="30" spans="1:5">
      <c r="A30" s="74" t="s">
        <v>57</v>
      </c>
      <c r="B30" s="74"/>
      <c r="C30" s="74"/>
      <c r="D30" s="74" t="s">
        <v>526</v>
      </c>
      <c r="E30" s="74">
        <v>21315</v>
      </c>
    </row>
    <row r="31" spans="1:5">
      <c r="A31" s="74" t="s">
        <v>383</v>
      </c>
      <c r="B31" s="74"/>
      <c r="C31" s="74"/>
      <c r="D31" s="74" t="s">
        <v>526</v>
      </c>
      <c r="E31" s="74">
        <v>192045</v>
      </c>
    </row>
    <row r="32" spans="1:5">
      <c r="A32" s="74"/>
      <c r="B32" s="121"/>
      <c r="C32" s="74"/>
      <c r="D32" s="181" t="s">
        <v>357</v>
      </c>
      <c r="E32" s="52">
        <f>SUM(E29:E31)</f>
        <v>387240</v>
      </c>
    </row>
    <row r="33" spans="1:5">
      <c r="A33" s="74" t="s">
        <v>383</v>
      </c>
      <c r="B33" s="74">
        <v>43597855</v>
      </c>
      <c r="C33" s="74" t="s">
        <v>527</v>
      </c>
      <c r="D33" s="74" t="s">
        <v>528</v>
      </c>
      <c r="E33" s="74">
        <v>182595</v>
      </c>
    </row>
    <row r="34" spans="1:5">
      <c r="A34" s="74"/>
      <c r="B34" s="121"/>
      <c r="C34" s="74"/>
      <c r="D34" s="74"/>
      <c r="E34" s="74">
        <v>182595</v>
      </c>
    </row>
    <row r="35" spans="1:5">
      <c r="A35" s="74" t="s">
        <v>53</v>
      </c>
      <c r="B35" s="74">
        <v>43722885</v>
      </c>
      <c r="C35" s="74" t="s">
        <v>529</v>
      </c>
      <c r="D35" s="74" t="s">
        <v>529</v>
      </c>
      <c r="E35" s="74">
        <v>173880</v>
      </c>
    </row>
    <row r="36" spans="1:5">
      <c r="A36" s="74" t="s">
        <v>48</v>
      </c>
      <c r="B36" s="74"/>
      <c r="C36" s="74"/>
      <c r="D36" s="74" t="s">
        <v>530</v>
      </c>
      <c r="E36" s="74">
        <v>22050</v>
      </c>
    </row>
    <row r="37" spans="1:5">
      <c r="A37" s="74" t="s">
        <v>256</v>
      </c>
      <c r="B37" s="74"/>
      <c r="C37" s="74"/>
      <c r="D37" s="74" t="s">
        <v>530</v>
      </c>
      <c r="E37" s="74">
        <v>183330</v>
      </c>
    </row>
    <row r="38" spans="1:5">
      <c r="A38" s="74"/>
      <c r="B38" s="121"/>
      <c r="C38" s="74"/>
      <c r="D38" s="181" t="s">
        <v>357</v>
      </c>
      <c r="E38" s="52">
        <v>379260</v>
      </c>
    </row>
    <row r="39" spans="1:5">
      <c r="A39" s="74" t="s">
        <v>48</v>
      </c>
      <c r="B39" s="74">
        <v>70071336</v>
      </c>
      <c r="C39" s="74" t="s">
        <v>531</v>
      </c>
      <c r="D39" s="74" t="s">
        <v>531</v>
      </c>
      <c r="E39" s="74">
        <v>22050</v>
      </c>
    </row>
    <row r="40" spans="1:5">
      <c r="A40" s="74" t="s">
        <v>256</v>
      </c>
      <c r="B40" s="74"/>
      <c r="C40" s="74"/>
      <c r="D40" s="74" t="s">
        <v>531</v>
      </c>
      <c r="E40" s="74">
        <v>183330</v>
      </c>
    </row>
    <row r="41" spans="1:5">
      <c r="A41" s="74"/>
      <c r="B41" s="121"/>
      <c r="C41" s="74"/>
      <c r="D41" s="181" t="s">
        <v>357</v>
      </c>
      <c r="E41" s="52">
        <v>205380</v>
      </c>
    </row>
  </sheetData>
  <pageMargins left="0.7" right="0.7" top="0.75" bottom="0.75" header="0.3" footer="0.3"/>
  <ignoredErrors>
    <ignoredError sqref="E15" formulaRange="1"/>
  </ignoredErrors>
</worksheet>
</file>

<file path=xl/worksheets/sheet8.xml><?xml version="1.0" encoding="utf-8"?>
<worksheet xmlns="http://schemas.openxmlformats.org/spreadsheetml/2006/main" xmlns:r="http://schemas.openxmlformats.org/officeDocument/2006/relationships">
  <sheetPr enableFormatConditionsCalculation="0">
    <tabColor rgb="FF0000CC"/>
  </sheetPr>
  <dimension ref="A1:T10"/>
  <sheetViews>
    <sheetView workbookViewId="0">
      <selection activeCell="J31" sqref="J31"/>
    </sheetView>
  </sheetViews>
  <sheetFormatPr baseColWidth="10" defaultRowHeight="12.75"/>
  <cols>
    <col min="1" max="1" width="9" style="4" bestFit="1" customWidth="1"/>
    <col min="2" max="2" width="35.7109375" style="4" bestFit="1" customWidth="1"/>
    <col min="3" max="3" width="66.140625" style="4" hidden="1" customWidth="1"/>
    <col min="4" max="4" width="46.5703125" style="4" hidden="1" customWidth="1"/>
    <col min="5" max="5" width="17.42578125" style="4" hidden="1" customWidth="1"/>
    <col min="6" max="6" width="11.140625" style="4" hidden="1" customWidth="1"/>
    <col min="7" max="7" width="11.85546875" style="4" hidden="1" customWidth="1"/>
    <col min="8" max="8" width="115.7109375" style="4" hidden="1" customWidth="1"/>
    <col min="9" max="9" width="9" style="4" bestFit="1" customWidth="1"/>
    <col min="10" max="10" width="50.85546875" style="11" bestFit="1" customWidth="1"/>
    <col min="11" max="11" width="12.42578125" style="152" bestFit="1" customWidth="1"/>
    <col min="12" max="12" width="12.42578125" style="160" bestFit="1" customWidth="1"/>
    <col min="13" max="13" width="30.42578125" style="4" customWidth="1"/>
    <col min="14" max="14" width="12.7109375" style="9" hidden="1" customWidth="1"/>
    <col min="15" max="15" width="8.140625" style="5" hidden="1" customWidth="1"/>
    <col min="16" max="16" width="3" style="5" hidden="1" customWidth="1"/>
    <col min="17" max="17" width="2.5703125" style="5" hidden="1" customWidth="1"/>
    <col min="18" max="18" width="3.5703125" style="5" hidden="1" customWidth="1"/>
    <col min="19" max="19" width="6.28515625" style="5" hidden="1" customWidth="1"/>
    <col min="20" max="20" width="23.85546875" style="6" bestFit="1" customWidth="1"/>
    <col min="21" max="16384" width="11.42578125" style="4"/>
  </cols>
  <sheetData>
    <row r="1" spans="1:20" s="3" customFormat="1" ht="13.5" thickBot="1">
      <c r="A1" s="161" t="s">
        <v>330</v>
      </c>
      <c r="B1" s="161" t="s">
        <v>4</v>
      </c>
      <c r="C1" s="156" t="s">
        <v>27</v>
      </c>
      <c r="D1" s="156" t="s">
        <v>1</v>
      </c>
      <c r="E1" s="156" t="s">
        <v>2</v>
      </c>
      <c r="F1" s="156" t="s">
        <v>3</v>
      </c>
      <c r="G1" s="156" t="s">
        <v>47</v>
      </c>
      <c r="H1" s="156" t="s">
        <v>76</v>
      </c>
      <c r="I1" s="161" t="s">
        <v>347</v>
      </c>
      <c r="J1" s="162" t="s">
        <v>221</v>
      </c>
      <c r="K1" s="161" t="s">
        <v>243</v>
      </c>
      <c r="L1" s="163" t="s">
        <v>244</v>
      </c>
      <c r="M1" s="161" t="s">
        <v>223</v>
      </c>
      <c r="N1" s="157" t="s">
        <v>224</v>
      </c>
      <c r="O1" s="158"/>
      <c r="P1" s="158"/>
      <c r="Q1" s="158"/>
      <c r="R1" s="158"/>
      <c r="S1" s="158"/>
      <c r="T1" s="161" t="s">
        <v>277</v>
      </c>
    </row>
    <row r="2" spans="1:20">
      <c r="A2" s="147">
        <v>8314024</v>
      </c>
      <c r="B2" s="130" t="s">
        <v>190</v>
      </c>
      <c r="C2" s="130" t="s">
        <v>204</v>
      </c>
      <c r="D2" s="130" t="s">
        <v>205</v>
      </c>
      <c r="E2" s="130" t="s">
        <v>32</v>
      </c>
      <c r="F2" s="130" t="s">
        <v>26</v>
      </c>
      <c r="G2" s="130" t="s">
        <v>62</v>
      </c>
      <c r="H2" s="130" t="s">
        <v>197</v>
      </c>
      <c r="I2" s="130">
        <v>20111101</v>
      </c>
      <c r="J2" s="153">
        <v>41771</v>
      </c>
      <c r="K2" s="150">
        <f>166110+95865+166110</f>
        <v>428085</v>
      </c>
      <c r="L2" s="150">
        <f>428085</f>
        <v>428085</v>
      </c>
      <c r="M2" s="130" t="s">
        <v>316</v>
      </c>
      <c r="N2" s="138"/>
      <c r="O2" s="116"/>
      <c r="P2" s="139"/>
      <c r="Q2" s="10"/>
      <c r="R2" s="140">
        <f>L2-K2</f>
        <v>0</v>
      </c>
      <c r="S2" s="10" t="s">
        <v>245</v>
      </c>
      <c r="T2" s="69" t="s">
        <v>278</v>
      </c>
    </row>
    <row r="3" spans="1:20">
      <c r="A3" s="137">
        <v>8397161</v>
      </c>
      <c r="B3" s="118" t="s">
        <v>253</v>
      </c>
      <c r="C3" s="118" t="s">
        <v>254</v>
      </c>
      <c r="D3" s="118" t="s">
        <v>255</v>
      </c>
      <c r="E3" s="118" t="s">
        <v>32</v>
      </c>
      <c r="F3" s="118" t="s">
        <v>26</v>
      </c>
      <c r="G3" s="118" t="s">
        <v>256</v>
      </c>
      <c r="H3" s="118" t="s">
        <v>257</v>
      </c>
      <c r="I3" s="118">
        <v>20140301</v>
      </c>
      <c r="J3" s="159" t="s">
        <v>258</v>
      </c>
      <c r="K3" s="76"/>
      <c r="L3" s="76">
        <v>351120</v>
      </c>
      <c r="M3" s="118"/>
      <c r="N3" s="138"/>
      <c r="O3" s="10"/>
      <c r="P3" s="10"/>
      <c r="Q3" s="10"/>
      <c r="R3" s="10"/>
      <c r="S3" s="10"/>
      <c r="T3" s="58"/>
    </row>
    <row r="4" spans="1:20">
      <c r="A4" s="137">
        <v>29326914</v>
      </c>
      <c r="B4" s="118" t="s">
        <v>275</v>
      </c>
      <c r="C4" s="118" t="s">
        <v>343</v>
      </c>
      <c r="D4" s="118" t="s">
        <v>344</v>
      </c>
      <c r="E4" s="118" t="s">
        <v>32</v>
      </c>
      <c r="F4" s="118" t="s">
        <v>26</v>
      </c>
      <c r="G4" s="118" t="s">
        <v>63</v>
      </c>
      <c r="H4" s="118" t="s">
        <v>345</v>
      </c>
      <c r="I4" s="118">
        <v>20140501</v>
      </c>
      <c r="J4" s="154">
        <v>41766</v>
      </c>
      <c r="K4" s="76">
        <f>40740</f>
        <v>40740</v>
      </c>
      <c r="L4" s="76">
        <v>702555</v>
      </c>
      <c r="M4" s="118" t="s">
        <v>315</v>
      </c>
      <c r="N4" s="138"/>
      <c r="O4" s="10"/>
      <c r="P4" s="10"/>
      <c r="Q4" s="10"/>
      <c r="R4" s="10"/>
      <c r="S4" s="10"/>
      <c r="T4" s="58" t="s">
        <v>278</v>
      </c>
    </row>
    <row r="5" spans="1:20">
      <c r="A5" s="137">
        <v>39162763</v>
      </c>
      <c r="B5" s="118" t="s">
        <v>100</v>
      </c>
      <c r="C5" s="118" t="s">
        <v>101</v>
      </c>
      <c r="D5" s="118" t="s">
        <v>102</v>
      </c>
      <c r="E5" s="118" t="s">
        <v>154</v>
      </c>
      <c r="F5" s="118" t="s">
        <v>26</v>
      </c>
      <c r="G5" s="118" t="s">
        <v>62</v>
      </c>
      <c r="H5" s="118" t="s">
        <v>246</v>
      </c>
      <c r="I5" s="118">
        <v>20110317</v>
      </c>
      <c r="J5" s="154">
        <v>41764</v>
      </c>
      <c r="K5" s="76">
        <v>1931370</v>
      </c>
      <c r="L5" s="76">
        <v>1931370</v>
      </c>
      <c r="M5" s="118" t="s">
        <v>317</v>
      </c>
      <c r="N5" s="141" t="s">
        <v>268</v>
      </c>
      <c r="O5" s="116"/>
      <c r="P5" s="115"/>
      <c r="Q5" s="10"/>
      <c r="R5" s="140">
        <f>L5-K5</f>
        <v>0</v>
      </c>
      <c r="S5" s="10"/>
      <c r="T5" s="58" t="s">
        <v>278</v>
      </c>
    </row>
    <row r="6" spans="1:20">
      <c r="A6" s="137">
        <v>43005441</v>
      </c>
      <c r="B6" s="118" t="s">
        <v>158</v>
      </c>
      <c r="C6" s="118" t="s">
        <v>159</v>
      </c>
      <c r="D6" s="118" t="s">
        <v>160</v>
      </c>
      <c r="E6" s="118" t="s">
        <v>32</v>
      </c>
      <c r="F6" s="118" t="s">
        <v>10</v>
      </c>
      <c r="G6" s="118" t="s">
        <v>63</v>
      </c>
      <c r="H6" s="118" t="s">
        <v>161</v>
      </c>
      <c r="I6" s="118">
        <v>20110801</v>
      </c>
      <c r="J6" s="154">
        <v>41761</v>
      </c>
      <c r="K6" s="76">
        <v>370335</v>
      </c>
      <c r="L6" s="76">
        <v>370335</v>
      </c>
      <c r="M6" s="118" t="s">
        <v>312</v>
      </c>
      <c r="N6" s="138">
        <v>45945</v>
      </c>
      <c r="O6" s="116"/>
      <c r="P6" s="115"/>
      <c r="Q6" s="10"/>
      <c r="R6" s="10"/>
      <c r="S6" s="10"/>
      <c r="T6" s="58" t="s">
        <v>278</v>
      </c>
    </row>
    <row r="7" spans="1:20">
      <c r="A7" s="137">
        <v>43597855</v>
      </c>
      <c r="B7" s="118" t="s">
        <v>116</v>
      </c>
      <c r="C7" s="118" t="s">
        <v>125</v>
      </c>
      <c r="D7" s="118" t="s">
        <v>155</v>
      </c>
      <c r="E7" s="118" t="s">
        <v>126</v>
      </c>
      <c r="F7" s="118" t="s">
        <v>26</v>
      </c>
      <c r="G7" s="118" t="s">
        <v>53</v>
      </c>
      <c r="H7" s="118" t="s">
        <v>117</v>
      </c>
      <c r="I7" s="118">
        <v>20010317</v>
      </c>
      <c r="J7" s="154">
        <v>41767</v>
      </c>
      <c r="K7" s="76">
        <v>175000</v>
      </c>
      <c r="L7" s="76">
        <v>174405</v>
      </c>
      <c r="M7" s="118" t="s">
        <v>313</v>
      </c>
      <c r="N7" s="138"/>
      <c r="O7" s="116"/>
      <c r="P7" s="139"/>
      <c r="Q7" s="10"/>
      <c r="R7" s="10"/>
      <c r="S7" s="10"/>
      <c r="T7" s="58" t="s">
        <v>278</v>
      </c>
    </row>
    <row r="8" spans="1:20">
      <c r="A8" s="137">
        <v>43722885</v>
      </c>
      <c r="B8" s="118" t="s">
        <v>44</v>
      </c>
      <c r="C8" s="118" t="s">
        <v>45</v>
      </c>
      <c r="D8" s="118" t="s">
        <v>153</v>
      </c>
      <c r="E8" s="118" t="s">
        <v>33</v>
      </c>
      <c r="F8" s="118" t="s">
        <v>26</v>
      </c>
      <c r="G8" s="118" t="s">
        <v>99</v>
      </c>
      <c r="H8" s="118" t="s">
        <v>52</v>
      </c>
      <c r="I8" s="118">
        <v>20110317</v>
      </c>
      <c r="J8" s="154">
        <v>41767</v>
      </c>
      <c r="K8" s="76">
        <v>362775</v>
      </c>
      <c r="L8" s="76">
        <v>362775</v>
      </c>
      <c r="M8" s="118" t="s">
        <v>314</v>
      </c>
      <c r="N8" s="138"/>
      <c r="O8" s="116"/>
      <c r="P8" s="115"/>
      <c r="Q8" s="10"/>
      <c r="R8" s="10"/>
      <c r="S8" s="10"/>
      <c r="T8" s="58" t="s">
        <v>278</v>
      </c>
    </row>
    <row r="9" spans="1:20">
      <c r="A9" s="137">
        <v>70071336</v>
      </c>
      <c r="B9" s="118" t="s">
        <v>270</v>
      </c>
      <c r="C9" s="118" t="s">
        <v>271</v>
      </c>
      <c r="D9" s="118" t="s">
        <v>272</v>
      </c>
      <c r="E9" s="118" t="s">
        <v>32</v>
      </c>
      <c r="F9" s="118" t="s">
        <v>26</v>
      </c>
      <c r="G9" s="118" t="s">
        <v>273</v>
      </c>
      <c r="H9" s="118" t="s">
        <v>274</v>
      </c>
      <c r="I9" s="118">
        <v>20140501</v>
      </c>
      <c r="J9" s="159" t="s">
        <v>258</v>
      </c>
      <c r="K9" s="76"/>
      <c r="L9" s="76">
        <v>196665</v>
      </c>
      <c r="M9" s="118"/>
      <c r="N9" s="138"/>
      <c r="O9" s="10"/>
      <c r="P9" s="10"/>
      <c r="Q9" s="10"/>
      <c r="R9" s="10"/>
      <c r="S9" s="10"/>
      <c r="T9" s="148"/>
    </row>
    <row r="10" spans="1:20" ht="13.5" thickBot="1">
      <c r="A10" s="142"/>
      <c r="B10" s="143"/>
      <c r="C10" s="143"/>
      <c r="D10" s="143"/>
      <c r="E10" s="143"/>
      <c r="F10" s="143"/>
      <c r="G10" s="143"/>
      <c r="H10" s="143"/>
      <c r="I10" s="143"/>
      <c r="J10" s="155" t="s">
        <v>322</v>
      </c>
      <c r="K10" s="151">
        <f>K2+K3+K4+K5+K6+K9</f>
        <v>2770530</v>
      </c>
      <c r="L10" s="151" t="s">
        <v>348</v>
      </c>
      <c r="M10" s="143"/>
      <c r="N10" s="144"/>
      <c r="O10" s="145"/>
      <c r="P10" s="145"/>
      <c r="Q10" s="145"/>
      <c r="R10" s="146"/>
      <c r="S10" s="145"/>
      <c r="T10" s="149"/>
    </row>
  </sheetData>
  <sortState ref="A2:X10">
    <sortCondition ref="A2:A10"/>
  </sortState>
  <phoneticPr fontId="8" type="noConversion"/>
  <hyperlinks>
    <hyperlink ref="H8" r:id="rId1"/>
    <hyperlink ref="H5" r:id="rId2" display="jsaldarriaga2004@gmail.com;jsaldarriaga@hotmail.com;jsaldarriaga@misena.edu.co;angelamacoso@hotmail.com"/>
    <hyperlink ref="H7" r:id="rId3"/>
    <hyperlink ref="H6" r:id="rId4"/>
    <hyperlink ref="H3" r:id="rId5"/>
    <hyperlink ref="H4" r:id="rId6"/>
  </hyperlinks>
  <pageMargins left="0.75" right="0.75" top="1" bottom="1" header="0" footer="0"/>
  <pageSetup orientation="portrait" horizontalDpi="300" verticalDpi="300" r:id="rId7"/>
  <headerFooter alignWithMargins="0"/>
  <legacyDrawing r:id="rId8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00FF00"/>
  </sheetPr>
  <dimension ref="A2:E15"/>
  <sheetViews>
    <sheetView tabSelected="1" workbookViewId="0">
      <selection activeCell="C27" sqref="C27"/>
    </sheetView>
  </sheetViews>
  <sheetFormatPr baseColWidth="10" defaultRowHeight="12.75"/>
  <cols>
    <col min="3" max="3" width="26.85546875" customWidth="1"/>
    <col min="4" max="4" width="46.42578125" customWidth="1"/>
  </cols>
  <sheetData>
    <row r="2" spans="1:5" ht="13.5" thickBot="1"/>
    <row r="3" spans="1:5" ht="13.5" thickBot="1">
      <c r="A3" s="184" t="s">
        <v>358</v>
      </c>
      <c r="B3" s="184" t="s">
        <v>232</v>
      </c>
      <c r="C3" s="184" t="s">
        <v>185</v>
      </c>
      <c r="D3" s="184" t="s">
        <v>359</v>
      </c>
      <c r="E3" s="184" t="s">
        <v>360</v>
      </c>
    </row>
    <row r="4" spans="1:5">
      <c r="A4" s="182" t="s">
        <v>53</v>
      </c>
      <c r="B4" s="182">
        <v>8392840</v>
      </c>
      <c r="C4" s="182" t="s">
        <v>533</v>
      </c>
      <c r="D4" s="182" t="s">
        <v>318</v>
      </c>
      <c r="E4" s="182">
        <v>173880</v>
      </c>
    </row>
    <row r="5" spans="1:5">
      <c r="A5" s="74" t="s">
        <v>53</v>
      </c>
      <c r="B5" s="74"/>
      <c r="C5" s="74"/>
      <c r="D5" s="74" t="s">
        <v>535</v>
      </c>
      <c r="E5" s="74">
        <v>173880</v>
      </c>
    </row>
    <row r="6" spans="1:5">
      <c r="A6" s="74" t="s">
        <v>53</v>
      </c>
      <c r="B6" s="74"/>
      <c r="C6" s="74"/>
      <c r="D6" s="74" t="s">
        <v>536</v>
      </c>
      <c r="E6" s="74">
        <v>173880</v>
      </c>
    </row>
    <row r="7" spans="1:5">
      <c r="A7" s="74" t="s">
        <v>53</v>
      </c>
      <c r="B7" s="74"/>
      <c r="C7" s="74"/>
      <c r="D7" s="74" t="s">
        <v>537</v>
      </c>
      <c r="E7" s="74">
        <v>173880</v>
      </c>
    </row>
    <row r="8" spans="1:5">
      <c r="A8" s="74" t="s">
        <v>48</v>
      </c>
      <c r="B8" s="74"/>
      <c r="C8" s="74"/>
      <c r="D8" s="74" t="s">
        <v>318</v>
      </c>
      <c r="E8" s="74">
        <v>22050</v>
      </c>
    </row>
    <row r="9" spans="1:5">
      <c r="A9" s="74" t="s">
        <v>48</v>
      </c>
      <c r="B9" s="74"/>
      <c r="C9" s="74"/>
      <c r="D9" s="74" t="s">
        <v>535</v>
      </c>
      <c r="E9" s="74">
        <v>22050</v>
      </c>
    </row>
    <row r="10" spans="1:5">
      <c r="A10" s="74" t="s">
        <v>48</v>
      </c>
      <c r="B10" s="74"/>
      <c r="C10" s="74"/>
      <c r="D10" s="74" t="s">
        <v>536</v>
      </c>
      <c r="E10" s="74">
        <v>22050</v>
      </c>
    </row>
    <row r="11" spans="1:5">
      <c r="A11" s="74" t="s">
        <v>48</v>
      </c>
      <c r="B11" s="74"/>
      <c r="C11" s="74"/>
      <c r="D11" s="74" t="s">
        <v>537</v>
      </c>
      <c r="E11" s="74">
        <v>22050</v>
      </c>
    </row>
    <row r="12" spans="1:5">
      <c r="A12" s="187"/>
      <c r="B12" s="52"/>
      <c r="C12" s="187"/>
      <c r="D12" s="181" t="s">
        <v>357</v>
      </c>
      <c r="E12" s="52">
        <v>783720</v>
      </c>
    </row>
    <row r="13" spans="1:5">
      <c r="A13" s="74" t="s">
        <v>53</v>
      </c>
      <c r="B13" s="74">
        <v>32016199</v>
      </c>
      <c r="C13" s="74" t="s">
        <v>534</v>
      </c>
      <c r="D13" s="74" t="s">
        <v>538</v>
      </c>
      <c r="E13" s="74">
        <v>173880</v>
      </c>
    </row>
    <row r="14" spans="1:5">
      <c r="A14" s="74" t="s">
        <v>48</v>
      </c>
      <c r="B14" s="74"/>
      <c r="C14" s="74"/>
      <c r="D14" s="74" t="s">
        <v>539</v>
      </c>
      <c r="E14" s="74">
        <v>22050</v>
      </c>
    </row>
    <row r="15" spans="1:5">
      <c r="A15" s="187"/>
      <c r="B15" s="52"/>
      <c r="C15" s="187"/>
      <c r="D15" s="181" t="s">
        <v>357</v>
      </c>
      <c r="E15" s="52">
        <v>195930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10</vt:i4>
      </vt:variant>
      <vt:variant>
        <vt:lpstr>Rangos con nombre</vt:lpstr>
      </vt:variant>
      <vt:variant>
        <vt:i4>1</vt:i4>
      </vt:variant>
    </vt:vector>
  </HeadingPairs>
  <TitlesOfParts>
    <vt:vector size="11" baseType="lpstr">
      <vt:lpstr>PENSIONADOS MP-CARNICOS</vt:lpstr>
      <vt:lpstr>PENSIONADOS CARNICOS</vt:lpstr>
      <vt:lpstr>PENSIONADOS MP-NAL</vt:lpstr>
      <vt:lpstr>PENSIONADOS NAL</vt:lpstr>
      <vt:lpstr>PENSIONADOS MP-COLCA</vt:lpstr>
      <vt:lpstr>PENSIONADOCOLCA</vt:lpstr>
      <vt:lpstr>PENSIONADOS MP-SN</vt:lpstr>
      <vt:lpstr>PENSIONASNCH</vt:lpstr>
      <vt:lpstr>PENSIONADOS MP-C.NUTRESA</vt:lpstr>
      <vt:lpstr>PENSIO C. NUTRESA</vt:lpstr>
      <vt:lpstr>'PENSIONADOS CARNICOS'!Área_de_impresión</vt:lpstr>
    </vt:vector>
  </TitlesOfParts>
  <Company>Invepe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Invepe</dc:creator>
  <cp:lastModifiedBy>Angela castañeda</cp:lastModifiedBy>
  <cp:lastPrinted>2014-06-17T15:14:39Z</cp:lastPrinted>
  <dcterms:created xsi:type="dcterms:W3CDTF">2007-11-15T16:18:59Z</dcterms:created>
  <dcterms:modified xsi:type="dcterms:W3CDTF">2014-06-26T17:43:56Z</dcterms:modified>
</cp:coreProperties>
</file>