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MB\SDMA5\POL_INICIATIVAS\I_363_E_611_IDE_WEB\LV\DISEÑO\"/>
    </mc:Choice>
  </mc:AlternateContent>
  <xr:revisionPtr revIDLastSave="0" documentId="13_ncr:1_{D46133E7-FB09-46A5-BA2F-19CEBE804FF6}" xr6:coauthVersionLast="45" xr6:coauthVersionMax="45" xr10:uidLastSave="{00000000-0000-0000-0000-000000000000}"/>
  <workbookProtection lockStructure="1"/>
  <bookViews>
    <workbookView xWindow="-120" yWindow="-120" windowWidth="20730" windowHeight="11160" xr2:uid="{00000000-000D-0000-FFFF-FFFF00000000}"/>
  </bookViews>
  <sheets>
    <sheet name="Carátula" sheetId="5" r:id="rId1"/>
    <sheet name="Instrucciones" sheetId="6" r:id="rId2"/>
    <sheet name="Criterios de Cumplimiento" sheetId="7" r:id="rId3"/>
    <sheet name="Lista_Verificació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7" i="2" l="1"/>
  <c r="K17" i="2"/>
  <c r="M42" i="2" l="1"/>
  <c r="L42" i="2"/>
  <c r="J42" i="2"/>
  <c r="I42" i="2"/>
  <c r="M41" i="2"/>
  <c r="L41" i="2"/>
  <c r="J41" i="2"/>
  <c r="I41" i="2"/>
  <c r="M40" i="2"/>
  <c r="L40" i="2"/>
  <c r="J40" i="2"/>
  <c r="I40" i="2"/>
  <c r="M39" i="2"/>
  <c r="L39" i="2"/>
  <c r="J39" i="2"/>
  <c r="I39" i="2"/>
  <c r="M38" i="2"/>
  <c r="L38" i="2"/>
  <c r="J38" i="2"/>
  <c r="I38" i="2"/>
  <c r="M46" i="2"/>
  <c r="L46" i="2"/>
  <c r="J46" i="2"/>
  <c r="I46" i="2"/>
  <c r="M44" i="2"/>
  <c r="L44" i="2"/>
  <c r="J44" i="2"/>
  <c r="I44" i="2"/>
  <c r="M36" i="2"/>
  <c r="L36" i="2"/>
  <c r="J36" i="2"/>
  <c r="I36" i="2"/>
  <c r="M32" i="2"/>
  <c r="L32" i="2"/>
  <c r="J32" i="2"/>
  <c r="I32" i="2"/>
  <c r="M31" i="2"/>
  <c r="L31" i="2"/>
  <c r="J31" i="2"/>
  <c r="I31" i="2"/>
  <c r="K31" i="2" s="1"/>
  <c r="M30" i="2"/>
  <c r="L30" i="2"/>
  <c r="J30" i="2"/>
  <c r="I30" i="2"/>
  <c r="M29" i="2"/>
  <c r="L29" i="2"/>
  <c r="J29" i="2"/>
  <c r="I29" i="2"/>
  <c r="K29" i="2" s="1"/>
  <c r="M28" i="2"/>
  <c r="L28" i="2"/>
  <c r="J28" i="2"/>
  <c r="I28" i="2"/>
  <c r="M24" i="2"/>
  <c r="L24" i="2"/>
  <c r="J24" i="2"/>
  <c r="I24" i="2"/>
  <c r="M23" i="2"/>
  <c r="L23" i="2"/>
  <c r="J23" i="2"/>
  <c r="I23" i="2"/>
  <c r="M21" i="2"/>
  <c r="L21" i="2"/>
  <c r="J21" i="2"/>
  <c r="I21" i="2"/>
  <c r="M20" i="2"/>
  <c r="L20" i="2"/>
  <c r="J20" i="2"/>
  <c r="I20" i="2"/>
  <c r="C10" i="2"/>
  <c r="C18" i="2" s="1"/>
  <c r="B18" i="2"/>
  <c r="M15" i="2"/>
  <c r="L15" i="2"/>
  <c r="J15" i="2"/>
  <c r="I15" i="2"/>
  <c r="M14" i="2"/>
  <c r="L14" i="2"/>
  <c r="J14" i="2"/>
  <c r="I14" i="2"/>
  <c r="K14" i="2" s="1"/>
  <c r="M13" i="2"/>
  <c r="L13" i="2"/>
  <c r="J13" i="2"/>
  <c r="I13" i="2"/>
  <c r="M12" i="2"/>
  <c r="L12" i="2"/>
  <c r="J12" i="2"/>
  <c r="I12" i="2"/>
  <c r="N12" i="7"/>
  <c r="N13" i="7"/>
  <c r="N14" i="7"/>
  <c r="N15" i="7"/>
  <c r="N16" i="7"/>
  <c r="N17" i="7"/>
  <c r="N18" i="7"/>
  <c r="N19" i="7"/>
  <c r="N20" i="7"/>
  <c r="N21" i="7"/>
  <c r="L34" i="2"/>
  <c r="J34" i="2"/>
  <c r="L33" i="2"/>
  <c r="J33" i="2"/>
  <c r="L26" i="2"/>
  <c r="J26" i="2"/>
  <c r="L25" i="2"/>
  <c r="J25" i="2"/>
  <c r="L16" i="2"/>
  <c r="J16" i="2"/>
  <c r="I17" i="2"/>
  <c r="M34" i="2"/>
  <c r="I34" i="2"/>
  <c r="M33" i="2"/>
  <c r="I33" i="2"/>
  <c r="M26" i="2"/>
  <c r="I26" i="2"/>
  <c r="I25" i="2"/>
  <c r="I16" i="2"/>
  <c r="N11" i="7"/>
  <c r="A8" i="6"/>
  <c r="B10" i="5"/>
  <c r="M16" i="2"/>
  <c r="M25" i="2"/>
  <c r="K33" i="2" l="1"/>
  <c r="K28" i="2"/>
  <c r="K25" i="2"/>
  <c r="K20" i="2"/>
  <c r="K15" i="2"/>
  <c r="K32" i="2"/>
  <c r="K38" i="2"/>
  <c r="K41" i="2"/>
  <c r="K12" i="2"/>
  <c r="K44" i="2"/>
  <c r="K40" i="2"/>
  <c r="K42" i="2"/>
  <c r="K21" i="2"/>
  <c r="K24" i="2"/>
  <c r="L47" i="2"/>
  <c r="B23" i="5" s="1"/>
  <c r="K13" i="2"/>
  <c r="K23" i="2"/>
  <c r="K30" i="2"/>
  <c r="K36" i="2"/>
  <c r="K16" i="2"/>
  <c r="K26" i="2"/>
  <c r="K34" i="2"/>
  <c r="J47" i="2"/>
  <c r="D23" i="5" s="1"/>
  <c r="K39" i="2"/>
  <c r="C23" i="7"/>
  <c r="B22" i="5" s="1"/>
  <c r="K46" i="2"/>
  <c r="I47" i="2" l="1"/>
  <c r="E2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mpuente</author>
    <author>Brenda</author>
  </authors>
  <commentList>
    <comment ref="A11" authorId="0" shapeId="0" xr:uid="{00000000-0006-0000-0000-000001000000}">
      <text>
        <r>
          <rPr>
            <sz val="8"/>
            <color indexed="81"/>
            <rFont val="Arial"/>
            <family val="2"/>
          </rPr>
          <t>ID del Proyecto, se obtiene del Seguimiento a Proyectos_CAM de la columna Id. del Proyecto.</t>
        </r>
      </text>
    </comment>
    <comment ref="E11" authorId="0" shapeId="0" xr:uid="{00000000-0006-0000-0000-000002000000}">
      <text>
        <r>
          <rPr>
            <sz val="8"/>
            <color indexed="81"/>
            <rFont val="Arial"/>
            <family val="2"/>
          </rPr>
          <t>Nombre del Proyecto, se obtiene del Seguimiento a Proyectos_CAM de la columna del mismo nombre.</t>
        </r>
      </text>
    </comment>
    <comment ref="A12" authorId="1" shapeId="0" xr:uid="{00000000-0006-0000-0000-000003000000}">
      <text>
        <r>
          <rPr>
            <sz val="8"/>
            <color indexed="81"/>
            <rFont val="Arial"/>
            <family val="2"/>
          </rPr>
          <t>Nombre del Líder Técnico (CDS), se obtiene del Seguimiento a Proyectos_CAM de la columna Líder Técnico.</t>
        </r>
      </text>
    </comment>
    <comment ref="E12" authorId="0" shapeId="0" xr:uid="{00000000-0006-0000-0000-000004000000}">
      <text>
        <r>
          <rPr>
            <sz val="8"/>
            <color indexed="81"/>
            <rFont val="Arial"/>
            <family val="2"/>
          </rPr>
          <t>Nombre Líder de Proyecto, se obtiene del Seguimiento a Proyectos_CAM de la columna Líder de Proyecto.</t>
        </r>
      </text>
    </comment>
    <comment ref="A13" authorId="0" shapeId="0" xr:uid="{00000000-0006-0000-0000-000005000000}">
      <text>
        <r>
          <rPr>
            <sz val="8"/>
            <color indexed="81"/>
            <rFont val="Arial"/>
            <family val="2"/>
          </rPr>
          <t>Fecha planeada en que se realizará la verificación de acuerdo al Plan de Aseguramiento de Calidad del Proyecto
(dd-mm-aa).</t>
        </r>
      </text>
    </comment>
    <comment ref="E13" authorId="0" shapeId="0" xr:uid="{00000000-0006-0000-0000-000006000000}">
      <text>
        <r>
          <rPr>
            <sz val="8"/>
            <color indexed="81"/>
            <rFont val="Arial"/>
            <family val="2"/>
          </rPr>
          <t>Fecha en que se ejecuta la verificación de acuerdo al Plan de Aseguramiento de Calidad del Proyecto
(dd-mm-aa).</t>
        </r>
      </text>
    </comment>
    <comment ref="A14" authorId="0" shapeId="0" xr:uid="{00000000-0006-0000-0000-000007000000}">
      <text>
        <r>
          <rPr>
            <sz val="8"/>
            <color indexed="81"/>
            <rFont val="Arial"/>
            <family val="2"/>
          </rPr>
          <t>Nombre del responsable de ejecutar la verificación.</t>
        </r>
      </text>
    </comment>
    <comment ref="E14" authorId="0" shapeId="0" xr:uid="{00000000-0006-0000-0000-000008000000}">
      <text>
        <r>
          <rPr>
            <sz val="8"/>
            <color indexed="81"/>
            <rFont val="Arial"/>
            <family val="2"/>
          </rPr>
          <t>Fecha en que se cerrarán las No Conformidades (dd-mm-aa).</t>
        </r>
      </text>
    </comment>
    <comment ref="A15" authorId="1" shapeId="0" xr:uid="{00000000-0006-0000-0000-000009000000}">
      <text>
        <r>
          <rPr>
            <sz val="8"/>
            <color indexed="81"/>
            <rFont val="Arial"/>
            <family val="2"/>
          </rPr>
          <t>Fecha Inicio de Proyecto, se obtiene del Seguimiento a Proyectos_CAM de la columna Comienzo Real.</t>
        </r>
      </text>
    </comment>
    <comment ref="E15" authorId="1" shapeId="0" xr:uid="{00000000-0006-0000-0000-00000A000000}">
      <text>
        <r>
          <rPr>
            <sz val="8"/>
            <color indexed="81"/>
            <rFont val="Arial"/>
            <family val="2"/>
          </rPr>
          <t>Fecha Fin de Proyecto, se obtiene del Seguimiento a Proyectos_CAM de la columna Fin Real.</t>
        </r>
      </text>
    </comment>
    <comment ref="A16" authorId="1" shapeId="0" xr:uid="{00000000-0006-0000-0000-00000B000000}">
      <text>
        <r>
          <rPr>
            <sz val="8"/>
            <color indexed="81"/>
            <rFont val="Arial"/>
            <family val="2"/>
          </rPr>
          <t>La versión corresponde a la versión de la Lista de Verificación que se utilizó para realizar la Auditoría del Proyecto.</t>
        </r>
      </text>
    </comment>
    <comment ref="E16" authorId="0" shapeId="0" xr:uid="{00000000-0006-0000-0000-00000C000000}">
      <text>
        <r>
          <rPr>
            <sz val="8"/>
            <color indexed="81"/>
            <rFont val="Arial"/>
            <family val="2"/>
          </rPr>
          <t>Fase actual del Proyecto, se obtiene del Seguimiento a Proyectos_CAM de la columna Nombre de la fase de flujo de trabajo.</t>
        </r>
      </text>
    </comment>
    <comment ref="A22" authorId="0" shapeId="0" xr:uid="{00000000-0006-0000-0000-00000D000000}">
      <text>
        <r>
          <rPr>
            <sz val="8"/>
            <color indexed="81"/>
            <rFont val="Arial"/>
            <family val="2"/>
          </rPr>
          <t>Resultados obtenidos en la sección de Criterios de Cumplimiento. Si el porcentaje de cumplimiento es &gt;=90 el semáforo es verde, si el porcentaje de cumplimiento es &gt;=80 y &lt;90 existe una alerta, por lo que el semáforo se encuentra en amarillo; si el porcentaje de cumplimiento &lt;80 el semáforo se presenta en rojo.</t>
        </r>
      </text>
    </comment>
    <comment ref="B22" authorId="1" shapeId="0" xr:uid="{00000000-0006-0000-0000-00000E000000}">
      <text>
        <r>
          <rPr>
            <sz val="8"/>
            <color indexed="81"/>
            <rFont val="Arial"/>
            <family val="2"/>
          </rPr>
          <t xml:space="preserve"> Si el porcentaje de cumplimiento es &gt;=90 el semáforo es verde, si el porcentaje de cumplimiento es &gt;=80 y &lt;90 existe una alerta, por lo que el semáforo se encuentra en amarillo; si el porcentaje de cumplimiento &lt;80 el semáforo se presenta en rojo.</t>
        </r>
      </text>
    </comment>
    <comment ref="A23" authorId="0" shapeId="0" xr:uid="{00000000-0006-0000-0000-00000F000000}">
      <text>
        <r>
          <rPr>
            <sz val="8"/>
            <color indexed="81"/>
            <rFont val="Arial"/>
            <family val="2"/>
          </rPr>
          <t>Se muestra el número total de puntos cubiertos, así como el total de puntos a cubrir. Si el resultado de esta valoración es &gt;=90 el semáforo es verde, si el porcentaje es &gt;=80 y &lt;90 existe una alerta, por lo que el semáforo se encuentra en amarillo; si el porcentaje es &lt;80 el semáforo se presenta en rojo.</t>
        </r>
      </text>
    </comment>
    <comment ref="E23" authorId="1" shapeId="0" xr:uid="{00000000-0006-0000-0000-000010000000}">
      <text>
        <r>
          <rPr>
            <sz val="8"/>
            <color indexed="81"/>
            <rFont val="Arial"/>
            <family val="2"/>
          </rPr>
          <t>Si el resultado de esta valoración es &gt;=90 el semáforo es verde, si el porcentaje es &gt;=80 y &lt;90 existe una alerta, por lo que el semáforo se encuentra en amarillo; si el porcentaje es &lt;80 el semáforo se presenta en rojo.</t>
        </r>
      </text>
    </comment>
    <comment ref="A24" authorId="0" shapeId="0" xr:uid="{00000000-0006-0000-0000-000011000000}">
      <text>
        <r>
          <rPr>
            <sz val="8"/>
            <color indexed="81"/>
            <rFont val="Arial"/>
            <family val="2"/>
          </rPr>
          <t>Hallazgos encontrados, observaciones o recomendaciones que puedan aplicar y oportunidades de mejora encontradas.</t>
        </r>
      </text>
    </comment>
  </commentList>
</comments>
</file>

<file path=xl/sharedStrings.xml><?xml version="1.0" encoding="utf-8"?>
<sst xmlns="http://schemas.openxmlformats.org/spreadsheetml/2006/main" count="131" uniqueCount="102">
  <si>
    <t>Instrucciones</t>
  </si>
  <si>
    <t>Versión</t>
  </si>
  <si>
    <t>Propósito del Documento</t>
  </si>
  <si>
    <t>Firma</t>
  </si>
  <si>
    <t>Consecutivo</t>
  </si>
  <si>
    <t>Punto de Verificación</t>
  </si>
  <si>
    <t>Cumplimiento</t>
  </si>
  <si>
    <t>Observaciones</t>
  </si>
  <si>
    <t>Valoración</t>
  </si>
  <si>
    <t xml:space="preserve">Prioridad </t>
  </si>
  <si>
    <t>Ponderación</t>
  </si>
  <si>
    <t>Severidad</t>
  </si>
  <si>
    <t xml:space="preserve">Lista de verificación </t>
  </si>
  <si>
    <t>¿En todo el documento fue eliminado el texto de ayuda en azul o cambiado el texto de auto-ayuda en azul al formato y color estándar una vez sustituido el valor?</t>
  </si>
  <si>
    <t>Lista de Verificación</t>
  </si>
  <si>
    <t>Resumen de Resultados</t>
  </si>
  <si>
    <t>ID del Proyecto</t>
  </si>
  <si>
    <t>Nombre del Proyecto</t>
  </si>
  <si>
    <t>Nombre Líder Técnico (CDS)</t>
  </si>
  <si>
    <t>Nombre Líder de Proyecto (ACSN)</t>
  </si>
  <si>
    <t>Fecha Planeada de Ejecución de la Verificación</t>
  </si>
  <si>
    <t>Fecha Actual de Ejecución de la Verificación</t>
  </si>
  <si>
    <t>Fecha de Solución de NC</t>
  </si>
  <si>
    <t>Fecha Inicio de Proyecto</t>
  </si>
  <si>
    <t>Fecha Fin de Proyecto</t>
  </si>
  <si>
    <t>Fase del Proyecto</t>
  </si>
  <si>
    <t xml:space="preserve">Para contabilizar los hallazgos por Errores Ortográficos en los entregables comprometidos se debe considerar lo siguiente:
• De 1 a 5 hallazgos se considerarán como un defecto
• De 6 a 10 hallazgos se considerarán como 2 defectos
• Más de 10 hallazgos se considerarán como 3 defectos
</t>
  </si>
  <si>
    <t xml:space="preserve">Cumplimiento % </t>
  </si>
  <si>
    <t>de</t>
  </si>
  <si>
    <t>Hallazgos/Recomendaciones/Oportunidades de mejora</t>
  </si>
  <si>
    <t>La información contenida en este documento, es Propiedad del Proyecto / Requerimiento  por lo que no deberá ser divulgada, duplicada o dada a conocer, parcial o totalmente, fuera de alcance del Proyecto / Requerimiento sin autorización por escrito. INFORMACIÓN CONFIDENCIAL.</t>
  </si>
  <si>
    <t>Criterios de Cumplimiento</t>
  </si>
  <si>
    <t>Criterio de Cumplimiento</t>
  </si>
  <si>
    <t>Porcentaje de cumplimiento</t>
  </si>
  <si>
    <t>Seleccione en el campo "Cumplimiento" si la evidencia mostrada está en conformidad con los Puntos de Verificación,  y proporcione el detalle de la revisión realizada en la columna de "Observaciones".</t>
  </si>
  <si>
    <t>Ejecutada por parte del CAM</t>
  </si>
  <si>
    <t>Aprobado por Líder de Proyecto (ACSN)</t>
  </si>
  <si>
    <t xml:space="preserve">Número de hallazgos de ortografía y redacción identificados en el Artefacto. </t>
  </si>
  <si>
    <t>Valoración Final</t>
  </si>
  <si>
    <r>
      <t xml:space="preserve">Criterio de Cumplimiento. </t>
    </r>
    <r>
      <rPr>
        <sz val="11"/>
        <color theme="1"/>
        <rFont val="Arial"/>
        <family val="2"/>
      </rPr>
      <t xml:space="preserve">Se listan las secciones que componen el documento, para validar que se encuentre completamente llenado.
</t>
    </r>
  </si>
  <si>
    <r>
      <t xml:space="preserve">Valoración Final. </t>
    </r>
    <r>
      <rPr>
        <sz val="11"/>
        <color theme="1"/>
        <rFont val="Arial"/>
        <family val="2"/>
      </rPr>
      <t>Se refiere a la suma de criterios cumplidos vs  el total de criterios, y se divide entre el número de criterios evaluados.</t>
    </r>
  </si>
  <si>
    <t>Se listan las secciones que componen el documento, para validar que se encuentre completamente llenado.</t>
  </si>
  <si>
    <t>Valoración verificación %</t>
  </si>
  <si>
    <t>Criterios y Lista de verificación para terminación del documento</t>
  </si>
  <si>
    <r>
      <t>Cumplimiento.</t>
    </r>
    <r>
      <rPr>
        <sz val="11"/>
        <color theme="1"/>
        <rFont val="Arial"/>
        <family val="2"/>
      </rPr>
      <t xml:space="preserve"> Indicar si se está cumpliendo con los criterios seleccionando "Sí", "No"  o "No Aplica" y cuando se trata del punto ortografía y redacción se indica el número de defectos.</t>
    </r>
  </si>
  <si>
    <r>
      <t>Observaciones.</t>
    </r>
    <r>
      <rPr>
        <sz val="11"/>
        <color theme="1"/>
        <rFont val="Arial"/>
        <family val="2"/>
      </rPr>
      <t xml:space="preserve"> Detallar los incumplimientos en que se está incurriendo e indicar posibles soluciones.</t>
    </r>
  </si>
  <si>
    <r>
      <t xml:space="preserve">Punto de verificación. </t>
    </r>
    <r>
      <rPr>
        <sz val="11"/>
        <color theme="1"/>
        <rFont val="Arial"/>
        <family val="2"/>
      </rPr>
      <t>Descripción textual de las características del documento que será revisado.</t>
    </r>
  </si>
  <si>
    <r>
      <t xml:space="preserve">Observaciones. </t>
    </r>
    <r>
      <rPr>
        <sz val="11"/>
        <color theme="1"/>
        <rFont val="Arial"/>
        <family val="2"/>
      </rPr>
      <t>Detallar los hallazgos encontrados de forma clara e indicar posibles soluciones para cerrar la observación encontrada.</t>
    </r>
  </si>
  <si>
    <r>
      <t xml:space="preserve">Cumplimiento. </t>
    </r>
    <r>
      <rPr>
        <sz val="11"/>
        <color theme="1"/>
        <rFont val="Arial"/>
        <family val="2"/>
      </rPr>
      <t>Indica si se cumple, no cumple o no aplica con el punto de verificación.</t>
    </r>
  </si>
  <si>
    <r>
      <t xml:space="preserve">Valoración. </t>
    </r>
    <r>
      <rPr>
        <sz val="11"/>
        <color theme="1"/>
        <rFont val="Arial"/>
        <family val="2"/>
      </rPr>
      <t>Indica si fue cubierto el punto de verificación y se asigna un porcentaje de cumplimiento final.  Cuando se trata del criterio de cumplimiento de ortografía y redacción; de 0 a 1 defecto, se considera que se cumple al 100%; 2 defectos, se cumple el 50% y mayor a 2 defectos se tiene una valoración del 0% de este criterio.</t>
    </r>
  </si>
  <si>
    <t>Datos Generales.</t>
  </si>
  <si>
    <t>Resumen Almacenamiento.</t>
  </si>
  <si>
    <t>Resumen Almacenamiento DB2.</t>
  </si>
  <si>
    <t>DB2.</t>
  </si>
  <si>
    <t>DB2_Indices.</t>
  </si>
  <si>
    <t>INFORMIX.</t>
  </si>
  <si>
    <t>ORACLE.</t>
  </si>
  <si>
    <t>SQL SERVER.</t>
  </si>
  <si>
    <t>FILE SYSTEM.</t>
  </si>
  <si>
    <t>Firmas Conformidad_Imagen.</t>
  </si>
  <si>
    <t>Encabezado_Imagen.</t>
  </si>
  <si>
    <t>Cálculo de Volumetría y Crecimiento de Base de Datos</t>
  </si>
  <si>
    <t xml:space="preserve">¿La Carátula tiene documentado clave y nombre del proyecto? </t>
  </si>
  <si>
    <t>¿La Carátula tiene documentado el número de versión?</t>
  </si>
  <si>
    <t>¿En la sección de Revisiones aparece el registro de los cambios al documento, incluyendo la fecha, versión, la descripción del cambio y el responsable de la versión?</t>
  </si>
  <si>
    <t>¿En la sección de Firmas de Conformidad, aparecen documentados el nombre de las personas que darán aprobación del documento de parte del responsable del documento?</t>
  </si>
  <si>
    <t xml:space="preserve">Documento </t>
  </si>
  <si>
    <t>VBD</t>
  </si>
  <si>
    <t>Sección "Instrucciones"</t>
  </si>
  <si>
    <t>¿Se encuentran descritas las instrucciones para cada una de las hojas del documento?</t>
  </si>
  <si>
    <t>¿Se encuentran descritos los criterios de aceptación para cada una de las hojas del documento?</t>
  </si>
  <si>
    <t>Sección "Datos Generales"</t>
  </si>
  <si>
    <t>¿Se indica la Fase de ALM Creación/Actialización y la Etapa?</t>
  </si>
  <si>
    <t>¿Se indica el ID y el nombre del requerimiento?</t>
  </si>
  <si>
    <t>¿Se cuenta con la tabla con las abreviaturas conforme a las que se encuentran descritas en el documento?</t>
  </si>
  <si>
    <t>Sección "Resumen Almacenamiento"</t>
  </si>
  <si>
    <t>Validar que viene el nombre del recurso para el cual se solicita el almacenamiento, este puede ser una Base de Datos, un File System, etc.</t>
  </si>
  <si>
    <t>Validar que viene indicado el Proyecto al que pertenece el recurso, por ejemplo: DyC Fase I, Fis Fase I, MTA Ola 3, etc.</t>
  </si>
  <si>
    <t>Verificar que contenga la cantidad de almacenamiento últil solicitada expresada en GB.</t>
  </si>
  <si>
    <t>Validar que venga indicado el tipo de información para la cual se solicita almacenamiento.</t>
  </si>
  <si>
    <t>Verificar que venga indicado si son Datos o Metadatos.</t>
  </si>
  <si>
    <t>En caso de tratarse de una Base de Datos de Meta datos, se debe de indicar el producto al que corresponden los Meta datos.</t>
  </si>
  <si>
    <t>Validar que vengan las observaciones indicadas.</t>
  </si>
  <si>
    <t>Sección "Resumen Almacenamiento DB2"</t>
  </si>
  <si>
    <t>Verificar que no se haya modificado esta sección ya que es una tabla dinámica.</t>
  </si>
  <si>
    <t>Sección "DB2", "DB2_Indices", "INFORMIX", "ORACLE", "SQL SERVER"</t>
  </si>
  <si>
    <t>Validar que venga indicada la base de datos (solicitar apoyo de ACSN para validar si es correcto el nombre expuesto)</t>
  </si>
  <si>
    <t>¿Se encuentra la tabla del cálculo de Volumetría con todos los datos requeridos?</t>
  </si>
  <si>
    <t>¿El tamaño del segmento es inferior a los 2,097200 KB?</t>
  </si>
  <si>
    <t>¿ Se indica el porcentaje de compresión?</t>
  </si>
  <si>
    <t>Los datos de las columnas de Producción, Desarrollo y Laboratorio continen información?</t>
  </si>
  <si>
    <t>Sección "FILE SYSTEM"</t>
  </si>
  <si>
    <t>¿Fue especificado el almacenamiento necesario en las rutas de trabajo que requiera la solución?</t>
  </si>
  <si>
    <t>¿Las firmas de conformidad del documento fueron digitalizadas e insertadas como imagen en esta hoja, respetando el formato original?</t>
  </si>
  <si>
    <t>Sección "Firmas Conformidad_Imagen"</t>
  </si>
  <si>
    <t>¿Se cuenta con las versiones del documento y con la audiencia a quien va dirigido?</t>
  </si>
  <si>
    <t>Administración de Proyecto</t>
  </si>
  <si>
    <t>DyP_IPP - Mejoras al Módulo de descargas de acuses del IDE</t>
  </si>
  <si>
    <t>Jaime Maldonado Báez</t>
  </si>
  <si>
    <t>Manuel Vargas Espinosa</t>
  </si>
  <si>
    <t>SI</t>
  </si>
  <si>
    <t>NO APLICA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</si>
</sst>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 tint="-0.34998626667073579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6"/>
      <color theme="0"/>
      <name val="Arial"/>
      <family val="2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i/>
      <sz val="8"/>
      <color theme="1"/>
      <name val="Arial"/>
      <family val="2"/>
    </font>
    <font>
      <sz val="8"/>
      <color rgb="FF000000"/>
      <name val="Segoe UI"/>
      <family val="2"/>
    </font>
    <font>
      <b/>
      <sz val="11"/>
      <color theme="0"/>
      <name val="Arial"/>
      <family val="2"/>
    </font>
    <font>
      <sz val="20"/>
      <color theme="1"/>
      <name val="Arial"/>
      <family val="2"/>
    </font>
    <font>
      <sz val="8"/>
      <name val="Arial"/>
      <family val="2"/>
    </font>
    <font>
      <sz val="8"/>
      <color indexed="81"/>
      <name val="Arial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/>
      <bottom style="thick">
        <color theme="0" tint="-0.34998626667073579"/>
      </bottom>
      <diagonal/>
    </border>
    <border>
      <left/>
      <right/>
      <top/>
      <bottom style="thick">
        <color theme="0" tint="-0.34998626667073579"/>
      </bottom>
      <diagonal/>
    </border>
    <border>
      <left/>
      <right style="thick">
        <color theme="0" tint="-0.34998626667073579"/>
      </right>
      <top/>
      <bottom style="thick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3" fillId="0" borderId="13" xfId="0" applyFont="1" applyBorder="1" applyAlignment="1" applyProtection="1">
      <alignment horizontal="center" vertical="center"/>
      <protection locked="0"/>
    </xf>
    <xf numFmtId="0" fontId="6" fillId="0" borderId="13" xfId="0" applyFont="1" applyFill="1" applyBorder="1" applyAlignment="1" applyProtection="1">
      <alignment horizontal="center" vertical="center"/>
    </xf>
    <xf numFmtId="0" fontId="9" fillId="0" borderId="0" xfId="0" applyFont="1" applyProtection="1"/>
    <xf numFmtId="0" fontId="10" fillId="0" borderId="0" xfId="0" applyFont="1" applyProtection="1"/>
    <xf numFmtId="0" fontId="12" fillId="5" borderId="13" xfId="0" applyFont="1" applyFill="1" applyBorder="1" applyAlignment="1" applyProtection="1">
      <alignment horizontal="right" vertical="center" wrapText="1"/>
    </xf>
    <xf numFmtId="0" fontId="12" fillId="5" borderId="13" xfId="0" applyFont="1" applyFill="1" applyBorder="1" applyAlignment="1" applyProtection="1">
      <alignment horizontal="right"/>
    </xf>
    <xf numFmtId="0" fontId="12" fillId="5" borderId="13" xfId="0" applyFont="1" applyFill="1" applyBorder="1" applyAlignment="1" applyProtection="1">
      <alignment horizontal="right" wrapText="1"/>
    </xf>
    <xf numFmtId="164" fontId="9" fillId="0" borderId="0" xfId="0" applyNumberFormat="1" applyFont="1" applyAlignment="1" applyProtection="1">
      <alignment horizontal="left" vertical="top" wrapText="1"/>
    </xf>
    <xf numFmtId="0" fontId="9" fillId="0" borderId="0" xfId="0" applyFont="1" applyAlignment="1" applyProtection="1">
      <alignment horizontal="left" vertical="top" wrapText="1"/>
    </xf>
    <xf numFmtId="0" fontId="12" fillId="5" borderId="19" xfId="0" applyFont="1" applyFill="1" applyBorder="1" applyProtection="1"/>
    <xf numFmtId="9" fontId="9" fillId="0" borderId="19" xfId="0" applyNumberFormat="1" applyFont="1" applyBorder="1" applyAlignment="1" applyProtection="1">
      <alignment vertical="top" wrapText="1"/>
      <protection hidden="1"/>
    </xf>
    <xf numFmtId="0" fontId="9" fillId="0" borderId="0" xfId="0" applyFont="1" applyAlignment="1" applyProtection="1">
      <alignment vertical="top" wrapText="1"/>
    </xf>
    <xf numFmtId="0" fontId="12" fillId="5" borderId="13" xfId="0" applyFont="1" applyFill="1" applyBorder="1" applyProtection="1"/>
    <xf numFmtId="0" fontId="9" fillId="0" borderId="13" xfId="0" applyFont="1" applyBorder="1" applyAlignment="1" applyProtection="1">
      <alignment horizontal="center" vertical="center"/>
      <protection hidden="1"/>
    </xf>
    <xf numFmtId="0" fontId="9" fillId="0" borderId="13" xfId="0" applyFont="1" applyBorder="1" applyAlignment="1" applyProtection="1">
      <alignment horizontal="center" vertical="center" wrapText="1"/>
      <protection hidden="1"/>
    </xf>
    <xf numFmtId="0" fontId="8" fillId="4" borderId="0" xfId="0" applyFont="1" applyFill="1" applyBorder="1" applyAlignment="1" applyProtection="1"/>
    <xf numFmtId="0" fontId="8" fillId="0" borderId="0" xfId="0" applyFont="1" applyFill="1" applyBorder="1" applyAlignment="1" applyProtection="1"/>
    <xf numFmtId="0" fontId="7" fillId="0" borderId="0" xfId="0" applyFont="1" applyFill="1" applyBorder="1" applyAlignment="1" applyProtection="1">
      <alignment vertical="center" wrapText="1"/>
    </xf>
    <xf numFmtId="0" fontId="5" fillId="2" borderId="13" xfId="0" applyFont="1" applyFill="1" applyBorder="1" applyAlignment="1" applyProtection="1">
      <alignment vertical="center"/>
    </xf>
    <xf numFmtId="10" fontId="2" fillId="2" borderId="17" xfId="1" applyNumberFormat="1" applyFont="1" applyFill="1" applyBorder="1" applyAlignment="1" applyProtection="1">
      <alignment horizontal="center"/>
    </xf>
    <xf numFmtId="0" fontId="3" fillId="0" borderId="13" xfId="0" applyFont="1" applyBorder="1" applyAlignment="1" applyProtection="1">
      <alignment horizontal="center" vertical="center"/>
    </xf>
    <xf numFmtId="9" fontId="9" fillId="0" borderId="13" xfId="1" applyFont="1" applyBorder="1" applyAlignment="1" applyProtection="1">
      <alignment horizontal="center" vertical="center"/>
      <protection hidden="1"/>
    </xf>
    <xf numFmtId="0" fontId="9" fillId="0" borderId="1" xfId="0" applyFont="1" applyBorder="1" applyProtection="1"/>
    <xf numFmtId="0" fontId="9" fillId="0" borderId="2" xfId="0" applyFont="1" applyBorder="1" applyProtection="1"/>
    <xf numFmtId="0" fontId="9" fillId="0" borderId="3" xfId="0" applyFont="1" applyBorder="1" applyProtection="1"/>
    <xf numFmtId="0" fontId="9" fillId="0" borderId="4" xfId="0" applyFont="1" applyBorder="1" applyProtection="1"/>
    <xf numFmtId="0" fontId="9" fillId="0" borderId="0" xfId="0" applyFont="1" applyBorder="1" applyProtection="1"/>
    <xf numFmtId="0" fontId="9" fillId="0" borderId="13" xfId="0" applyFont="1" applyBorder="1" applyAlignment="1" applyProtection="1">
      <alignment horizontal="center" vertical="center"/>
    </xf>
    <xf numFmtId="0" fontId="0" fillId="0" borderId="8" xfId="0" applyBorder="1" applyAlignment="1" applyProtection="1">
      <alignment vertical="center"/>
    </xf>
    <xf numFmtId="0" fontId="0" fillId="0" borderId="9" xfId="0" applyBorder="1" applyProtection="1"/>
    <xf numFmtId="0" fontId="0" fillId="0" borderId="9" xfId="0" applyBorder="1" applyAlignment="1" applyProtection="1">
      <alignment horizontal="center"/>
    </xf>
    <xf numFmtId="0" fontId="0" fillId="0" borderId="1" xfId="0" applyBorder="1" applyProtection="1"/>
    <xf numFmtId="0" fontId="0" fillId="0" borderId="0" xfId="0" applyProtection="1"/>
    <xf numFmtId="0" fontId="0" fillId="0" borderId="10" xfId="0" applyBorder="1" applyAlignment="1" applyProtection="1">
      <alignment vertical="center"/>
    </xf>
    <xf numFmtId="0" fontId="0" fillId="0" borderId="1" xfId="0" applyBorder="1" applyAlignment="1" applyProtection="1">
      <alignment horizontal="center"/>
    </xf>
    <xf numFmtId="0" fontId="0" fillId="0" borderId="11" xfId="0" applyBorder="1" applyAlignment="1" applyProtection="1">
      <alignment vertical="center"/>
    </xf>
    <xf numFmtId="0" fontId="0" fillId="0" borderId="3" xfId="0" applyBorder="1" applyProtection="1"/>
    <xf numFmtId="0" fontId="0" fillId="0" borderId="3" xfId="0" applyBorder="1" applyAlignment="1" applyProtection="1">
      <alignment horizontal="center"/>
    </xf>
    <xf numFmtId="0" fontId="0" fillId="0" borderId="0" xfId="0" applyBorder="1" applyAlignment="1" applyProtection="1">
      <alignment vertical="center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0" fillId="0" borderId="13" xfId="0" applyBorder="1" applyProtection="1"/>
    <xf numFmtId="0" fontId="20" fillId="0" borderId="0" xfId="0" applyFont="1" applyProtection="1"/>
    <xf numFmtId="0" fontId="0" fillId="0" borderId="0" xfId="0" applyAlignment="1" applyProtection="1">
      <alignment vertical="center"/>
    </xf>
    <xf numFmtId="0" fontId="7" fillId="3" borderId="5" xfId="0" applyFont="1" applyFill="1" applyBorder="1" applyAlignment="1" applyProtection="1">
      <alignment vertical="top"/>
    </xf>
    <xf numFmtId="0" fontId="16" fillId="3" borderId="6" xfId="0" applyFont="1" applyFill="1" applyBorder="1" applyAlignment="1" applyProtection="1">
      <alignment vertical="top"/>
    </xf>
    <xf numFmtId="0" fontId="16" fillId="3" borderId="7" xfId="0" applyFont="1" applyFill="1" applyBorder="1" applyAlignment="1" applyProtection="1">
      <alignment vertical="top"/>
    </xf>
    <xf numFmtId="0" fontId="12" fillId="5" borderId="13" xfId="0" applyFont="1" applyFill="1" applyBorder="1" applyAlignment="1" applyProtection="1">
      <alignment horizontal="right" vertical="top" wrapText="1"/>
    </xf>
    <xf numFmtId="0" fontId="12" fillId="5" borderId="13" xfId="0" applyFont="1" applyFill="1" applyBorder="1" applyAlignment="1" applyProtection="1">
      <alignment horizontal="center"/>
    </xf>
    <xf numFmtId="0" fontId="7" fillId="3" borderId="13" xfId="0" applyFont="1" applyFill="1" applyBorder="1" applyAlignment="1" applyProtection="1">
      <alignment horizontal="center" vertical="center" wrapText="1"/>
    </xf>
    <xf numFmtId="0" fontId="3" fillId="0" borderId="19" xfId="0" applyFont="1" applyBorder="1" applyAlignment="1" applyProtection="1">
      <alignment horizontal="center" vertical="center"/>
    </xf>
    <xf numFmtId="2" fontId="0" fillId="0" borderId="13" xfId="0" applyNumberFormat="1" applyBorder="1" applyProtection="1"/>
    <xf numFmtId="0" fontId="9" fillId="0" borderId="0" xfId="0" applyFont="1" applyBorder="1" applyProtection="1">
      <protection locked="0"/>
    </xf>
    <xf numFmtId="0" fontId="9" fillId="0" borderId="0" xfId="0" applyFont="1" applyProtection="1">
      <protection locked="0"/>
    </xf>
    <xf numFmtId="9" fontId="17" fillId="0" borderId="13" xfId="1" applyFont="1" applyBorder="1" applyAlignment="1" applyProtection="1">
      <alignment horizontal="center" vertical="center"/>
    </xf>
    <xf numFmtId="0" fontId="7" fillId="3" borderId="13" xfId="0" applyFont="1" applyFill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left" vertical="top" wrapText="1"/>
      <protection locked="0"/>
    </xf>
    <xf numFmtId="0" fontId="12" fillId="5" borderId="13" xfId="0" applyFont="1" applyFill="1" applyBorder="1" applyAlignment="1" applyProtection="1">
      <alignment horizontal="right" vertical="top" wrapText="1"/>
    </xf>
    <xf numFmtId="0" fontId="11" fillId="5" borderId="0" xfId="0" applyFont="1" applyFill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left" vertical="center" wrapText="1"/>
    </xf>
    <xf numFmtId="0" fontId="9" fillId="0" borderId="5" xfId="0" applyFont="1" applyBorder="1" applyAlignment="1" applyProtection="1">
      <alignment horizontal="left" vertical="top" wrapText="1"/>
      <protection locked="0"/>
    </xf>
    <xf numFmtId="0" fontId="9" fillId="0" borderId="6" xfId="0" applyFont="1" applyBorder="1" applyAlignment="1" applyProtection="1">
      <alignment horizontal="left" vertical="top" wrapText="1"/>
      <protection locked="0"/>
    </xf>
    <xf numFmtId="0" fontId="9" fillId="0" borderId="7" xfId="0" applyFont="1" applyBorder="1" applyAlignment="1" applyProtection="1">
      <alignment horizontal="left" vertical="top" wrapText="1"/>
      <protection locked="0"/>
    </xf>
    <xf numFmtId="0" fontId="12" fillId="5" borderId="13" xfId="0" applyFont="1" applyFill="1" applyBorder="1" applyAlignment="1" applyProtection="1">
      <alignment horizontal="center"/>
    </xf>
    <xf numFmtId="15" fontId="9" fillId="0" borderId="13" xfId="0" applyNumberFormat="1" applyFont="1" applyBorder="1" applyAlignment="1" applyProtection="1">
      <alignment horizontal="left" vertical="top" wrapText="1"/>
      <protection locked="0"/>
    </xf>
    <xf numFmtId="164" fontId="9" fillId="0" borderId="19" xfId="0" applyNumberFormat="1" applyFont="1" applyBorder="1" applyAlignment="1" applyProtection="1">
      <alignment horizontal="left" vertical="top" wrapText="1"/>
      <protection locked="0"/>
    </xf>
    <xf numFmtId="0" fontId="9" fillId="0" borderId="13" xfId="0" applyFont="1" applyBorder="1" applyAlignment="1" applyProtection="1">
      <alignment horizontal="left" vertical="center"/>
      <protection locked="0"/>
    </xf>
    <xf numFmtId="0" fontId="9" fillId="0" borderId="13" xfId="0" applyFont="1" applyBorder="1" applyAlignment="1" applyProtection="1">
      <alignment horizontal="center" vertical="center" wrapText="1"/>
    </xf>
    <xf numFmtId="0" fontId="12" fillId="5" borderId="5" xfId="0" applyFont="1" applyFill="1" applyBorder="1" applyAlignment="1" applyProtection="1">
      <alignment horizontal="left" vertical="top" wrapText="1"/>
    </xf>
    <xf numFmtId="0" fontId="12" fillId="5" borderId="6" xfId="0" applyFont="1" applyFill="1" applyBorder="1" applyAlignment="1" applyProtection="1">
      <alignment horizontal="left" vertical="top" wrapText="1"/>
    </xf>
    <xf numFmtId="0" fontId="12" fillId="5" borderId="7" xfId="0" applyFont="1" applyFill="1" applyBorder="1" applyAlignment="1" applyProtection="1">
      <alignment horizontal="left" vertical="top" wrapText="1"/>
    </xf>
    <xf numFmtId="0" fontId="12" fillId="0" borderId="0" xfId="0" applyFont="1" applyFill="1" applyBorder="1" applyAlignment="1" applyProtection="1">
      <alignment horizontal="center" vertical="center" wrapText="1"/>
    </xf>
    <xf numFmtId="9" fontId="11" fillId="5" borderId="0" xfId="1" applyFont="1" applyFill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/>
    </xf>
    <xf numFmtId="0" fontId="13" fillId="0" borderId="13" xfId="0" applyFont="1" applyBorder="1" applyAlignment="1" applyProtection="1">
      <alignment horizontal="left" vertical="top" wrapText="1"/>
      <protection locked="0"/>
    </xf>
    <xf numFmtId="0" fontId="14" fillId="0" borderId="20" xfId="0" applyFont="1" applyBorder="1" applyAlignment="1" applyProtection="1">
      <alignment horizontal="center" vertical="center" wrapText="1"/>
    </xf>
    <xf numFmtId="0" fontId="14" fillId="0" borderId="0" xfId="0" applyFont="1" applyBorder="1" applyAlignment="1" applyProtection="1">
      <alignment horizontal="center" vertical="center" wrapText="1"/>
    </xf>
    <xf numFmtId="0" fontId="14" fillId="0" borderId="21" xfId="0" applyFont="1" applyBorder="1" applyAlignment="1" applyProtection="1">
      <alignment horizontal="center" vertical="center" wrapText="1"/>
    </xf>
    <xf numFmtId="0" fontId="14" fillId="0" borderId="22" xfId="0" applyFont="1" applyBorder="1" applyAlignment="1" applyProtection="1">
      <alignment horizontal="center" vertical="center" wrapText="1"/>
    </xf>
    <xf numFmtId="0" fontId="14" fillId="0" borderId="23" xfId="0" applyFont="1" applyBorder="1" applyAlignment="1" applyProtection="1">
      <alignment horizontal="center" vertical="center" wrapText="1"/>
    </xf>
    <xf numFmtId="0" fontId="14" fillId="0" borderId="24" xfId="0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Border="1" applyAlignment="1" applyProtection="1">
      <alignment wrapText="1"/>
    </xf>
    <xf numFmtId="0" fontId="12" fillId="0" borderId="0" xfId="0" applyFont="1" applyAlignment="1" applyProtection="1">
      <alignment horizontal="left" vertical="top" wrapText="1"/>
    </xf>
    <xf numFmtId="0" fontId="10" fillId="0" borderId="18" xfId="0" applyFont="1" applyBorder="1" applyAlignment="1" applyProtection="1">
      <alignment horizontal="left" vertical="top" wrapText="1"/>
    </xf>
    <xf numFmtId="0" fontId="10" fillId="0" borderId="0" xfId="0" applyFont="1" applyBorder="1" applyAlignment="1" applyProtection="1">
      <alignment horizontal="left" vertical="top" wrapText="1"/>
    </xf>
    <xf numFmtId="0" fontId="10" fillId="0" borderId="0" xfId="0" applyFont="1" applyAlignment="1" applyProtection="1">
      <alignment horizontal="center"/>
    </xf>
    <xf numFmtId="0" fontId="8" fillId="3" borderId="0" xfId="0" applyFont="1" applyFill="1" applyBorder="1" applyAlignment="1" applyProtection="1">
      <alignment horizontal="center" vertical="center"/>
    </xf>
    <xf numFmtId="0" fontId="16" fillId="3" borderId="5" xfId="0" applyFont="1" applyFill="1" applyBorder="1" applyAlignment="1" applyProtection="1">
      <alignment horizontal="center" vertical="center" wrapText="1"/>
    </xf>
    <xf numFmtId="0" fontId="16" fillId="3" borderId="7" xfId="0" applyFont="1" applyFill="1" applyBorder="1" applyAlignment="1" applyProtection="1">
      <alignment horizontal="center" vertical="center" wrapText="1"/>
    </xf>
    <xf numFmtId="0" fontId="7" fillId="3" borderId="13" xfId="0" applyFont="1" applyFill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horizontal="center" vertical="center" wrapText="1"/>
    </xf>
    <xf numFmtId="0" fontId="7" fillId="3" borderId="6" xfId="0" applyFont="1" applyFill="1" applyBorder="1" applyAlignment="1" applyProtection="1">
      <alignment horizontal="center" vertical="center" wrapText="1"/>
    </xf>
    <xf numFmtId="0" fontId="7" fillId="3" borderId="7" xfId="0" applyFont="1" applyFill="1" applyBorder="1" applyAlignment="1" applyProtection="1">
      <alignment horizontal="center" vertical="center" wrapText="1"/>
    </xf>
    <xf numFmtId="0" fontId="7" fillId="3" borderId="5" xfId="0" applyFont="1" applyFill="1" applyBorder="1" applyAlignment="1" applyProtection="1">
      <alignment vertical="top" wrapText="1"/>
    </xf>
    <xf numFmtId="0" fontId="7" fillId="3" borderId="6" xfId="0" applyFont="1" applyFill="1" applyBorder="1" applyAlignment="1" applyProtection="1">
      <alignment vertical="top" wrapText="1"/>
    </xf>
    <xf numFmtId="0" fontId="7" fillId="3" borderId="7" xfId="0" applyFont="1" applyFill="1" applyBorder="1" applyAlignment="1" applyProtection="1">
      <alignment vertical="top" wrapText="1"/>
    </xf>
    <xf numFmtId="0" fontId="3" fillId="0" borderId="19" xfId="0" applyFont="1" applyFill="1" applyBorder="1" applyAlignment="1" applyProtection="1">
      <alignment horizontal="justify" vertical="top" readingOrder="1"/>
    </xf>
    <xf numFmtId="0" fontId="3" fillId="0" borderId="13" xfId="0" applyFont="1" applyBorder="1" applyAlignment="1" applyProtection="1">
      <alignment horizontal="justify" wrapText="1"/>
      <protection locked="0"/>
    </xf>
    <xf numFmtId="0" fontId="8" fillId="3" borderId="0" xfId="0" applyFont="1" applyFill="1" applyBorder="1" applyAlignment="1" applyProtection="1">
      <alignment horizontal="center"/>
    </xf>
    <xf numFmtId="0" fontId="4" fillId="0" borderId="12" xfId="0" applyFont="1" applyFill="1" applyBorder="1" applyAlignment="1" applyProtection="1">
      <alignment horizontal="left" vertical="center" wrapText="1"/>
    </xf>
    <xf numFmtId="0" fontId="3" fillId="0" borderId="13" xfId="0" applyFont="1" applyFill="1" applyBorder="1" applyAlignment="1" applyProtection="1">
      <alignment horizontal="justify" vertical="top" readingOrder="1"/>
    </xf>
    <xf numFmtId="0" fontId="3" fillId="0" borderId="13" xfId="0" applyFont="1" applyFill="1" applyBorder="1" applyAlignment="1" applyProtection="1">
      <alignment horizontal="justify" vertical="top" wrapText="1" readingOrder="1"/>
    </xf>
    <xf numFmtId="0" fontId="3" fillId="0" borderId="25" xfId="0" applyFont="1" applyFill="1" applyBorder="1" applyAlignment="1" applyProtection="1">
      <alignment horizontal="justify" vertical="top" wrapText="1" readingOrder="1"/>
    </xf>
    <xf numFmtId="0" fontId="18" fillId="0" borderId="19" xfId="0" applyFont="1" applyBorder="1" applyAlignment="1" applyProtection="1">
      <alignment horizontal="left" vertical="top" wrapText="1"/>
      <protection locked="0"/>
    </xf>
    <xf numFmtId="0" fontId="16" fillId="3" borderId="6" xfId="0" applyFont="1" applyFill="1" applyBorder="1" applyAlignment="1" applyProtection="1">
      <alignment vertical="top" wrapText="1"/>
    </xf>
    <xf numFmtId="0" fontId="16" fillId="3" borderId="7" xfId="0" applyFont="1" applyFill="1" applyBorder="1" applyAlignment="1" applyProtection="1">
      <alignment vertical="top" wrapText="1"/>
    </xf>
    <xf numFmtId="0" fontId="3" fillId="2" borderId="14" xfId="0" applyFont="1" applyFill="1" applyBorder="1" applyAlignment="1" applyProtection="1">
      <alignment horizontal="center"/>
    </xf>
    <xf numFmtId="0" fontId="3" fillId="2" borderId="15" xfId="0" applyFont="1" applyFill="1" applyBorder="1" applyAlignment="1" applyProtection="1">
      <alignment horizontal="center"/>
    </xf>
    <xf numFmtId="0" fontId="3" fillId="2" borderId="16" xfId="0" applyFont="1" applyFill="1" applyBorder="1" applyAlignment="1" applyProtection="1">
      <alignment horizontal="center"/>
    </xf>
  </cellXfs>
  <cellStyles count="2">
    <cellStyle name="Normal" xfId="0" builtinId="0"/>
    <cellStyle name="Porcentaje" xfId="1" builtinId="5"/>
  </cellStyles>
  <dxfs count="21"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Radio" firstButton="1" fmlaLink="$M$13" lockText="1"/>
</file>

<file path=xl/ctrlProps/ctrlProp12.xml><?xml version="1.0" encoding="utf-8"?>
<formControlPr xmlns="http://schemas.microsoft.com/office/spreadsheetml/2009/9/main" objectType="Radio" lockText="1"/>
</file>

<file path=xl/ctrlProps/ctrlProp13.xml><?xml version="1.0" encoding="utf-8"?>
<formControlPr xmlns="http://schemas.microsoft.com/office/spreadsheetml/2009/9/main" objectType="Radio" checked="Checked" lockText="1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Radio" firstButton="1" fmlaLink="$M$14" lockText="1"/>
</file>

<file path=xl/ctrlProps/ctrlProp17.xml><?xml version="1.0" encoding="utf-8"?>
<formControlPr xmlns="http://schemas.microsoft.com/office/spreadsheetml/2009/9/main" objectType="Radio" lockText="1"/>
</file>

<file path=xl/ctrlProps/ctrlProp18.xml><?xml version="1.0" encoding="utf-8"?>
<formControlPr xmlns="http://schemas.microsoft.com/office/spreadsheetml/2009/9/main" objectType="Radio" checked="Checked" lockText="1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Radio" checked="Checked" firstButton="1" fmlaLink="$M$11" lockText="1"/>
</file>

<file path=xl/ctrlProps/ctrlProp20.xml><?xml version="1.0" encoding="utf-8"?>
<formControlPr xmlns="http://schemas.microsoft.com/office/spreadsheetml/2009/9/main" objectType="Radio" firstButton="1" fmlaLink="$M$15" lockText="1"/>
</file>

<file path=xl/ctrlProps/ctrlProp21.xml><?xml version="1.0" encoding="utf-8"?>
<formControlPr xmlns="http://schemas.microsoft.com/office/spreadsheetml/2009/9/main" objectType="Radio" lockText="1"/>
</file>

<file path=xl/ctrlProps/ctrlProp22.xml><?xml version="1.0" encoding="utf-8"?>
<formControlPr xmlns="http://schemas.microsoft.com/office/spreadsheetml/2009/9/main" objectType="Radio" checked="Checked" lockText="1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Radio" firstButton="1" fmlaLink="$M$16" lockText="1"/>
</file>

<file path=xl/ctrlProps/ctrlProp25.xml><?xml version="1.0" encoding="utf-8"?>
<formControlPr xmlns="http://schemas.microsoft.com/office/spreadsheetml/2009/9/main" objectType="Radio" lockText="1"/>
</file>

<file path=xl/ctrlProps/ctrlProp26.xml><?xml version="1.0" encoding="utf-8"?>
<formControlPr xmlns="http://schemas.microsoft.com/office/spreadsheetml/2009/9/main" objectType="Radio" checked="Checked" lockText="1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Radio" firstButton="1" fmlaLink="$M$17" lockText="1"/>
</file>

<file path=xl/ctrlProps/ctrlProp29.xml><?xml version="1.0" encoding="utf-8"?>
<formControlPr xmlns="http://schemas.microsoft.com/office/spreadsheetml/2009/9/main" objectType="Radio" lockText="1"/>
</file>

<file path=xl/ctrlProps/ctrlProp3.xml><?xml version="1.0" encoding="utf-8"?>
<formControlPr xmlns="http://schemas.microsoft.com/office/spreadsheetml/2009/9/main" objectType="Radio" lockText="1"/>
</file>

<file path=xl/ctrlProps/ctrlProp30.xml><?xml version="1.0" encoding="utf-8"?>
<formControlPr xmlns="http://schemas.microsoft.com/office/spreadsheetml/2009/9/main" objectType="Radio" checked="Checked" lockText="1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Radio" checked="Checked" firstButton="1" fmlaLink="$M$18" lockText="1"/>
</file>

<file path=xl/ctrlProps/ctrlProp33.xml><?xml version="1.0" encoding="utf-8"?>
<formControlPr xmlns="http://schemas.microsoft.com/office/spreadsheetml/2009/9/main" objectType="Radio" lockText="1"/>
</file>

<file path=xl/ctrlProps/ctrlProp34.xml><?xml version="1.0" encoding="utf-8"?>
<formControlPr xmlns="http://schemas.microsoft.com/office/spreadsheetml/2009/9/main" objectType="Radio" lockText="1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Radio" firstButton="1" fmlaLink="$M$19" lockText="1"/>
</file>

<file path=xl/ctrlProps/ctrlProp37.xml><?xml version="1.0" encoding="utf-8"?>
<formControlPr xmlns="http://schemas.microsoft.com/office/spreadsheetml/2009/9/main" objectType="Radio" lockText="1"/>
</file>

<file path=xl/ctrlProps/ctrlProp38.xml><?xml version="1.0" encoding="utf-8"?>
<formControlPr xmlns="http://schemas.microsoft.com/office/spreadsheetml/2009/9/main" objectType="Radio" checked="Checked" lockText="1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Radio" lockText="1" noThreeD="1"/>
</file>

<file path=xl/ctrlProps/ctrlProp40.xml><?xml version="1.0" encoding="utf-8"?>
<formControlPr xmlns="http://schemas.microsoft.com/office/spreadsheetml/2009/9/main" objectType="Radio" checked="Checked" firstButton="1" fmlaLink="$M$20" lockText="1"/>
</file>

<file path=xl/ctrlProps/ctrlProp41.xml><?xml version="1.0" encoding="utf-8"?>
<formControlPr xmlns="http://schemas.microsoft.com/office/spreadsheetml/2009/9/main" objectType="Radio" lockText="1"/>
</file>

<file path=xl/ctrlProps/ctrlProp42.xml><?xml version="1.0" encoding="utf-8"?>
<formControlPr xmlns="http://schemas.microsoft.com/office/spreadsheetml/2009/9/main" objectType="Radio" lockText="1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Radio" checked="Checked" firstButton="1" fmlaLink="$M$21" lockText="1"/>
</file>

<file path=xl/ctrlProps/ctrlProp45.xml><?xml version="1.0" encoding="utf-8"?>
<formControlPr xmlns="http://schemas.microsoft.com/office/spreadsheetml/2009/9/main" objectType="Radio" lockText="1"/>
</file>

<file path=xl/ctrlProps/ctrlProp46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Radio" firstButton="1" fmlaLink="$M$12" lockText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549954</xdr:colOff>
      <xdr:row>4</xdr:row>
      <xdr:rowOff>173038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435654</xdr:colOff>
      <xdr:row>4</xdr:row>
      <xdr:rowOff>173038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10</xdr:row>
          <xdr:rowOff>85725</xdr:rowOff>
        </xdr:from>
        <xdr:to>
          <xdr:col>5</xdr:col>
          <xdr:colOff>1981200</xdr:colOff>
          <xdr:row>10</xdr:row>
          <xdr:rowOff>504825</xdr:rowOff>
        </xdr:to>
        <xdr:sp macro="" textlink="">
          <xdr:nvSpPr>
            <xdr:cNvPr id="6145" name="Group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2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10</xdr:row>
          <xdr:rowOff>152400</xdr:rowOff>
        </xdr:from>
        <xdr:to>
          <xdr:col>5</xdr:col>
          <xdr:colOff>1828800</xdr:colOff>
          <xdr:row>10</xdr:row>
          <xdr:rowOff>400050</xdr:rowOff>
        </xdr:to>
        <xdr:grpSp>
          <xdr:nvGrpSpPr>
            <xdr:cNvPr id="3" name="Grupo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pSpPr/>
          </xdr:nvGrpSpPr>
          <xdr:grpSpPr>
            <a:xfrm>
              <a:off x="5524500" y="1981200"/>
              <a:ext cx="1657350" cy="247650"/>
              <a:chOff x="5524500" y="1981200"/>
              <a:chExt cx="1657350" cy="247650"/>
            </a:xfrm>
          </xdr:grpSpPr>
          <xdr:sp macro="" textlink="">
            <xdr:nvSpPr>
              <xdr:cNvPr id="6146" name="Option Button 2" hidden="1">
                <a:extLst>
                  <a:ext uri="{63B3BB69-23CF-44E3-9099-C40C66FF867C}">
                    <a14:compatExt spid="_x0000_s6146"/>
                  </a:ext>
                  <a:ext uri="{FF2B5EF4-FFF2-40B4-BE49-F238E27FC236}">
                    <a16:creationId xmlns:a16="http://schemas.microsoft.com/office/drawing/2014/main" id="{00000000-0008-0000-0200-000002180000}"/>
                  </a:ext>
                </a:extLst>
              </xdr:cNvPr>
              <xdr:cNvSpPr/>
            </xdr:nvSpPr>
            <xdr:spPr bwMode="auto">
              <a:xfrm>
                <a:off x="5524500" y="1981200"/>
                <a:ext cx="304800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47" name="Option Button 3" hidden="1">
                <a:extLst>
                  <a:ext uri="{63B3BB69-23CF-44E3-9099-C40C66FF867C}">
                    <a14:compatExt spid="_x0000_s6147"/>
                  </a:ext>
                  <a:ext uri="{FF2B5EF4-FFF2-40B4-BE49-F238E27FC236}">
                    <a16:creationId xmlns:a16="http://schemas.microsoft.com/office/drawing/2014/main" id="{00000000-0008-0000-0200-000003180000}"/>
                  </a:ext>
                </a:extLst>
              </xdr:cNvPr>
              <xdr:cNvSpPr/>
            </xdr:nvSpPr>
            <xdr:spPr bwMode="auto">
              <a:xfrm>
                <a:off x="6000750" y="20002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72" name="Option Button 28" hidden="1">
                <a:extLst>
                  <a:ext uri="{63B3BB69-23CF-44E3-9099-C40C66FF867C}">
                    <a14:compatExt spid="_x0000_s6172"/>
                  </a:ext>
                  <a:ext uri="{FF2B5EF4-FFF2-40B4-BE49-F238E27FC236}">
                    <a16:creationId xmlns:a16="http://schemas.microsoft.com/office/drawing/2014/main" id="{00000000-0008-0000-0200-00001C180000}"/>
                  </a:ext>
                </a:extLst>
              </xdr:cNvPr>
              <xdr:cNvSpPr/>
            </xdr:nvSpPr>
            <xdr:spPr bwMode="auto">
              <a:xfrm>
                <a:off x="6476999" y="2019300"/>
                <a:ext cx="704851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</xdr:row>
          <xdr:rowOff>85725</xdr:rowOff>
        </xdr:from>
        <xdr:to>
          <xdr:col>5</xdr:col>
          <xdr:colOff>1981200</xdr:colOff>
          <xdr:row>11</xdr:row>
          <xdr:rowOff>504825</xdr:rowOff>
        </xdr:to>
        <xdr:sp macro="" textlink="">
          <xdr:nvSpPr>
            <xdr:cNvPr id="6173" name="Group Box 29" hidden="1">
              <a:extLst>
                <a:ext uri="{63B3BB69-23CF-44E3-9099-C40C66FF867C}">
                  <a14:compatExt spid="_x0000_s6173"/>
                </a:ext>
                <a:ext uri="{FF2B5EF4-FFF2-40B4-BE49-F238E27FC236}">
                  <a16:creationId xmlns:a16="http://schemas.microsoft.com/office/drawing/2014/main" id="{00000000-0008-0000-0200-00001D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11</xdr:row>
          <xdr:rowOff>85725</xdr:rowOff>
        </xdr:from>
        <xdr:to>
          <xdr:col>5</xdr:col>
          <xdr:colOff>1981200</xdr:colOff>
          <xdr:row>11</xdr:row>
          <xdr:rowOff>504825</xdr:rowOff>
        </xdr:to>
        <xdr:sp macro="" textlink="">
          <xdr:nvSpPr>
            <xdr:cNvPr id="6174" name="Group Box 30" hidden="1">
              <a:extLst>
                <a:ext uri="{63B3BB69-23CF-44E3-9099-C40C66FF867C}">
                  <a14:compatExt spid="_x0000_s6174"/>
                </a:ext>
                <a:ext uri="{FF2B5EF4-FFF2-40B4-BE49-F238E27FC236}">
                  <a16:creationId xmlns:a16="http://schemas.microsoft.com/office/drawing/2014/main" id="{00000000-0008-0000-0200-00001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171450</xdr:colOff>
          <xdr:row>11</xdr:row>
          <xdr:rowOff>152400</xdr:rowOff>
        </xdr:from>
        <xdr:to>
          <xdr:col>5</xdr:col>
          <xdr:colOff>476250</xdr:colOff>
          <xdr:row>11</xdr:row>
          <xdr:rowOff>400050</xdr:rowOff>
        </xdr:to>
        <xdr:sp macro="" textlink="">
          <xdr:nvSpPr>
            <xdr:cNvPr id="6175" name="Option Button 31" hidden="1">
              <a:extLst>
                <a:ext uri="{63B3BB69-23CF-44E3-9099-C40C66FF867C}">
                  <a14:compatExt spid="_x0000_s6175"/>
                </a:ext>
                <a:ext uri="{FF2B5EF4-FFF2-40B4-BE49-F238E27FC236}">
                  <a16:creationId xmlns:a16="http://schemas.microsoft.com/office/drawing/2014/main" id="{00000000-0008-0000-0200-00001F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MX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Sí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647700</xdr:colOff>
          <xdr:row>11</xdr:row>
          <xdr:rowOff>171450</xdr:rowOff>
        </xdr:from>
        <xdr:to>
          <xdr:col>5</xdr:col>
          <xdr:colOff>1828800</xdr:colOff>
          <xdr:row>11</xdr:row>
          <xdr:rowOff>390525</xdr:rowOff>
        </xdr:to>
        <xdr:grpSp>
          <xdr:nvGrpSpPr>
            <xdr:cNvPr id="4" name="Grupo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pSpPr/>
          </xdr:nvGrpSpPr>
          <xdr:grpSpPr>
            <a:xfrm>
              <a:off x="6000750" y="2562225"/>
              <a:ext cx="1181100" cy="219075"/>
              <a:chOff x="6000750" y="2562225"/>
              <a:chExt cx="1181100" cy="219075"/>
            </a:xfrm>
          </xdr:grpSpPr>
          <xdr:sp macro="" textlink="">
            <xdr:nvSpPr>
              <xdr:cNvPr id="6176" name="Option Button 32" hidden="1">
                <a:extLst>
                  <a:ext uri="{63B3BB69-23CF-44E3-9099-C40C66FF867C}">
                    <a14:compatExt spid="_x0000_s6176"/>
                  </a:ext>
                  <a:ext uri="{FF2B5EF4-FFF2-40B4-BE49-F238E27FC236}">
                    <a16:creationId xmlns:a16="http://schemas.microsoft.com/office/drawing/2014/main" id="{00000000-0008-0000-0200-000020180000}"/>
                  </a:ext>
                </a:extLst>
              </xdr:cNvPr>
              <xdr:cNvSpPr/>
            </xdr:nvSpPr>
            <xdr:spPr bwMode="auto">
              <a:xfrm>
                <a:off x="6000750" y="2562225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77" name="Option Button 33" hidden="1">
                <a:extLst>
                  <a:ext uri="{63B3BB69-23CF-44E3-9099-C40C66FF867C}">
                    <a14:compatExt spid="_x0000_s6177"/>
                  </a:ext>
                  <a:ext uri="{FF2B5EF4-FFF2-40B4-BE49-F238E27FC236}">
                    <a16:creationId xmlns:a16="http://schemas.microsoft.com/office/drawing/2014/main" id="{00000000-0008-0000-0200-000021180000}"/>
                  </a:ext>
                </a:extLst>
              </xdr:cNvPr>
              <xdr:cNvSpPr/>
            </xdr:nvSpPr>
            <xdr:spPr bwMode="auto">
              <a:xfrm>
                <a:off x="6477000" y="2581275"/>
                <a:ext cx="704850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12</xdr:row>
          <xdr:rowOff>85725</xdr:rowOff>
        </xdr:from>
        <xdr:to>
          <xdr:col>5</xdr:col>
          <xdr:colOff>1981200</xdr:colOff>
          <xdr:row>12</xdr:row>
          <xdr:rowOff>504825</xdr:rowOff>
        </xdr:to>
        <xdr:sp macro="" textlink="">
          <xdr:nvSpPr>
            <xdr:cNvPr id="6178" name="Group Box 34" hidden="1">
              <a:extLst>
                <a:ext uri="{63B3BB69-23CF-44E3-9099-C40C66FF867C}">
                  <a14:compatExt spid="_x0000_s6178"/>
                </a:ext>
                <a:ext uri="{FF2B5EF4-FFF2-40B4-BE49-F238E27FC236}">
                  <a16:creationId xmlns:a16="http://schemas.microsoft.com/office/drawing/2014/main" id="{00000000-0008-0000-0200-00002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12</xdr:row>
          <xdr:rowOff>152400</xdr:rowOff>
        </xdr:from>
        <xdr:to>
          <xdr:col>5</xdr:col>
          <xdr:colOff>1828800</xdr:colOff>
          <xdr:row>12</xdr:row>
          <xdr:rowOff>400050</xdr:rowOff>
        </xdr:to>
        <xdr:grpSp>
          <xdr:nvGrpSpPr>
            <xdr:cNvPr id="15" name="Grupo 14">
              <a:extLst>
                <a:ext uri="{FF2B5EF4-FFF2-40B4-BE49-F238E27FC236}">
                  <a16:creationId xmlns:a16="http://schemas.microsoft.com/office/drawing/2014/main" id="{00000000-0008-0000-0200-00000F000000}"/>
                </a:ext>
              </a:extLst>
            </xdr:cNvPr>
            <xdr:cNvGrpSpPr/>
          </xdr:nvGrpSpPr>
          <xdr:grpSpPr>
            <a:xfrm>
              <a:off x="5524500" y="3105150"/>
              <a:ext cx="1657350" cy="247650"/>
              <a:chOff x="5524500" y="1981200"/>
              <a:chExt cx="1657350" cy="247650"/>
            </a:xfrm>
          </xdr:grpSpPr>
          <xdr:sp macro="" textlink="">
            <xdr:nvSpPr>
              <xdr:cNvPr id="6179" name="Option Button 35" hidden="1">
                <a:extLst>
                  <a:ext uri="{63B3BB69-23CF-44E3-9099-C40C66FF867C}">
                    <a14:compatExt spid="_x0000_s6179"/>
                  </a:ext>
                  <a:ext uri="{FF2B5EF4-FFF2-40B4-BE49-F238E27FC236}">
                    <a16:creationId xmlns:a16="http://schemas.microsoft.com/office/drawing/2014/main" id="{00000000-0008-0000-0200-000023180000}"/>
                  </a:ext>
                </a:extLst>
              </xdr:cNvPr>
              <xdr:cNvSpPr/>
            </xdr:nvSpPr>
            <xdr:spPr bwMode="auto">
              <a:xfrm>
                <a:off x="5524500" y="1981200"/>
                <a:ext cx="304800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80" name="Option Button 36" hidden="1">
                <a:extLst>
                  <a:ext uri="{63B3BB69-23CF-44E3-9099-C40C66FF867C}">
                    <a14:compatExt spid="_x0000_s6180"/>
                  </a:ext>
                  <a:ext uri="{FF2B5EF4-FFF2-40B4-BE49-F238E27FC236}">
                    <a16:creationId xmlns:a16="http://schemas.microsoft.com/office/drawing/2014/main" id="{00000000-0008-0000-0200-000024180000}"/>
                  </a:ext>
                </a:extLst>
              </xdr:cNvPr>
              <xdr:cNvSpPr/>
            </xdr:nvSpPr>
            <xdr:spPr bwMode="auto">
              <a:xfrm>
                <a:off x="6000750" y="20002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1" name="Option Button 37" hidden="1">
                <a:extLst>
                  <a:ext uri="{63B3BB69-23CF-44E3-9099-C40C66FF867C}">
                    <a14:compatExt spid="_x0000_s6181"/>
                  </a:ext>
                  <a:ext uri="{FF2B5EF4-FFF2-40B4-BE49-F238E27FC236}">
                    <a16:creationId xmlns:a16="http://schemas.microsoft.com/office/drawing/2014/main" id="{00000000-0008-0000-0200-000025180000}"/>
                  </a:ext>
                </a:extLst>
              </xdr:cNvPr>
              <xdr:cNvSpPr/>
            </xdr:nvSpPr>
            <xdr:spPr bwMode="auto">
              <a:xfrm>
                <a:off x="6476999" y="2019300"/>
                <a:ext cx="704851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13</xdr:row>
          <xdr:rowOff>85725</xdr:rowOff>
        </xdr:from>
        <xdr:to>
          <xdr:col>5</xdr:col>
          <xdr:colOff>1981200</xdr:colOff>
          <xdr:row>13</xdr:row>
          <xdr:rowOff>504825</xdr:rowOff>
        </xdr:to>
        <xdr:sp macro="" textlink="">
          <xdr:nvSpPr>
            <xdr:cNvPr id="6182" name="Group Box 38" hidden="1">
              <a:extLst>
                <a:ext uri="{63B3BB69-23CF-44E3-9099-C40C66FF867C}">
                  <a14:compatExt spid="_x0000_s6182"/>
                </a:ext>
                <a:ext uri="{FF2B5EF4-FFF2-40B4-BE49-F238E27FC236}">
                  <a16:creationId xmlns:a16="http://schemas.microsoft.com/office/drawing/2014/main" id="{00000000-0008-0000-0200-00002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13</xdr:row>
          <xdr:rowOff>85725</xdr:rowOff>
        </xdr:from>
        <xdr:to>
          <xdr:col>5</xdr:col>
          <xdr:colOff>1981200</xdr:colOff>
          <xdr:row>13</xdr:row>
          <xdr:rowOff>504825</xdr:rowOff>
        </xdr:to>
        <xdr:sp macro="" textlink="">
          <xdr:nvSpPr>
            <xdr:cNvPr id="6186" name="Group Box 42" hidden="1">
              <a:extLst>
                <a:ext uri="{63B3BB69-23CF-44E3-9099-C40C66FF867C}">
                  <a14:compatExt spid="_x0000_s6186"/>
                </a:ext>
                <a:ext uri="{FF2B5EF4-FFF2-40B4-BE49-F238E27FC236}">
                  <a16:creationId xmlns:a16="http://schemas.microsoft.com/office/drawing/2014/main" id="{00000000-0008-0000-0200-00002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13</xdr:row>
          <xdr:rowOff>152400</xdr:rowOff>
        </xdr:from>
        <xdr:to>
          <xdr:col>5</xdr:col>
          <xdr:colOff>1828800</xdr:colOff>
          <xdr:row>13</xdr:row>
          <xdr:rowOff>400050</xdr:rowOff>
        </xdr:to>
        <xdr:grpSp>
          <xdr:nvGrpSpPr>
            <xdr:cNvPr id="25" name="Grupo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GrpSpPr/>
          </xdr:nvGrpSpPr>
          <xdr:grpSpPr>
            <a:xfrm>
              <a:off x="5524500" y="3667125"/>
              <a:ext cx="1657350" cy="247650"/>
              <a:chOff x="5524500" y="1981200"/>
              <a:chExt cx="1657350" cy="247650"/>
            </a:xfrm>
          </xdr:grpSpPr>
          <xdr:sp macro="" textlink="">
            <xdr:nvSpPr>
              <xdr:cNvPr id="6187" name="Option Button 43" hidden="1">
                <a:extLst>
                  <a:ext uri="{63B3BB69-23CF-44E3-9099-C40C66FF867C}">
                    <a14:compatExt spid="_x0000_s6187"/>
                  </a:ext>
                  <a:ext uri="{FF2B5EF4-FFF2-40B4-BE49-F238E27FC236}">
                    <a16:creationId xmlns:a16="http://schemas.microsoft.com/office/drawing/2014/main" id="{00000000-0008-0000-0200-00002B180000}"/>
                  </a:ext>
                </a:extLst>
              </xdr:cNvPr>
              <xdr:cNvSpPr/>
            </xdr:nvSpPr>
            <xdr:spPr bwMode="auto">
              <a:xfrm>
                <a:off x="5524500" y="1981200"/>
                <a:ext cx="304800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88" name="Option Button 44" hidden="1">
                <a:extLst>
                  <a:ext uri="{63B3BB69-23CF-44E3-9099-C40C66FF867C}">
                    <a14:compatExt spid="_x0000_s6188"/>
                  </a:ext>
                  <a:ext uri="{FF2B5EF4-FFF2-40B4-BE49-F238E27FC236}">
                    <a16:creationId xmlns:a16="http://schemas.microsoft.com/office/drawing/2014/main" id="{00000000-0008-0000-0200-00002C180000}"/>
                  </a:ext>
                </a:extLst>
              </xdr:cNvPr>
              <xdr:cNvSpPr/>
            </xdr:nvSpPr>
            <xdr:spPr bwMode="auto">
              <a:xfrm>
                <a:off x="6000750" y="20002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89" name="Option Button 45" hidden="1">
                <a:extLst>
                  <a:ext uri="{63B3BB69-23CF-44E3-9099-C40C66FF867C}">
                    <a14:compatExt spid="_x0000_s6189"/>
                  </a:ext>
                  <a:ext uri="{FF2B5EF4-FFF2-40B4-BE49-F238E27FC236}">
                    <a16:creationId xmlns:a16="http://schemas.microsoft.com/office/drawing/2014/main" id="{00000000-0008-0000-0200-00002D180000}"/>
                  </a:ext>
                </a:extLst>
              </xdr:cNvPr>
              <xdr:cNvSpPr/>
            </xdr:nvSpPr>
            <xdr:spPr bwMode="auto">
              <a:xfrm>
                <a:off x="6476999" y="2019300"/>
                <a:ext cx="704851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14</xdr:row>
          <xdr:rowOff>85725</xdr:rowOff>
        </xdr:from>
        <xdr:to>
          <xdr:col>5</xdr:col>
          <xdr:colOff>1981200</xdr:colOff>
          <xdr:row>14</xdr:row>
          <xdr:rowOff>504825</xdr:rowOff>
        </xdr:to>
        <xdr:sp macro="" textlink="">
          <xdr:nvSpPr>
            <xdr:cNvPr id="6190" name="Group Box 46" hidden="1">
              <a:extLst>
                <a:ext uri="{63B3BB69-23CF-44E3-9099-C40C66FF867C}">
                  <a14:compatExt spid="_x0000_s6190"/>
                </a:ext>
                <a:ext uri="{FF2B5EF4-FFF2-40B4-BE49-F238E27FC236}">
                  <a16:creationId xmlns:a16="http://schemas.microsoft.com/office/drawing/2014/main" id="{00000000-0008-0000-0200-00002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14</xdr:row>
          <xdr:rowOff>152400</xdr:rowOff>
        </xdr:from>
        <xdr:to>
          <xdr:col>5</xdr:col>
          <xdr:colOff>1828800</xdr:colOff>
          <xdr:row>14</xdr:row>
          <xdr:rowOff>400050</xdr:rowOff>
        </xdr:to>
        <xdr:grpSp>
          <xdr:nvGrpSpPr>
            <xdr:cNvPr id="30" name="Grupo 29">
              <a:extLst>
                <a:ext uri="{FF2B5EF4-FFF2-40B4-BE49-F238E27FC236}">
                  <a16:creationId xmlns:a16="http://schemas.microsoft.com/office/drawing/2014/main" id="{00000000-0008-0000-0200-00001E000000}"/>
                </a:ext>
              </a:extLst>
            </xdr:cNvPr>
            <xdr:cNvGrpSpPr/>
          </xdr:nvGrpSpPr>
          <xdr:grpSpPr>
            <a:xfrm>
              <a:off x="5524500" y="4229100"/>
              <a:ext cx="1657350" cy="247650"/>
              <a:chOff x="5524500" y="1981200"/>
              <a:chExt cx="1657350" cy="247650"/>
            </a:xfrm>
          </xdr:grpSpPr>
          <xdr:sp macro="" textlink="">
            <xdr:nvSpPr>
              <xdr:cNvPr id="6191" name="Option Button 47" hidden="1">
                <a:extLst>
                  <a:ext uri="{63B3BB69-23CF-44E3-9099-C40C66FF867C}">
                    <a14:compatExt spid="_x0000_s6191"/>
                  </a:ext>
                  <a:ext uri="{FF2B5EF4-FFF2-40B4-BE49-F238E27FC236}">
                    <a16:creationId xmlns:a16="http://schemas.microsoft.com/office/drawing/2014/main" id="{00000000-0008-0000-0200-00002F180000}"/>
                  </a:ext>
                </a:extLst>
              </xdr:cNvPr>
              <xdr:cNvSpPr/>
            </xdr:nvSpPr>
            <xdr:spPr bwMode="auto">
              <a:xfrm>
                <a:off x="5524500" y="1981200"/>
                <a:ext cx="304800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92" name="Option Button 48" hidden="1">
                <a:extLst>
                  <a:ext uri="{63B3BB69-23CF-44E3-9099-C40C66FF867C}">
                    <a14:compatExt spid="_x0000_s6192"/>
                  </a:ext>
                  <a:ext uri="{FF2B5EF4-FFF2-40B4-BE49-F238E27FC236}">
                    <a16:creationId xmlns:a16="http://schemas.microsoft.com/office/drawing/2014/main" id="{00000000-0008-0000-0200-000030180000}"/>
                  </a:ext>
                </a:extLst>
              </xdr:cNvPr>
              <xdr:cNvSpPr/>
            </xdr:nvSpPr>
            <xdr:spPr bwMode="auto">
              <a:xfrm>
                <a:off x="6000750" y="20002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93" name="Option Button 49" hidden="1">
                <a:extLst>
                  <a:ext uri="{63B3BB69-23CF-44E3-9099-C40C66FF867C}">
                    <a14:compatExt spid="_x0000_s6193"/>
                  </a:ext>
                  <a:ext uri="{FF2B5EF4-FFF2-40B4-BE49-F238E27FC236}">
                    <a16:creationId xmlns:a16="http://schemas.microsoft.com/office/drawing/2014/main" id="{00000000-0008-0000-0200-000031180000}"/>
                  </a:ext>
                </a:extLst>
              </xdr:cNvPr>
              <xdr:cNvSpPr/>
            </xdr:nvSpPr>
            <xdr:spPr bwMode="auto">
              <a:xfrm>
                <a:off x="6476999" y="2019300"/>
                <a:ext cx="704851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15</xdr:row>
          <xdr:rowOff>85725</xdr:rowOff>
        </xdr:from>
        <xdr:to>
          <xdr:col>5</xdr:col>
          <xdr:colOff>1981200</xdr:colOff>
          <xdr:row>15</xdr:row>
          <xdr:rowOff>504825</xdr:rowOff>
        </xdr:to>
        <xdr:sp macro="" textlink="">
          <xdr:nvSpPr>
            <xdr:cNvPr id="6194" name="Group Box 50" hidden="1">
              <a:extLst>
                <a:ext uri="{63B3BB69-23CF-44E3-9099-C40C66FF867C}">
                  <a14:compatExt spid="_x0000_s6194"/>
                </a:ext>
                <a:ext uri="{FF2B5EF4-FFF2-40B4-BE49-F238E27FC236}">
                  <a16:creationId xmlns:a16="http://schemas.microsoft.com/office/drawing/2014/main" id="{00000000-0008-0000-0200-00003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15</xdr:row>
          <xdr:rowOff>152400</xdr:rowOff>
        </xdr:from>
        <xdr:to>
          <xdr:col>5</xdr:col>
          <xdr:colOff>1828800</xdr:colOff>
          <xdr:row>15</xdr:row>
          <xdr:rowOff>400050</xdr:rowOff>
        </xdr:to>
        <xdr:grpSp>
          <xdr:nvGrpSpPr>
            <xdr:cNvPr id="35" name="Grupo 34">
              <a:extLst>
                <a:ext uri="{FF2B5EF4-FFF2-40B4-BE49-F238E27FC236}">
                  <a16:creationId xmlns:a16="http://schemas.microsoft.com/office/drawing/2014/main" id="{00000000-0008-0000-0200-000023000000}"/>
                </a:ext>
              </a:extLst>
            </xdr:cNvPr>
            <xdr:cNvGrpSpPr/>
          </xdr:nvGrpSpPr>
          <xdr:grpSpPr>
            <a:xfrm>
              <a:off x="5524500" y="4791075"/>
              <a:ext cx="1657350" cy="247650"/>
              <a:chOff x="5524500" y="1981200"/>
              <a:chExt cx="1657350" cy="247650"/>
            </a:xfrm>
          </xdr:grpSpPr>
          <xdr:sp macro="" textlink="">
            <xdr:nvSpPr>
              <xdr:cNvPr id="6195" name="Option Button 51" hidden="1">
                <a:extLst>
                  <a:ext uri="{63B3BB69-23CF-44E3-9099-C40C66FF867C}">
                    <a14:compatExt spid="_x0000_s6195"/>
                  </a:ext>
                  <a:ext uri="{FF2B5EF4-FFF2-40B4-BE49-F238E27FC236}">
                    <a16:creationId xmlns:a16="http://schemas.microsoft.com/office/drawing/2014/main" id="{00000000-0008-0000-0200-000033180000}"/>
                  </a:ext>
                </a:extLst>
              </xdr:cNvPr>
              <xdr:cNvSpPr/>
            </xdr:nvSpPr>
            <xdr:spPr bwMode="auto">
              <a:xfrm>
                <a:off x="5524500" y="1981200"/>
                <a:ext cx="304800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196" name="Option Button 52" hidden="1">
                <a:extLst>
                  <a:ext uri="{63B3BB69-23CF-44E3-9099-C40C66FF867C}">
                    <a14:compatExt spid="_x0000_s6196"/>
                  </a:ext>
                  <a:ext uri="{FF2B5EF4-FFF2-40B4-BE49-F238E27FC236}">
                    <a16:creationId xmlns:a16="http://schemas.microsoft.com/office/drawing/2014/main" id="{00000000-0008-0000-0200-000034180000}"/>
                  </a:ext>
                </a:extLst>
              </xdr:cNvPr>
              <xdr:cNvSpPr/>
            </xdr:nvSpPr>
            <xdr:spPr bwMode="auto">
              <a:xfrm>
                <a:off x="6000750" y="20002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197" name="Option Button 53" hidden="1">
                <a:extLst>
                  <a:ext uri="{63B3BB69-23CF-44E3-9099-C40C66FF867C}">
                    <a14:compatExt spid="_x0000_s6197"/>
                  </a:ext>
                  <a:ext uri="{FF2B5EF4-FFF2-40B4-BE49-F238E27FC236}">
                    <a16:creationId xmlns:a16="http://schemas.microsoft.com/office/drawing/2014/main" id="{00000000-0008-0000-0200-000035180000}"/>
                  </a:ext>
                </a:extLst>
              </xdr:cNvPr>
              <xdr:cNvSpPr/>
            </xdr:nvSpPr>
            <xdr:spPr bwMode="auto">
              <a:xfrm>
                <a:off x="6476999" y="2019300"/>
                <a:ext cx="704851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16</xdr:row>
          <xdr:rowOff>85725</xdr:rowOff>
        </xdr:from>
        <xdr:to>
          <xdr:col>5</xdr:col>
          <xdr:colOff>1981200</xdr:colOff>
          <xdr:row>16</xdr:row>
          <xdr:rowOff>504825</xdr:rowOff>
        </xdr:to>
        <xdr:sp macro="" textlink="">
          <xdr:nvSpPr>
            <xdr:cNvPr id="6198" name="Group Box 54" hidden="1">
              <a:extLst>
                <a:ext uri="{63B3BB69-23CF-44E3-9099-C40C66FF867C}">
                  <a14:compatExt spid="_x0000_s6198"/>
                </a:ext>
                <a:ext uri="{FF2B5EF4-FFF2-40B4-BE49-F238E27FC236}">
                  <a16:creationId xmlns:a16="http://schemas.microsoft.com/office/drawing/2014/main" id="{00000000-0008-0000-0200-00003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16</xdr:row>
          <xdr:rowOff>152400</xdr:rowOff>
        </xdr:from>
        <xdr:to>
          <xdr:col>5</xdr:col>
          <xdr:colOff>1828800</xdr:colOff>
          <xdr:row>16</xdr:row>
          <xdr:rowOff>400050</xdr:rowOff>
        </xdr:to>
        <xdr:grpSp>
          <xdr:nvGrpSpPr>
            <xdr:cNvPr id="40" name="Grupo 39">
              <a:extLst>
                <a:ext uri="{FF2B5EF4-FFF2-40B4-BE49-F238E27FC236}">
                  <a16:creationId xmlns:a16="http://schemas.microsoft.com/office/drawing/2014/main" id="{00000000-0008-0000-0200-000028000000}"/>
                </a:ext>
              </a:extLst>
            </xdr:cNvPr>
            <xdr:cNvGrpSpPr/>
          </xdr:nvGrpSpPr>
          <xdr:grpSpPr>
            <a:xfrm>
              <a:off x="5524500" y="5353050"/>
              <a:ext cx="1657350" cy="247650"/>
              <a:chOff x="5524500" y="1981200"/>
              <a:chExt cx="1657350" cy="247650"/>
            </a:xfrm>
          </xdr:grpSpPr>
          <xdr:sp macro="" textlink="">
            <xdr:nvSpPr>
              <xdr:cNvPr id="6199" name="Option Button 55" hidden="1">
                <a:extLst>
                  <a:ext uri="{63B3BB69-23CF-44E3-9099-C40C66FF867C}">
                    <a14:compatExt spid="_x0000_s6199"/>
                  </a:ext>
                  <a:ext uri="{FF2B5EF4-FFF2-40B4-BE49-F238E27FC236}">
                    <a16:creationId xmlns:a16="http://schemas.microsoft.com/office/drawing/2014/main" id="{00000000-0008-0000-0200-000037180000}"/>
                  </a:ext>
                </a:extLst>
              </xdr:cNvPr>
              <xdr:cNvSpPr/>
            </xdr:nvSpPr>
            <xdr:spPr bwMode="auto">
              <a:xfrm>
                <a:off x="5524500" y="1981200"/>
                <a:ext cx="304800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200" name="Option Button 56" hidden="1">
                <a:extLst>
                  <a:ext uri="{63B3BB69-23CF-44E3-9099-C40C66FF867C}">
                    <a14:compatExt spid="_x0000_s6200"/>
                  </a:ext>
                  <a:ext uri="{FF2B5EF4-FFF2-40B4-BE49-F238E27FC236}">
                    <a16:creationId xmlns:a16="http://schemas.microsoft.com/office/drawing/2014/main" id="{00000000-0008-0000-0200-000038180000}"/>
                  </a:ext>
                </a:extLst>
              </xdr:cNvPr>
              <xdr:cNvSpPr/>
            </xdr:nvSpPr>
            <xdr:spPr bwMode="auto">
              <a:xfrm>
                <a:off x="6000750" y="20002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201" name="Option Button 57" hidden="1">
                <a:extLst>
                  <a:ext uri="{63B3BB69-23CF-44E3-9099-C40C66FF867C}">
                    <a14:compatExt spid="_x0000_s6201"/>
                  </a:ext>
                  <a:ext uri="{FF2B5EF4-FFF2-40B4-BE49-F238E27FC236}">
                    <a16:creationId xmlns:a16="http://schemas.microsoft.com/office/drawing/2014/main" id="{00000000-0008-0000-0200-000039180000}"/>
                  </a:ext>
                </a:extLst>
              </xdr:cNvPr>
              <xdr:cNvSpPr/>
            </xdr:nvSpPr>
            <xdr:spPr bwMode="auto">
              <a:xfrm>
                <a:off x="6476999" y="2019300"/>
                <a:ext cx="704851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17</xdr:row>
          <xdr:rowOff>85725</xdr:rowOff>
        </xdr:from>
        <xdr:to>
          <xdr:col>5</xdr:col>
          <xdr:colOff>1981200</xdr:colOff>
          <xdr:row>17</xdr:row>
          <xdr:rowOff>504825</xdr:rowOff>
        </xdr:to>
        <xdr:sp macro="" textlink="">
          <xdr:nvSpPr>
            <xdr:cNvPr id="6202" name="Group Box 58" hidden="1">
              <a:extLst>
                <a:ext uri="{63B3BB69-23CF-44E3-9099-C40C66FF867C}">
                  <a14:compatExt spid="_x0000_s6202"/>
                </a:ext>
                <a:ext uri="{FF2B5EF4-FFF2-40B4-BE49-F238E27FC236}">
                  <a16:creationId xmlns:a16="http://schemas.microsoft.com/office/drawing/2014/main" id="{00000000-0008-0000-0200-00003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17</xdr:row>
          <xdr:rowOff>152400</xdr:rowOff>
        </xdr:from>
        <xdr:to>
          <xdr:col>5</xdr:col>
          <xdr:colOff>1828800</xdr:colOff>
          <xdr:row>17</xdr:row>
          <xdr:rowOff>400050</xdr:rowOff>
        </xdr:to>
        <xdr:grpSp>
          <xdr:nvGrpSpPr>
            <xdr:cNvPr id="45" name="Grupo 44">
              <a:extLst>
                <a:ext uri="{FF2B5EF4-FFF2-40B4-BE49-F238E27FC236}">
                  <a16:creationId xmlns:a16="http://schemas.microsoft.com/office/drawing/2014/main" id="{00000000-0008-0000-0200-00002D000000}"/>
                </a:ext>
              </a:extLst>
            </xdr:cNvPr>
            <xdr:cNvGrpSpPr/>
          </xdr:nvGrpSpPr>
          <xdr:grpSpPr>
            <a:xfrm>
              <a:off x="5524500" y="5915025"/>
              <a:ext cx="1657350" cy="247650"/>
              <a:chOff x="5524500" y="1981200"/>
              <a:chExt cx="1657350" cy="247650"/>
            </a:xfrm>
          </xdr:grpSpPr>
          <xdr:sp macro="" textlink="">
            <xdr:nvSpPr>
              <xdr:cNvPr id="6203" name="Option Button 59" hidden="1">
                <a:extLst>
                  <a:ext uri="{63B3BB69-23CF-44E3-9099-C40C66FF867C}">
                    <a14:compatExt spid="_x0000_s6203"/>
                  </a:ext>
                  <a:ext uri="{FF2B5EF4-FFF2-40B4-BE49-F238E27FC236}">
                    <a16:creationId xmlns:a16="http://schemas.microsoft.com/office/drawing/2014/main" id="{00000000-0008-0000-0200-00003B180000}"/>
                  </a:ext>
                </a:extLst>
              </xdr:cNvPr>
              <xdr:cNvSpPr/>
            </xdr:nvSpPr>
            <xdr:spPr bwMode="auto">
              <a:xfrm>
                <a:off x="5524500" y="1981200"/>
                <a:ext cx="304800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204" name="Option Button 60" hidden="1">
                <a:extLst>
                  <a:ext uri="{63B3BB69-23CF-44E3-9099-C40C66FF867C}">
                    <a14:compatExt spid="_x0000_s6204"/>
                  </a:ext>
                  <a:ext uri="{FF2B5EF4-FFF2-40B4-BE49-F238E27FC236}">
                    <a16:creationId xmlns:a16="http://schemas.microsoft.com/office/drawing/2014/main" id="{00000000-0008-0000-0200-00003C180000}"/>
                  </a:ext>
                </a:extLst>
              </xdr:cNvPr>
              <xdr:cNvSpPr/>
            </xdr:nvSpPr>
            <xdr:spPr bwMode="auto">
              <a:xfrm>
                <a:off x="6000750" y="20002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205" name="Option Button 61" hidden="1">
                <a:extLst>
                  <a:ext uri="{63B3BB69-23CF-44E3-9099-C40C66FF867C}">
                    <a14:compatExt spid="_x0000_s6205"/>
                  </a:ext>
                  <a:ext uri="{FF2B5EF4-FFF2-40B4-BE49-F238E27FC236}">
                    <a16:creationId xmlns:a16="http://schemas.microsoft.com/office/drawing/2014/main" id="{00000000-0008-0000-0200-00003D180000}"/>
                  </a:ext>
                </a:extLst>
              </xdr:cNvPr>
              <xdr:cNvSpPr/>
            </xdr:nvSpPr>
            <xdr:spPr bwMode="auto">
              <a:xfrm>
                <a:off x="6476999" y="2019300"/>
                <a:ext cx="704851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18</xdr:row>
          <xdr:rowOff>85725</xdr:rowOff>
        </xdr:from>
        <xdr:to>
          <xdr:col>5</xdr:col>
          <xdr:colOff>1981200</xdr:colOff>
          <xdr:row>18</xdr:row>
          <xdr:rowOff>504825</xdr:rowOff>
        </xdr:to>
        <xdr:sp macro="" textlink="">
          <xdr:nvSpPr>
            <xdr:cNvPr id="6206" name="Group Box 62" hidden="1">
              <a:extLst>
                <a:ext uri="{63B3BB69-23CF-44E3-9099-C40C66FF867C}">
                  <a14:compatExt spid="_x0000_s6206"/>
                </a:ext>
                <a:ext uri="{FF2B5EF4-FFF2-40B4-BE49-F238E27FC236}">
                  <a16:creationId xmlns:a16="http://schemas.microsoft.com/office/drawing/2014/main" id="{00000000-0008-0000-0200-00003E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18</xdr:row>
          <xdr:rowOff>152400</xdr:rowOff>
        </xdr:from>
        <xdr:to>
          <xdr:col>5</xdr:col>
          <xdr:colOff>1828800</xdr:colOff>
          <xdr:row>18</xdr:row>
          <xdr:rowOff>400050</xdr:rowOff>
        </xdr:to>
        <xdr:grpSp>
          <xdr:nvGrpSpPr>
            <xdr:cNvPr id="50" name="Grupo 49">
              <a:extLst>
                <a:ext uri="{FF2B5EF4-FFF2-40B4-BE49-F238E27FC236}">
                  <a16:creationId xmlns:a16="http://schemas.microsoft.com/office/drawing/2014/main" id="{00000000-0008-0000-0200-000032000000}"/>
                </a:ext>
              </a:extLst>
            </xdr:cNvPr>
            <xdr:cNvGrpSpPr/>
          </xdr:nvGrpSpPr>
          <xdr:grpSpPr>
            <a:xfrm>
              <a:off x="5524500" y="6477000"/>
              <a:ext cx="1657350" cy="247650"/>
              <a:chOff x="5524500" y="1981200"/>
              <a:chExt cx="1657350" cy="247650"/>
            </a:xfrm>
          </xdr:grpSpPr>
          <xdr:sp macro="" textlink="">
            <xdr:nvSpPr>
              <xdr:cNvPr id="6207" name="Option Button 63" hidden="1">
                <a:extLst>
                  <a:ext uri="{63B3BB69-23CF-44E3-9099-C40C66FF867C}">
                    <a14:compatExt spid="_x0000_s6207"/>
                  </a:ext>
                  <a:ext uri="{FF2B5EF4-FFF2-40B4-BE49-F238E27FC236}">
                    <a16:creationId xmlns:a16="http://schemas.microsoft.com/office/drawing/2014/main" id="{00000000-0008-0000-0200-00003F180000}"/>
                  </a:ext>
                </a:extLst>
              </xdr:cNvPr>
              <xdr:cNvSpPr/>
            </xdr:nvSpPr>
            <xdr:spPr bwMode="auto">
              <a:xfrm>
                <a:off x="5524500" y="1981200"/>
                <a:ext cx="304800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208" name="Option Button 64" hidden="1">
                <a:extLst>
                  <a:ext uri="{63B3BB69-23CF-44E3-9099-C40C66FF867C}">
                    <a14:compatExt spid="_x0000_s6208"/>
                  </a:ext>
                  <a:ext uri="{FF2B5EF4-FFF2-40B4-BE49-F238E27FC236}">
                    <a16:creationId xmlns:a16="http://schemas.microsoft.com/office/drawing/2014/main" id="{00000000-0008-0000-0200-000040180000}"/>
                  </a:ext>
                </a:extLst>
              </xdr:cNvPr>
              <xdr:cNvSpPr/>
            </xdr:nvSpPr>
            <xdr:spPr bwMode="auto">
              <a:xfrm>
                <a:off x="6000750" y="20002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209" name="Option Button 65" hidden="1">
                <a:extLst>
                  <a:ext uri="{63B3BB69-23CF-44E3-9099-C40C66FF867C}">
                    <a14:compatExt spid="_x0000_s6209"/>
                  </a:ext>
                  <a:ext uri="{FF2B5EF4-FFF2-40B4-BE49-F238E27FC236}">
                    <a16:creationId xmlns:a16="http://schemas.microsoft.com/office/drawing/2014/main" id="{00000000-0008-0000-0200-000041180000}"/>
                  </a:ext>
                </a:extLst>
              </xdr:cNvPr>
              <xdr:cNvSpPr/>
            </xdr:nvSpPr>
            <xdr:spPr bwMode="auto">
              <a:xfrm>
                <a:off x="6476999" y="2019300"/>
                <a:ext cx="704851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19</xdr:row>
          <xdr:rowOff>85725</xdr:rowOff>
        </xdr:from>
        <xdr:to>
          <xdr:col>5</xdr:col>
          <xdr:colOff>1981200</xdr:colOff>
          <xdr:row>19</xdr:row>
          <xdr:rowOff>504825</xdr:rowOff>
        </xdr:to>
        <xdr:sp macro="" textlink="">
          <xdr:nvSpPr>
            <xdr:cNvPr id="6210" name="Group Box 66" hidden="1">
              <a:extLst>
                <a:ext uri="{63B3BB69-23CF-44E3-9099-C40C66FF867C}">
                  <a14:compatExt spid="_x0000_s6210"/>
                </a:ext>
                <a:ext uri="{FF2B5EF4-FFF2-40B4-BE49-F238E27FC236}">
                  <a16:creationId xmlns:a16="http://schemas.microsoft.com/office/drawing/2014/main" id="{00000000-0008-0000-0200-00004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19</xdr:row>
          <xdr:rowOff>152400</xdr:rowOff>
        </xdr:from>
        <xdr:to>
          <xdr:col>5</xdr:col>
          <xdr:colOff>1828800</xdr:colOff>
          <xdr:row>19</xdr:row>
          <xdr:rowOff>400050</xdr:rowOff>
        </xdr:to>
        <xdr:grpSp>
          <xdr:nvGrpSpPr>
            <xdr:cNvPr id="55" name="Grupo 54">
              <a:extLst>
                <a:ext uri="{FF2B5EF4-FFF2-40B4-BE49-F238E27FC236}">
                  <a16:creationId xmlns:a16="http://schemas.microsoft.com/office/drawing/2014/main" id="{00000000-0008-0000-0200-000037000000}"/>
                </a:ext>
              </a:extLst>
            </xdr:cNvPr>
            <xdr:cNvGrpSpPr/>
          </xdr:nvGrpSpPr>
          <xdr:grpSpPr>
            <a:xfrm>
              <a:off x="5524500" y="7038975"/>
              <a:ext cx="1657350" cy="247650"/>
              <a:chOff x="5524500" y="1981200"/>
              <a:chExt cx="1657350" cy="247650"/>
            </a:xfrm>
          </xdr:grpSpPr>
          <xdr:sp macro="" textlink="">
            <xdr:nvSpPr>
              <xdr:cNvPr id="6211" name="Option Button 67" hidden="1">
                <a:extLst>
                  <a:ext uri="{63B3BB69-23CF-44E3-9099-C40C66FF867C}">
                    <a14:compatExt spid="_x0000_s6211"/>
                  </a:ext>
                  <a:ext uri="{FF2B5EF4-FFF2-40B4-BE49-F238E27FC236}">
                    <a16:creationId xmlns:a16="http://schemas.microsoft.com/office/drawing/2014/main" id="{00000000-0008-0000-0200-000043180000}"/>
                  </a:ext>
                </a:extLst>
              </xdr:cNvPr>
              <xdr:cNvSpPr/>
            </xdr:nvSpPr>
            <xdr:spPr bwMode="auto">
              <a:xfrm>
                <a:off x="5524500" y="1981200"/>
                <a:ext cx="304800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212" name="Option Button 68" hidden="1">
                <a:extLst>
                  <a:ext uri="{63B3BB69-23CF-44E3-9099-C40C66FF867C}">
                    <a14:compatExt spid="_x0000_s6212"/>
                  </a:ext>
                  <a:ext uri="{FF2B5EF4-FFF2-40B4-BE49-F238E27FC236}">
                    <a16:creationId xmlns:a16="http://schemas.microsoft.com/office/drawing/2014/main" id="{00000000-0008-0000-0200-000044180000}"/>
                  </a:ext>
                </a:extLst>
              </xdr:cNvPr>
              <xdr:cNvSpPr/>
            </xdr:nvSpPr>
            <xdr:spPr bwMode="auto">
              <a:xfrm>
                <a:off x="6000750" y="20002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213" name="Option Button 69" hidden="1">
                <a:extLst>
                  <a:ext uri="{63B3BB69-23CF-44E3-9099-C40C66FF867C}">
                    <a14:compatExt spid="_x0000_s6213"/>
                  </a:ext>
                  <a:ext uri="{FF2B5EF4-FFF2-40B4-BE49-F238E27FC236}">
                    <a16:creationId xmlns:a16="http://schemas.microsoft.com/office/drawing/2014/main" id="{00000000-0008-0000-0200-000045180000}"/>
                  </a:ext>
                </a:extLst>
              </xdr:cNvPr>
              <xdr:cNvSpPr/>
            </xdr:nvSpPr>
            <xdr:spPr bwMode="auto">
              <a:xfrm>
                <a:off x="6476999" y="2019300"/>
                <a:ext cx="704851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47625</xdr:colOff>
          <xdr:row>20</xdr:row>
          <xdr:rowOff>85725</xdr:rowOff>
        </xdr:from>
        <xdr:to>
          <xdr:col>5</xdr:col>
          <xdr:colOff>1981200</xdr:colOff>
          <xdr:row>20</xdr:row>
          <xdr:rowOff>504825</xdr:rowOff>
        </xdr:to>
        <xdr:sp macro="" textlink="">
          <xdr:nvSpPr>
            <xdr:cNvPr id="6214" name="Group Box 70" hidden="1">
              <a:extLst>
                <a:ext uri="{63B3BB69-23CF-44E3-9099-C40C66FF867C}">
                  <a14:compatExt spid="_x0000_s6214"/>
                </a:ext>
                <a:ext uri="{FF2B5EF4-FFF2-40B4-BE49-F238E27FC236}">
                  <a16:creationId xmlns:a16="http://schemas.microsoft.com/office/drawing/2014/main" id="{00000000-0008-0000-0200-00004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171450</xdr:colOff>
          <xdr:row>20</xdr:row>
          <xdr:rowOff>152400</xdr:rowOff>
        </xdr:from>
        <xdr:to>
          <xdr:col>5</xdr:col>
          <xdr:colOff>1828800</xdr:colOff>
          <xdr:row>20</xdr:row>
          <xdr:rowOff>400050</xdr:rowOff>
        </xdr:to>
        <xdr:grpSp>
          <xdr:nvGrpSpPr>
            <xdr:cNvPr id="60" name="Grupo 59">
              <a:extLst>
                <a:ext uri="{FF2B5EF4-FFF2-40B4-BE49-F238E27FC236}">
                  <a16:creationId xmlns:a16="http://schemas.microsoft.com/office/drawing/2014/main" id="{00000000-0008-0000-0200-00003C000000}"/>
                </a:ext>
              </a:extLst>
            </xdr:cNvPr>
            <xdr:cNvGrpSpPr/>
          </xdr:nvGrpSpPr>
          <xdr:grpSpPr>
            <a:xfrm>
              <a:off x="5524500" y="7600950"/>
              <a:ext cx="1657350" cy="247650"/>
              <a:chOff x="5524500" y="1981200"/>
              <a:chExt cx="1657350" cy="247650"/>
            </a:xfrm>
          </xdr:grpSpPr>
          <xdr:sp macro="" textlink="">
            <xdr:nvSpPr>
              <xdr:cNvPr id="6215" name="Option Button 71" hidden="1">
                <a:extLst>
                  <a:ext uri="{63B3BB69-23CF-44E3-9099-C40C66FF867C}">
                    <a14:compatExt spid="_x0000_s6215"/>
                  </a:ext>
                  <a:ext uri="{FF2B5EF4-FFF2-40B4-BE49-F238E27FC236}">
                    <a16:creationId xmlns:a16="http://schemas.microsoft.com/office/drawing/2014/main" id="{00000000-0008-0000-0200-000047180000}"/>
                  </a:ext>
                </a:extLst>
              </xdr:cNvPr>
              <xdr:cNvSpPr/>
            </xdr:nvSpPr>
            <xdr:spPr bwMode="auto">
              <a:xfrm>
                <a:off x="5524500" y="1981200"/>
                <a:ext cx="304800" cy="2476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Sí</a:t>
                </a:r>
              </a:p>
            </xdr:txBody>
          </xdr:sp>
          <xdr:sp macro="" textlink="">
            <xdr:nvSpPr>
              <xdr:cNvPr id="6216" name="Option Button 72" hidden="1">
                <a:extLst>
                  <a:ext uri="{63B3BB69-23CF-44E3-9099-C40C66FF867C}">
                    <a14:compatExt spid="_x0000_s6216"/>
                  </a:ext>
                  <a:ext uri="{FF2B5EF4-FFF2-40B4-BE49-F238E27FC236}">
                    <a16:creationId xmlns:a16="http://schemas.microsoft.com/office/drawing/2014/main" id="{00000000-0008-0000-0200-000048180000}"/>
                  </a:ext>
                </a:extLst>
              </xdr:cNvPr>
              <xdr:cNvSpPr/>
            </xdr:nvSpPr>
            <xdr:spPr bwMode="auto">
              <a:xfrm>
                <a:off x="6000750" y="2000250"/>
                <a:ext cx="304800" cy="2190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</a:t>
                </a:r>
              </a:p>
            </xdr:txBody>
          </xdr:sp>
          <xdr:sp macro="" textlink="">
            <xdr:nvSpPr>
              <xdr:cNvPr id="6217" name="Option Button 73" hidden="1">
                <a:extLst>
                  <a:ext uri="{63B3BB69-23CF-44E3-9099-C40C66FF867C}">
                    <a14:compatExt spid="_x0000_s6217"/>
                  </a:ext>
                  <a:ext uri="{FF2B5EF4-FFF2-40B4-BE49-F238E27FC236}">
                    <a16:creationId xmlns:a16="http://schemas.microsoft.com/office/drawing/2014/main" id="{00000000-0008-0000-0200-000049180000}"/>
                  </a:ext>
                </a:extLst>
              </xdr:cNvPr>
              <xdr:cNvSpPr/>
            </xdr:nvSpPr>
            <xdr:spPr bwMode="auto">
              <a:xfrm>
                <a:off x="6476999" y="2019300"/>
                <a:ext cx="704851" cy="1809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s-MX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No Aplica</a:t>
                </a:r>
              </a:p>
            </xdr:txBody>
          </xdr:sp>
        </xdr:grp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4</xdr:col>
      <xdr:colOff>788079</xdr:colOff>
      <xdr:row>4</xdr:row>
      <xdr:rowOff>173038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664254</xdr:colOff>
      <xdr:row>4</xdr:row>
      <xdr:rowOff>134938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007654" cy="8969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J39"/>
  <sheetViews>
    <sheetView showGridLines="0" showRowColHeaders="0" tabSelected="1" workbookViewId="0">
      <selection activeCell="A9" sqref="A9:J9"/>
    </sheetView>
  </sheetViews>
  <sheetFormatPr baseColWidth="10" defaultColWidth="11.42578125" defaultRowHeight="14.25" x14ac:dyDescent="0.2"/>
  <cols>
    <col min="1" max="1" width="41.7109375" style="3" customWidth="1"/>
    <col min="2" max="2" width="13.7109375" style="3" bestFit="1" customWidth="1"/>
    <col min="3" max="6" width="11.42578125" style="3"/>
    <col min="7" max="7" width="5.140625" style="3" customWidth="1"/>
    <col min="8" max="8" width="13.5703125" style="3" customWidth="1"/>
    <col min="9" max="16384" width="11.42578125" style="3"/>
  </cols>
  <sheetData>
    <row r="1" spans="1:10" x14ac:dyDescent="0.2">
      <c r="A1" s="23"/>
      <c r="B1" s="23"/>
      <c r="C1" s="23"/>
      <c r="D1" s="23"/>
      <c r="E1" s="23"/>
      <c r="F1" s="23"/>
      <c r="G1" s="23"/>
      <c r="H1" s="23"/>
    </row>
    <row r="3" spans="1:10" x14ac:dyDescent="0.2">
      <c r="A3" s="23"/>
      <c r="B3" s="23"/>
      <c r="C3" s="23"/>
      <c r="D3" s="23"/>
      <c r="E3" s="23"/>
      <c r="F3" s="23"/>
      <c r="G3" s="23"/>
      <c r="H3" s="23"/>
    </row>
    <row r="4" spans="1:10" x14ac:dyDescent="0.2">
      <c r="A4" s="24"/>
      <c r="B4" s="25"/>
      <c r="C4" s="25"/>
      <c r="D4" s="25"/>
      <c r="E4" s="25"/>
      <c r="F4" s="25"/>
      <c r="G4" s="25"/>
      <c r="H4" s="26"/>
    </row>
    <row r="5" spans="1:10" x14ac:dyDescent="0.2">
      <c r="A5" s="23"/>
      <c r="B5" s="23"/>
      <c r="C5" s="23"/>
      <c r="D5" s="23"/>
      <c r="E5" s="23"/>
      <c r="F5" s="23"/>
      <c r="G5" s="23"/>
      <c r="H5" s="23"/>
    </row>
    <row r="6" spans="1:10" x14ac:dyDescent="0.2">
      <c r="A6" s="23"/>
      <c r="B6" s="23"/>
      <c r="C6" s="23"/>
      <c r="D6" s="23"/>
      <c r="E6" s="23"/>
      <c r="F6" s="23"/>
      <c r="G6" s="23"/>
      <c r="H6" s="23"/>
    </row>
    <row r="7" spans="1:10" ht="23.25" x14ac:dyDescent="0.35">
      <c r="A7" s="4" t="s">
        <v>61</v>
      </c>
    </row>
    <row r="9" spans="1:10" ht="18" customHeight="1" x14ac:dyDescent="0.2">
      <c r="A9" s="60" t="s">
        <v>15</v>
      </c>
      <c r="B9" s="60"/>
      <c r="C9" s="60"/>
      <c r="D9" s="60"/>
      <c r="E9" s="60"/>
      <c r="F9" s="60"/>
      <c r="G9" s="60"/>
      <c r="H9" s="60"/>
      <c r="I9" s="60"/>
      <c r="J9" s="60"/>
    </row>
    <row r="10" spans="1:10" ht="27.75" customHeight="1" x14ac:dyDescent="0.2">
      <c r="A10" s="5" t="s">
        <v>2</v>
      </c>
      <c r="B10" s="61" t="str">
        <f>CONCATENATE("Este documento es utilizado como soporte para realizar la valoración de la correcta elaboración del documento"," ",A7)</f>
        <v>Este documento es utilizado como soporte para realizar la valoración de la correcta elaboración del documento Cálculo de Volumetría y Crecimiento de Base de Datos</v>
      </c>
      <c r="C10" s="61"/>
      <c r="D10" s="61"/>
      <c r="E10" s="61"/>
      <c r="F10" s="61"/>
      <c r="G10" s="61"/>
      <c r="H10" s="61"/>
      <c r="I10" s="61"/>
      <c r="J10" s="61"/>
    </row>
    <row r="11" spans="1:10" ht="15" customHeight="1" x14ac:dyDescent="0.2">
      <c r="A11" s="5" t="s">
        <v>16</v>
      </c>
      <c r="B11" s="62">
        <v>363</v>
      </c>
      <c r="C11" s="63"/>
      <c r="D11" s="64"/>
      <c r="E11" s="59" t="s">
        <v>17</v>
      </c>
      <c r="F11" s="59"/>
      <c r="G11" s="59"/>
      <c r="H11" s="58" t="s">
        <v>97</v>
      </c>
      <c r="I11" s="58"/>
      <c r="J11" s="58"/>
    </row>
    <row r="12" spans="1:10" ht="15" customHeight="1" x14ac:dyDescent="0.25">
      <c r="A12" s="6" t="s">
        <v>18</v>
      </c>
      <c r="B12" s="58" t="s">
        <v>98</v>
      </c>
      <c r="C12" s="58"/>
      <c r="D12" s="58"/>
      <c r="E12" s="59" t="s">
        <v>19</v>
      </c>
      <c r="F12" s="59"/>
      <c r="G12" s="59"/>
      <c r="H12" s="58" t="s">
        <v>99</v>
      </c>
      <c r="I12" s="58"/>
      <c r="J12" s="58"/>
    </row>
    <row r="13" spans="1:10" ht="30" customHeight="1" x14ac:dyDescent="0.25">
      <c r="A13" s="7" t="s">
        <v>20</v>
      </c>
      <c r="B13" s="66">
        <v>44012</v>
      </c>
      <c r="C13" s="66"/>
      <c r="D13" s="66"/>
      <c r="E13" s="59" t="s">
        <v>21</v>
      </c>
      <c r="F13" s="59"/>
      <c r="G13" s="59"/>
      <c r="H13" s="66">
        <v>44012</v>
      </c>
      <c r="I13" s="66"/>
      <c r="J13" s="66"/>
    </row>
    <row r="14" spans="1:10" ht="15" customHeight="1" x14ac:dyDescent="0.25">
      <c r="A14" s="6" t="s">
        <v>35</v>
      </c>
      <c r="B14" s="58"/>
      <c r="C14" s="58"/>
      <c r="D14" s="58"/>
      <c r="E14" s="59" t="s">
        <v>22</v>
      </c>
      <c r="F14" s="59"/>
      <c r="G14" s="59"/>
      <c r="H14" s="66"/>
      <c r="I14" s="66"/>
      <c r="J14" s="66"/>
    </row>
    <row r="15" spans="1:10" ht="15" customHeight="1" x14ac:dyDescent="0.25">
      <c r="A15" s="6" t="s">
        <v>23</v>
      </c>
      <c r="B15" s="66">
        <v>43507</v>
      </c>
      <c r="C15" s="66"/>
      <c r="D15" s="66"/>
      <c r="E15" s="59" t="s">
        <v>24</v>
      </c>
      <c r="F15" s="59"/>
      <c r="G15" s="59"/>
      <c r="H15" s="66">
        <v>43676</v>
      </c>
      <c r="I15" s="66"/>
      <c r="J15" s="66"/>
    </row>
    <row r="16" spans="1:10" ht="15" customHeight="1" x14ac:dyDescent="0.2">
      <c r="A16" s="49" t="s">
        <v>1</v>
      </c>
      <c r="B16" s="67">
        <v>1</v>
      </c>
      <c r="C16" s="67"/>
      <c r="D16" s="67"/>
      <c r="E16" s="59" t="s">
        <v>25</v>
      </c>
      <c r="F16" s="59"/>
      <c r="G16" s="59"/>
      <c r="H16" s="58" t="s">
        <v>96</v>
      </c>
      <c r="I16" s="58"/>
      <c r="J16" s="58"/>
    </row>
    <row r="17" spans="1:10" ht="15" x14ac:dyDescent="0.25">
      <c r="A17" s="50" t="s">
        <v>36</v>
      </c>
      <c r="B17" s="65" t="s">
        <v>3</v>
      </c>
      <c r="C17" s="65"/>
      <c r="D17" s="65"/>
      <c r="E17" s="65"/>
      <c r="F17" s="65"/>
      <c r="G17" s="65"/>
      <c r="H17" s="8"/>
      <c r="I17" s="9"/>
      <c r="J17" s="9"/>
    </row>
    <row r="18" spans="1:10" x14ac:dyDescent="0.2">
      <c r="A18" s="68"/>
      <c r="B18" s="69"/>
      <c r="C18" s="69"/>
      <c r="D18" s="69"/>
      <c r="E18" s="69"/>
      <c r="F18" s="69"/>
      <c r="G18" s="69"/>
      <c r="H18" s="8"/>
      <c r="I18" s="9"/>
      <c r="J18" s="9"/>
    </row>
    <row r="19" spans="1:10" x14ac:dyDescent="0.2">
      <c r="A19" s="68"/>
      <c r="B19" s="69"/>
      <c r="C19" s="69"/>
      <c r="D19" s="69"/>
      <c r="E19" s="69"/>
      <c r="F19" s="69"/>
      <c r="G19" s="69"/>
      <c r="H19" s="8"/>
      <c r="I19" s="9"/>
      <c r="J19" s="9"/>
    </row>
    <row r="20" spans="1:10" x14ac:dyDescent="0.2">
      <c r="A20" s="68"/>
      <c r="B20" s="69"/>
      <c r="C20" s="69"/>
      <c r="D20" s="69"/>
      <c r="E20" s="69"/>
      <c r="F20" s="69"/>
      <c r="G20" s="69"/>
      <c r="H20" s="8"/>
      <c r="I20" s="9"/>
      <c r="J20" s="9"/>
    </row>
    <row r="21" spans="1:10" ht="79.5" customHeight="1" x14ac:dyDescent="0.2">
      <c r="A21" s="70" t="s">
        <v>26</v>
      </c>
      <c r="B21" s="71"/>
      <c r="C21" s="71"/>
      <c r="D21" s="71"/>
      <c r="E21" s="71"/>
      <c r="F21" s="71"/>
      <c r="G21" s="72"/>
      <c r="H21" s="9"/>
      <c r="I21" s="9"/>
      <c r="J21" s="9"/>
    </row>
    <row r="22" spans="1:10" ht="15" customHeight="1" x14ac:dyDescent="0.25">
      <c r="A22" s="10" t="s">
        <v>27</v>
      </c>
      <c r="B22" s="11">
        <f>'Criterios de Cumplimiento'!C23</f>
        <v>1</v>
      </c>
      <c r="C22" s="12"/>
      <c r="D22" s="12"/>
      <c r="F22" s="73"/>
      <c r="G22" s="73"/>
      <c r="H22" s="73"/>
      <c r="I22" s="75"/>
      <c r="J22" s="75"/>
    </row>
    <row r="23" spans="1:10" ht="15" x14ac:dyDescent="0.25">
      <c r="A23" s="13" t="s">
        <v>42</v>
      </c>
      <c r="B23" s="14">
        <f>Lista_Verificación!L47</f>
        <v>18</v>
      </c>
      <c r="C23" s="15" t="s">
        <v>28</v>
      </c>
      <c r="D23" s="14">
        <f>Lista_Verificación!J47</f>
        <v>18</v>
      </c>
      <c r="E23" s="22">
        <f>Lista_Verificación!I47</f>
        <v>1</v>
      </c>
      <c r="F23" s="73"/>
      <c r="G23" s="73"/>
      <c r="H23" s="73"/>
      <c r="I23" s="75"/>
      <c r="J23" s="75"/>
    </row>
    <row r="24" spans="1:10" ht="20.25" customHeight="1" x14ac:dyDescent="0.2">
      <c r="A24" s="74" t="s">
        <v>29</v>
      </c>
      <c r="B24" s="74"/>
      <c r="C24" s="74"/>
      <c r="D24" s="74"/>
      <c r="E24" s="74"/>
      <c r="F24" s="74"/>
      <c r="G24" s="74"/>
      <c r="H24" s="74"/>
      <c r="I24" s="74"/>
      <c r="J24" s="74"/>
    </row>
    <row r="25" spans="1:10" ht="30" customHeight="1" x14ac:dyDescent="0.2">
      <c r="A25" s="76"/>
      <c r="B25" s="76"/>
      <c r="C25" s="76"/>
      <c r="D25" s="76"/>
      <c r="E25" s="76"/>
      <c r="F25" s="76"/>
      <c r="G25" s="76"/>
      <c r="H25" s="76"/>
      <c r="I25" s="76"/>
      <c r="J25" s="76"/>
    </row>
    <row r="26" spans="1:10" ht="33" customHeight="1" x14ac:dyDescent="0.2">
      <c r="A26" s="76"/>
      <c r="B26" s="76"/>
      <c r="C26" s="76"/>
      <c r="D26" s="76"/>
      <c r="E26" s="76"/>
      <c r="F26" s="76"/>
      <c r="G26" s="76"/>
      <c r="H26" s="76"/>
      <c r="I26" s="76"/>
      <c r="J26" s="76"/>
    </row>
    <row r="27" spans="1:10" ht="30" customHeight="1" x14ac:dyDescent="0.2">
      <c r="A27" s="76"/>
      <c r="B27" s="76"/>
      <c r="C27" s="76"/>
      <c r="D27" s="76"/>
      <c r="E27" s="76"/>
      <c r="F27" s="76"/>
      <c r="G27" s="76"/>
      <c r="H27" s="76"/>
      <c r="I27" s="76"/>
      <c r="J27" s="76"/>
    </row>
    <row r="28" spans="1:10" ht="32.25" customHeight="1" x14ac:dyDescent="0.2">
      <c r="A28" s="76"/>
      <c r="B28" s="76"/>
      <c r="C28" s="76"/>
      <c r="D28" s="76"/>
      <c r="E28" s="76"/>
      <c r="F28" s="76"/>
      <c r="G28" s="76"/>
      <c r="H28" s="76"/>
      <c r="I28" s="76"/>
      <c r="J28" s="76"/>
    </row>
    <row r="29" spans="1:10" ht="28.5" customHeight="1" x14ac:dyDescent="0.2">
      <c r="A29" s="76"/>
      <c r="B29" s="76"/>
      <c r="C29" s="76"/>
      <c r="D29" s="76"/>
      <c r="E29" s="76"/>
      <c r="F29" s="76"/>
      <c r="G29" s="76"/>
      <c r="H29" s="76"/>
      <c r="I29" s="76"/>
      <c r="J29" s="76"/>
    </row>
    <row r="30" spans="1:10" ht="14.25" customHeight="1" x14ac:dyDescent="0.2">
      <c r="A30" s="77" t="s">
        <v>30</v>
      </c>
      <c r="B30" s="78"/>
      <c r="C30" s="78"/>
      <c r="D30" s="78"/>
      <c r="E30" s="78"/>
      <c r="F30" s="78"/>
      <c r="G30" s="78"/>
      <c r="H30" s="78"/>
      <c r="I30" s="78"/>
      <c r="J30" s="79"/>
    </row>
    <row r="31" spans="1:10" x14ac:dyDescent="0.2">
      <c r="A31" s="77"/>
      <c r="B31" s="78"/>
      <c r="C31" s="78"/>
      <c r="D31" s="78"/>
      <c r="E31" s="78"/>
      <c r="F31" s="78"/>
      <c r="G31" s="78"/>
      <c r="H31" s="78"/>
      <c r="I31" s="78"/>
      <c r="J31" s="79"/>
    </row>
    <row r="32" spans="1:10" ht="15" thickBot="1" x14ac:dyDescent="0.25">
      <c r="A32" s="80"/>
      <c r="B32" s="81"/>
      <c r="C32" s="81"/>
      <c r="D32" s="81"/>
      <c r="E32" s="81"/>
      <c r="F32" s="81"/>
      <c r="G32" s="81"/>
      <c r="H32" s="81"/>
      <c r="I32" s="81"/>
      <c r="J32" s="82"/>
    </row>
    <row r="33" spans="1:8" ht="15" thickTop="1" x14ac:dyDescent="0.2">
      <c r="A33" s="83"/>
      <c r="B33" s="84"/>
      <c r="C33" s="84"/>
      <c r="D33" s="84"/>
      <c r="E33" s="84"/>
      <c r="F33" s="84"/>
      <c r="G33" s="84"/>
      <c r="H33" s="84"/>
    </row>
    <row r="34" spans="1:8" x14ac:dyDescent="0.2">
      <c r="A34" s="83"/>
      <c r="B34" s="84"/>
      <c r="C34" s="84"/>
      <c r="D34" s="84"/>
      <c r="E34" s="84"/>
      <c r="F34" s="84"/>
      <c r="G34" s="84"/>
      <c r="H34" s="84"/>
    </row>
    <row r="35" spans="1:8" x14ac:dyDescent="0.2">
      <c r="A35" s="23"/>
      <c r="B35" s="84"/>
      <c r="C35" s="84"/>
      <c r="D35" s="84"/>
      <c r="E35" s="84"/>
      <c r="F35" s="84"/>
      <c r="G35" s="84"/>
      <c r="H35" s="84"/>
    </row>
    <row r="36" spans="1:8" x14ac:dyDescent="0.2">
      <c r="A36" s="23"/>
      <c r="B36" s="84"/>
      <c r="C36" s="84"/>
      <c r="D36" s="84"/>
      <c r="E36" s="84"/>
      <c r="F36" s="84"/>
      <c r="G36" s="84"/>
      <c r="H36" s="84"/>
    </row>
    <row r="37" spans="1:8" x14ac:dyDescent="0.2">
      <c r="A37" s="23"/>
      <c r="B37" s="84"/>
      <c r="C37" s="84"/>
      <c r="D37" s="84"/>
      <c r="E37" s="84"/>
      <c r="F37" s="84"/>
      <c r="G37" s="84"/>
      <c r="H37" s="84"/>
    </row>
    <row r="38" spans="1:8" x14ac:dyDescent="0.2">
      <c r="A38" s="23"/>
      <c r="B38" s="84"/>
      <c r="C38" s="84"/>
      <c r="D38" s="84"/>
      <c r="E38" s="84"/>
      <c r="F38" s="84"/>
      <c r="G38" s="84"/>
      <c r="H38" s="84"/>
    </row>
    <row r="39" spans="1:8" x14ac:dyDescent="0.2">
      <c r="A39" s="23"/>
      <c r="B39" s="84"/>
      <c r="C39" s="84"/>
      <c r="D39" s="84"/>
      <c r="E39" s="84"/>
      <c r="F39" s="84"/>
      <c r="G39" s="84"/>
      <c r="H39" s="84"/>
    </row>
  </sheetData>
  <sheetProtection sheet="1" objects="1" scenarios="1"/>
  <mergeCells count="37">
    <mergeCell ref="B35:H35"/>
    <mergeCell ref="B36:H36"/>
    <mergeCell ref="B37:H37"/>
    <mergeCell ref="B38:H38"/>
    <mergeCell ref="B39:H39"/>
    <mergeCell ref="A25:J29"/>
    <mergeCell ref="A30:J32"/>
    <mergeCell ref="A33:A34"/>
    <mergeCell ref="B33:H33"/>
    <mergeCell ref="B34:H34"/>
    <mergeCell ref="A18:A20"/>
    <mergeCell ref="B18:G20"/>
    <mergeCell ref="A21:G21"/>
    <mergeCell ref="F22:H23"/>
    <mergeCell ref="A24:J24"/>
    <mergeCell ref="I22:J23"/>
    <mergeCell ref="B17:G17"/>
    <mergeCell ref="B13:D13"/>
    <mergeCell ref="E13:G13"/>
    <mergeCell ref="H13:J13"/>
    <mergeCell ref="B14:D14"/>
    <mergeCell ref="E14:G14"/>
    <mergeCell ref="H14:J14"/>
    <mergeCell ref="B15:D15"/>
    <mergeCell ref="E15:G15"/>
    <mergeCell ref="H15:J15"/>
    <mergeCell ref="B16:D16"/>
    <mergeCell ref="E16:G16"/>
    <mergeCell ref="H16:J16"/>
    <mergeCell ref="B12:D12"/>
    <mergeCell ref="E12:G12"/>
    <mergeCell ref="H12:J12"/>
    <mergeCell ref="A9:J9"/>
    <mergeCell ref="B10:J10"/>
    <mergeCell ref="B11:D11"/>
    <mergeCell ref="E11:G11"/>
    <mergeCell ref="H11:J11"/>
  </mergeCells>
  <conditionalFormatting sqref="E23">
    <cfRule type="cellIs" dxfId="20" priority="7" operator="greaterThanOrEqual">
      <formula>90%</formula>
    </cfRule>
    <cfRule type="cellIs" dxfId="19" priority="8" operator="greaterThanOrEqual">
      <formula>80%</formula>
    </cfRule>
    <cfRule type="cellIs" dxfId="18" priority="9" operator="lessThan">
      <formula>80%</formula>
    </cfRule>
  </conditionalFormatting>
  <conditionalFormatting sqref="B22">
    <cfRule type="cellIs" dxfId="17" priority="1" operator="greaterThanOrEqual">
      <formula>0.9</formula>
    </cfRule>
    <cfRule type="cellIs" dxfId="16" priority="2" operator="greaterThanOrEqual">
      <formula>0.8</formula>
    </cfRule>
    <cfRule type="cellIs" dxfId="15" priority="3" operator="lessThan">
      <formula>0.8</formula>
    </cfRule>
  </conditionalFormatting>
  <dataValidations count="1">
    <dataValidation type="list" allowBlank="1" showInputMessage="1" showErrorMessage="1" sqref="H16:J16" xr:uid="{00000000-0002-0000-0000-000000000000}">
      <formula1>"Administración de Proyecto,Análisis,Diseño,Desarrollo,Pruebas,Acompañamiento a la Implementación"</formula1>
    </dataValidation>
  </dataValidations>
  <pageMargins left="0.70866141732283472" right="0.70866141732283472" top="0.74803149606299213" bottom="0.74803149606299213" header="0.31496062992125984" footer="0.31496062992125984"/>
  <pageSetup scale="50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7:L22"/>
  <sheetViews>
    <sheetView showGridLines="0" showRowColHeaders="0" zoomScaleNormal="100" workbookViewId="0">
      <selection activeCell="A12" sqref="A12:H12"/>
    </sheetView>
  </sheetViews>
  <sheetFormatPr baseColWidth="10" defaultRowHeight="14.25" x14ac:dyDescent="0.2"/>
  <cols>
    <col min="1" max="8" width="11.42578125" style="3"/>
    <col min="9" max="9" width="1.7109375" style="3" customWidth="1"/>
    <col min="10" max="16384" width="11.42578125" style="3"/>
  </cols>
  <sheetData>
    <row r="7" spans="1:11" ht="23.25" x14ac:dyDescent="0.2">
      <c r="A7" s="86" t="s">
        <v>43</v>
      </c>
      <c r="B7" s="87"/>
      <c r="C7" s="87"/>
      <c r="D7" s="87"/>
      <c r="E7" s="87"/>
      <c r="F7" s="87"/>
      <c r="G7" s="87"/>
      <c r="H7" s="87"/>
      <c r="I7" s="87"/>
      <c r="J7" s="87"/>
      <c r="K7" s="87"/>
    </row>
    <row r="8" spans="1:11" ht="44.25" customHeight="1" x14ac:dyDescent="0.2">
      <c r="A8" s="86" t="str">
        <f>Carátula!A7</f>
        <v>Cálculo de Volumetría y Crecimiento de Base de Datos</v>
      </c>
      <c r="B8" s="87"/>
      <c r="C8" s="87"/>
      <c r="D8" s="87"/>
      <c r="E8" s="87"/>
      <c r="F8" s="87"/>
      <c r="G8" s="87"/>
      <c r="H8" s="87"/>
      <c r="I8" s="87"/>
      <c r="J8" s="87"/>
      <c r="K8" s="87"/>
    </row>
    <row r="10" spans="1:11" ht="23.25" x14ac:dyDescent="0.35">
      <c r="A10" s="88" t="s">
        <v>0</v>
      </c>
      <c r="B10" s="88"/>
      <c r="C10" s="88"/>
      <c r="D10" s="88"/>
      <c r="E10" s="88"/>
      <c r="F10" s="88"/>
      <c r="G10" s="88"/>
      <c r="H10" s="88"/>
      <c r="I10" s="88"/>
    </row>
    <row r="12" spans="1:11" ht="20.25" x14ac:dyDescent="0.2">
      <c r="A12" s="89" t="s">
        <v>31</v>
      </c>
      <c r="B12" s="89"/>
      <c r="C12" s="89"/>
      <c r="D12" s="89"/>
      <c r="E12" s="89"/>
      <c r="F12" s="89"/>
      <c r="G12" s="89"/>
      <c r="H12" s="89"/>
    </row>
    <row r="13" spans="1:11" ht="36" customHeight="1" x14ac:dyDescent="0.2">
      <c r="A13" s="85" t="s">
        <v>39</v>
      </c>
      <c r="B13" s="85"/>
      <c r="C13" s="85"/>
      <c r="D13" s="85"/>
      <c r="E13" s="85"/>
      <c r="F13" s="85"/>
      <c r="G13" s="85"/>
      <c r="H13" s="85"/>
    </row>
    <row r="14" spans="1:11" ht="36" customHeight="1" x14ac:dyDescent="0.2">
      <c r="A14" s="85" t="s">
        <v>44</v>
      </c>
      <c r="B14" s="85"/>
      <c r="C14" s="85"/>
      <c r="D14" s="85"/>
      <c r="E14" s="85"/>
      <c r="F14" s="85"/>
      <c r="G14" s="85"/>
      <c r="H14" s="85"/>
    </row>
    <row r="15" spans="1:11" ht="36" customHeight="1" x14ac:dyDescent="0.2">
      <c r="A15" s="85" t="s">
        <v>45</v>
      </c>
      <c r="B15" s="85"/>
      <c r="C15" s="85"/>
      <c r="D15" s="85"/>
      <c r="E15" s="85"/>
      <c r="F15" s="85"/>
      <c r="G15" s="85"/>
      <c r="H15" s="85"/>
    </row>
    <row r="17" spans="1:12" ht="20.25" x14ac:dyDescent="0.3">
      <c r="A17" s="89" t="s">
        <v>14</v>
      </c>
      <c r="B17" s="89"/>
      <c r="C17" s="89"/>
      <c r="D17" s="89"/>
      <c r="E17" s="89"/>
      <c r="F17" s="89"/>
      <c r="G17" s="89"/>
      <c r="H17" s="89"/>
      <c r="I17" s="16"/>
      <c r="J17" s="16"/>
      <c r="K17" s="16"/>
      <c r="L17" s="16"/>
    </row>
    <row r="18" spans="1:12" ht="30" customHeight="1" x14ac:dyDescent="0.2">
      <c r="A18" s="85" t="s">
        <v>46</v>
      </c>
      <c r="B18" s="85"/>
      <c r="C18" s="85"/>
      <c r="D18" s="85"/>
      <c r="E18" s="85"/>
      <c r="F18" s="85"/>
      <c r="G18" s="85"/>
      <c r="H18" s="85"/>
    </row>
    <row r="19" spans="1:12" ht="16.5" customHeight="1" x14ac:dyDescent="0.2">
      <c r="A19" s="85" t="s">
        <v>48</v>
      </c>
      <c r="B19" s="85"/>
      <c r="C19" s="85"/>
      <c r="D19" s="85"/>
      <c r="E19" s="85"/>
      <c r="F19" s="85"/>
      <c r="G19" s="85"/>
      <c r="H19" s="85"/>
    </row>
    <row r="20" spans="1:12" ht="32.25" customHeight="1" x14ac:dyDescent="0.2">
      <c r="A20" s="85" t="s">
        <v>47</v>
      </c>
      <c r="B20" s="85"/>
      <c r="C20" s="85"/>
      <c r="D20" s="85"/>
      <c r="E20" s="85"/>
      <c r="F20" s="85"/>
      <c r="G20" s="85"/>
      <c r="H20" s="85"/>
    </row>
    <row r="21" spans="1:12" ht="63.75" customHeight="1" x14ac:dyDescent="0.2">
      <c r="A21" s="85" t="s">
        <v>49</v>
      </c>
      <c r="B21" s="85"/>
      <c r="C21" s="85"/>
      <c r="D21" s="85"/>
      <c r="E21" s="85"/>
      <c r="F21" s="85"/>
      <c r="G21" s="85"/>
      <c r="H21" s="85"/>
    </row>
    <row r="22" spans="1:12" ht="50.25" customHeight="1" x14ac:dyDescent="0.2">
      <c r="A22" s="85" t="s">
        <v>40</v>
      </c>
      <c r="B22" s="85"/>
      <c r="C22" s="85"/>
      <c r="D22" s="85"/>
      <c r="E22" s="85"/>
      <c r="F22" s="85"/>
      <c r="G22" s="85"/>
      <c r="H22" s="85"/>
    </row>
  </sheetData>
  <sheetProtection sheet="1" objects="1" scenarios="1"/>
  <mergeCells count="13">
    <mergeCell ref="A22:H22"/>
    <mergeCell ref="A21:H21"/>
    <mergeCell ref="A7:K7"/>
    <mergeCell ref="A8:K8"/>
    <mergeCell ref="A10:I10"/>
    <mergeCell ref="A12:H12"/>
    <mergeCell ref="A13:H13"/>
    <mergeCell ref="A14:H14"/>
    <mergeCell ref="A15:H15"/>
    <mergeCell ref="A17:H17"/>
    <mergeCell ref="A18:H18"/>
    <mergeCell ref="A19:H19"/>
    <mergeCell ref="A20:H20"/>
  </mergeCells>
  <pageMargins left="0.70866141732283472" right="0.70866141732283472" top="0.74803149606299213" bottom="0.74803149606299213" header="0.31496062992125984" footer="0.31496062992125984"/>
  <pageSetup scale="70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6:N23"/>
  <sheetViews>
    <sheetView showGridLines="0" showRowColHeaders="0" zoomScaleNormal="100" workbookViewId="0">
      <selection activeCell="A7" sqref="A7:I7"/>
    </sheetView>
  </sheetViews>
  <sheetFormatPr baseColWidth="10" defaultRowHeight="14.25" x14ac:dyDescent="0.2"/>
  <cols>
    <col min="1" max="1" width="14.42578125" style="3" customWidth="1"/>
    <col min="2" max="2" width="16.85546875" style="3" customWidth="1"/>
    <col min="3" max="3" width="15.5703125" style="3" customWidth="1"/>
    <col min="4" max="4" width="16.42578125" style="3" customWidth="1"/>
    <col min="5" max="5" width="17" style="3" customWidth="1"/>
    <col min="6" max="6" width="30.42578125" style="3" customWidth="1"/>
    <col min="7" max="7" width="24.85546875" style="3" customWidth="1"/>
    <col min="8" max="8" width="30.28515625" style="3" customWidth="1"/>
    <col min="9" max="9" width="11.42578125" style="3" customWidth="1"/>
    <col min="10" max="10" width="11.42578125" style="3" hidden="1" customWidth="1"/>
    <col min="11" max="11" width="5" style="3" hidden="1" customWidth="1"/>
    <col min="12" max="12" width="4.5703125" style="3" hidden="1" customWidth="1"/>
    <col min="13" max="13" width="5.28515625" style="3" hidden="1" customWidth="1"/>
    <col min="14" max="14" width="6" style="3" hidden="1" customWidth="1"/>
    <col min="15" max="15" width="5.85546875" style="3" customWidth="1"/>
    <col min="16" max="16384" width="11.42578125" style="3"/>
  </cols>
  <sheetData>
    <row r="6" spans="1:14" ht="9" customHeight="1" x14ac:dyDescent="0.2"/>
    <row r="7" spans="1:14" ht="20.25" x14ac:dyDescent="0.3">
      <c r="A7" s="89" t="s">
        <v>12</v>
      </c>
      <c r="B7" s="89"/>
      <c r="C7" s="89"/>
      <c r="D7" s="89"/>
      <c r="E7" s="89"/>
      <c r="F7" s="89"/>
      <c r="G7" s="89"/>
      <c r="H7" s="89"/>
      <c r="I7" s="89"/>
      <c r="J7" s="17"/>
      <c r="K7" s="17"/>
      <c r="L7" s="17"/>
    </row>
    <row r="8" spans="1:14" ht="15" customHeight="1" x14ac:dyDescent="0.2">
      <c r="A8" s="85" t="s">
        <v>41</v>
      </c>
      <c r="B8" s="85"/>
      <c r="C8" s="85"/>
      <c r="D8" s="85"/>
      <c r="E8" s="85"/>
      <c r="F8" s="85"/>
      <c r="G8" s="85"/>
      <c r="H8" s="85"/>
      <c r="I8" s="85"/>
    </row>
    <row r="9" spans="1:14" ht="9.75" customHeight="1" x14ac:dyDescent="0.2">
      <c r="A9" s="85"/>
      <c r="B9" s="85"/>
      <c r="C9" s="85"/>
      <c r="D9" s="85"/>
      <c r="E9" s="85"/>
      <c r="F9" s="85"/>
      <c r="G9" s="85"/>
      <c r="H9" s="85"/>
      <c r="I9" s="85"/>
      <c r="J9" s="27"/>
    </row>
    <row r="10" spans="1:14" ht="18.75" customHeight="1" x14ac:dyDescent="0.2">
      <c r="A10" s="57" t="s">
        <v>4</v>
      </c>
      <c r="B10" s="92" t="s">
        <v>32</v>
      </c>
      <c r="C10" s="92"/>
      <c r="D10" s="92"/>
      <c r="E10" s="92"/>
      <c r="F10" s="57" t="s">
        <v>6</v>
      </c>
      <c r="G10" s="93" t="s">
        <v>7</v>
      </c>
      <c r="H10" s="94"/>
      <c r="I10" s="95"/>
      <c r="J10" s="18"/>
    </row>
    <row r="11" spans="1:14" ht="44.25" customHeight="1" x14ac:dyDescent="0.2">
      <c r="A11" s="28">
        <v>1</v>
      </c>
      <c r="B11" s="61" t="s">
        <v>50</v>
      </c>
      <c r="C11" s="61"/>
      <c r="D11" s="61"/>
      <c r="E11" s="61"/>
      <c r="F11" s="28"/>
      <c r="G11" s="76"/>
      <c r="H11" s="76"/>
      <c r="I11" s="76"/>
      <c r="J11" s="54"/>
      <c r="K11" s="55"/>
      <c r="L11" s="55"/>
      <c r="M11" s="55">
        <v>1</v>
      </c>
      <c r="N11" s="3">
        <f>IF(M11=1,1,IF(M11=2,0,""))</f>
        <v>1</v>
      </c>
    </row>
    <row r="12" spans="1:14" ht="44.25" customHeight="1" x14ac:dyDescent="0.2">
      <c r="A12" s="28">
        <v>2</v>
      </c>
      <c r="B12" s="61" t="s">
        <v>51</v>
      </c>
      <c r="C12" s="61"/>
      <c r="D12" s="61"/>
      <c r="E12" s="61"/>
      <c r="F12" s="28"/>
      <c r="G12" s="76"/>
      <c r="H12" s="76"/>
      <c r="I12" s="76"/>
      <c r="J12" s="55"/>
      <c r="K12" s="55"/>
      <c r="L12" s="55"/>
      <c r="M12" s="55">
        <v>3</v>
      </c>
      <c r="N12" s="3" t="str">
        <f t="shared" ref="N12:N21" si="0">IF(M12=1,1,IF(M12=2,0,""))</f>
        <v/>
      </c>
    </row>
    <row r="13" spans="1:14" ht="44.25" customHeight="1" x14ac:dyDescent="0.2">
      <c r="A13" s="28">
        <v>3</v>
      </c>
      <c r="B13" s="61" t="s">
        <v>52</v>
      </c>
      <c r="C13" s="61"/>
      <c r="D13" s="61"/>
      <c r="E13" s="61"/>
      <c r="F13" s="28"/>
      <c r="G13" s="76"/>
      <c r="H13" s="76"/>
      <c r="I13" s="76"/>
      <c r="J13" s="54"/>
      <c r="K13" s="55"/>
      <c r="L13" s="55"/>
      <c r="M13" s="55">
        <v>3</v>
      </c>
      <c r="N13" s="3" t="str">
        <f t="shared" si="0"/>
        <v/>
      </c>
    </row>
    <row r="14" spans="1:14" ht="44.25" customHeight="1" x14ac:dyDescent="0.2">
      <c r="A14" s="28">
        <v>4</v>
      </c>
      <c r="B14" s="61" t="s">
        <v>53</v>
      </c>
      <c r="C14" s="61"/>
      <c r="D14" s="61"/>
      <c r="E14" s="61"/>
      <c r="F14" s="28"/>
      <c r="G14" s="76"/>
      <c r="H14" s="76"/>
      <c r="I14" s="76"/>
      <c r="J14" s="54"/>
      <c r="K14" s="55"/>
      <c r="L14" s="55"/>
      <c r="M14" s="55">
        <v>3</v>
      </c>
      <c r="N14" s="3" t="str">
        <f t="shared" si="0"/>
        <v/>
      </c>
    </row>
    <row r="15" spans="1:14" ht="44.25" customHeight="1" x14ac:dyDescent="0.2">
      <c r="A15" s="28">
        <v>5</v>
      </c>
      <c r="B15" s="61" t="s">
        <v>54</v>
      </c>
      <c r="C15" s="61"/>
      <c r="D15" s="61"/>
      <c r="E15" s="61"/>
      <c r="F15" s="28"/>
      <c r="G15" s="76"/>
      <c r="H15" s="76"/>
      <c r="I15" s="76"/>
      <c r="J15" s="54"/>
      <c r="K15" s="55"/>
      <c r="L15" s="55"/>
      <c r="M15" s="55">
        <v>3</v>
      </c>
      <c r="N15" s="3" t="str">
        <f t="shared" si="0"/>
        <v/>
      </c>
    </row>
    <row r="16" spans="1:14" ht="44.25" customHeight="1" x14ac:dyDescent="0.2">
      <c r="A16" s="28">
        <v>6</v>
      </c>
      <c r="B16" s="61" t="s">
        <v>55</v>
      </c>
      <c r="C16" s="61"/>
      <c r="D16" s="61"/>
      <c r="E16" s="61"/>
      <c r="F16" s="28"/>
      <c r="G16" s="76"/>
      <c r="H16" s="76"/>
      <c r="I16" s="76"/>
      <c r="J16" s="54"/>
      <c r="K16" s="55"/>
      <c r="L16" s="55"/>
      <c r="M16" s="55">
        <v>3</v>
      </c>
      <c r="N16" s="3" t="str">
        <f t="shared" si="0"/>
        <v/>
      </c>
    </row>
    <row r="17" spans="1:14" ht="44.25" customHeight="1" x14ac:dyDescent="0.2">
      <c r="A17" s="28">
        <v>7</v>
      </c>
      <c r="B17" s="61" t="s">
        <v>56</v>
      </c>
      <c r="C17" s="61"/>
      <c r="D17" s="61"/>
      <c r="E17" s="61"/>
      <c r="F17" s="28"/>
      <c r="G17" s="76"/>
      <c r="H17" s="76"/>
      <c r="I17" s="76"/>
      <c r="J17" s="54"/>
      <c r="K17" s="55"/>
      <c r="L17" s="55"/>
      <c r="M17" s="55">
        <v>3</v>
      </c>
      <c r="N17" s="3" t="str">
        <f t="shared" si="0"/>
        <v/>
      </c>
    </row>
    <row r="18" spans="1:14" ht="44.25" customHeight="1" x14ac:dyDescent="0.2">
      <c r="A18" s="28">
        <v>8</v>
      </c>
      <c r="B18" s="61" t="s">
        <v>57</v>
      </c>
      <c r="C18" s="61"/>
      <c r="D18" s="61"/>
      <c r="E18" s="61"/>
      <c r="F18" s="28"/>
      <c r="G18" s="76"/>
      <c r="H18" s="76"/>
      <c r="I18" s="76"/>
      <c r="J18" s="54"/>
      <c r="K18" s="55"/>
      <c r="L18" s="55"/>
      <c r="M18" s="55">
        <v>1</v>
      </c>
      <c r="N18" s="3">
        <f t="shared" si="0"/>
        <v>1</v>
      </c>
    </row>
    <row r="19" spans="1:14" ht="44.25" customHeight="1" x14ac:dyDescent="0.2">
      <c r="A19" s="28">
        <v>9</v>
      </c>
      <c r="B19" s="61" t="s">
        <v>58</v>
      </c>
      <c r="C19" s="61"/>
      <c r="D19" s="61"/>
      <c r="E19" s="61"/>
      <c r="F19" s="28"/>
      <c r="G19" s="76"/>
      <c r="H19" s="76"/>
      <c r="I19" s="76"/>
      <c r="J19" s="54"/>
      <c r="K19" s="55"/>
      <c r="L19" s="55"/>
      <c r="M19" s="55">
        <v>3</v>
      </c>
      <c r="N19" s="3" t="str">
        <f t="shared" si="0"/>
        <v/>
      </c>
    </row>
    <row r="20" spans="1:14" ht="44.25" customHeight="1" x14ac:dyDescent="0.2">
      <c r="A20" s="28">
        <v>10</v>
      </c>
      <c r="B20" s="61" t="s">
        <v>59</v>
      </c>
      <c r="C20" s="61"/>
      <c r="D20" s="61"/>
      <c r="E20" s="61"/>
      <c r="F20" s="28"/>
      <c r="G20" s="76"/>
      <c r="H20" s="76"/>
      <c r="I20" s="76"/>
      <c r="J20" s="54"/>
      <c r="K20" s="55"/>
      <c r="L20" s="55"/>
      <c r="M20" s="55">
        <v>1</v>
      </c>
      <c r="N20" s="3">
        <f t="shared" si="0"/>
        <v>1</v>
      </c>
    </row>
    <row r="21" spans="1:14" ht="44.25" customHeight="1" x14ac:dyDescent="0.2">
      <c r="A21" s="28">
        <v>11</v>
      </c>
      <c r="B21" s="61" t="s">
        <v>60</v>
      </c>
      <c r="C21" s="61"/>
      <c r="D21" s="61"/>
      <c r="E21" s="61"/>
      <c r="F21" s="28"/>
      <c r="G21" s="76"/>
      <c r="H21" s="76"/>
      <c r="I21" s="76"/>
      <c r="J21" s="54"/>
      <c r="K21" s="55"/>
      <c r="L21" s="55"/>
      <c r="M21" s="55">
        <v>1</v>
      </c>
      <c r="N21" s="3">
        <f t="shared" si="0"/>
        <v>1</v>
      </c>
    </row>
    <row r="22" spans="1:14" ht="16.5" customHeight="1" x14ac:dyDescent="0.2"/>
    <row r="23" spans="1:14" ht="27.75" customHeight="1" x14ac:dyDescent="0.2">
      <c r="A23" s="90" t="s">
        <v>33</v>
      </c>
      <c r="B23" s="91"/>
      <c r="C23" s="56">
        <f>IFERROR((SUM($N$11:$N$21))/(COUNT($N$11:$N$21)),"-")</f>
        <v>1</v>
      </c>
    </row>
  </sheetData>
  <sheetProtection sheet="1" scenarios="1" formatCells="0"/>
  <mergeCells count="27">
    <mergeCell ref="B19:E19"/>
    <mergeCell ref="G19:I19"/>
    <mergeCell ref="B20:E20"/>
    <mergeCell ref="G20:I20"/>
    <mergeCell ref="B21:E21"/>
    <mergeCell ref="G21:I21"/>
    <mergeCell ref="G16:I16"/>
    <mergeCell ref="B17:E17"/>
    <mergeCell ref="G17:I17"/>
    <mergeCell ref="B18:E18"/>
    <mergeCell ref="G18:I18"/>
    <mergeCell ref="A23:B23"/>
    <mergeCell ref="A7:I7"/>
    <mergeCell ref="A8:I9"/>
    <mergeCell ref="B10:E10"/>
    <mergeCell ref="G10:I10"/>
    <mergeCell ref="B11:E11"/>
    <mergeCell ref="G11:I11"/>
    <mergeCell ref="B12:E12"/>
    <mergeCell ref="G12:I12"/>
    <mergeCell ref="B13:E13"/>
    <mergeCell ref="G13:I13"/>
    <mergeCell ref="B14:E14"/>
    <mergeCell ref="G14:I14"/>
    <mergeCell ref="B15:E15"/>
    <mergeCell ref="G15:I15"/>
    <mergeCell ref="B16:E16"/>
  </mergeCells>
  <conditionalFormatting sqref="C23">
    <cfRule type="cellIs" dxfId="14" priority="1" operator="greaterThanOrEqual">
      <formula>0.9</formula>
    </cfRule>
    <cfRule type="cellIs" dxfId="13" priority="2" operator="greaterThanOrEqual">
      <formula>0.8</formula>
    </cfRule>
    <cfRule type="cellIs" dxfId="12" priority="3" operator="lessThan">
      <formula>0.8</formula>
    </cfRule>
  </conditionalFormatting>
  <pageMargins left="0.70866141732283472" right="0.70866141732283472" top="0.74803149606299213" bottom="0.74803149606299213" header="0.31496062992125984" footer="0.31496062992125984"/>
  <pageSetup scale="5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Group Box 1">
              <controlPr defaultSize="0" autoFill="0" autoPict="0">
                <anchor moveWithCells="1">
                  <from>
                    <xdr:col>5</xdr:col>
                    <xdr:colOff>47625</xdr:colOff>
                    <xdr:row>10</xdr:row>
                    <xdr:rowOff>85725</xdr:rowOff>
                  </from>
                  <to>
                    <xdr:col>5</xdr:col>
                    <xdr:colOff>1981200</xdr:colOff>
                    <xdr:row>10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Option Button 2">
              <controlPr defaultSize="0" autoFill="0" autoLine="0" autoPict="0" altText="">
                <anchor>
                  <from>
                    <xdr:col>5</xdr:col>
                    <xdr:colOff>171450</xdr:colOff>
                    <xdr:row>10</xdr:row>
                    <xdr:rowOff>152400</xdr:rowOff>
                  </from>
                  <to>
                    <xdr:col>5</xdr:col>
                    <xdr:colOff>476250</xdr:colOff>
                    <xdr:row>10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Option Button 3">
              <controlPr defaultSize="0" autoFill="0" autoLine="0" autoPict="0" altText="">
                <anchor>
                  <from>
                    <xdr:col>5</xdr:col>
                    <xdr:colOff>647700</xdr:colOff>
                    <xdr:row>10</xdr:row>
                    <xdr:rowOff>171450</xdr:rowOff>
                  </from>
                  <to>
                    <xdr:col>5</xdr:col>
                    <xdr:colOff>952500</xdr:colOff>
                    <xdr:row>10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7" name="Option Button 28">
              <controlPr defaultSize="0" autoFill="0" autoLine="0" autoPict="0">
                <anchor moveWithCells="1">
                  <from>
                    <xdr:col>5</xdr:col>
                    <xdr:colOff>1123950</xdr:colOff>
                    <xdr:row>10</xdr:row>
                    <xdr:rowOff>190500</xdr:rowOff>
                  </from>
                  <to>
                    <xdr:col>5</xdr:col>
                    <xdr:colOff>1828800</xdr:colOff>
                    <xdr:row>10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8" name="Group Box 29">
              <controlPr defaultSize="0" autoFill="0" autoPict="0">
                <anchor moveWithCells="1">
                  <from>
                    <xdr:col>5</xdr:col>
                    <xdr:colOff>47625</xdr:colOff>
                    <xdr:row>11</xdr:row>
                    <xdr:rowOff>85725</xdr:rowOff>
                  </from>
                  <to>
                    <xdr:col>5</xdr:col>
                    <xdr:colOff>1981200</xdr:colOff>
                    <xdr:row>11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9" name="Group Box 30">
              <controlPr defaultSize="0" autoFill="0" autoPict="0">
                <anchor moveWithCells="1">
                  <from>
                    <xdr:col>5</xdr:col>
                    <xdr:colOff>47625</xdr:colOff>
                    <xdr:row>11</xdr:row>
                    <xdr:rowOff>85725</xdr:rowOff>
                  </from>
                  <to>
                    <xdr:col>5</xdr:col>
                    <xdr:colOff>1981200</xdr:colOff>
                    <xdr:row>11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10" name="Option Button 31">
              <controlPr locked="0" defaultSize="0" autoFill="0" autoLine="0" autoPict="0" altText="">
                <anchor>
                  <from>
                    <xdr:col>5</xdr:col>
                    <xdr:colOff>171450</xdr:colOff>
                    <xdr:row>11</xdr:row>
                    <xdr:rowOff>152400</xdr:rowOff>
                  </from>
                  <to>
                    <xdr:col>5</xdr:col>
                    <xdr:colOff>476250</xdr:colOff>
                    <xdr:row>11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11" name="Option Button 32">
              <controlPr defaultSize="0" autoFill="0" autoLine="0" autoPict="0" altText="">
                <anchor>
                  <from>
                    <xdr:col>5</xdr:col>
                    <xdr:colOff>647700</xdr:colOff>
                    <xdr:row>11</xdr:row>
                    <xdr:rowOff>171450</xdr:rowOff>
                  </from>
                  <to>
                    <xdr:col>5</xdr:col>
                    <xdr:colOff>952500</xdr:colOff>
                    <xdr:row>11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12" name="Option Button 33">
              <controlPr defaultSize="0" autoFill="0" autoLine="0" autoPict="0">
                <anchor moveWithCells="1">
                  <from>
                    <xdr:col>5</xdr:col>
                    <xdr:colOff>1123950</xdr:colOff>
                    <xdr:row>11</xdr:row>
                    <xdr:rowOff>190500</xdr:rowOff>
                  </from>
                  <to>
                    <xdr:col>5</xdr:col>
                    <xdr:colOff>1828800</xdr:colOff>
                    <xdr:row>11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13" name="Group Box 34">
              <controlPr defaultSize="0" autoFill="0" autoPict="0">
                <anchor moveWithCells="1">
                  <from>
                    <xdr:col>5</xdr:col>
                    <xdr:colOff>47625</xdr:colOff>
                    <xdr:row>12</xdr:row>
                    <xdr:rowOff>85725</xdr:rowOff>
                  </from>
                  <to>
                    <xdr:col>5</xdr:col>
                    <xdr:colOff>1981200</xdr:colOff>
                    <xdr:row>12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14" name="Option Button 35">
              <controlPr defaultSize="0" autoFill="0" autoLine="0" autoPict="0" altText="">
                <anchor>
                  <from>
                    <xdr:col>5</xdr:col>
                    <xdr:colOff>171450</xdr:colOff>
                    <xdr:row>12</xdr:row>
                    <xdr:rowOff>152400</xdr:rowOff>
                  </from>
                  <to>
                    <xdr:col>5</xdr:col>
                    <xdr:colOff>476250</xdr:colOff>
                    <xdr:row>12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15" name="Option Button 36">
              <controlPr defaultSize="0" autoFill="0" autoLine="0" autoPict="0" altText="">
                <anchor>
                  <from>
                    <xdr:col>5</xdr:col>
                    <xdr:colOff>647700</xdr:colOff>
                    <xdr:row>12</xdr:row>
                    <xdr:rowOff>171450</xdr:rowOff>
                  </from>
                  <to>
                    <xdr:col>5</xdr:col>
                    <xdr:colOff>952500</xdr:colOff>
                    <xdr:row>12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16" name="Option Button 37">
              <controlPr defaultSize="0" autoFill="0" autoLine="0" autoPict="0">
                <anchor moveWithCells="1">
                  <from>
                    <xdr:col>5</xdr:col>
                    <xdr:colOff>1123950</xdr:colOff>
                    <xdr:row>12</xdr:row>
                    <xdr:rowOff>190500</xdr:rowOff>
                  </from>
                  <to>
                    <xdr:col>5</xdr:col>
                    <xdr:colOff>1828800</xdr:colOff>
                    <xdr:row>12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17" name="Group Box 38">
              <controlPr defaultSize="0" autoFill="0" autoPict="0">
                <anchor moveWithCells="1">
                  <from>
                    <xdr:col>5</xdr:col>
                    <xdr:colOff>47625</xdr:colOff>
                    <xdr:row>13</xdr:row>
                    <xdr:rowOff>85725</xdr:rowOff>
                  </from>
                  <to>
                    <xdr:col>5</xdr:col>
                    <xdr:colOff>1981200</xdr:colOff>
                    <xdr:row>13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18" name="Group Box 42">
              <controlPr defaultSize="0" autoFill="0" autoPict="0">
                <anchor moveWithCells="1">
                  <from>
                    <xdr:col>5</xdr:col>
                    <xdr:colOff>47625</xdr:colOff>
                    <xdr:row>13</xdr:row>
                    <xdr:rowOff>85725</xdr:rowOff>
                  </from>
                  <to>
                    <xdr:col>5</xdr:col>
                    <xdr:colOff>1981200</xdr:colOff>
                    <xdr:row>13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19" name="Option Button 43">
              <controlPr defaultSize="0" autoFill="0" autoLine="0" autoPict="0" altText="">
                <anchor>
                  <from>
                    <xdr:col>5</xdr:col>
                    <xdr:colOff>171450</xdr:colOff>
                    <xdr:row>13</xdr:row>
                    <xdr:rowOff>152400</xdr:rowOff>
                  </from>
                  <to>
                    <xdr:col>5</xdr:col>
                    <xdr:colOff>476250</xdr:colOff>
                    <xdr:row>13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8" r:id="rId20" name="Option Button 44">
              <controlPr defaultSize="0" autoFill="0" autoLine="0" autoPict="0" altText="">
                <anchor>
                  <from>
                    <xdr:col>5</xdr:col>
                    <xdr:colOff>647700</xdr:colOff>
                    <xdr:row>13</xdr:row>
                    <xdr:rowOff>171450</xdr:rowOff>
                  </from>
                  <to>
                    <xdr:col>5</xdr:col>
                    <xdr:colOff>952500</xdr:colOff>
                    <xdr:row>13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9" r:id="rId21" name="Option Button 45">
              <controlPr defaultSize="0" autoFill="0" autoLine="0" autoPict="0">
                <anchor moveWithCells="1">
                  <from>
                    <xdr:col>5</xdr:col>
                    <xdr:colOff>1123950</xdr:colOff>
                    <xdr:row>13</xdr:row>
                    <xdr:rowOff>190500</xdr:rowOff>
                  </from>
                  <to>
                    <xdr:col>5</xdr:col>
                    <xdr:colOff>1828800</xdr:colOff>
                    <xdr:row>13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0" r:id="rId22" name="Group Box 46">
              <controlPr defaultSize="0" autoFill="0" autoPict="0">
                <anchor moveWithCells="1">
                  <from>
                    <xdr:col>5</xdr:col>
                    <xdr:colOff>47625</xdr:colOff>
                    <xdr:row>14</xdr:row>
                    <xdr:rowOff>85725</xdr:rowOff>
                  </from>
                  <to>
                    <xdr:col>5</xdr:col>
                    <xdr:colOff>1981200</xdr:colOff>
                    <xdr:row>14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1" r:id="rId23" name="Option Button 47">
              <controlPr defaultSize="0" autoFill="0" autoLine="0" autoPict="0" altText="">
                <anchor>
                  <from>
                    <xdr:col>5</xdr:col>
                    <xdr:colOff>171450</xdr:colOff>
                    <xdr:row>14</xdr:row>
                    <xdr:rowOff>152400</xdr:rowOff>
                  </from>
                  <to>
                    <xdr:col>5</xdr:col>
                    <xdr:colOff>476250</xdr:colOff>
                    <xdr:row>14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2" r:id="rId24" name="Option Button 48">
              <controlPr defaultSize="0" autoFill="0" autoLine="0" autoPict="0" altText="">
                <anchor>
                  <from>
                    <xdr:col>5</xdr:col>
                    <xdr:colOff>647700</xdr:colOff>
                    <xdr:row>14</xdr:row>
                    <xdr:rowOff>171450</xdr:rowOff>
                  </from>
                  <to>
                    <xdr:col>5</xdr:col>
                    <xdr:colOff>952500</xdr:colOff>
                    <xdr:row>14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3" r:id="rId25" name="Option Button 49">
              <controlPr defaultSize="0" autoFill="0" autoLine="0" autoPict="0">
                <anchor moveWithCells="1">
                  <from>
                    <xdr:col>5</xdr:col>
                    <xdr:colOff>1123950</xdr:colOff>
                    <xdr:row>14</xdr:row>
                    <xdr:rowOff>190500</xdr:rowOff>
                  </from>
                  <to>
                    <xdr:col>5</xdr:col>
                    <xdr:colOff>1828800</xdr:colOff>
                    <xdr:row>14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4" r:id="rId26" name="Group Box 50">
              <controlPr defaultSize="0" autoFill="0" autoPict="0">
                <anchor moveWithCells="1">
                  <from>
                    <xdr:col>5</xdr:col>
                    <xdr:colOff>47625</xdr:colOff>
                    <xdr:row>15</xdr:row>
                    <xdr:rowOff>85725</xdr:rowOff>
                  </from>
                  <to>
                    <xdr:col>5</xdr:col>
                    <xdr:colOff>1981200</xdr:colOff>
                    <xdr:row>15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5" r:id="rId27" name="Option Button 51">
              <controlPr defaultSize="0" autoFill="0" autoLine="0" autoPict="0" altText="">
                <anchor>
                  <from>
                    <xdr:col>5</xdr:col>
                    <xdr:colOff>171450</xdr:colOff>
                    <xdr:row>15</xdr:row>
                    <xdr:rowOff>152400</xdr:rowOff>
                  </from>
                  <to>
                    <xdr:col>5</xdr:col>
                    <xdr:colOff>476250</xdr:colOff>
                    <xdr:row>15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6" r:id="rId28" name="Option Button 52">
              <controlPr defaultSize="0" autoFill="0" autoLine="0" autoPict="0" altText="">
                <anchor>
                  <from>
                    <xdr:col>5</xdr:col>
                    <xdr:colOff>647700</xdr:colOff>
                    <xdr:row>15</xdr:row>
                    <xdr:rowOff>171450</xdr:rowOff>
                  </from>
                  <to>
                    <xdr:col>5</xdr:col>
                    <xdr:colOff>952500</xdr:colOff>
                    <xdr:row>15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7" r:id="rId29" name="Option Button 53">
              <controlPr defaultSize="0" autoFill="0" autoLine="0" autoPict="0">
                <anchor moveWithCells="1">
                  <from>
                    <xdr:col>5</xdr:col>
                    <xdr:colOff>1123950</xdr:colOff>
                    <xdr:row>15</xdr:row>
                    <xdr:rowOff>190500</xdr:rowOff>
                  </from>
                  <to>
                    <xdr:col>5</xdr:col>
                    <xdr:colOff>1828800</xdr:colOff>
                    <xdr:row>15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8" r:id="rId30" name="Group Box 54">
              <controlPr defaultSize="0" autoFill="0" autoPict="0">
                <anchor moveWithCells="1">
                  <from>
                    <xdr:col>5</xdr:col>
                    <xdr:colOff>47625</xdr:colOff>
                    <xdr:row>16</xdr:row>
                    <xdr:rowOff>85725</xdr:rowOff>
                  </from>
                  <to>
                    <xdr:col>5</xdr:col>
                    <xdr:colOff>1981200</xdr:colOff>
                    <xdr:row>16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99" r:id="rId31" name="Option Button 55">
              <controlPr defaultSize="0" autoFill="0" autoLine="0" autoPict="0" altText="">
                <anchor>
                  <from>
                    <xdr:col>5</xdr:col>
                    <xdr:colOff>171450</xdr:colOff>
                    <xdr:row>16</xdr:row>
                    <xdr:rowOff>152400</xdr:rowOff>
                  </from>
                  <to>
                    <xdr:col>5</xdr:col>
                    <xdr:colOff>476250</xdr:colOff>
                    <xdr:row>16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0" r:id="rId32" name="Option Button 56">
              <controlPr defaultSize="0" autoFill="0" autoLine="0" autoPict="0" altText="">
                <anchor>
                  <from>
                    <xdr:col>5</xdr:col>
                    <xdr:colOff>647700</xdr:colOff>
                    <xdr:row>16</xdr:row>
                    <xdr:rowOff>171450</xdr:rowOff>
                  </from>
                  <to>
                    <xdr:col>5</xdr:col>
                    <xdr:colOff>952500</xdr:colOff>
                    <xdr:row>16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1" r:id="rId33" name="Option Button 57">
              <controlPr defaultSize="0" autoFill="0" autoLine="0" autoPict="0">
                <anchor moveWithCells="1">
                  <from>
                    <xdr:col>5</xdr:col>
                    <xdr:colOff>1123950</xdr:colOff>
                    <xdr:row>16</xdr:row>
                    <xdr:rowOff>190500</xdr:rowOff>
                  </from>
                  <to>
                    <xdr:col>5</xdr:col>
                    <xdr:colOff>1828800</xdr:colOff>
                    <xdr:row>16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2" r:id="rId34" name="Group Box 58">
              <controlPr defaultSize="0" autoFill="0" autoPict="0">
                <anchor moveWithCells="1">
                  <from>
                    <xdr:col>5</xdr:col>
                    <xdr:colOff>47625</xdr:colOff>
                    <xdr:row>17</xdr:row>
                    <xdr:rowOff>85725</xdr:rowOff>
                  </from>
                  <to>
                    <xdr:col>5</xdr:col>
                    <xdr:colOff>1981200</xdr:colOff>
                    <xdr:row>17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3" r:id="rId35" name="Option Button 59">
              <controlPr defaultSize="0" autoFill="0" autoLine="0" autoPict="0" altText="">
                <anchor>
                  <from>
                    <xdr:col>5</xdr:col>
                    <xdr:colOff>171450</xdr:colOff>
                    <xdr:row>17</xdr:row>
                    <xdr:rowOff>152400</xdr:rowOff>
                  </from>
                  <to>
                    <xdr:col>5</xdr:col>
                    <xdr:colOff>476250</xdr:colOff>
                    <xdr:row>17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4" r:id="rId36" name="Option Button 60">
              <controlPr defaultSize="0" autoFill="0" autoLine="0" autoPict="0" altText="">
                <anchor>
                  <from>
                    <xdr:col>5</xdr:col>
                    <xdr:colOff>647700</xdr:colOff>
                    <xdr:row>17</xdr:row>
                    <xdr:rowOff>171450</xdr:rowOff>
                  </from>
                  <to>
                    <xdr:col>5</xdr:col>
                    <xdr:colOff>952500</xdr:colOff>
                    <xdr:row>17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5" r:id="rId37" name="Option Button 61">
              <controlPr defaultSize="0" autoFill="0" autoLine="0" autoPict="0">
                <anchor moveWithCells="1">
                  <from>
                    <xdr:col>5</xdr:col>
                    <xdr:colOff>1123950</xdr:colOff>
                    <xdr:row>17</xdr:row>
                    <xdr:rowOff>190500</xdr:rowOff>
                  </from>
                  <to>
                    <xdr:col>5</xdr:col>
                    <xdr:colOff>1828800</xdr:colOff>
                    <xdr:row>17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6" r:id="rId38" name="Group Box 62">
              <controlPr defaultSize="0" autoFill="0" autoPict="0">
                <anchor moveWithCells="1">
                  <from>
                    <xdr:col>5</xdr:col>
                    <xdr:colOff>47625</xdr:colOff>
                    <xdr:row>18</xdr:row>
                    <xdr:rowOff>85725</xdr:rowOff>
                  </from>
                  <to>
                    <xdr:col>5</xdr:col>
                    <xdr:colOff>1981200</xdr:colOff>
                    <xdr:row>18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7" r:id="rId39" name="Option Button 63">
              <controlPr defaultSize="0" autoFill="0" autoLine="0" autoPict="0" altText="">
                <anchor>
                  <from>
                    <xdr:col>5</xdr:col>
                    <xdr:colOff>171450</xdr:colOff>
                    <xdr:row>18</xdr:row>
                    <xdr:rowOff>152400</xdr:rowOff>
                  </from>
                  <to>
                    <xdr:col>5</xdr:col>
                    <xdr:colOff>476250</xdr:colOff>
                    <xdr:row>18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8" r:id="rId40" name="Option Button 64">
              <controlPr defaultSize="0" autoFill="0" autoLine="0" autoPict="0" altText="">
                <anchor>
                  <from>
                    <xdr:col>5</xdr:col>
                    <xdr:colOff>647700</xdr:colOff>
                    <xdr:row>18</xdr:row>
                    <xdr:rowOff>171450</xdr:rowOff>
                  </from>
                  <to>
                    <xdr:col>5</xdr:col>
                    <xdr:colOff>952500</xdr:colOff>
                    <xdr:row>18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09" r:id="rId41" name="Option Button 65">
              <controlPr defaultSize="0" autoFill="0" autoLine="0" autoPict="0">
                <anchor moveWithCells="1">
                  <from>
                    <xdr:col>5</xdr:col>
                    <xdr:colOff>1123950</xdr:colOff>
                    <xdr:row>18</xdr:row>
                    <xdr:rowOff>190500</xdr:rowOff>
                  </from>
                  <to>
                    <xdr:col>5</xdr:col>
                    <xdr:colOff>1828800</xdr:colOff>
                    <xdr:row>18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0" r:id="rId42" name="Group Box 66">
              <controlPr defaultSize="0" autoFill="0" autoPict="0">
                <anchor moveWithCells="1">
                  <from>
                    <xdr:col>5</xdr:col>
                    <xdr:colOff>47625</xdr:colOff>
                    <xdr:row>19</xdr:row>
                    <xdr:rowOff>85725</xdr:rowOff>
                  </from>
                  <to>
                    <xdr:col>5</xdr:col>
                    <xdr:colOff>1981200</xdr:colOff>
                    <xdr:row>19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1" r:id="rId43" name="Option Button 67">
              <controlPr defaultSize="0" autoFill="0" autoLine="0" autoPict="0" altText="">
                <anchor>
                  <from>
                    <xdr:col>5</xdr:col>
                    <xdr:colOff>171450</xdr:colOff>
                    <xdr:row>19</xdr:row>
                    <xdr:rowOff>152400</xdr:rowOff>
                  </from>
                  <to>
                    <xdr:col>5</xdr:col>
                    <xdr:colOff>476250</xdr:colOff>
                    <xdr:row>19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2" r:id="rId44" name="Option Button 68">
              <controlPr defaultSize="0" autoFill="0" autoLine="0" autoPict="0" altText="">
                <anchor>
                  <from>
                    <xdr:col>5</xdr:col>
                    <xdr:colOff>647700</xdr:colOff>
                    <xdr:row>19</xdr:row>
                    <xdr:rowOff>171450</xdr:rowOff>
                  </from>
                  <to>
                    <xdr:col>5</xdr:col>
                    <xdr:colOff>952500</xdr:colOff>
                    <xdr:row>19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3" r:id="rId45" name="Option Button 69">
              <controlPr defaultSize="0" autoFill="0" autoLine="0" autoPict="0">
                <anchor moveWithCells="1">
                  <from>
                    <xdr:col>5</xdr:col>
                    <xdr:colOff>1123950</xdr:colOff>
                    <xdr:row>19</xdr:row>
                    <xdr:rowOff>190500</xdr:rowOff>
                  </from>
                  <to>
                    <xdr:col>5</xdr:col>
                    <xdr:colOff>1828800</xdr:colOff>
                    <xdr:row>19</xdr:row>
                    <xdr:rowOff>371475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4" r:id="rId46" name="Group Box 70">
              <controlPr defaultSize="0" autoFill="0" autoPict="0">
                <anchor moveWithCells="1">
                  <from>
                    <xdr:col>5</xdr:col>
                    <xdr:colOff>47625</xdr:colOff>
                    <xdr:row>20</xdr:row>
                    <xdr:rowOff>85725</xdr:rowOff>
                  </from>
                  <to>
                    <xdr:col>5</xdr:col>
                    <xdr:colOff>1981200</xdr:colOff>
                    <xdr:row>20</xdr:row>
                    <xdr:rowOff>504825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5" r:id="rId47" name="Option Button 71">
              <controlPr defaultSize="0" autoFill="0" autoLine="0" autoPict="0" altText="">
                <anchor>
                  <from>
                    <xdr:col>5</xdr:col>
                    <xdr:colOff>171450</xdr:colOff>
                    <xdr:row>20</xdr:row>
                    <xdr:rowOff>152400</xdr:rowOff>
                  </from>
                  <to>
                    <xdr:col>5</xdr:col>
                    <xdr:colOff>476250</xdr:colOff>
                    <xdr:row>20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6" r:id="rId48" name="Option Button 72">
              <controlPr defaultSize="0" autoFill="0" autoLine="0" autoPict="0" altText="">
                <anchor>
                  <from>
                    <xdr:col>5</xdr:col>
                    <xdr:colOff>647700</xdr:colOff>
                    <xdr:row>20</xdr:row>
                    <xdr:rowOff>171450</xdr:rowOff>
                  </from>
                  <to>
                    <xdr:col>5</xdr:col>
                    <xdr:colOff>952500</xdr:colOff>
                    <xdr:row>20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17" r:id="rId49" name="Option Button 73">
              <controlPr defaultSize="0" autoFill="0" autoLine="0" autoPict="0">
                <anchor moveWithCells="1">
                  <from>
                    <xdr:col>5</xdr:col>
                    <xdr:colOff>1123950</xdr:colOff>
                    <xdr:row>20</xdr:row>
                    <xdr:rowOff>190500</xdr:rowOff>
                  </from>
                  <to>
                    <xdr:col>5</xdr:col>
                    <xdr:colOff>1828800</xdr:colOff>
                    <xdr:row>20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M47"/>
  <sheetViews>
    <sheetView showGridLines="0" showRowColHeaders="0" zoomScaleNormal="100" workbookViewId="0">
      <selection activeCell="A8" sqref="A8:M8"/>
    </sheetView>
  </sheetViews>
  <sheetFormatPr baseColWidth="10" defaultColWidth="11.42578125" defaultRowHeight="15" x14ac:dyDescent="0.25"/>
  <cols>
    <col min="1" max="1" width="12.140625" style="45" customWidth="1"/>
    <col min="2" max="2" width="7.28515625" style="33" customWidth="1"/>
    <col min="3" max="3" width="13.7109375" style="33" customWidth="1"/>
    <col min="4" max="4" width="15.140625" style="33" customWidth="1"/>
    <col min="5" max="5" width="16.85546875" style="33" customWidth="1"/>
    <col min="6" max="6" width="15.140625" style="33" bestFit="1" customWidth="1"/>
    <col min="7" max="7" width="11.28515625" style="33" customWidth="1"/>
    <col min="8" max="8" width="21.140625" style="33" customWidth="1"/>
    <col min="9" max="9" width="12.85546875" style="33" bestFit="1" customWidth="1"/>
    <col min="10" max="10" width="9.42578125" style="33" hidden="1" customWidth="1"/>
    <col min="11" max="11" width="12.5703125" style="33" hidden="1" customWidth="1"/>
    <col min="12" max="12" width="4.5703125" style="33" hidden="1" customWidth="1"/>
    <col min="13" max="13" width="10.28515625" style="33" hidden="1" customWidth="1"/>
    <col min="14" max="16384" width="11.42578125" style="33"/>
  </cols>
  <sheetData>
    <row r="1" spans="1:13" x14ac:dyDescent="0.25">
      <c r="A1" s="29"/>
      <c r="B1" s="30"/>
      <c r="C1" s="30"/>
      <c r="D1" s="30"/>
      <c r="E1" s="31"/>
      <c r="F1" s="30"/>
      <c r="G1" s="31"/>
      <c r="H1" s="30"/>
      <c r="I1" s="32"/>
    </row>
    <row r="2" spans="1:13" x14ac:dyDescent="0.25">
      <c r="A2" s="34"/>
      <c r="B2" s="32"/>
      <c r="C2" s="32"/>
      <c r="D2" s="32"/>
      <c r="E2" s="35"/>
      <c r="F2" s="32"/>
      <c r="G2" s="35"/>
      <c r="H2" s="32"/>
      <c r="I2" s="32"/>
    </row>
    <row r="3" spans="1:13" x14ac:dyDescent="0.25">
      <c r="A3" s="36"/>
      <c r="B3" s="37"/>
      <c r="C3" s="37"/>
      <c r="D3" s="37"/>
      <c r="E3" s="38"/>
      <c r="F3" s="37"/>
      <c r="G3" s="38"/>
      <c r="H3" s="37"/>
      <c r="I3" s="37"/>
    </row>
    <row r="4" spans="1:13" x14ac:dyDescent="0.25">
      <c r="A4" s="39"/>
      <c r="B4" s="40"/>
      <c r="C4" s="40"/>
      <c r="D4" s="40"/>
      <c r="E4" s="41"/>
      <c r="F4" s="40"/>
      <c r="G4" s="41"/>
      <c r="H4" s="40"/>
      <c r="I4" s="40"/>
    </row>
    <row r="5" spans="1:13" x14ac:dyDescent="0.25">
      <c r="A5" s="39"/>
      <c r="B5" s="40"/>
      <c r="C5" s="40"/>
      <c r="D5" s="40"/>
      <c r="E5" s="42"/>
      <c r="F5" s="40"/>
      <c r="G5" s="41"/>
      <c r="H5" s="40"/>
      <c r="I5" s="40"/>
    </row>
    <row r="6" spans="1:13" ht="8.25" customHeight="1" x14ac:dyDescent="0.25">
      <c r="A6" s="39"/>
      <c r="B6" s="40"/>
      <c r="C6" s="40"/>
      <c r="D6" s="40"/>
      <c r="E6" s="41"/>
      <c r="F6" s="40"/>
      <c r="G6" s="41"/>
      <c r="H6" s="40"/>
      <c r="I6" s="40"/>
    </row>
    <row r="7" spans="1:13" ht="5.25" customHeight="1" x14ac:dyDescent="0.25">
      <c r="A7" s="39"/>
      <c r="B7" s="40"/>
      <c r="C7" s="40"/>
      <c r="D7" s="40"/>
      <c r="E7" s="41"/>
      <c r="F7" s="40"/>
      <c r="G7" s="41"/>
      <c r="H7" s="40"/>
      <c r="I7" s="40"/>
    </row>
    <row r="8" spans="1:13" ht="20.25" x14ac:dyDescent="0.3">
      <c r="A8" s="89" t="s">
        <v>12</v>
      </c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</row>
    <row r="9" spans="1:13" ht="29.25" customHeight="1" x14ac:dyDescent="0.25">
      <c r="A9" s="102" t="s">
        <v>34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</row>
    <row r="10" spans="1:13" s="3" customFormat="1" x14ac:dyDescent="0.2">
      <c r="A10" s="46" t="s">
        <v>66</v>
      </c>
      <c r="B10" s="47" t="s">
        <v>67</v>
      </c>
      <c r="C10" s="47" t="str">
        <f>Carátula!A7</f>
        <v>Cálculo de Volumetría y Crecimiento de Base de Datos</v>
      </c>
      <c r="D10" s="47"/>
      <c r="E10" s="47"/>
      <c r="F10" s="47"/>
      <c r="G10" s="47"/>
      <c r="H10" s="47"/>
      <c r="I10" s="47"/>
      <c r="J10" s="47"/>
      <c r="K10" s="47"/>
      <c r="L10" s="48"/>
    </row>
    <row r="11" spans="1:13" x14ac:dyDescent="0.25">
      <c r="A11" s="51" t="s">
        <v>4</v>
      </c>
      <c r="B11" s="92" t="s">
        <v>5</v>
      </c>
      <c r="C11" s="92"/>
      <c r="D11" s="92"/>
      <c r="E11" s="92"/>
      <c r="F11" s="51" t="s">
        <v>6</v>
      </c>
      <c r="G11" s="92" t="s">
        <v>7</v>
      </c>
      <c r="H11" s="92"/>
      <c r="I11" s="51" t="s">
        <v>8</v>
      </c>
      <c r="J11" s="51" t="s">
        <v>9</v>
      </c>
      <c r="K11" s="51" t="s">
        <v>10</v>
      </c>
      <c r="L11" s="51"/>
      <c r="M11" s="51" t="s">
        <v>11</v>
      </c>
    </row>
    <row r="12" spans="1:13" ht="18" customHeight="1" x14ac:dyDescent="0.25">
      <c r="A12" s="21">
        <v>1</v>
      </c>
      <c r="B12" s="103" t="s">
        <v>62</v>
      </c>
      <c r="C12" s="103"/>
      <c r="D12" s="103"/>
      <c r="E12" s="103"/>
      <c r="F12" s="1" t="s">
        <v>100</v>
      </c>
      <c r="G12" s="100"/>
      <c r="H12" s="100"/>
      <c r="I12" s="19">
        <f t="shared" ref="I12:I15" si="0">IF(F12="SI",3,IF(F12="NO",2,1))</f>
        <v>3</v>
      </c>
      <c r="J12" s="43">
        <f t="shared" ref="J12:J15" si="1">IF(F12="NO APLICA",0,1)</f>
        <v>1</v>
      </c>
      <c r="K12" s="43">
        <f t="shared" ref="K12:K15" si="2">J12*I12</f>
        <v>3</v>
      </c>
      <c r="L12" s="43">
        <f t="shared" ref="L12:L15" si="3">IF(F12="SI",1,IF(F12="NO",0,0))</f>
        <v>1</v>
      </c>
      <c r="M12" s="2">
        <f t="shared" ref="M12:M15" si="4">IF(F12="No","3 - Nulo",0)</f>
        <v>0</v>
      </c>
    </row>
    <row r="13" spans="1:13" ht="20.25" customHeight="1" x14ac:dyDescent="0.25">
      <c r="A13" s="21">
        <v>2</v>
      </c>
      <c r="B13" s="103" t="s">
        <v>63</v>
      </c>
      <c r="C13" s="103"/>
      <c r="D13" s="103"/>
      <c r="E13" s="103"/>
      <c r="F13" s="1" t="s">
        <v>100</v>
      </c>
      <c r="G13" s="100"/>
      <c r="H13" s="100"/>
      <c r="I13" s="19">
        <f t="shared" si="0"/>
        <v>3</v>
      </c>
      <c r="J13" s="43">
        <f t="shared" si="1"/>
        <v>1</v>
      </c>
      <c r="K13" s="43">
        <f t="shared" si="2"/>
        <v>3</v>
      </c>
      <c r="L13" s="43">
        <f t="shared" si="3"/>
        <v>1</v>
      </c>
      <c r="M13" s="2">
        <f t="shared" si="4"/>
        <v>0</v>
      </c>
    </row>
    <row r="14" spans="1:13" ht="40.5" customHeight="1" x14ac:dyDescent="0.25">
      <c r="A14" s="21">
        <v>3</v>
      </c>
      <c r="B14" s="104" t="s">
        <v>13</v>
      </c>
      <c r="C14" s="103"/>
      <c r="D14" s="103"/>
      <c r="E14" s="103"/>
      <c r="F14" s="1" t="s">
        <v>100</v>
      </c>
      <c r="G14" s="100"/>
      <c r="H14" s="100"/>
      <c r="I14" s="19">
        <f t="shared" si="0"/>
        <v>3</v>
      </c>
      <c r="J14" s="43">
        <f t="shared" si="1"/>
        <v>1</v>
      </c>
      <c r="K14" s="43">
        <f t="shared" si="2"/>
        <v>3</v>
      </c>
      <c r="L14" s="43">
        <f t="shared" si="3"/>
        <v>1</v>
      </c>
      <c r="M14" s="2">
        <f t="shared" si="4"/>
        <v>0</v>
      </c>
    </row>
    <row r="15" spans="1:13" ht="40.5" customHeight="1" x14ac:dyDescent="0.25">
      <c r="A15" s="21">
        <v>4</v>
      </c>
      <c r="B15" s="103" t="s">
        <v>64</v>
      </c>
      <c r="C15" s="103"/>
      <c r="D15" s="103"/>
      <c r="E15" s="103"/>
      <c r="F15" s="1" t="s">
        <v>100</v>
      </c>
      <c r="G15" s="100"/>
      <c r="H15" s="100"/>
      <c r="I15" s="19">
        <f t="shared" si="0"/>
        <v>3</v>
      </c>
      <c r="J15" s="43">
        <f t="shared" si="1"/>
        <v>1</v>
      </c>
      <c r="K15" s="43">
        <f t="shared" si="2"/>
        <v>3</v>
      </c>
      <c r="L15" s="43">
        <f t="shared" si="3"/>
        <v>1</v>
      </c>
      <c r="M15" s="2">
        <f t="shared" si="4"/>
        <v>0</v>
      </c>
    </row>
    <row r="16" spans="1:13" ht="40.5" customHeight="1" x14ac:dyDescent="0.25">
      <c r="A16" s="52">
        <v>5</v>
      </c>
      <c r="B16" s="99" t="s">
        <v>65</v>
      </c>
      <c r="C16" s="99"/>
      <c r="D16" s="99"/>
      <c r="E16" s="99"/>
      <c r="F16" s="1" t="s">
        <v>100</v>
      </c>
      <c r="G16" s="100"/>
      <c r="H16" s="100"/>
      <c r="I16" s="19">
        <f t="shared" ref="I16:I25" si="5">IF(F16="SI",3,IF(F16="NO",2,1))</f>
        <v>3</v>
      </c>
      <c r="J16" s="43">
        <f t="shared" ref="J16" si="6">IF(F16="NO APLICA",0,1)</f>
        <v>1</v>
      </c>
      <c r="K16" s="43">
        <f t="shared" ref="K16" si="7">J16*I16</f>
        <v>3</v>
      </c>
      <c r="L16" s="43">
        <f t="shared" ref="L16" si="8">IF(F16="SI",1,IF(F16="NO",0,0))</f>
        <v>1</v>
      </c>
      <c r="M16" s="2">
        <f t="shared" ref="M16" si="9">IF(F16="No","3 - Nulo",0)</f>
        <v>0</v>
      </c>
    </row>
    <row r="17" spans="1:13" ht="27.75" customHeight="1" x14ac:dyDescent="0.25">
      <c r="A17" s="21">
        <v>6</v>
      </c>
      <c r="B17" s="99" t="s">
        <v>37</v>
      </c>
      <c r="C17" s="99"/>
      <c r="D17" s="99"/>
      <c r="E17" s="99"/>
      <c r="F17" s="1">
        <v>0</v>
      </c>
      <c r="G17" s="106"/>
      <c r="H17" s="106"/>
      <c r="I17" s="19">
        <f>IF(AND(F17&gt;-1,F17&lt;6),3,IF(AND(F17&gt;5,F17&lt;11),2,1))</f>
        <v>3</v>
      </c>
      <c r="J17" s="43">
        <v>1</v>
      </c>
      <c r="K17" s="43">
        <f>IF((F17&lt;=5),1,IF(AND(F17&gt;5,F17&lt;=10),0.5,IF((F17&gt;10),0,0)))</f>
        <v>1</v>
      </c>
      <c r="L17" s="53">
        <f>IF((F17&lt;=5),1,IF(AND(F17&gt;5,F17&lt;=10),0.5,IF((F17&gt;10),0,0)))</f>
        <v>1</v>
      </c>
      <c r="M17" s="2"/>
    </row>
    <row r="18" spans="1:13" s="3" customFormat="1" x14ac:dyDescent="0.2">
      <c r="A18" s="46" t="s">
        <v>66</v>
      </c>
      <c r="B18" s="47" t="str">
        <f>B10</f>
        <v>VBD</v>
      </c>
      <c r="C18" s="47" t="str">
        <f>C10</f>
        <v>Cálculo de Volumetría y Crecimiento de Base de Datos</v>
      </c>
      <c r="D18" s="47"/>
      <c r="E18" s="47"/>
      <c r="F18" s="47"/>
      <c r="G18" s="47"/>
      <c r="H18" s="47"/>
      <c r="I18" s="47"/>
      <c r="J18" s="47"/>
      <c r="K18" s="47"/>
      <c r="L18" s="48"/>
    </row>
    <row r="19" spans="1:13" s="3" customFormat="1" x14ac:dyDescent="0.2">
      <c r="A19" s="96" t="s">
        <v>68</v>
      </c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8"/>
    </row>
    <row r="20" spans="1:13" ht="28.5" customHeight="1" x14ac:dyDescent="0.25">
      <c r="A20" s="21">
        <v>7</v>
      </c>
      <c r="B20" s="104" t="s">
        <v>69</v>
      </c>
      <c r="C20" s="103"/>
      <c r="D20" s="103"/>
      <c r="E20" s="103"/>
      <c r="F20" s="1" t="s">
        <v>100</v>
      </c>
      <c r="G20" s="100"/>
      <c r="H20" s="100"/>
      <c r="I20" s="19">
        <f t="shared" ref="I20:I24" si="10">IF(F20="SI",3,IF(F20="NO",2,1))</f>
        <v>3</v>
      </c>
      <c r="J20" s="43">
        <f t="shared" ref="J20:J24" si="11">IF(F20="NO APLICA",0,1)</f>
        <v>1</v>
      </c>
      <c r="K20" s="43">
        <f t="shared" ref="K20:K24" si="12">J20*I20</f>
        <v>3</v>
      </c>
      <c r="L20" s="43">
        <f t="shared" ref="L20:L24" si="13">IF(F20="SI",1,IF(F20="NO",0,0))</f>
        <v>1</v>
      </c>
      <c r="M20" s="2">
        <f t="shared" ref="M20:M24" si="14">IF(F20="No","3 - Nulo",0)</f>
        <v>0</v>
      </c>
    </row>
    <row r="21" spans="1:13" ht="28.5" customHeight="1" x14ac:dyDescent="0.25">
      <c r="A21" s="21">
        <v>8</v>
      </c>
      <c r="B21" s="104" t="s">
        <v>70</v>
      </c>
      <c r="C21" s="103"/>
      <c r="D21" s="103"/>
      <c r="E21" s="103"/>
      <c r="F21" s="1" t="s">
        <v>100</v>
      </c>
      <c r="G21" s="100"/>
      <c r="H21" s="100"/>
      <c r="I21" s="19">
        <f t="shared" si="10"/>
        <v>3</v>
      </c>
      <c r="J21" s="43">
        <f t="shared" si="11"/>
        <v>1</v>
      </c>
      <c r="K21" s="43">
        <f t="shared" si="12"/>
        <v>3</v>
      </c>
      <c r="L21" s="43">
        <f t="shared" si="13"/>
        <v>1</v>
      </c>
      <c r="M21" s="2">
        <f t="shared" si="14"/>
        <v>0</v>
      </c>
    </row>
    <row r="22" spans="1:13" s="3" customFormat="1" x14ac:dyDescent="0.2">
      <c r="A22" s="96" t="s">
        <v>71</v>
      </c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8"/>
    </row>
    <row r="23" spans="1:13" ht="15" customHeight="1" x14ac:dyDescent="0.25">
      <c r="A23" s="21">
        <v>9</v>
      </c>
      <c r="B23" s="104" t="s">
        <v>72</v>
      </c>
      <c r="C23" s="103"/>
      <c r="D23" s="103"/>
      <c r="E23" s="103"/>
      <c r="F23" s="1" t="s">
        <v>100</v>
      </c>
      <c r="G23" s="100"/>
      <c r="H23" s="100"/>
      <c r="I23" s="19">
        <f t="shared" si="10"/>
        <v>3</v>
      </c>
      <c r="J23" s="43">
        <f t="shared" si="11"/>
        <v>1</v>
      </c>
      <c r="K23" s="43">
        <f t="shared" si="12"/>
        <v>3</v>
      </c>
      <c r="L23" s="43">
        <f t="shared" si="13"/>
        <v>1</v>
      </c>
      <c r="M23" s="2">
        <f t="shared" si="14"/>
        <v>0</v>
      </c>
    </row>
    <row r="24" spans="1:13" ht="15" customHeight="1" x14ac:dyDescent="0.25">
      <c r="A24" s="21">
        <v>10</v>
      </c>
      <c r="B24" s="104" t="s">
        <v>73</v>
      </c>
      <c r="C24" s="103"/>
      <c r="D24" s="103"/>
      <c r="E24" s="103"/>
      <c r="F24" s="1" t="s">
        <v>100</v>
      </c>
      <c r="G24" s="100"/>
      <c r="H24" s="100"/>
      <c r="I24" s="19">
        <f t="shared" si="10"/>
        <v>3</v>
      </c>
      <c r="J24" s="43">
        <f t="shared" si="11"/>
        <v>1</v>
      </c>
      <c r="K24" s="43">
        <f t="shared" si="12"/>
        <v>3</v>
      </c>
      <c r="L24" s="43">
        <f t="shared" si="13"/>
        <v>1</v>
      </c>
      <c r="M24" s="2">
        <f t="shared" si="14"/>
        <v>0</v>
      </c>
    </row>
    <row r="25" spans="1:13" ht="28.5" customHeight="1" x14ac:dyDescent="0.25">
      <c r="A25" s="21">
        <v>11</v>
      </c>
      <c r="B25" s="104" t="s">
        <v>95</v>
      </c>
      <c r="C25" s="103"/>
      <c r="D25" s="103"/>
      <c r="E25" s="103"/>
      <c r="F25" s="1" t="s">
        <v>100</v>
      </c>
      <c r="G25" s="100"/>
      <c r="H25" s="100"/>
      <c r="I25" s="19">
        <f t="shared" si="5"/>
        <v>3</v>
      </c>
      <c r="J25" s="43">
        <f t="shared" ref="J25:J34" si="15">IF(F25="NO APLICA",0,1)</f>
        <v>1</v>
      </c>
      <c r="K25" s="43">
        <f t="shared" ref="K25:K34" si="16">J25*I25</f>
        <v>3</v>
      </c>
      <c r="L25" s="43">
        <f t="shared" ref="L25:L34" si="17">IF(F25="SI",1,IF(F25="NO",0,0))</f>
        <v>1</v>
      </c>
      <c r="M25" s="2">
        <f>IF(F25="No","3 - Nulo",0)</f>
        <v>0</v>
      </c>
    </row>
    <row r="26" spans="1:13" ht="30" customHeight="1" x14ac:dyDescent="0.25">
      <c r="A26" s="21">
        <v>12</v>
      </c>
      <c r="B26" s="105" t="s">
        <v>74</v>
      </c>
      <c r="C26" s="105"/>
      <c r="D26" s="105"/>
      <c r="E26" s="105"/>
      <c r="F26" s="1" t="s">
        <v>100</v>
      </c>
      <c r="G26" s="100"/>
      <c r="H26" s="100"/>
      <c r="I26" s="19">
        <f t="shared" ref="I26:I34" si="18">IF(F26="SI",3,IF(F26="NO",2,1))</f>
        <v>3</v>
      </c>
      <c r="J26" s="43">
        <f t="shared" si="15"/>
        <v>1</v>
      </c>
      <c r="K26" s="43">
        <f t="shared" si="16"/>
        <v>3</v>
      </c>
      <c r="L26" s="43">
        <f t="shared" si="17"/>
        <v>1</v>
      </c>
      <c r="M26" s="2">
        <f t="shared" ref="M26:M34" si="19">IF(F26="No","3 - Nulo",0)</f>
        <v>0</v>
      </c>
    </row>
    <row r="27" spans="1:13" s="3" customFormat="1" x14ac:dyDescent="0.2">
      <c r="A27" s="96" t="s">
        <v>75</v>
      </c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8"/>
    </row>
    <row r="28" spans="1:13" ht="42.75" customHeight="1" x14ac:dyDescent="0.25">
      <c r="A28" s="21">
        <v>13</v>
      </c>
      <c r="B28" s="104" t="s">
        <v>76</v>
      </c>
      <c r="C28" s="104"/>
      <c r="D28" s="104"/>
      <c r="E28" s="104"/>
      <c r="F28" s="1" t="s">
        <v>101</v>
      </c>
      <c r="G28" s="100"/>
      <c r="H28" s="100"/>
      <c r="I28" s="19">
        <f t="shared" ref="I28:I32" si="20">IF(F28="SI",3,IF(F28="NO",2,1))</f>
        <v>1</v>
      </c>
      <c r="J28" s="43">
        <f t="shared" ref="J28:J32" si="21">IF(F28="NO APLICA",0,1)</f>
        <v>0</v>
      </c>
      <c r="K28" s="43">
        <f t="shared" ref="K28:K32" si="22">J28*I28</f>
        <v>0</v>
      </c>
      <c r="L28" s="43">
        <f t="shared" ref="L28:L32" si="23">IF(F28="SI",1,IF(F28="NO",0,0))</f>
        <v>0</v>
      </c>
      <c r="M28" s="2">
        <f t="shared" ref="M28:M32" si="24">IF(F28="No","3 - Nulo",0)</f>
        <v>0</v>
      </c>
    </row>
    <row r="29" spans="1:13" ht="32.25" customHeight="1" x14ac:dyDescent="0.25">
      <c r="A29" s="21">
        <v>14</v>
      </c>
      <c r="B29" s="104" t="s">
        <v>77</v>
      </c>
      <c r="C29" s="104"/>
      <c r="D29" s="104"/>
      <c r="E29" s="104"/>
      <c r="F29" s="1" t="s">
        <v>101</v>
      </c>
      <c r="G29" s="100"/>
      <c r="H29" s="100"/>
      <c r="I29" s="19">
        <f t="shared" si="20"/>
        <v>1</v>
      </c>
      <c r="J29" s="43">
        <f t="shared" si="21"/>
        <v>0</v>
      </c>
      <c r="K29" s="43">
        <f t="shared" si="22"/>
        <v>0</v>
      </c>
      <c r="L29" s="43">
        <f t="shared" si="23"/>
        <v>0</v>
      </c>
      <c r="M29" s="2">
        <f t="shared" si="24"/>
        <v>0</v>
      </c>
    </row>
    <row r="30" spans="1:13" ht="30" customHeight="1" x14ac:dyDescent="0.25">
      <c r="A30" s="21">
        <v>15</v>
      </c>
      <c r="B30" s="104" t="s">
        <v>78</v>
      </c>
      <c r="C30" s="104"/>
      <c r="D30" s="104"/>
      <c r="E30" s="104"/>
      <c r="F30" s="1" t="s">
        <v>101</v>
      </c>
      <c r="G30" s="100"/>
      <c r="H30" s="100"/>
      <c r="I30" s="19">
        <f t="shared" si="20"/>
        <v>1</v>
      </c>
      <c r="J30" s="43">
        <f t="shared" si="21"/>
        <v>0</v>
      </c>
      <c r="K30" s="43">
        <f t="shared" si="22"/>
        <v>0</v>
      </c>
      <c r="L30" s="43">
        <f t="shared" si="23"/>
        <v>0</v>
      </c>
      <c r="M30" s="2">
        <f t="shared" si="24"/>
        <v>0</v>
      </c>
    </row>
    <row r="31" spans="1:13" ht="30" customHeight="1" x14ac:dyDescent="0.25">
      <c r="A31" s="21">
        <v>16</v>
      </c>
      <c r="B31" s="104" t="s">
        <v>79</v>
      </c>
      <c r="C31" s="104"/>
      <c r="D31" s="104"/>
      <c r="E31" s="104"/>
      <c r="F31" s="1" t="s">
        <v>101</v>
      </c>
      <c r="G31" s="100"/>
      <c r="H31" s="100"/>
      <c r="I31" s="19">
        <f t="shared" si="20"/>
        <v>1</v>
      </c>
      <c r="J31" s="43">
        <f t="shared" si="21"/>
        <v>0</v>
      </c>
      <c r="K31" s="43">
        <f t="shared" si="22"/>
        <v>0</v>
      </c>
      <c r="L31" s="43">
        <f t="shared" si="23"/>
        <v>0</v>
      </c>
      <c r="M31" s="2">
        <f t="shared" si="24"/>
        <v>0</v>
      </c>
    </row>
    <row r="32" spans="1:13" ht="18.75" customHeight="1" x14ac:dyDescent="0.25">
      <c r="A32" s="21">
        <v>17</v>
      </c>
      <c r="B32" s="104" t="s">
        <v>80</v>
      </c>
      <c r="C32" s="104"/>
      <c r="D32" s="104"/>
      <c r="E32" s="104"/>
      <c r="F32" s="1" t="s">
        <v>101</v>
      </c>
      <c r="G32" s="100"/>
      <c r="H32" s="100"/>
      <c r="I32" s="19">
        <f t="shared" si="20"/>
        <v>1</v>
      </c>
      <c r="J32" s="43">
        <f t="shared" si="21"/>
        <v>0</v>
      </c>
      <c r="K32" s="43">
        <f t="shared" si="22"/>
        <v>0</v>
      </c>
      <c r="L32" s="43">
        <f t="shared" si="23"/>
        <v>0</v>
      </c>
      <c r="M32" s="2">
        <f t="shared" si="24"/>
        <v>0</v>
      </c>
    </row>
    <row r="33" spans="1:13" ht="38.25" customHeight="1" x14ac:dyDescent="0.25">
      <c r="A33" s="21">
        <v>18</v>
      </c>
      <c r="B33" s="104" t="s">
        <v>81</v>
      </c>
      <c r="C33" s="104"/>
      <c r="D33" s="104"/>
      <c r="E33" s="104"/>
      <c r="F33" s="1" t="s">
        <v>101</v>
      </c>
      <c r="G33" s="100"/>
      <c r="H33" s="100"/>
      <c r="I33" s="19">
        <f t="shared" si="18"/>
        <v>1</v>
      </c>
      <c r="J33" s="43">
        <f t="shared" si="15"/>
        <v>0</v>
      </c>
      <c r="K33" s="43">
        <f t="shared" si="16"/>
        <v>0</v>
      </c>
      <c r="L33" s="43">
        <f t="shared" si="17"/>
        <v>0</v>
      </c>
      <c r="M33" s="2">
        <f t="shared" si="19"/>
        <v>0</v>
      </c>
    </row>
    <row r="34" spans="1:13" ht="18" customHeight="1" x14ac:dyDescent="0.25">
      <c r="A34" s="21">
        <v>19</v>
      </c>
      <c r="B34" s="104" t="s">
        <v>82</v>
      </c>
      <c r="C34" s="104"/>
      <c r="D34" s="104"/>
      <c r="E34" s="104"/>
      <c r="F34" s="1" t="s">
        <v>101</v>
      </c>
      <c r="G34" s="100"/>
      <c r="H34" s="100"/>
      <c r="I34" s="19">
        <f t="shared" si="18"/>
        <v>1</v>
      </c>
      <c r="J34" s="43">
        <f t="shared" si="15"/>
        <v>0</v>
      </c>
      <c r="K34" s="43">
        <f t="shared" si="16"/>
        <v>0</v>
      </c>
      <c r="L34" s="43">
        <f t="shared" si="17"/>
        <v>0</v>
      </c>
      <c r="M34" s="2">
        <f t="shared" si="19"/>
        <v>0</v>
      </c>
    </row>
    <row r="35" spans="1:13" s="3" customFormat="1" ht="15" customHeight="1" x14ac:dyDescent="0.2">
      <c r="A35" s="96" t="s">
        <v>83</v>
      </c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8"/>
    </row>
    <row r="36" spans="1:13" ht="27.75" customHeight="1" x14ac:dyDescent="0.25">
      <c r="A36" s="21">
        <v>20</v>
      </c>
      <c r="B36" s="104" t="s">
        <v>84</v>
      </c>
      <c r="C36" s="103"/>
      <c r="D36" s="103"/>
      <c r="E36" s="103"/>
      <c r="F36" s="1" t="s">
        <v>101</v>
      </c>
      <c r="G36" s="100"/>
      <c r="H36" s="100"/>
      <c r="I36" s="19">
        <f t="shared" ref="I36:I46" si="25">IF(F36="SI",3,IF(F36="NO",2,1))</f>
        <v>1</v>
      </c>
      <c r="J36" s="43">
        <f t="shared" ref="J36:J46" si="26">IF(F36="NO APLICA",0,1)</f>
        <v>0</v>
      </c>
      <c r="K36" s="43">
        <f t="shared" ref="K36:K46" si="27">J36*I36</f>
        <v>0</v>
      </c>
      <c r="L36" s="43">
        <f t="shared" ref="L36:L46" si="28">IF(F36="SI",1,IF(F36="NO",0,0))</f>
        <v>0</v>
      </c>
      <c r="M36" s="2">
        <f t="shared" ref="M36:M46" si="29">IF(F36="No","3 - Nulo",0)</f>
        <v>0</v>
      </c>
    </row>
    <row r="37" spans="1:13" s="3" customFormat="1" x14ac:dyDescent="0.2">
      <c r="A37" s="96" t="s">
        <v>85</v>
      </c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8"/>
    </row>
    <row r="38" spans="1:13" ht="27.75" customHeight="1" x14ac:dyDescent="0.25">
      <c r="A38" s="21">
        <v>21</v>
      </c>
      <c r="B38" s="104" t="s">
        <v>86</v>
      </c>
      <c r="C38" s="104"/>
      <c r="D38" s="104"/>
      <c r="E38" s="104"/>
      <c r="F38" s="1" t="s">
        <v>100</v>
      </c>
      <c r="G38" s="100"/>
      <c r="H38" s="100"/>
      <c r="I38" s="19">
        <f t="shared" ref="I38:I42" si="30">IF(F38="SI",3,IF(F38="NO",2,1))</f>
        <v>3</v>
      </c>
      <c r="J38" s="43">
        <f t="shared" ref="J38:J42" si="31">IF(F38="NO APLICA",0,1)</f>
        <v>1</v>
      </c>
      <c r="K38" s="43">
        <f t="shared" ref="K38:K42" si="32">J38*I38</f>
        <v>3</v>
      </c>
      <c r="L38" s="43">
        <f t="shared" ref="L38:L42" si="33">IF(F38="SI",1,IF(F38="NO",0,0))</f>
        <v>1</v>
      </c>
      <c r="M38" s="2">
        <f t="shared" ref="M38:M42" si="34">IF(F38="No","3 - Nulo",0)</f>
        <v>0</v>
      </c>
    </row>
    <row r="39" spans="1:13" ht="27.75" customHeight="1" x14ac:dyDescent="0.25">
      <c r="A39" s="21">
        <v>22</v>
      </c>
      <c r="B39" s="104" t="s">
        <v>87</v>
      </c>
      <c r="C39" s="104"/>
      <c r="D39" s="104"/>
      <c r="E39" s="104"/>
      <c r="F39" s="1" t="s">
        <v>100</v>
      </c>
      <c r="G39" s="100"/>
      <c r="H39" s="100"/>
      <c r="I39" s="19">
        <f t="shared" si="30"/>
        <v>3</v>
      </c>
      <c r="J39" s="43">
        <f t="shared" si="31"/>
        <v>1</v>
      </c>
      <c r="K39" s="43">
        <f t="shared" si="32"/>
        <v>3</v>
      </c>
      <c r="L39" s="43">
        <f t="shared" si="33"/>
        <v>1</v>
      </c>
      <c r="M39" s="2">
        <f t="shared" si="34"/>
        <v>0</v>
      </c>
    </row>
    <row r="40" spans="1:13" ht="14.25" customHeight="1" x14ac:dyDescent="0.25">
      <c r="A40" s="21">
        <v>23</v>
      </c>
      <c r="B40" s="104" t="s">
        <v>88</v>
      </c>
      <c r="C40" s="104"/>
      <c r="D40" s="104"/>
      <c r="E40" s="104"/>
      <c r="F40" s="1" t="s">
        <v>100</v>
      </c>
      <c r="G40" s="100"/>
      <c r="H40" s="100"/>
      <c r="I40" s="19">
        <f t="shared" si="30"/>
        <v>3</v>
      </c>
      <c r="J40" s="43">
        <f t="shared" si="31"/>
        <v>1</v>
      </c>
      <c r="K40" s="43">
        <f t="shared" si="32"/>
        <v>3</v>
      </c>
      <c r="L40" s="43">
        <f t="shared" si="33"/>
        <v>1</v>
      </c>
      <c r="M40" s="2">
        <f t="shared" si="34"/>
        <v>0</v>
      </c>
    </row>
    <row r="41" spans="1:13" ht="19.5" customHeight="1" x14ac:dyDescent="0.25">
      <c r="A41" s="21">
        <v>24</v>
      </c>
      <c r="B41" s="104" t="s">
        <v>89</v>
      </c>
      <c r="C41" s="104"/>
      <c r="D41" s="104"/>
      <c r="E41" s="104"/>
      <c r="F41" s="1" t="s">
        <v>100</v>
      </c>
      <c r="G41" s="100"/>
      <c r="H41" s="100"/>
      <c r="I41" s="19">
        <f t="shared" si="30"/>
        <v>3</v>
      </c>
      <c r="J41" s="43">
        <f t="shared" si="31"/>
        <v>1</v>
      </c>
      <c r="K41" s="43">
        <f t="shared" si="32"/>
        <v>3</v>
      </c>
      <c r="L41" s="43">
        <f t="shared" si="33"/>
        <v>1</v>
      </c>
      <c r="M41" s="2">
        <f t="shared" si="34"/>
        <v>0</v>
      </c>
    </row>
    <row r="42" spans="1:13" ht="27.75" customHeight="1" x14ac:dyDescent="0.25">
      <c r="A42" s="21">
        <v>25</v>
      </c>
      <c r="B42" s="104" t="s">
        <v>90</v>
      </c>
      <c r="C42" s="104"/>
      <c r="D42" s="104"/>
      <c r="E42" s="104"/>
      <c r="F42" s="1" t="s">
        <v>100</v>
      </c>
      <c r="G42" s="100"/>
      <c r="H42" s="100"/>
      <c r="I42" s="19">
        <f t="shared" si="30"/>
        <v>3</v>
      </c>
      <c r="J42" s="43">
        <f t="shared" si="31"/>
        <v>1</v>
      </c>
      <c r="K42" s="43">
        <f t="shared" si="32"/>
        <v>3</v>
      </c>
      <c r="L42" s="43">
        <f t="shared" si="33"/>
        <v>1</v>
      </c>
      <c r="M42" s="2">
        <f t="shared" si="34"/>
        <v>0</v>
      </c>
    </row>
    <row r="43" spans="1:13" s="3" customFormat="1" x14ac:dyDescent="0.2">
      <c r="A43" s="96" t="s">
        <v>91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8"/>
    </row>
    <row r="44" spans="1:13" ht="27.75" customHeight="1" x14ac:dyDescent="0.25">
      <c r="A44" s="21">
        <v>26</v>
      </c>
      <c r="B44" s="104" t="s">
        <v>92</v>
      </c>
      <c r="C44" s="104"/>
      <c r="D44" s="104"/>
      <c r="E44" s="104"/>
      <c r="F44" s="1" t="s">
        <v>101</v>
      </c>
      <c r="G44" s="100"/>
      <c r="H44" s="100"/>
      <c r="I44" s="19">
        <f t="shared" si="25"/>
        <v>1</v>
      </c>
      <c r="J44" s="43">
        <f t="shared" si="26"/>
        <v>0</v>
      </c>
      <c r="K44" s="43">
        <f t="shared" si="27"/>
        <v>0</v>
      </c>
      <c r="L44" s="43">
        <f t="shared" si="28"/>
        <v>0</v>
      </c>
      <c r="M44" s="2">
        <f t="shared" si="29"/>
        <v>0</v>
      </c>
    </row>
    <row r="45" spans="1:13" s="3" customFormat="1" x14ac:dyDescent="0.2">
      <c r="A45" s="96" t="s">
        <v>94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8"/>
    </row>
    <row r="46" spans="1:13" ht="46.5" customHeight="1" x14ac:dyDescent="0.25">
      <c r="A46" s="21">
        <v>27</v>
      </c>
      <c r="B46" s="104" t="s">
        <v>93</v>
      </c>
      <c r="C46" s="104"/>
      <c r="D46" s="104"/>
      <c r="E46" s="104"/>
      <c r="F46" s="1" t="s">
        <v>100</v>
      </c>
      <c r="G46" s="100"/>
      <c r="H46" s="100"/>
      <c r="I46" s="19">
        <f t="shared" si="25"/>
        <v>3</v>
      </c>
      <c r="J46" s="43">
        <f t="shared" si="26"/>
        <v>1</v>
      </c>
      <c r="K46" s="43">
        <f t="shared" si="27"/>
        <v>3</v>
      </c>
      <c r="L46" s="43">
        <f t="shared" si="28"/>
        <v>1</v>
      </c>
      <c r="M46" s="2">
        <f t="shared" si="29"/>
        <v>0</v>
      </c>
    </row>
    <row r="47" spans="1:13" ht="16.5" thickBot="1" x14ac:dyDescent="0.3">
      <c r="A47" s="33"/>
      <c r="F47" s="109" t="s">
        <v>38</v>
      </c>
      <c r="G47" s="110"/>
      <c r="H47" s="111"/>
      <c r="I47" s="20">
        <f>IFERROR(L47/J47,"-")</f>
        <v>1</v>
      </c>
      <c r="J47" s="44">
        <f>SUM(J46,J44,J38:J42,J36,J28:J34,J23:J26,J20:J21,J12:J17)</f>
        <v>18</v>
      </c>
      <c r="K47" s="44"/>
      <c r="L47" s="44">
        <f>SUM(L46,L44,L38:L42,L36,L28:L34,L23:L26,L20:L21,L12:L17)</f>
        <v>18</v>
      </c>
    </row>
  </sheetData>
  <sheetProtection sheet="1" objects="1" scenarios="1"/>
  <mergeCells count="66">
    <mergeCell ref="B46:E46"/>
    <mergeCell ref="G46:H46"/>
    <mergeCell ref="B36:E36"/>
    <mergeCell ref="G36:H36"/>
    <mergeCell ref="A37:L37"/>
    <mergeCell ref="B38:E38"/>
    <mergeCell ref="G38:H38"/>
    <mergeCell ref="B39:E39"/>
    <mergeCell ref="G39:H39"/>
    <mergeCell ref="B40:E40"/>
    <mergeCell ref="G40:H40"/>
    <mergeCell ref="B41:E41"/>
    <mergeCell ref="G41:H41"/>
    <mergeCell ref="B42:E42"/>
    <mergeCell ref="G42:H42"/>
    <mergeCell ref="A43:L43"/>
    <mergeCell ref="B33:E33"/>
    <mergeCell ref="G23:H23"/>
    <mergeCell ref="B24:E24"/>
    <mergeCell ref="G24:H24"/>
    <mergeCell ref="A22:L22"/>
    <mergeCell ref="A27:L27"/>
    <mergeCell ref="B30:E30"/>
    <mergeCell ref="G30:H30"/>
    <mergeCell ref="F47:H47"/>
    <mergeCell ref="G26:H26"/>
    <mergeCell ref="G33:H33"/>
    <mergeCell ref="G25:H25"/>
    <mergeCell ref="G34:H34"/>
    <mergeCell ref="A45:L45"/>
    <mergeCell ref="B44:E44"/>
    <mergeCell ref="G44:H44"/>
    <mergeCell ref="B31:E31"/>
    <mergeCell ref="G31:H31"/>
    <mergeCell ref="B32:E32"/>
    <mergeCell ref="G32:H32"/>
    <mergeCell ref="B28:E28"/>
    <mergeCell ref="G28:H28"/>
    <mergeCell ref="B29:E29"/>
    <mergeCell ref="G29:H29"/>
    <mergeCell ref="B17:E17"/>
    <mergeCell ref="G17:H17"/>
    <mergeCell ref="A19:L19"/>
    <mergeCell ref="B20:E20"/>
    <mergeCell ref="G20:H20"/>
    <mergeCell ref="B21:E21"/>
    <mergeCell ref="G21:H21"/>
    <mergeCell ref="B23:E23"/>
    <mergeCell ref="B25:E25"/>
    <mergeCell ref="B26:E26"/>
    <mergeCell ref="A35:L35"/>
    <mergeCell ref="B16:E16"/>
    <mergeCell ref="G16:H16"/>
    <mergeCell ref="A8:M8"/>
    <mergeCell ref="A9:M9"/>
    <mergeCell ref="B11:E11"/>
    <mergeCell ref="G11:H11"/>
    <mergeCell ref="B12:E12"/>
    <mergeCell ref="G12:H12"/>
    <mergeCell ref="B13:E13"/>
    <mergeCell ref="G13:H13"/>
    <mergeCell ref="B14:E14"/>
    <mergeCell ref="G14:H14"/>
    <mergeCell ref="B15:E15"/>
    <mergeCell ref="G15:H15"/>
    <mergeCell ref="B34:E34"/>
  </mergeCells>
  <conditionalFormatting sqref="M26 M33:M34">
    <cfRule type="cellIs" dxfId="11" priority="67" stopIfTrue="1" operator="notEqual">
      <formula>0</formula>
    </cfRule>
  </conditionalFormatting>
  <conditionalFormatting sqref="M16">
    <cfRule type="cellIs" dxfId="10" priority="65" stopIfTrue="1" operator="notEqual">
      <formula>0</formula>
    </cfRule>
  </conditionalFormatting>
  <conditionalFormatting sqref="M25">
    <cfRule type="cellIs" dxfId="9" priority="63" stopIfTrue="1" operator="notEqual">
      <formula>0</formula>
    </cfRule>
  </conditionalFormatting>
  <conditionalFormatting sqref="I47">
    <cfRule type="cellIs" dxfId="8" priority="22" operator="lessThan">
      <formula>80%</formula>
    </cfRule>
    <cfRule type="cellIs" dxfId="7" priority="23" operator="between">
      <formula>80%</formula>
      <formula>89%</formula>
    </cfRule>
    <cfRule type="cellIs" dxfId="6" priority="24" operator="greaterThan">
      <formula>89%</formula>
    </cfRule>
  </conditionalFormatting>
  <conditionalFormatting sqref="M17">
    <cfRule type="cellIs" dxfId="5" priority="12" stopIfTrue="1" operator="notEqual">
      <formula>0</formula>
    </cfRule>
  </conditionalFormatting>
  <conditionalFormatting sqref="M12:M15">
    <cfRule type="cellIs" dxfId="4" priority="10" stopIfTrue="1" operator="notEqual">
      <formula>0</formula>
    </cfRule>
  </conditionalFormatting>
  <conditionalFormatting sqref="M20:M21 M23:M24">
    <cfRule type="cellIs" dxfId="3" priority="8" stopIfTrue="1" operator="notEqual">
      <formula>0</formula>
    </cfRule>
  </conditionalFormatting>
  <conditionalFormatting sqref="M28:M32">
    <cfRule type="cellIs" dxfId="2" priority="5" stopIfTrue="1" operator="notEqual">
      <formula>0</formula>
    </cfRule>
  </conditionalFormatting>
  <conditionalFormatting sqref="M36 M44 M46">
    <cfRule type="cellIs" dxfId="1" priority="3" stopIfTrue="1" operator="notEqual">
      <formula>0</formula>
    </cfRule>
  </conditionalFormatting>
  <conditionalFormatting sqref="M38:M42">
    <cfRule type="cellIs" dxfId="0" priority="1" stopIfTrue="1" operator="notEqual">
      <formula>0</formula>
    </cfRule>
  </conditionalFormatting>
  <dataValidations count="2">
    <dataValidation type="list" allowBlank="1" showInputMessage="1" showErrorMessage="1" sqref="F983067:F983086 F65563:F65582 F131099:F131118 F196635:F196654 F262171:F262190 F327707:F327726 F393243:F393262 F458779:F458798 F524315:F524334 F589851:F589870 F655387:F655406 F720923:F720942 F786459:F786478 F851995:F852014 F917531:F917550" xr:uid="{00000000-0002-0000-0300-000000000000}">
      <formula1>"SI,NO"</formula1>
    </dataValidation>
    <dataValidation type="list" allowBlank="1" showInputMessage="1" showErrorMessage="1" sqref="F12:F16 F20:F21 F23:F26 F28:F34 F36 F38:F42 F44 F46" xr:uid="{00000000-0002-0000-0300-000001000000}">
      <formula1>"SI, NO, NO APLICA"</formula1>
    </dataValidation>
  </dataValidations>
  <pageMargins left="0.70866141732283472" right="0.70866141732283472" top="0.74803149606299213" bottom="0.74803149606299213" header="0.31496062992125984" footer="0.31496062992125984"/>
  <pageSetup scale="50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8" id="{4402B1F9-DAB5-4661-9665-A9FC09916BD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I16</xm:sqref>
        </x14:conditionalFormatting>
        <x14:conditionalFormatting xmlns:xm="http://schemas.microsoft.com/office/excel/2006/main">
          <x14:cfRule type="iconSet" priority="25" id="{7097A316-D15A-4AF3-A69D-14327EF4022B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I25</xm:sqref>
        </x14:conditionalFormatting>
        <x14:conditionalFormatting xmlns:xm="http://schemas.microsoft.com/office/excel/2006/main">
          <x14:cfRule type="iconSet" priority="13" id="{B2A2CBF3-2D67-4BFB-8E9D-BDDE5AE2A41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0"/>
              <x14:cfIcon iconSet="4RedToBlack" iconId="1"/>
              <x14:cfIcon iconSet="3Symbols2" iconId="2"/>
            </x14:iconSet>
          </x14:cfRule>
          <xm:sqref>I17</xm:sqref>
        </x14:conditionalFormatting>
        <x14:conditionalFormatting xmlns:xm="http://schemas.microsoft.com/office/excel/2006/main">
          <x14:cfRule type="iconSet" priority="9" id="{FE37183C-80F2-498A-8BE6-D9FD8699C4EA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I12:I15</xm:sqref>
        </x14:conditionalFormatting>
        <x14:conditionalFormatting xmlns:xm="http://schemas.microsoft.com/office/excel/2006/main">
          <x14:cfRule type="iconSet" priority="7" id="{D0E57A23-E90E-4F8F-9D05-5E86BC15A216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I20:I21 I23:I24</xm:sqref>
        </x14:conditionalFormatting>
        <x14:conditionalFormatting xmlns:xm="http://schemas.microsoft.com/office/excel/2006/main">
          <x14:cfRule type="iconSet" priority="6" id="{809435D3-CA69-4491-8931-E26CC42C2DB2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I28:I32</xm:sqref>
        </x14:conditionalFormatting>
        <x14:conditionalFormatting xmlns:xm="http://schemas.microsoft.com/office/excel/2006/main">
          <x14:cfRule type="iconSet" priority="4" id="{93C01C89-A213-4CEB-9B7E-C8BB356CA6C5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I36 I44 I46</xm:sqref>
        </x14:conditionalFormatting>
        <x14:conditionalFormatting xmlns:xm="http://schemas.microsoft.com/office/excel/2006/main">
          <x14:cfRule type="iconSet" priority="2" id="{23EFA5B2-9243-4803-B76A-C4904182FB6F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I38:I42</xm:sqref>
        </x14:conditionalFormatting>
        <x14:conditionalFormatting xmlns:xm="http://schemas.microsoft.com/office/excel/2006/main">
          <x14:cfRule type="iconSet" priority="83" id="{0DF88972-387B-4C6A-94A0-04CBD5FE61B0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4RedToBlack" iconId="1"/>
              <x14:cfIcon iconSet="3Symbols2" iconId="0"/>
              <x14:cfIcon iconSet="3Symbols2" iconId="2"/>
            </x14:iconSet>
          </x14:cfRule>
          <xm:sqref>I26 I33:I34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D108CE498884148A4900638AB632DFA" ma:contentTypeVersion="0" ma:contentTypeDescription="Crear nuevo documento." ma:contentTypeScope="" ma:versionID="3703657b2d2a56cd08285515640a9be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85ACC99-E9C2-41C9-A0EF-0CA546C068B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57BCF84-F840-4E63-9E3A-80D30D0897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B7CBEC3-B331-4256-8BFF-05DC33B23D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Carátula</vt:lpstr>
      <vt:lpstr>Instrucciones</vt:lpstr>
      <vt:lpstr>Criterios de Cumplimiento</vt:lpstr>
      <vt:lpstr>Lista_Verificación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Gasca Espinosa De Los Monteros</dc:creator>
  <cp:lastModifiedBy>JAIME MALDONADO BAEZ</cp:lastModifiedBy>
  <cp:lastPrinted>2018-11-21T15:26:05Z</cp:lastPrinted>
  <dcterms:created xsi:type="dcterms:W3CDTF">2018-03-09T21:59:57Z</dcterms:created>
  <dcterms:modified xsi:type="dcterms:W3CDTF">2020-06-30T09:01:18Z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0x0101004D108CE498884148A4900638AB632DFA</vt:lpwstr>
  </property>
</Properties>
</file>