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B\SDMA5\POL_INICIATIVAS\I_363_E_611_IDE_WEB\LV\DISEÑO\"/>
    </mc:Choice>
  </mc:AlternateContent>
  <xr:revisionPtr revIDLastSave="0" documentId="13_ncr:1_{70607CD5-8FE7-444D-BC8A-C8F97E38CE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2" l="1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12" i="2"/>
  <c r="L13" i="2"/>
  <c r="L14" i="2"/>
  <c r="L15" i="2"/>
  <c r="L16" i="2"/>
  <c r="J15" i="2"/>
  <c r="J14" i="2"/>
  <c r="J13" i="2"/>
  <c r="K13" i="2" s="1"/>
  <c r="J12" i="2"/>
  <c r="J18" i="2"/>
  <c r="J19" i="2"/>
  <c r="J20" i="2"/>
  <c r="K20" i="2" s="1"/>
  <c r="J21" i="2"/>
  <c r="J22" i="2"/>
  <c r="J23" i="2"/>
  <c r="J24" i="2"/>
  <c r="K24" i="2" s="1"/>
  <c r="J25" i="2"/>
  <c r="J26" i="2"/>
  <c r="J27" i="2"/>
  <c r="J28" i="2"/>
  <c r="K28" i="2" s="1"/>
  <c r="J29" i="2"/>
  <c r="J30" i="2"/>
  <c r="J31" i="2"/>
  <c r="J32" i="2"/>
  <c r="K32" i="2" s="1"/>
  <c r="J33" i="2"/>
  <c r="J34" i="2"/>
  <c r="K34" i="2" s="1"/>
  <c r="J35" i="2"/>
  <c r="K35" i="2" s="1"/>
  <c r="J36" i="2"/>
  <c r="K36" i="2" s="1"/>
  <c r="J37" i="2"/>
  <c r="M13" i="2"/>
  <c r="I13" i="2"/>
  <c r="M12" i="2"/>
  <c r="I12" i="2"/>
  <c r="C10" i="2"/>
  <c r="C17" i="2" s="1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I37" i="2"/>
  <c r="K37" i="2" s="1"/>
  <c r="I36" i="2"/>
  <c r="I35" i="2"/>
  <c r="I34" i="2"/>
  <c r="I33" i="2"/>
  <c r="K33" i="2" s="1"/>
  <c r="I32" i="2"/>
  <c r="I31" i="2"/>
  <c r="K31" i="2" s="1"/>
  <c r="I30" i="2"/>
  <c r="I29" i="2"/>
  <c r="I28" i="2"/>
  <c r="I27" i="2"/>
  <c r="K27" i="2"/>
  <c r="I26" i="2"/>
  <c r="I25" i="2"/>
  <c r="K25" i="2" s="1"/>
  <c r="I24" i="2"/>
  <c r="I23" i="2"/>
  <c r="I22" i="2"/>
  <c r="I21" i="2"/>
  <c r="K21" i="2" s="1"/>
  <c r="I20" i="2"/>
  <c r="I19" i="2"/>
  <c r="I18" i="2"/>
  <c r="I15" i="2"/>
  <c r="K16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I16" i="2"/>
  <c r="I14" i="2"/>
  <c r="K14" i="2"/>
  <c r="A8" i="6"/>
  <c r="B10" i="5"/>
  <c r="M18" i="2"/>
  <c r="M15" i="2"/>
  <c r="M14" i="2"/>
  <c r="B17" i="2"/>
  <c r="A17" i="2"/>
  <c r="K30" i="2" l="1"/>
  <c r="K29" i="2"/>
  <c r="K26" i="2"/>
  <c r="K23" i="2"/>
  <c r="K22" i="2"/>
  <c r="K19" i="2"/>
  <c r="K18" i="2"/>
  <c r="K15" i="2"/>
  <c r="D23" i="5"/>
  <c r="B23" i="5"/>
  <c r="J38" i="2"/>
  <c r="L38" i="2"/>
  <c r="C33" i="7"/>
  <c r="B22" i="5" s="1"/>
  <c r="K12" i="2"/>
  <c r="I38" i="2" l="1"/>
  <c r="E23" i="5" s="1"/>
  <c r="K38" i="2" l="1"/>
</calcChain>
</file>

<file path=xl/sharedStrings.xml><?xml version="1.0" encoding="utf-8"?>
<sst xmlns="http://schemas.openxmlformats.org/spreadsheetml/2006/main" count="129" uniqueCount="103">
  <si>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</si>
  <si>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</si>
  <si>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</si>
  <si>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</si>
  <si>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</si>
  <si>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</si>
  <si>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</si>
  <si>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</si>
  <si>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</si>
  <si>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</si>
  <si>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</si>
  <si>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</si>
  <si>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</si>
  <si>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</si>
  <si>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</si>
  <si>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 xml:space="preserve">Documento </t>
  </si>
  <si>
    <t>Resumen de Resultados</t>
  </si>
  <si>
    <t>ID del Proyecto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</si>
  <si>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</si>
  <si>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</si>
  <si>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</si>
  <si>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</si>
  <si>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</si>
  <si>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</si>
  <si>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</si>
  <si>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</si>
  <si>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</si>
  <si>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</si>
  <si>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</si>
  <si>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</si>
  <si>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</si>
  <si>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</si>
  <si>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</si>
  <si>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</si>
  <si>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</si>
  <si>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</si>
  <si>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</si>
  <si>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</si>
  <si>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</si>
  <si>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</si>
  <si>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</si>
  <si>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r>
      <t>Cumplimiento.</t>
    </r>
    <r>
      <rPr>
        <sz val="11"/>
        <color theme="1"/>
        <rFont val="Arial"/>
        <family val="2"/>
      </rPr>
      <t xml:space="preserve"> Indicar si se esta cumpliendo con los criterios seleccionando "Sí", "No"  o "No Aplica" y cuando se trata del punto ortografía y redacción se indica el número de defectos.</t>
    </r>
  </si>
  <si>
    <r>
      <t>Observaciones.</t>
    </r>
    <r>
      <rPr>
        <sz val="11"/>
        <color theme="1"/>
        <rFont val="Arial"/>
        <family val="2"/>
      </rPr>
      <t xml:space="preserve"> Detallar los incumplimientos en que se esta incurriendo e indicar posibles soluciones.</t>
    </r>
  </si>
  <si>
    <t>En el encabezado, ¿Se tiene documentado el número de versión?</t>
  </si>
  <si>
    <t>Tabla con los Documentos ( Nombre, Descripción).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</si>
  <si>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</si>
  <si>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Se listan las secciones que componen el documento, para validar que se encuentre completamente llenado.</t>
  </si>
  <si>
    <t>Valoración Verificación %</t>
  </si>
  <si>
    <t>Criterios y Lista de verificación para terminación del documento</t>
  </si>
  <si>
    <r>
      <t xml:space="preserve">Punto de verificación. </t>
    </r>
    <r>
      <rPr>
        <sz val="11"/>
        <color theme="1"/>
        <rFont val="Arial"/>
        <family val="2"/>
      </rPr>
      <t>Descripción textual de las características del documento que será revisado.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</si>
  <si>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</t>
    </r>
    <r>
      <rPr>
        <b/>
        <sz val="11"/>
        <color theme="1"/>
        <rFont val="Arial"/>
        <family val="2"/>
      </rPr>
      <t>.</t>
    </r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</si>
  <si>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</si>
  <si>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</si>
  <si>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t>Diseño de Componentes</t>
  </si>
  <si>
    <t>Tabla de contenido</t>
  </si>
  <si>
    <t>Caso de Uso</t>
  </si>
  <si>
    <t>Diagrama de secuencia</t>
  </si>
  <si>
    <t>Aplicaciones basadas en otras Arquitecturas</t>
  </si>
  <si>
    <t>Detalle del Diseño</t>
  </si>
  <si>
    <t>Desarrollo</t>
  </si>
  <si>
    <t>Componentes de la Aplicación</t>
  </si>
  <si>
    <t>Subsistema/Marco de Trabajo XXX</t>
  </si>
  <si>
    <t>Diagramas de Servicios</t>
  </si>
  <si>
    <t>Definición de los Servicios</t>
  </si>
  <si>
    <t>Vista de Componentes</t>
  </si>
  <si>
    <t>Sincronización y Concurrencia</t>
  </si>
  <si>
    <t>Arquitectura Física</t>
  </si>
  <si>
    <t>Procesos de Servicio</t>
  </si>
  <si>
    <t>Especificación de Procesos</t>
  </si>
  <si>
    <t>Asignación de la Clase</t>
  </si>
  <si>
    <t>Colaboración de Clases</t>
  </si>
  <si>
    <t>Subprocesos de Servicio</t>
  </si>
  <si>
    <t>Diagrama de Despliegue</t>
  </si>
  <si>
    <t>Registros y Auditorias</t>
  </si>
  <si>
    <t>DIC</t>
  </si>
  <si>
    <t>En el encabezado, ¿Se tiene documentado la clave y nombre del documento?</t>
  </si>
  <si>
    <t>¿Se agregaron los datos en las Firmas de Conformidad?</t>
  </si>
  <si>
    <t xml:space="preserve">¿Se documentó el Identificador del Requerimiento? </t>
  </si>
  <si>
    <t>¿La sección de "Diagrama de clases de Negocio" se encuentra documentada completamente?
- Casos de Uso
- Descripción de elementos del diagrama de clases
- Clase
- Atributos
- Métodos
- Guía (detallada con diagramas de acuerdo al Infoblue)</t>
  </si>
  <si>
    <t>¿La sección de "Diagrama de secuencia" se encuentra documentado el Detalle del Diseño incluyendo: Objeto, Descripción del Objeto, Número de versión del Objeto, Hacer / Comprar/ Reutilizar	Fuente?</t>
  </si>
  <si>
    <t>¿La sección de "Diagrama de secuencia" se encuentra documentado el  Desarrollo?</t>
  </si>
  <si>
    <t>¿La sección de "Diagrama de secuencia" se encuentran documentados los Componentes de la Aplicación incluyendo: Requerimiento, Nombre del Objeto, Tipo de Objeto, Agregar/Cambiar/Borrar?</t>
  </si>
  <si>
    <t>¿La sección de "Subsistema/Marco de Trabajo XXX" se encuentra documentada completamente?
- Definición de los servicios</t>
  </si>
  <si>
    <t>¿La sección de "Subsistema/Marco de Trabajo XXX" se encuentra la Vista de componentes?</t>
  </si>
  <si>
    <t>¿La sección de "Subsistema/Marco de Trabajo XXX" se encuentran documentados los aspectos de Sincronización y Concurrencia?</t>
  </si>
  <si>
    <t>¿La sección de "Subsistema/Marco de Trabajo XXX" se encuentra documentada la Arquitectura Física incluyendo los principales componentes físicos que establecen la arquitectura lógica?</t>
  </si>
  <si>
    <t>¿La sección de "Subsistema/Marco de Trabajo XXX" se encuentran documentados los Procesos ejecutados por el servicio Web?</t>
  </si>
  <si>
    <t>¿La sección de "Subsistema/Marco de Trabajo XXX" se encuentra documentada la Especificación de Procesos?</t>
  </si>
  <si>
    <t>¿La sección de "Subsistema/Marco de Trabajo XXX" se encuentra documentada la Solicitud de Datos indicando: Nombre del Servicio, Operación, Esquema Solicitado, Esquema de Respuestas?</t>
  </si>
  <si>
    <t>¿La sección de "Subsistema/Marco de Trabajo XXX" se encuentra documentada completamente la Asignación de la Clase indicando la forma en que el proceso será desplegado en la clase asignada?</t>
  </si>
  <si>
    <t>¿La sección de "Subsistema/Marco de Trabajo XXX" se encuentra documentada completamente la Colaboración de Clases identificando Clases/Objetos Externos y sus componentes que serán usados por la función?</t>
  </si>
  <si>
    <t>¿La sección de "Subsistema/Marco de Trabajo XXX" se encuentran liistados  los Subprocesos de Servicio indicando: Proceso, Descripción y Acercamiento?</t>
  </si>
  <si>
    <t>¿La sección de "Subsistema/Marco de Trabajo XXX" se encuentra documentado completamente el Diagrama de Despliegue (Debe contener el diagrama perfectamente detallado)?</t>
  </si>
  <si>
    <t>¿La Tabla de Registro se encuentra completamente documentada e incluye elementos y descripción?</t>
  </si>
  <si>
    <t>¿La Tabla de Encabezados de Bitácoras y Excepciones incluye elementos y descripción?</t>
  </si>
  <si>
    <t>¿La Tabla de Registro de Eventos se encuentra completamente documentada, incluyendo Id del Evento, Nombre del Servicio Origen, Descripción del disparador del evento, Nombre del Evento, Acciones de Notificación y Descripción?</t>
  </si>
  <si>
    <t>¿La Tabla de Excepciones se encuentra detalladamente documentada indicando elementos y descripción?</t>
  </si>
  <si>
    <t>DyP_IPP - Mejoras al Módulo de descargas de acuses del IDE</t>
  </si>
  <si>
    <t>Jaime Maldonado Báez</t>
  </si>
  <si>
    <t>Manuel Vargas Espinosa</t>
  </si>
  <si>
    <t>Administración de Proyecto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</si>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</sst>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13" xfId="0" applyFont="1" applyBorder="1" applyAlignment="1" applyProtection="1">
      <alignment horizontal="center" vertical="top"/>
    </xf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top"/>
    </xf>
    <xf numFmtId="0" fontId="7" fillId="3" borderId="5" xfId="0" applyFont="1" applyFill="1" applyBorder="1" applyAlignment="1" applyProtection="1">
      <alignment vertical="top" wrapText="1"/>
    </xf>
    <xf numFmtId="0" fontId="10" fillId="0" borderId="0" xfId="0" applyFont="1" applyProtection="1"/>
    <xf numFmtId="0" fontId="11" fillId="0" borderId="0" xfId="0" applyFont="1" applyProtection="1"/>
    <xf numFmtId="0" fontId="13" fillId="5" borderId="13" xfId="0" applyFont="1" applyFill="1" applyBorder="1" applyAlignment="1" applyProtection="1">
      <alignment horizontal="right" vertical="center" wrapText="1"/>
    </xf>
    <xf numFmtId="0" fontId="13" fillId="5" borderId="13" xfId="0" applyFont="1" applyFill="1" applyBorder="1" applyAlignment="1" applyProtection="1">
      <alignment horizontal="right"/>
    </xf>
    <xf numFmtId="0" fontId="13" fillId="5" borderId="13" xfId="0" applyFont="1" applyFill="1" applyBorder="1" applyAlignment="1" applyProtection="1">
      <alignment horizontal="right" wrapText="1"/>
    </xf>
    <xf numFmtId="164" fontId="10" fillId="0" borderId="0" xfId="0" applyNumberFormat="1" applyFont="1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13" fillId="5" borderId="19" xfId="0" applyFont="1" applyFill="1" applyBorder="1" applyProtection="1"/>
    <xf numFmtId="9" fontId="10" fillId="0" borderId="19" xfId="0" applyNumberFormat="1" applyFont="1" applyBorder="1" applyAlignment="1" applyProtection="1">
      <alignment vertical="top" wrapText="1"/>
      <protection hidden="1"/>
    </xf>
    <xf numFmtId="0" fontId="10" fillId="0" borderId="0" xfId="0" applyFont="1" applyAlignment="1" applyProtection="1">
      <alignment vertical="top" wrapText="1"/>
    </xf>
    <xf numFmtId="0" fontId="13" fillId="5" borderId="13" xfId="0" applyFont="1" applyFill="1" applyBorder="1" applyProtection="1"/>
    <xf numFmtId="0" fontId="10" fillId="0" borderId="13" xfId="0" applyFont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9" fillId="4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vertical="center"/>
    </xf>
    <xf numFmtId="10" fontId="2" fillId="2" borderId="17" xfId="1" applyNumberFormat="1" applyFont="1" applyFill="1" applyBorder="1" applyAlignment="1" applyProtection="1">
      <alignment horizontal="center"/>
    </xf>
    <xf numFmtId="9" fontId="10" fillId="0" borderId="13" xfId="1" applyFont="1" applyBorder="1" applyAlignment="1" applyProtection="1">
      <alignment horizontal="center" vertical="center"/>
      <protection hidden="1"/>
    </xf>
    <xf numFmtId="0" fontId="13" fillId="5" borderId="13" xfId="0" applyFont="1" applyFill="1" applyBorder="1" applyAlignment="1" applyProtection="1">
      <alignment horizontal="center"/>
    </xf>
    <xf numFmtId="0" fontId="13" fillId="5" borderId="13" xfId="0" applyFont="1" applyFill="1" applyBorder="1" applyAlignment="1" applyProtection="1">
      <alignment horizontal="right" vertical="top" wrapText="1"/>
    </xf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8" fillId="3" borderId="6" xfId="0" applyFont="1" applyFill="1" applyBorder="1" applyAlignment="1" applyProtection="1">
      <alignment vertical="top" wrapText="1"/>
    </xf>
    <xf numFmtId="0" fontId="8" fillId="3" borderId="7" xfId="0" applyFont="1" applyFill="1" applyBorder="1" applyAlignment="1" applyProtection="1">
      <alignment vertical="top" wrapText="1"/>
    </xf>
    <xf numFmtId="0" fontId="0" fillId="0" borderId="13" xfId="0" applyBorder="1" applyProtection="1"/>
    <xf numFmtId="0" fontId="10" fillId="0" borderId="19" xfId="0" applyFont="1" applyBorder="1" applyProtection="1"/>
    <xf numFmtId="0" fontId="8" fillId="3" borderId="6" xfId="0" applyFont="1" applyFill="1" applyBorder="1" applyAlignment="1" applyProtection="1">
      <alignment vertical="top"/>
    </xf>
    <xf numFmtId="0" fontId="20" fillId="0" borderId="25" xfId="0" applyFont="1" applyFill="1" applyBorder="1" applyProtection="1"/>
    <xf numFmtId="0" fontId="0" fillId="0" borderId="0" xfId="0" applyAlignment="1" applyProtection="1">
      <alignment vertical="center"/>
    </xf>
    <xf numFmtId="0" fontId="10" fillId="0" borderId="0" xfId="0" applyFont="1" applyBorder="1" applyProtection="1"/>
    <xf numFmtId="0" fontId="10" fillId="0" borderId="13" xfId="0" applyFont="1" applyBorder="1" applyAlignment="1" applyProtection="1">
      <alignment horizontal="center" vertical="center"/>
    </xf>
    <xf numFmtId="0" fontId="10" fillId="0" borderId="1" xfId="0" applyFont="1" applyBorder="1" applyProtection="1"/>
    <xf numFmtId="0" fontId="10" fillId="0" borderId="2" xfId="0" applyFont="1" applyBorder="1" applyProtection="1"/>
    <xf numFmtId="0" fontId="10" fillId="0" borderId="3" xfId="0" applyFont="1" applyBorder="1" applyProtection="1"/>
    <xf numFmtId="0" fontId="10" fillId="0" borderId="4" xfId="0" applyFont="1" applyBorder="1" applyProtection="1"/>
    <xf numFmtId="0" fontId="7" fillId="3" borderId="5" xfId="0" applyFont="1" applyFill="1" applyBorder="1" applyAlignment="1" applyProtection="1">
      <alignment vertical="top"/>
    </xf>
    <xf numFmtId="0" fontId="17" fillId="3" borderId="6" xfId="0" applyFont="1" applyFill="1" applyBorder="1" applyAlignment="1" applyProtection="1">
      <alignment vertical="top"/>
    </xf>
    <xf numFmtId="0" fontId="8" fillId="3" borderId="7" xfId="0" applyFont="1" applyFill="1" applyBorder="1" applyAlignment="1" applyProtection="1">
      <alignment vertical="top"/>
    </xf>
    <xf numFmtId="0" fontId="7" fillId="3" borderId="13" xfId="0" applyFont="1" applyFill="1" applyBorder="1" applyAlignment="1" applyProtection="1">
      <alignment horizontal="center" vertical="center" wrapText="1"/>
    </xf>
    <xf numFmtId="2" fontId="10" fillId="0" borderId="19" xfId="0" applyNumberFormat="1" applyFont="1" applyBorder="1" applyProtection="1"/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0" xfId="0" applyFont="1" applyBorder="1" applyProtection="1">
      <protection locked="0"/>
    </xf>
    <xf numFmtId="0" fontId="10" fillId="0" borderId="0" xfId="0" applyFont="1" applyProtection="1">
      <protection locked="0"/>
    </xf>
    <xf numFmtId="9" fontId="18" fillId="0" borderId="13" xfId="1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right" vertical="top" wrapText="1"/>
    </xf>
    <xf numFmtId="0" fontId="12" fillId="5" borderId="0" xfId="0" applyFont="1" applyFill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left" vertical="center" wrapText="1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center"/>
    </xf>
    <xf numFmtId="15" fontId="10" fillId="0" borderId="13" xfId="0" applyNumberFormat="1" applyFont="1" applyBorder="1" applyAlignment="1" applyProtection="1">
      <alignment horizontal="left" vertical="top" wrapText="1"/>
      <protection locked="0"/>
    </xf>
    <xf numFmtId="164" fontId="10" fillId="0" borderId="19" xfId="0" applyNumberFormat="1" applyFont="1" applyBorder="1" applyAlignment="1" applyProtection="1">
      <alignment horizontal="left" vertical="top" wrapText="1"/>
      <protection locked="0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left" vertical="top" wrapText="1"/>
    </xf>
    <xf numFmtId="0" fontId="13" fillId="5" borderId="6" xfId="0" applyFont="1" applyFill="1" applyBorder="1" applyAlignment="1" applyProtection="1">
      <alignment horizontal="left" vertical="top" wrapText="1"/>
    </xf>
    <xf numFmtId="0" fontId="13" fillId="5" borderId="7" xfId="0" applyFont="1" applyFill="1" applyBorder="1" applyAlignment="1" applyProtection="1">
      <alignment horizontal="left" vertical="top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5" fillId="0" borderId="20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 vertical="center" wrapText="1"/>
    </xf>
    <xf numFmtId="0" fontId="15" fillId="0" borderId="21" xfId="0" applyFont="1" applyBorder="1" applyAlignment="1" applyProtection="1">
      <alignment horizontal="center" vertical="center" wrapText="1"/>
    </xf>
    <xf numFmtId="0" fontId="15" fillId="0" borderId="22" xfId="0" applyFont="1" applyBorder="1" applyAlignment="1" applyProtection="1">
      <alignment horizontal="center" vertical="center" wrapText="1"/>
    </xf>
    <xf numFmtId="0" fontId="15" fillId="0" borderId="23" xfId="0" applyFont="1" applyBorder="1" applyAlignment="1" applyProtection="1">
      <alignment horizontal="center" vertical="center" wrapText="1"/>
    </xf>
    <xf numFmtId="0" fontId="15" fillId="0" borderId="24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top" wrapText="1"/>
    </xf>
    <xf numFmtId="0" fontId="10" fillId="0" borderId="1" xfId="0" applyFont="1" applyBorder="1" applyAlignment="1" applyProtection="1">
      <alignment wrapText="1"/>
    </xf>
    <xf numFmtId="0" fontId="13" fillId="0" borderId="0" xfId="0" applyFont="1" applyAlignment="1" applyProtection="1">
      <alignment horizontal="left" vertical="top" wrapText="1"/>
    </xf>
    <xf numFmtId="0" fontId="11" fillId="0" borderId="18" xfId="0" applyFont="1" applyBorder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left" vertical="top" wrapText="1"/>
    </xf>
    <xf numFmtId="0" fontId="11" fillId="0" borderId="0" xfId="0" applyFont="1" applyAlignment="1" applyProtection="1">
      <alignment horizontal="center"/>
    </xf>
    <xf numFmtId="0" fontId="9" fillId="3" borderId="0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left" vertical="center"/>
    </xf>
    <xf numFmtId="0" fontId="17" fillId="3" borderId="5" xfId="0" applyFont="1" applyFill="1" applyBorder="1" applyAlignment="1" applyProtection="1">
      <alignment horizontal="center" vertical="center" wrapText="1"/>
    </xf>
    <xf numFmtId="0" fontId="17" fillId="3" borderId="7" xfId="0" applyFont="1" applyFill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horizontal="left" vertical="center" wrapText="1"/>
    </xf>
    <xf numFmtId="0" fontId="10" fillId="0" borderId="7" xfId="0" applyFont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3" fillId="0" borderId="5" xfId="0" applyFont="1" applyFill="1" applyBorder="1" applyAlignment="1" applyProtection="1">
      <alignment horizontal="justify" vertical="top" wrapText="1" readingOrder="1"/>
    </xf>
    <xf numFmtId="0" fontId="3" fillId="0" borderId="6" xfId="0" applyFont="1" applyFill="1" applyBorder="1" applyAlignment="1" applyProtection="1">
      <alignment horizontal="justify" vertical="top" wrapText="1" readingOrder="1"/>
    </xf>
    <xf numFmtId="0" fontId="3" fillId="0" borderId="7" xfId="0" applyFont="1" applyFill="1" applyBorder="1" applyAlignment="1" applyProtection="1">
      <alignment horizontal="justify" vertical="top" wrapText="1" readingOrder="1"/>
    </xf>
    <xf numFmtId="0" fontId="9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justify" vertical="top" wrapText="1" readingOrder="1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0" borderId="13" xfId="0" applyFont="1" applyFill="1" applyBorder="1" applyAlignment="1" applyProtection="1">
      <alignment horizontal="justify" vertical="top"/>
    </xf>
    <xf numFmtId="0" fontId="3" fillId="0" borderId="19" xfId="0" applyFont="1" applyFill="1" applyBorder="1" applyAlignment="1" applyProtection="1">
      <alignment horizontal="justify" vertical="top" readingOrder="1"/>
    </xf>
    <xf numFmtId="0" fontId="19" fillId="0" borderId="19" xfId="0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Porcentaje" xfId="1" builtinId="5"/>
  </cellStyles>
  <dxfs count="18"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Radio" checked="Checked" firstButton="1" fmlaLink="$M$15" lockText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checked="Checked" firstButton="1" fmlaLink="$M$16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firstButton="1" fmlaLink="$M$19" lockText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firstButton="1" fmlaLink="$M$20" lockText="1"/>
</file>

<file path=xl/ctrlProps/ctrlProp2.xml><?xml version="1.0" encoding="utf-8"?>
<formControlPr xmlns="http://schemas.microsoft.com/office/spreadsheetml/2009/9/main" objectType="Radio" checked="Checked" firstButton="1" fmlaLink="$M$11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checked="Checked" firstButton="1" fmlaLink="$M$12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checked="Checked" lockText="1" noThreeD="1"/>
</file>

<file path=xl/ctrlProps/ctrlProp35.xml><?xml version="1.0" encoding="utf-8"?>
<formControlPr xmlns="http://schemas.microsoft.com/office/spreadsheetml/2009/9/main" objectType="Radio" checked="Checked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Radio" checked="Checked" firstButton="1" fmlaLink="$M$17" lockText="1"/>
</file>

<file path=xl/ctrlProps/ctrlProp41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Radio" checked="Checked" firstButton="1" fmlaLink="$M$18" lockText="1"/>
</file>

<file path=xl/ctrlProps/ctrlProp43.xml><?xml version="1.0" encoding="utf-8"?>
<formControlPr xmlns="http://schemas.microsoft.com/office/spreadsheetml/2009/9/main" objectType="Radio" lockText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Radio" firstButton="1" fmlaLink="$M$23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checked="Checked" firstButton="1" fmlaLink="$M$24" lockText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Radio" checked="Checked" firstButton="1" fmlaLink="$M$22" lockText="1"/>
</file>

<file path=xl/ctrlProps/ctrlProp52.xml><?xml version="1.0" encoding="utf-8"?>
<formControlPr xmlns="http://schemas.microsoft.com/office/spreadsheetml/2009/9/main" objectType="Radio" lockText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Radio" firstButton="1" fmlaLink="$M$21" lockText="1"/>
</file>

<file path=xl/ctrlProps/ctrlProp56.xml><?xml version="1.0" encoding="utf-8"?>
<formControlPr xmlns="http://schemas.microsoft.com/office/spreadsheetml/2009/9/main" objectType="Radio" lockText="1"/>
</file>

<file path=xl/ctrlProps/ctrlProp57.xml><?xml version="1.0" encoding="utf-8"?>
<formControlPr xmlns="http://schemas.microsoft.com/office/spreadsheetml/2009/9/main" objectType="Radio" checked="Checked" lockText="1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Radio" checked="Checked" firstButton="1" fmlaLink="$M$25" lockText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Radio" lockText="1"/>
</file>

<file path=xl/ctrlProps/ctrlProp61.xml><?xml version="1.0" encoding="utf-8"?>
<formControlPr xmlns="http://schemas.microsoft.com/office/spreadsheetml/2009/9/main" objectType="Radio" lockText="1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Radio" firstButton="1" fmlaLink="$M$26" lockText="1"/>
</file>

<file path=xl/ctrlProps/ctrlProp64.xml><?xml version="1.0" encoding="utf-8"?>
<formControlPr xmlns="http://schemas.microsoft.com/office/spreadsheetml/2009/9/main" objectType="Radio" lockText="1"/>
</file>

<file path=xl/ctrlProps/ctrlProp65.xml><?xml version="1.0" encoding="utf-8"?>
<formControlPr xmlns="http://schemas.microsoft.com/office/spreadsheetml/2009/9/main" objectType="Radio" checked="Checked" lockText="1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Radio" firstButton="1" fmlaLink="$M$27" lockText="1"/>
</file>

<file path=xl/ctrlProps/ctrlProp68.xml><?xml version="1.0" encoding="utf-8"?>
<formControlPr xmlns="http://schemas.microsoft.com/office/spreadsheetml/2009/9/main" objectType="Radio" lockText="1"/>
</file>

<file path=xl/ctrlProps/ctrlProp69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checked="Checked" firstButton="1" fmlaLink="$M$13" lockText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Radio" firstButton="1" fmlaLink="$M$28" lockText="1"/>
</file>

<file path=xl/ctrlProps/ctrlProp72.xml><?xml version="1.0" encoding="utf-8"?>
<formControlPr xmlns="http://schemas.microsoft.com/office/spreadsheetml/2009/9/main" objectType="Radio" lockText="1"/>
</file>

<file path=xl/ctrlProps/ctrlProp73.xml><?xml version="1.0" encoding="utf-8"?>
<formControlPr xmlns="http://schemas.microsoft.com/office/spreadsheetml/2009/9/main" objectType="Radio" checked="Checked" lockText="1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Radio" firstButton="1" fmlaLink="$M$29" lockText="1"/>
</file>

<file path=xl/ctrlProps/ctrlProp76.xml><?xml version="1.0" encoding="utf-8"?>
<formControlPr xmlns="http://schemas.microsoft.com/office/spreadsheetml/2009/9/main" objectType="Radio" lockText="1"/>
</file>

<file path=xl/ctrlProps/ctrlProp77.xml><?xml version="1.0" encoding="utf-8"?>
<formControlPr xmlns="http://schemas.microsoft.com/office/spreadsheetml/2009/9/main" objectType="Radio" checked="Checked" lockText="1" noThreeD="1"/>
</file>

<file path=xl/ctrlProps/ctrlProp78.xml><?xml version="1.0" encoding="utf-8"?>
<formControlPr xmlns="http://schemas.microsoft.com/office/spreadsheetml/2009/9/main" objectType="GBox" noThreeD="1"/>
</file>

<file path=xl/ctrlProps/ctrlProp79.xml><?xml version="1.0" encoding="utf-8"?>
<formControlPr xmlns="http://schemas.microsoft.com/office/spreadsheetml/2009/9/main" objectType="Radio" checked="Checked" firstButton="1" fmlaLink="$M$30" lockText="1"/>
</file>

<file path=xl/ctrlProps/ctrlProp8.xml><?xml version="1.0" encoding="utf-8"?>
<formControlPr xmlns="http://schemas.microsoft.com/office/spreadsheetml/2009/9/main" objectType="Radio" checked="Checked" firstButton="1" fmlaLink="$M$14" lockText="1"/>
</file>

<file path=xl/ctrlProps/ctrlProp80.xml><?xml version="1.0" encoding="utf-8"?>
<formControlPr xmlns="http://schemas.microsoft.com/office/spreadsheetml/2009/9/main" objectType="Radio" lockText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GBox" noThreeD="1"/>
</file>

<file path=xl/ctrlProps/ctrlProp83.xml><?xml version="1.0" encoding="utf-8"?>
<formControlPr xmlns="http://schemas.microsoft.com/office/spreadsheetml/2009/9/main" objectType="Radio" firstButton="1" fmlaLink="$M$31" lockText="1"/>
</file>

<file path=xl/ctrlProps/ctrlProp84.xml><?xml version="1.0" encoding="utf-8"?>
<formControlPr xmlns="http://schemas.microsoft.com/office/spreadsheetml/2009/9/main" objectType="Radio" lockText="1"/>
</file>

<file path=xl/ctrlProps/ctrlProp85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549900</xdr:colOff>
      <xdr:row>4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00" cy="895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435600</xdr:colOff>
      <xdr:row>4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00" cy="895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85725</xdr:rowOff>
        </xdr:from>
        <xdr:to>
          <xdr:col>5</xdr:col>
          <xdr:colOff>1981200</xdr:colOff>
          <xdr:row>10</xdr:row>
          <xdr:rowOff>504825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23</xdr:row>
          <xdr:rowOff>57150</xdr:rowOff>
        </xdr:from>
        <xdr:to>
          <xdr:col>5</xdr:col>
          <xdr:colOff>1971675</xdr:colOff>
          <xdr:row>23</xdr:row>
          <xdr:rowOff>495300</xdr:rowOff>
        </xdr:to>
        <xdr:sp macro="" textlink="">
          <xdr:nvSpPr>
            <xdr:cNvPr id="6148" name="Group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57150</xdr:rowOff>
        </xdr:from>
        <xdr:to>
          <xdr:col>5</xdr:col>
          <xdr:colOff>1981200</xdr:colOff>
          <xdr:row>12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57150</xdr:rowOff>
        </xdr:from>
        <xdr:to>
          <xdr:col>5</xdr:col>
          <xdr:colOff>1981200</xdr:colOff>
          <xdr:row>13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1971675</xdr:colOff>
          <xdr:row>14</xdr:row>
          <xdr:rowOff>495300</xdr:rowOff>
        </xdr:to>
        <xdr:sp macro="" textlink="">
          <xdr:nvSpPr>
            <xdr:cNvPr id="6160" name="Group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57150</xdr:rowOff>
        </xdr:from>
        <xdr:to>
          <xdr:col>5</xdr:col>
          <xdr:colOff>1971675</xdr:colOff>
          <xdr:row>15</xdr:row>
          <xdr:rowOff>495300</xdr:rowOff>
        </xdr:to>
        <xdr:sp macro="" textlink="">
          <xdr:nvSpPr>
            <xdr:cNvPr id="6162" name="Group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57150</xdr:rowOff>
        </xdr:from>
        <xdr:to>
          <xdr:col>5</xdr:col>
          <xdr:colOff>1971675</xdr:colOff>
          <xdr:row>18</xdr:row>
          <xdr:rowOff>495300</xdr:rowOff>
        </xdr:to>
        <xdr:sp macro="" textlink="">
          <xdr:nvSpPr>
            <xdr:cNvPr id="6164" name="Group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57150</xdr:rowOff>
        </xdr:from>
        <xdr:to>
          <xdr:col>5</xdr:col>
          <xdr:colOff>1971675</xdr:colOff>
          <xdr:row>19</xdr:row>
          <xdr:rowOff>495300</xdr:rowOff>
        </xdr:to>
        <xdr:sp macro="" textlink="">
          <xdr:nvSpPr>
            <xdr:cNvPr id="6166" name="Group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2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10</xdr:row>
          <xdr:rowOff>152400</xdr:rowOff>
        </xdr:from>
        <xdr:to>
          <xdr:col>5</xdr:col>
          <xdr:colOff>1828800</xdr:colOff>
          <xdr:row>10</xdr:row>
          <xdr:rowOff>400050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5524500" y="198120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46" name="Option Button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200-000002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47" name="Option Button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200-000003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2" name="Option Button 28" hidden="1">
                <a:extLst>
                  <a:ext uri="{63B3BB69-23CF-44E3-9099-C40C66FF867C}">
                    <a14:compatExt spid="_x0000_s6172"/>
                  </a:ext>
                  <a:ext uri="{FF2B5EF4-FFF2-40B4-BE49-F238E27FC236}">
                    <a16:creationId xmlns:a16="http://schemas.microsoft.com/office/drawing/2014/main" id="{00000000-0008-0000-0200-00001C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3" name="Group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4" name="Group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171450</xdr:colOff>
          <xdr:row>11</xdr:row>
          <xdr:rowOff>152400</xdr:rowOff>
        </xdr:from>
        <xdr:to>
          <xdr:col>5</xdr:col>
          <xdr:colOff>476250</xdr:colOff>
          <xdr:row>11</xdr:row>
          <xdr:rowOff>400050</xdr:rowOff>
        </xdr:to>
        <xdr:sp macro="" textlink="">
          <xdr:nvSpPr>
            <xdr:cNvPr id="6175" name="Option Butto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11</xdr:row>
          <xdr:rowOff>171450</xdr:rowOff>
        </xdr:from>
        <xdr:to>
          <xdr:col>5</xdr:col>
          <xdr:colOff>1828800</xdr:colOff>
          <xdr:row>11</xdr:row>
          <xdr:rowOff>390525</xdr:rowOff>
        </xdr:to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6000750" y="2562225"/>
              <a:ext cx="1181100" cy="219075"/>
              <a:chOff x="6000750" y="2562225"/>
              <a:chExt cx="1181100" cy="219075"/>
            </a:xfrm>
          </xdr:grpSpPr>
          <xdr:sp macro="" textlink="">
            <xdr:nvSpPr>
              <xdr:cNvPr id="6176" name="Option Button 32" hidden="1">
                <a:extLst>
                  <a:ext uri="{63B3BB69-23CF-44E3-9099-C40C66FF867C}">
                    <a14:compatExt spid="_x0000_s6176"/>
                  </a:ext>
                  <a:ext uri="{FF2B5EF4-FFF2-40B4-BE49-F238E27FC236}">
                    <a16:creationId xmlns:a16="http://schemas.microsoft.com/office/drawing/2014/main" id="{00000000-0008-0000-0200-000020180000}"/>
                  </a:ext>
                </a:extLst>
              </xdr:cNvPr>
              <xdr:cNvSpPr/>
            </xdr:nvSpPr>
            <xdr:spPr bwMode="auto">
              <a:xfrm>
                <a:off x="6000750" y="25622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7" name="Option Button 33" hidden="1">
                <a:extLst>
                  <a:ext uri="{63B3BB69-23CF-44E3-9099-C40C66FF867C}">
                    <a14:compatExt spid="_x0000_s6177"/>
                  </a:ext>
                  <a:ext uri="{FF2B5EF4-FFF2-40B4-BE49-F238E27FC236}">
                    <a16:creationId xmlns:a16="http://schemas.microsoft.com/office/drawing/2014/main" id="{00000000-0008-0000-0200-000021180000}"/>
                  </a:ext>
                </a:extLst>
              </xdr:cNvPr>
              <xdr:cNvSpPr/>
            </xdr:nvSpPr>
            <xdr:spPr bwMode="auto">
              <a:xfrm>
                <a:off x="6477000" y="25812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161925</xdr:colOff>
          <xdr:row>12</xdr:row>
          <xdr:rowOff>200025</xdr:rowOff>
        </xdr:from>
        <xdr:to>
          <xdr:col>5</xdr:col>
          <xdr:colOff>466725</xdr:colOff>
          <xdr:row>12</xdr:row>
          <xdr:rowOff>419100</xdr:rowOff>
        </xdr:to>
        <xdr:sp macro="" textlink="">
          <xdr:nvSpPr>
            <xdr:cNvPr id="6155" name="Option Butto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12</xdr:row>
          <xdr:rowOff>219075</xdr:rowOff>
        </xdr:from>
        <xdr:to>
          <xdr:col>5</xdr:col>
          <xdr:colOff>1133475</xdr:colOff>
          <xdr:row>12</xdr:row>
          <xdr:rowOff>409575</xdr:rowOff>
        </xdr:to>
        <xdr:sp macro="" textlink="">
          <xdr:nvSpPr>
            <xdr:cNvPr id="6178" name="Option Butto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13</xdr:row>
          <xdr:rowOff>171450</xdr:rowOff>
        </xdr:from>
        <xdr:to>
          <xdr:col>5</xdr:col>
          <xdr:colOff>1876425</xdr:colOff>
          <xdr:row>13</xdr:row>
          <xdr:rowOff>400050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14975" y="3686175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14</xdr:row>
          <xdr:rowOff>171450</xdr:rowOff>
        </xdr:from>
        <xdr:to>
          <xdr:col>5</xdr:col>
          <xdr:colOff>1895475</xdr:colOff>
          <xdr:row>14</xdr:row>
          <xdr:rowOff>400050</xdr:rowOff>
        </xdr:to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5514975" y="4248150"/>
              <a:ext cx="1733550" cy="228600"/>
              <a:chOff x="5514975" y="4248150"/>
              <a:chExt cx="1733550" cy="228600"/>
            </a:xfrm>
          </xdr:grpSpPr>
          <xdr:sp macro="" textlink="">
            <xdr:nvSpPr>
              <xdr:cNvPr id="6159" name="Option Button 15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5514975" y="4257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1" name="Option Button 17" hidden="1">
                <a:extLst>
                  <a:ext uri="{63B3BB69-23CF-44E3-9099-C40C66FF867C}">
                    <a14:compatExt spid="_x0000_s6161"/>
                  </a:ext>
                  <a:ext uri="{FF2B5EF4-FFF2-40B4-BE49-F238E27FC236}">
                    <a16:creationId xmlns:a16="http://schemas.microsoft.com/office/drawing/2014/main" id="{00000000-0008-0000-0200-000011180000}"/>
                  </a:ext>
                </a:extLst>
              </xdr:cNvPr>
              <xdr:cNvSpPr/>
            </xdr:nvSpPr>
            <xdr:spPr bwMode="auto">
              <a:xfrm>
                <a:off x="6010275" y="42481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543675" y="42576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15</xdr:row>
          <xdr:rowOff>180975</xdr:rowOff>
        </xdr:from>
        <xdr:to>
          <xdr:col>5</xdr:col>
          <xdr:colOff>1914525</xdr:colOff>
          <xdr:row>15</xdr:row>
          <xdr:rowOff>419100</xdr:rowOff>
        </xdr:to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5543550" y="4819650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63" name="Option Butto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200-000013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8" name="Option Button 24" hidden="1">
                <a:extLst>
                  <a:ext uri="{63B3BB69-23CF-44E3-9099-C40C66FF867C}">
                    <a14:compatExt spid="_x0000_s6168"/>
                  </a:ext>
                  <a:ext uri="{FF2B5EF4-FFF2-40B4-BE49-F238E27FC236}">
                    <a16:creationId xmlns:a16="http://schemas.microsoft.com/office/drawing/2014/main" id="{00000000-0008-0000-0200-000018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18</xdr:row>
          <xdr:rowOff>152400</xdr:rowOff>
        </xdr:from>
        <xdr:to>
          <xdr:col>5</xdr:col>
          <xdr:colOff>1905000</xdr:colOff>
          <xdr:row>18</xdr:row>
          <xdr:rowOff>371475</xdr:rowOff>
        </xdr:to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5524500" y="6477000"/>
              <a:ext cx="1733550" cy="219075"/>
              <a:chOff x="5524500" y="5353050"/>
              <a:chExt cx="1733550" cy="219075"/>
            </a:xfrm>
          </xdr:grpSpPr>
          <xdr:sp macro="" textlink="">
            <xdr:nvSpPr>
              <xdr:cNvPr id="6165" name="Option Button 21" hidden="1">
                <a:extLst>
                  <a:ext uri="{63B3BB69-23CF-44E3-9099-C40C66FF867C}">
                    <a14:compatExt spid="_x0000_s6165"/>
                  </a:ext>
                  <a:ext uri="{FF2B5EF4-FFF2-40B4-BE49-F238E27FC236}">
                    <a16:creationId xmlns:a16="http://schemas.microsoft.com/office/drawing/2014/main" id="{00000000-0008-0000-0200-000015180000}"/>
                  </a:ext>
                </a:extLst>
              </xdr:cNvPr>
              <xdr:cNvSpPr/>
            </xdr:nvSpPr>
            <xdr:spPr bwMode="auto">
              <a:xfrm>
                <a:off x="5524500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9" name="Option Button 25" hidden="1">
                <a:extLst>
                  <a:ext uri="{63B3BB69-23CF-44E3-9099-C40C66FF867C}">
                    <a14:compatExt spid="_x0000_s6169"/>
                  </a:ext>
                  <a:ext uri="{FF2B5EF4-FFF2-40B4-BE49-F238E27FC236}">
                    <a16:creationId xmlns:a16="http://schemas.microsoft.com/office/drawing/2014/main" id="{00000000-0008-0000-0200-000019180000}"/>
                  </a:ext>
                </a:extLst>
              </xdr:cNvPr>
              <xdr:cNvSpPr/>
            </xdr:nvSpPr>
            <xdr:spPr bwMode="auto">
              <a:xfrm>
                <a:off x="6086475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2" name="Option Button 38" hidden="1">
                <a:extLst>
                  <a:ext uri="{63B3BB69-23CF-44E3-9099-C40C66FF867C}">
                    <a14:compatExt spid="_x0000_s6182"/>
                  </a:ext>
                  <a:ext uri="{FF2B5EF4-FFF2-40B4-BE49-F238E27FC236}">
                    <a16:creationId xmlns:a16="http://schemas.microsoft.com/office/drawing/2014/main" id="{00000000-0008-0000-0200-000026180000}"/>
                  </a:ext>
                </a:extLst>
              </xdr:cNvPr>
              <xdr:cNvSpPr/>
            </xdr:nvSpPr>
            <xdr:spPr bwMode="auto">
              <a:xfrm>
                <a:off x="6553200" y="539115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19</xdr:row>
          <xdr:rowOff>171450</xdr:rowOff>
        </xdr:from>
        <xdr:to>
          <xdr:col>5</xdr:col>
          <xdr:colOff>1943100</xdr:colOff>
          <xdr:row>19</xdr:row>
          <xdr:rowOff>390525</xdr:rowOff>
        </xdr:to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pSpPr/>
          </xdr:nvGrpSpPr>
          <xdr:grpSpPr>
            <a:xfrm>
              <a:off x="5543550" y="7058025"/>
              <a:ext cx="1752600" cy="219075"/>
              <a:chOff x="5543550" y="5934075"/>
              <a:chExt cx="1752600" cy="219075"/>
            </a:xfrm>
          </xdr:grpSpPr>
          <xdr:sp macro="" textlink="">
            <xdr:nvSpPr>
              <xdr:cNvPr id="6167" name="Option Button 23" hidden="1">
                <a:extLst>
                  <a:ext uri="{63B3BB69-23CF-44E3-9099-C40C66FF867C}">
                    <a14:compatExt spid="_x0000_s6167"/>
                  </a:ext>
                  <a:ext uri="{FF2B5EF4-FFF2-40B4-BE49-F238E27FC236}">
                    <a16:creationId xmlns:a16="http://schemas.microsoft.com/office/drawing/2014/main" id="{00000000-0008-0000-0200-000017180000}"/>
                  </a:ext>
                </a:extLst>
              </xdr:cNvPr>
              <xdr:cNvSpPr/>
            </xdr:nvSpPr>
            <xdr:spPr bwMode="auto">
              <a:xfrm>
                <a:off x="55435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0" name="Option Button 26" hidden="1">
                <a:extLst>
                  <a:ext uri="{63B3BB69-23CF-44E3-9099-C40C66FF867C}">
                    <a14:compatExt spid="_x0000_s6170"/>
                  </a:ext>
                  <a:ext uri="{FF2B5EF4-FFF2-40B4-BE49-F238E27FC236}">
                    <a16:creationId xmlns:a16="http://schemas.microsoft.com/office/drawing/2014/main" id="{00000000-0008-0000-0200-00001A180000}"/>
                  </a:ext>
                </a:extLst>
              </xdr:cNvPr>
              <xdr:cNvSpPr/>
            </xdr:nvSpPr>
            <xdr:spPr bwMode="auto">
              <a:xfrm>
                <a:off x="61150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3" name="Option Button 39" hidden="1">
                <a:extLst>
                  <a:ext uri="{63B3BB69-23CF-44E3-9099-C40C66FF867C}">
                    <a14:compatExt spid="_x0000_s6183"/>
                  </a:ext>
                  <a:ext uri="{FF2B5EF4-FFF2-40B4-BE49-F238E27FC236}">
                    <a16:creationId xmlns:a16="http://schemas.microsoft.com/office/drawing/2014/main" id="{00000000-0008-0000-0200-000027180000}"/>
                  </a:ext>
                </a:extLst>
              </xdr:cNvPr>
              <xdr:cNvSpPr/>
            </xdr:nvSpPr>
            <xdr:spPr bwMode="auto">
              <a:xfrm>
                <a:off x="6591300" y="59436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23</xdr:row>
          <xdr:rowOff>180975</xdr:rowOff>
        </xdr:from>
        <xdr:to>
          <xdr:col>5</xdr:col>
          <xdr:colOff>1924050</xdr:colOff>
          <xdr:row>23</xdr:row>
          <xdr:rowOff>409575</xdr:rowOff>
        </xdr:to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5514975" y="9315450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150" name="Option Button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200-000006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1" name="Option Button 27" hidden="1">
                <a:extLst>
                  <a:ext uri="{63B3BB69-23CF-44E3-9099-C40C66FF867C}">
                    <a14:compatExt spid="_x0000_s6171"/>
                  </a:ext>
                  <a:ext uri="{FF2B5EF4-FFF2-40B4-BE49-F238E27FC236}">
                    <a16:creationId xmlns:a16="http://schemas.microsoft.com/office/drawing/2014/main" id="{00000000-0008-0000-0200-00001B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4" name="Option Button 40" hidden="1">
                <a:extLst>
                  <a:ext uri="{63B3BB69-23CF-44E3-9099-C40C66FF867C}">
                    <a14:compatExt spid="_x0000_s6184"/>
                  </a:ext>
                  <a:ext uri="{FF2B5EF4-FFF2-40B4-BE49-F238E27FC236}">
                    <a16:creationId xmlns:a16="http://schemas.microsoft.com/office/drawing/2014/main" id="{00000000-0008-0000-0200-000028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1209675</xdr:colOff>
          <xdr:row>12</xdr:row>
          <xdr:rowOff>228600</xdr:rowOff>
        </xdr:from>
        <xdr:to>
          <xdr:col>5</xdr:col>
          <xdr:colOff>1885950</xdr:colOff>
          <xdr:row>12</xdr:row>
          <xdr:rowOff>409575</xdr:rowOff>
        </xdr:to>
        <xdr:sp macro="" textlink="">
          <xdr:nvSpPr>
            <xdr:cNvPr id="6185" name="Option Butto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2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Aplica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57150</xdr:rowOff>
        </xdr:from>
        <xdr:to>
          <xdr:col>5</xdr:col>
          <xdr:colOff>1971675</xdr:colOff>
          <xdr:row>16</xdr:row>
          <xdr:rowOff>495300</xdr:rowOff>
        </xdr:to>
        <xdr:sp macro="" textlink="">
          <xdr:nvSpPr>
            <xdr:cNvPr id="6186" name="Group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57150</xdr:rowOff>
        </xdr:from>
        <xdr:to>
          <xdr:col>5</xdr:col>
          <xdr:colOff>1971675</xdr:colOff>
          <xdr:row>17</xdr:row>
          <xdr:rowOff>495300</xdr:rowOff>
        </xdr:to>
        <xdr:sp macro="" textlink="">
          <xdr:nvSpPr>
            <xdr:cNvPr id="6187" name="Group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2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200025</xdr:rowOff>
        </xdr:from>
        <xdr:to>
          <xdr:col>5</xdr:col>
          <xdr:colOff>495300</xdr:colOff>
          <xdr:row>17</xdr:row>
          <xdr:rowOff>419100</xdr:rowOff>
        </xdr:to>
        <xdr:sp macro="" textlink="">
          <xdr:nvSpPr>
            <xdr:cNvPr id="6191" name="Option Butto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2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714375</xdr:colOff>
          <xdr:row>17</xdr:row>
          <xdr:rowOff>180975</xdr:rowOff>
        </xdr:from>
        <xdr:to>
          <xdr:col>5</xdr:col>
          <xdr:colOff>1019175</xdr:colOff>
          <xdr:row>17</xdr:row>
          <xdr:rowOff>400050</xdr:rowOff>
        </xdr:to>
        <xdr:sp macro="" textlink="">
          <xdr:nvSpPr>
            <xdr:cNvPr id="6192" name="Option Butto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2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1209675</xdr:colOff>
          <xdr:row>17</xdr:row>
          <xdr:rowOff>190500</xdr:rowOff>
        </xdr:from>
        <xdr:to>
          <xdr:col>5</xdr:col>
          <xdr:colOff>1914525</xdr:colOff>
          <xdr:row>17</xdr:row>
          <xdr:rowOff>371475</xdr:rowOff>
        </xdr:to>
        <xdr:sp macro="" textlink="">
          <xdr:nvSpPr>
            <xdr:cNvPr id="6193" name="Option Butto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2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Aplica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133346</xdr:colOff>
          <xdr:row>16</xdr:row>
          <xdr:rowOff>152400</xdr:rowOff>
        </xdr:from>
        <xdr:to>
          <xdr:col>5</xdr:col>
          <xdr:colOff>1733547</xdr:colOff>
          <xdr:row>16</xdr:row>
          <xdr:rowOff>390525</xdr:rowOff>
        </xdr:to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pSpPr/>
          </xdr:nvGrpSpPr>
          <xdr:grpSpPr>
            <a:xfrm>
              <a:off x="5486396" y="5353050"/>
              <a:ext cx="1600201" cy="238125"/>
              <a:chOff x="5657737" y="5353050"/>
              <a:chExt cx="937402" cy="238125"/>
            </a:xfrm>
          </xdr:grpSpPr>
          <xdr:grpSp>
            <xdr:nvGrpSpPr>
              <xdr:cNvPr id="5" name="Grupo 4">
                <a:extLst>
                  <a:ext uri="{FF2B5EF4-FFF2-40B4-BE49-F238E27FC236}">
                    <a16:creationId xmlns:a16="http://schemas.microsoft.com/office/drawing/2014/main" id="{00000000-0008-0000-0200-000005000000}"/>
                  </a:ext>
                </a:extLst>
              </xdr:cNvPr>
              <xdr:cNvGrpSpPr/>
            </xdr:nvGrpSpPr>
            <xdr:grpSpPr>
              <a:xfrm>
                <a:off x="5657737" y="5353050"/>
                <a:ext cx="876413" cy="219075"/>
                <a:chOff x="6229237" y="5372100"/>
                <a:chExt cx="876413" cy="219075"/>
              </a:xfrm>
            </xdr:grpSpPr>
            <xdr:sp macro="" textlink="">
              <xdr:nvSpPr>
                <xdr:cNvPr id="6189" name="Option Button 45" hidden="1">
                  <a:extLst>
                    <a:ext uri="{63B3BB69-23CF-44E3-9099-C40C66FF867C}">
                      <a14:compatExt spid="_x0000_s6189"/>
                    </a:ext>
                    <a:ext uri="{FF2B5EF4-FFF2-40B4-BE49-F238E27FC236}">
                      <a16:creationId xmlns:a16="http://schemas.microsoft.com/office/drawing/2014/main" id="{00000000-0008-0000-0200-00002D180000}"/>
                    </a:ext>
                  </a:extLst>
                </xdr:cNvPr>
                <xdr:cNvSpPr/>
              </xdr:nvSpPr>
              <xdr:spPr bwMode="auto">
                <a:xfrm>
                  <a:off x="6229237" y="5372100"/>
                  <a:ext cx="304800" cy="21907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Sí</a:t>
                  </a:r>
                </a:p>
              </xdr:txBody>
            </xdr:sp>
            <xdr:sp macro="" textlink="">
              <xdr:nvSpPr>
                <xdr:cNvPr id="6190" name="Option Button 46" hidden="1">
                  <a:extLst>
                    <a:ext uri="{63B3BB69-23CF-44E3-9099-C40C66FF867C}">
                      <a14:compatExt spid="_x0000_s6190"/>
                    </a:ext>
                    <a:ext uri="{FF2B5EF4-FFF2-40B4-BE49-F238E27FC236}">
                      <a16:creationId xmlns:a16="http://schemas.microsoft.com/office/drawing/2014/main" id="{00000000-0008-0000-0200-00002E180000}"/>
                    </a:ext>
                  </a:extLst>
                </xdr:cNvPr>
                <xdr:cNvSpPr/>
              </xdr:nvSpPr>
              <xdr:spPr bwMode="auto">
                <a:xfrm>
                  <a:off x="6562725" y="5391150"/>
                  <a:ext cx="54292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No </a:t>
                  </a:r>
                </a:p>
              </xdr:txBody>
            </xdr:sp>
          </xdr:grpSp>
          <xdr:sp macro="" textlink="">
            <xdr:nvSpPr>
              <xdr:cNvPr id="6197" name="Option Button 53" hidden="1">
                <a:extLst>
                  <a:ext uri="{63B3BB69-23CF-44E3-9099-C40C66FF867C}">
                    <a14:compatExt spid="_x0000_s6197"/>
                  </a:ext>
                  <a:ext uri="{FF2B5EF4-FFF2-40B4-BE49-F238E27FC236}">
                    <a16:creationId xmlns:a16="http://schemas.microsoft.com/office/drawing/2014/main" id="{00000000-0008-0000-0200-000035180000}"/>
                  </a:ext>
                </a:extLst>
              </xdr:cNvPr>
              <xdr:cNvSpPr/>
            </xdr:nvSpPr>
            <xdr:spPr bwMode="auto">
              <a:xfrm>
                <a:off x="6290339" y="5372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22</xdr:row>
          <xdr:rowOff>57150</xdr:rowOff>
        </xdr:from>
        <xdr:to>
          <xdr:col>5</xdr:col>
          <xdr:colOff>1971675</xdr:colOff>
          <xdr:row>22</xdr:row>
          <xdr:rowOff>495300</xdr:rowOff>
        </xdr:to>
        <xdr:sp macro="" textlink="">
          <xdr:nvSpPr>
            <xdr:cNvPr id="6198" name="Group Box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2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22</xdr:row>
          <xdr:rowOff>171450</xdr:rowOff>
        </xdr:from>
        <xdr:to>
          <xdr:col>5</xdr:col>
          <xdr:colOff>1943100</xdr:colOff>
          <xdr:row>22</xdr:row>
          <xdr:rowOff>390525</xdr:rowOff>
        </xdr:to>
        <xdr:grpSp>
          <xdr:nvGrpSpPr>
            <xdr:cNvPr id="59" name="Grupo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GrpSpPr/>
          </xdr:nvGrpSpPr>
          <xdr:grpSpPr>
            <a:xfrm>
              <a:off x="5543550" y="8743950"/>
              <a:ext cx="1752600" cy="219075"/>
              <a:chOff x="5543550" y="5934075"/>
              <a:chExt cx="1752600" cy="219075"/>
            </a:xfrm>
          </xdr:grpSpPr>
          <xdr:sp macro="" textlink="">
            <xdr:nvSpPr>
              <xdr:cNvPr id="6199" name="Option Button 55" hidden="1">
                <a:extLst>
                  <a:ext uri="{63B3BB69-23CF-44E3-9099-C40C66FF867C}">
                    <a14:compatExt spid="_x0000_s6199"/>
                  </a:ext>
                  <a:ext uri="{FF2B5EF4-FFF2-40B4-BE49-F238E27FC236}">
                    <a16:creationId xmlns:a16="http://schemas.microsoft.com/office/drawing/2014/main" id="{00000000-0008-0000-0200-000037180000}"/>
                  </a:ext>
                </a:extLst>
              </xdr:cNvPr>
              <xdr:cNvSpPr/>
            </xdr:nvSpPr>
            <xdr:spPr bwMode="auto">
              <a:xfrm>
                <a:off x="55435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0" name="Option Button 56" hidden="1">
                <a:extLst>
                  <a:ext uri="{63B3BB69-23CF-44E3-9099-C40C66FF867C}">
                    <a14:compatExt spid="_x0000_s6200"/>
                  </a:ext>
                  <a:ext uri="{FF2B5EF4-FFF2-40B4-BE49-F238E27FC236}">
                    <a16:creationId xmlns:a16="http://schemas.microsoft.com/office/drawing/2014/main" id="{00000000-0008-0000-0200-000038180000}"/>
                  </a:ext>
                </a:extLst>
              </xdr:cNvPr>
              <xdr:cNvSpPr/>
            </xdr:nvSpPr>
            <xdr:spPr bwMode="auto">
              <a:xfrm>
                <a:off x="61150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1" name="Option Button 57" hidden="1">
                <a:extLst>
                  <a:ext uri="{63B3BB69-23CF-44E3-9099-C40C66FF867C}">
                    <a14:compatExt spid="_x0000_s6201"/>
                  </a:ext>
                  <a:ext uri="{FF2B5EF4-FFF2-40B4-BE49-F238E27FC236}">
                    <a16:creationId xmlns:a16="http://schemas.microsoft.com/office/drawing/2014/main" id="{00000000-0008-0000-0200-000039180000}"/>
                  </a:ext>
                </a:extLst>
              </xdr:cNvPr>
              <xdr:cNvSpPr/>
            </xdr:nvSpPr>
            <xdr:spPr bwMode="auto">
              <a:xfrm>
                <a:off x="6591300" y="59436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21</xdr:row>
          <xdr:rowOff>57150</xdr:rowOff>
        </xdr:from>
        <xdr:to>
          <xdr:col>5</xdr:col>
          <xdr:colOff>1971675</xdr:colOff>
          <xdr:row>21</xdr:row>
          <xdr:rowOff>495300</xdr:rowOff>
        </xdr:to>
        <xdr:sp macro="" textlink="">
          <xdr:nvSpPr>
            <xdr:cNvPr id="6202" name="Group Box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2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21</xdr:row>
          <xdr:rowOff>180975</xdr:rowOff>
        </xdr:from>
        <xdr:to>
          <xdr:col>5</xdr:col>
          <xdr:colOff>1924050</xdr:colOff>
          <xdr:row>21</xdr:row>
          <xdr:rowOff>409575</xdr:rowOff>
        </xdr:to>
        <xdr:grpSp>
          <xdr:nvGrpSpPr>
            <xdr:cNvPr id="64" name="Grupo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GrpSpPr/>
          </xdr:nvGrpSpPr>
          <xdr:grpSpPr>
            <a:xfrm>
              <a:off x="5514975" y="8191500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203" name="Option Button 59" hidden="1">
                <a:extLst>
                  <a:ext uri="{63B3BB69-23CF-44E3-9099-C40C66FF867C}">
                    <a14:compatExt spid="_x0000_s6203"/>
                  </a:ext>
                  <a:ext uri="{FF2B5EF4-FFF2-40B4-BE49-F238E27FC236}">
                    <a16:creationId xmlns:a16="http://schemas.microsoft.com/office/drawing/2014/main" id="{00000000-0008-0000-0200-00003B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4" name="Option Button 60" hidden="1">
                <a:extLst>
                  <a:ext uri="{63B3BB69-23CF-44E3-9099-C40C66FF867C}">
                    <a14:compatExt spid="_x0000_s6204"/>
                  </a:ext>
                  <a:ext uri="{FF2B5EF4-FFF2-40B4-BE49-F238E27FC236}">
                    <a16:creationId xmlns:a16="http://schemas.microsoft.com/office/drawing/2014/main" id="{00000000-0008-0000-0200-00003C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5" name="Option Button 61" hidden="1">
                <a:extLst>
                  <a:ext uri="{63B3BB69-23CF-44E3-9099-C40C66FF867C}">
                    <a14:compatExt spid="_x0000_s6205"/>
                  </a:ext>
                  <a:ext uri="{FF2B5EF4-FFF2-40B4-BE49-F238E27FC236}">
                    <a16:creationId xmlns:a16="http://schemas.microsoft.com/office/drawing/2014/main" id="{00000000-0008-0000-0200-00003D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57150</xdr:rowOff>
        </xdr:from>
        <xdr:to>
          <xdr:col>5</xdr:col>
          <xdr:colOff>1971675</xdr:colOff>
          <xdr:row>20</xdr:row>
          <xdr:rowOff>495300</xdr:rowOff>
        </xdr:to>
        <xdr:sp macro="" textlink="">
          <xdr:nvSpPr>
            <xdr:cNvPr id="6206" name="Group Box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2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20</xdr:row>
          <xdr:rowOff>171450</xdr:rowOff>
        </xdr:from>
        <xdr:to>
          <xdr:col>5</xdr:col>
          <xdr:colOff>1943100</xdr:colOff>
          <xdr:row>20</xdr:row>
          <xdr:rowOff>390525</xdr:rowOff>
        </xdr:to>
        <xdr:grpSp>
          <xdr:nvGrpSpPr>
            <xdr:cNvPr id="69" name="Grupo 68">
              <a:extLst>
                <a:ext uri="{FF2B5EF4-FFF2-40B4-BE49-F238E27FC236}">
                  <a16:creationId xmlns:a16="http://schemas.microsoft.com/office/drawing/2014/main" id="{00000000-0008-0000-0200-000045000000}"/>
                </a:ext>
              </a:extLst>
            </xdr:cNvPr>
            <xdr:cNvGrpSpPr/>
          </xdr:nvGrpSpPr>
          <xdr:grpSpPr>
            <a:xfrm>
              <a:off x="5543550" y="7620000"/>
              <a:ext cx="1752600" cy="219075"/>
              <a:chOff x="5543550" y="5934075"/>
              <a:chExt cx="1752600" cy="219075"/>
            </a:xfrm>
          </xdr:grpSpPr>
          <xdr:sp macro="" textlink="">
            <xdr:nvSpPr>
              <xdr:cNvPr id="6207" name="Option Button 63" hidden="1">
                <a:extLst>
                  <a:ext uri="{63B3BB69-23CF-44E3-9099-C40C66FF867C}">
                    <a14:compatExt spid="_x0000_s6207"/>
                  </a:ext>
                  <a:ext uri="{FF2B5EF4-FFF2-40B4-BE49-F238E27FC236}">
                    <a16:creationId xmlns:a16="http://schemas.microsoft.com/office/drawing/2014/main" id="{00000000-0008-0000-0200-00003F180000}"/>
                  </a:ext>
                </a:extLst>
              </xdr:cNvPr>
              <xdr:cNvSpPr/>
            </xdr:nvSpPr>
            <xdr:spPr bwMode="auto">
              <a:xfrm>
                <a:off x="55435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8" name="Option Button 64" hidden="1">
                <a:extLst>
                  <a:ext uri="{63B3BB69-23CF-44E3-9099-C40C66FF867C}">
                    <a14:compatExt spid="_x0000_s6208"/>
                  </a:ext>
                  <a:ext uri="{FF2B5EF4-FFF2-40B4-BE49-F238E27FC236}">
                    <a16:creationId xmlns:a16="http://schemas.microsoft.com/office/drawing/2014/main" id="{00000000-0008-0000-0200-000040180000}"/>
                  </a:ext>
                </a:extLst>
              </xdr:cNvPr>
              <xdr:cNvSpPr/>
            </xdr:nvSpPr>
            <xdr:spPr bwMode="auto">
              <a:xfrm>
                <a:off x="61150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9" name="Option Button 65" hidden="1">
                <a:extLst>
                  <a:ext uri="{63B3BB69-23CF-44E3-9099-C40C66FF867C}">
                    <a14:compatExt spid="_x0000_s6209"/>
                  </a:ext>
                  <a:ext uri="{FF2B5EF4-FFF2-40B4-BE49-F238E27FC236}">
                    <a16:creationId xmlns:a16="http://schemas.microsoft.com/office/drawing/2014/main" id="{00000000-0008-0000-0200-000041180000}"/>
                  </a:ext>
                </a:extLst>
              </xdr:cNvPr>
              <xdr:cNvSpPr/>
            </xdr:nvSpPr>
            <xdr:spPr bwMode="auto">
              <a:xfrm>
                <a:off x="6591300" y="59436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24</xdr:row>
          <xdr:rowOff>57150</xdr:rowOff>
        </xdr:from>
        <xdr:to>
          <xdr:col>5</xdr:col>
          <xdr:colOff>1971675</xdr:colOff>
          <xdr:row>24</xdr:row>
          <xdr:rowOff>495300</xdr:rowOff>
        </xdr:to>
        <xdr:sp macro="" textlink="">
          <xdr:nvSpPr>
            <xdr:cNvPr id="6210" name="Group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2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24</xdr:row>
          <xdr:rowOff>180975</xdr:rowOff>
        </xdr:from>
        <xdr:to>
          <xdr:col>5</xdr:col>
          <xdr:colOff>1924050</xdr:colOff>
          <xdr:row>24</xdr:row>
          <xdr:rowOff>409575</xdr:rowOff>
        </xdr:to>
        <xdr:grpSp>
          <xdr:nvGrpSpPr>
            <xdr:cNvPr id="74" name="Grupo 73">
              <a:extLst>
                <a:ext uri="{FF2B5EF4-FFF2-40B4-BE49-F238E27FC236}">
                  <a16:creationId xmlns:a16="http://schemas.microsoft.com/office/drawing/2014/main" id="{00000000-0008-0000-0200-00004A000000}"/>
                </a:ext>
              </a:extLst>
            </xdr:cNvPr>
            <xdr:cNvGrpSpPr/>
          </xdr:nvGrpSpPr>
          <xdr:grpSpPr>
            <a:xfrm>
              <a:off x="5514975" y="9877425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211" name="Option Button 67" hidden="1">
                <a:extLst>
                  <a:ext uri="{63B3BB69-23CF-44E3-9099-C40C66FF867C}">
                    <a14:compatExt spid="_x0000_s6211"/>
                  </a:ext>
                  <a:ext uri="{FF2B5EF4-FFF2-40B4-BE49-F238E27FC236}">
                    <a16:creationId xmlns:a16="http://schemas.microsoft.com/office/drawing/2014/main" id="{00000000-0008-0000-0200-000043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12" name="Option Button 68" hidden="1">
                <a:extLst>
                  <a:ext uri="{63B3BB69-23CF-44E3-9099-C40C66FF867C}">
                    <a14:compatExt spid="_x0000_s6212"/>
                  </a:ext>
                  <a:ext uri="{FF2B5EF4-FFF2-40B4-BE49-F238E27FC236}">
                    <a16:creationId xmlns:a16="http://schemas.microsoft.com/office/drawing/2014/main" id="{00000000-0008-0000-0200-000044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13" name="Option Button 69" hidden="1">
                <a:extLst>
                  <a:ext uri="{63B3BB69-23CF-44E3-9099-C40C66FF867C}">
                    <a14:compatExt spid="_x0000_s6213"/>
                  </a:ext>
                  <a:ext uri="{FF2B5EF4-FFF2-40B4-BE49-F238E27FC236}">
                    <a16:creationId xmlns:a16="http://schemas.microsoft.com/office/drawing/2014/main" id="{00000000-0008-0000-0200-000045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25</xdr:row>
          <xdr:rowOff>57150</xdr:rowOff>
        </xdr:from>
        <xdr:to>
          <xdr:col>5</xdr:col>
          <xdr:colOff>1971675</xdr:colOff>
          <xdr:row>25</xdr:row>
          <xdr:rowOff>495300</xdr:rowOff>
        </xdr:to>
        <xdr:sp macro="" textlink="">
          <xdr:nvSpPr>
            <xdr:cNvPr id="6214" name="Group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2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25</xdr:row>
          <xdr:rowOff>180975</xdr:rowOff>
        </xdr:from>
        <xdr:to>
          <xdr:col>5</xdr:col>
          <xdr:colOff>1924050</xdr:colOff>
          <xdr:row>25</xdr:row>
          <xdr:rowOff>409575</xdr:rowOff>
        </xdr:to>
        <xdr:grpSp>
          <xdr:nvGrpSpPr>
            <xdr:cNvPr id="79" name="Grupo 78">
              <a:extLst>
                <a:ext uri="{FF2B5EF4-FFF2-40B4-BE49-F238E27FC236}">
                  <a16:creationId xmlns:a16="http://schemas.microsoft.com/office/drawing/2014/main" id="{00000000-0008-0000-0200-00004F000000}"/>
                </a:ext>
              </a:extLst>
            </xdr:cNvPr>
            <xdr:cNvGrpSpPr/>
          </xdr:nvGrpSpPr>
          <xdr:grpSpPr>
            <a:xfrm>
              <a:off x="5514975" y="10439400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215" name="Option Button 71" hidden="1">
                <a:extLst>
                  <a:ext uri="{63B3BB69-23CF-44E3-9099-C40C66FF867C}">
                    <a14:compatExt spid="_x0000_s6215"/>
                  </a:ext>
                  <a:ext uri="{FF2B5EF4-FFF2-40B4-BE49-F238E27FC236}">
                    <a16:creationId xmlns:a16="http://schemas.microsoft.com/office/drawing/2014/main" id="{00000000-0008-0000-0200-000047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16" name="Option Button 72" hidden="1">
                <a:extLst>
                  <a:ext uri="{63B3BB69-23CF-44E3-9099-C40C66FF867C}">
                    <a14:compatExt spid="_x0000_s6216"/>
                  </a:ext>
                  <a:ext uri="{FF2B5EF4-FFF2-40B4-BE49-F238E27FC236}">
                    <a16:creationId xmlns:a16="http://schemas.microsoft.com/office/drawing/2014/main" id="{00000000-0008-0000-0200-000048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17" name="Option Button 73" hidden="1">
                <a:extLst>
                  <a:ext uri="{63B3BB69-23CF-44E3-9099-C40C66FF867C}">
                    <a14:compatExt spid="_x0000_s6217"/>
                  </a:ext>
                  <a:ext uri="{FF2B5EF4-FFF2-40B4-BE49-F238E27FC236}">
                    <a16:creationId xmlns:a16="http://schemas.microsoft.com/office/drawing/2014/main" id="{00000000-0008-0000-0200-000049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26</xdr:row>
          <xdr:rowOff>57150</xdr:rowOff>
        </xdr:from>
        <xdr:to>
          <xdr:col>5</xdr:col>
          <xdr:colOff>1971675</xdr:colOff>
          <xdr:row>26</xdr:row>
          <xdr:rowOff>495300</xdr:rowOff>
        </xdr:to>
        <xdr:sp macro="" textlink="">
          <xdr:nvSpPr>
            <xdr:cNvPr id="6218" name="Group Box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2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26</xdr:row>
          <xdr:rowOff>180975</xdr:rowOff>
        </xdr:from>
        <xdr:to>
          <xdr:col>5</xdr:col>
          <xdr:colOff>1924050</xdr:colOff>
          <xdr:row>26</xdr:row>
          <xdr:rowOff>409575</xdr:rowOff>
        </xdr:to>
        <xdr:grpSp>
          <xdr:nvGrpSpPr>
            <xdr:cNvPr id="84" name="Grupo 83">
              <a:extLst>
                <a:ext uri="{FF2B5EF4-FFF2-40B4-BE49-F238E27FC236}">
                  <a16:creationId xmlns:a16="http://schemas.microsoft.com/office/drawing/2014/main" id="{00000000-0008-0000-0200-000054000000}"/>
                </a:ext>
              </a:extLst>
            </xdr:cNvPr>
            <xdr:cNvGrpSpPr/>
          </xdr:nvGrpSpPr>
          <xdr:grpSpPr>
            <a:xfrm>
              <a:off x="5514975" y="11001375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219" name="Option Button 75" hidden="1">
                <a:extLst>
                  <a:ext uri="{63B3BB69-23CF-44E3-9099-C40C66FF867C}">
                    <a14:compatExt spid="_x0000_s6219"/>
                  </a:ext>
                  <a:ext uri="{FF2B5EF4-FFF2-40B4-BE49-F238E27FC236}">
                    <a16:creationId xmlns:a16="http://schemas.microsoft.com/office/drawing/2014/main" id="{00000000-0008-0000-0200-00004B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20" name="Option Button 76" hidden="1">
                <a:extLst>
                  <a:ext uri="{63B3BB69-23CF-44E3-9099-C40C66FF867C}">
                    <a14:compatExt spid="_x0000_s6220"/>
                  </a:ext>
                  <a:ext uri="{FF2B5EF4-FFF2-40B4-BE49-F238E27FC236}">
                    <a16:creationId xmlns:a16="http://schemas.microsoft.com/office/drawing/2014/main" id="{00000000-0008-0000-0200-00004C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21" name="Option Button 77" hidden="1">
                <a:extLst>
                  <a:ext uri="{63B3BB69-23CF-44E3-9099-C40C66FF867C}">
                    <a14:compatExt spid="_x0000_s6221"/>
                  </a:ext>
                  <a:ext uri="{FF2B5EF4-FFF2-40B4-BE49-F238E27FC236}">
                    <a16:creationId xmlns:a16="http://schemas.microsoft.com/office/drawing/2014/main" id="{00000000-0008-0000-0200-00004D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27</xdr:row>
          <xdr:rowOff>57150</xdr:rowOff>
        </xdr:from>
        <xdr:to>
          <xdr:col>5</xdr:col>
          <xdr:colOff>1971675</xdr:colOff>
          <xdr:row>27</xdr:row>
          <xdr:rowOff>495300</xdr:rowOff>
        </xdr:to>
        <xdr:sp macro="" textlink="">
          <xdr:nvSpPr>
            <xdr:cNvPr id="6222" name="Group Box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2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27</xdr:row>
          <xdr:rowOff>180975</xdr:rowOff>
        </xdr:from>
        <xdr:to>
          <xdr:col>5</xdr:col>
          <xdr:colOff>1924050</xdr:colOff>
          <xdr:row>27</xdr:row>
          <xdr:rowOff>409575</xdr:rowOff>
        </xdr:to>
        <xdr:grpSp>
          <xdr:nvGrpSpPr>
            <xdr:cNvPr id="89" name="Grupo 88">
              <a:extLst>
                <a:ext uri="{FF2B5EF4-FFF2-40B4-BE49-F238E27FC236}">
                  <a16:creationId xmlns:a16="http://schemas.microsoft.com/office/drawing/2014/main" id="{00000000-0008-0000-0200-000059000000}"/>
                </a:ext>
              </a:extLst>
            </xdr:cNvPr>
            <xdr:cNvGrpSpPr/>
          </xdr:nvGrpSpPr>
          <xdr:grpSpPr>
            <a:xfrm>
              <a:off x="5514975" y="11563350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223" name="Option Button 79" hidden="1">
                <a:extLst>
                  <a:ext uri="{63B3BB69-23CF-44E3-9099-C40C66FF867C}">
                    <a14:compatExt spid="_x0000_s6223"/>
                  </a:ext>
                  <a:ext uri="{FF2B5EF4-FFF2-40B4-BE49-F238E27FC236}">
                    <a16:creationId xmlns:a16="http://schemas.microsoft.com/office/drawing/2014/main" id="{00000000-0008-0000-0200-00004F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24" name="Option Button 80" hidden="1">
                <a:extLst>
                  <a:ext uri="{63B3BB69-23CF-44E3-9099-C40C66FF867C}">
                    <a14:compatExt spid="_x0000_s6224"/>
                  </a:ext>
                  <a:ext uri="{FF2B5EF4-FFF2-40B4-BE49-F238E27FC236}">
                    <a16:creationId xmlns:a16="http://schemas.microsoft.com/office/drawing/2014/main" id="{00000000-0008-0000-0200-000050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25" name="Option Button 81" hidden="1">
                <a:extLst>
                  <a:ext uri="{63B3BB69-23CF-44E3-9099-C40C66FF867C}">
                    <a14:compatExt spid="_x0000_s6225"/>
                  </a:ext>
                  <a:ext uri="{FF2B5EF4-FFF2-40B4-BE49-F238E27FC236}">
                    <a16:creationId xmlns:a16="http://schemas.microsoft.com/office/drawing/2014/main" id="{00000000-0008-0000-0200-000051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28</xdr:row>
          <xdr:rowOff>57150</xdr:rowOff>
        </xdr:from>
        <xdr:to>
          <xdr:col>5</xdr:col>
          <xdr:colOff>1971675</xdr:colOff>
          <xdr:row>28</xdr:row>
          <xdr:rowOff>495300</xdr:rowOff>
        </xdr:to>
        <xdr:sp macro="" textlink="">
          <xdr:nvSpPr>
            <xdr:cNvPr id="6226" name="Group Box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2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28</xdr:row>
          <xdr:rowOff>180975</xdr:rowOff>
        </xdr:from>
        <xdr:to>
          <xdr:col>5</xdr:col>
          <xdr:colOff>1924050</xdr:colOff>
          <xdr:row>28</xdr:row>
          <xdr:rowOff>409575</xdr:rowOff>
        </xdr:to>
        <xdr:grpSp>
          <xdr:nvGrpSpPr>
            <xdr:cNvPr id="94" name="Grupo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GrpSpPr/>
          </xdr:nvGrpSpPr>
          <xdr:grpSpPr>
            <a:xfrm>
              <a:off x="5514975" y="12125325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227" name="Option Button 83" hidden="1">
                <a:extLst>
                  <a:ext uri="{63B3BB69-23CF-44E3-9099-C40C66FF867C}">
                    <a14:compatExt spid="_x0000_s6227"/>
                  </a:ext>
                  <a:ext uri="{FF2B5EF4-FFF2-40B4-BE49-F238E27FC236}">
                    <a16:creationId xmlns:a16="http://schemas.microsoft.com/office/drawing/2014/main" id="{00000000-0008-0000-0200-000053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28" name="Option Button 84" hidden="1">
                <a:extLst>
                  <a:ext uri="{63B3BB69-23CF-44E3-9099-C40C66FF867C}">
                    <a14:compatExt spid="_x0000_s6228"/>
                  </a:ext>
                  <a:ext uri="{FF2B5EF4-FFF2-40B4-BE49-F238E27FC236}">
                    <a16:creationId xmlns:a16="http://schemas.microsoft.com/office/drawing/2014/main" id="{00000000-0008-0000-0200-000054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29" name="Option Button 85" hidden="1">
                <a:extLst>
                  <a:ext uri="{63B3BB69-23CF-44E3-9099-C40C66FF867C}">
                    <a14:compatExt spid="_x0000_s6229"/>
                  </a:ext>
                  <a:ext uri="{FF2B5EF4-FFF2-40B4-BE49-F238E27FC236}">
                    <a16:creationId xmlns:a16="http://schemas.microsoft.com/office/drawing/2014/main" id="{00000000-0008-0000-0200-000055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29</xdr:row>
          <xdr:rowOff>57150</xdr:rowOff>
        </xdr:from>
        <xdr:to>
          <xdr:col>5</xdr:col>
          <xdr:colOff>1971675</xdr:colOff>
          <xdr:row>29</xdr:row>
          <xdr:rowOff>495300</xdr:rowOff>
        </xdr:to>
        <xdr:sp macro="" textlink="">
          <xdr:nvSpPr>
            <xdr:cNvPr id="6230" name="Group Box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2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29</xdr:row>
          <xdr:rowOff>180975</xdr:rowOff>
        </xdr:from>
        <xdr:to>
          <xdr:col>5</xdr:col>
          <xdr:colOff>1924050</xdr:colOff>
          <xdr:row>29</xdr:row>
          <xdr:rowOff>409575</xdr:rowOff>
        </xdr:to>
        <xdr:grpSp>
          <xdr:nvGrpSpPr>
            <xdr:cNvPr id="99" name="Grupo 98">
              <a:extLst>
                <a:ext uri="{FF2B5EF4-FFF2-40B4-BE49-F238E27FC236}">
                  <a16:creationId xmlns:a16="http://schemas.microsoft.com/office/drawing/2014/main" id="{00000000-0008-0000-0200-000063000000}"/>
                </a:ext>
              </a:extLst>
            </xdr:cNvPr>
            <xdr:cNvGrpSpPr/>
          </xdr:nvGrpSpPr>
          <xdr:grpSpPr>
            <a:xfrm>
              <a:off x="5514975" y="12687300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231" name="Option Button 87" hidden="1">
                <a:extLst>
                  <a:ext uri="{63B3BB69-23CF-44E3-9099-C40C66FF867C}">
                    <a14:compatExt spid="_x0000_s6231"/>
                  </a:ext>
                  <a:ext uri="{FF2B5EF4-FFF2-40B4-BE49-F238E27FC236}">
                    <a16:creationId xmlns:a16="http://schemas.microsoft.com/office/drawing/2014/main" id="{00000000-0008-0000-0200-000057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32" name="Option Button 88" hidden="1">
                <a:extLst>
                  <a:ext uri="{63B3BB69-23CF-44E3-9099-C40C66FF867C}">
                    <a14:compatExt spid="_x0000_s6232"/>
                  </a:ext>
                  <a:ext uri="{FF2B5EF4-FFF2-40B4-BE49-F238E27FC236}">
                    <a16:creationId xmlns:a16="http://schemas.microsoft.com/office/drawing/2014/main" id="{00000000-0008-0000-0200-000058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33" name="Option Button 89" hidden="1">
                <a:extLst>
                  <a:ext uri="{63B3BB69-23CF-44E3-9099-C40C66FF867C}">
                    <a14:compatExt spid="_x0000_s6233"/>
                  </a:ext>
                  <a:ext uri="{FF2B5EF4-FFF2-40B4-BE49-F238E27FC236}">
                    <a16:creationId xmlns:a16="http://schemas.microsoft.com/office/drawing/2014/main" id="{00000000-0008-0000-0200-000059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30</xdr:row>
          <xdr:rowOff>57150</xdr:rowOff>
        </xdr:from>
        <xdr:to>
          <xdr:col>5</xdr:col>
          <xdr:colOff>1971675</xdr:colOff>
          <xdr:row>30</xdr:row>
          <xdr:rowOff>495300</xdr:rowOff>
        </xdr:to>
        <xdr:sp macro="" textlink="">
          <xdr:nvSpPr>
            <xdr:cNvPr id="6234" name="Group Box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00000000-0008-0000-0200-00005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30</xdr:row>
          <xdr:rowOff>180975</xdr:rowOff>
        </xdr:from>
        <xdr:to>
          <xdr:col>5</xdr:col>
          <xdr:colOff>1924050</xdr:colOff>
          <xdr:row>30</xdr:row>
          <xdr:rowOff>409575</xdr:rowOff>
        </xdr:to>
        <xdr:grpSp>
          <xdr:nvGrpSpPr>
            <xdr:cNvPr id="104" name="Grupo 103">
              <a:extLst>
                <a:ext uri="{FF2B5EF4-FFF2-40B4-BE49-F238E27FC236}">
                  <a16:creationId xmlns:a16="http://schemas.microsoft.com/office/drawing/2014/main" id="{00000000-0008-0000-0200-000068000000}"/>
                </a:ext>
              </a:extLst>
            </xdr:cNvPr>
            <xdr:cNvGrpSpPr/>
          </xdr:nvGrpSpPr>
          <xdr:grpSpPr>
            <a:xfrm>
              <a:off x="5514975" y="13249275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235" name="Option Button 91" hidden="1">
                <a:extLst>
                  <a:ext uri="{63B3BB69-23CF-44E3-9099-C40C66FF867C}">
                    <a14:compatExt spid="_x0000_s6235"/>
                  </a:ext>
                  <a:ext uri="{FF2B5EF4-FFF2-40B4-BE49-F238E27FC236}">
                    <a16:creationId xmlns:a16="http://schemas.microsoft.com/office/drawing/2014/main" id="{00000000-0008-0000-0200-00005B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36" name="Option Button 92" hidden="1">
                <a:extLst>
                  <a:ext uri="{63B3BB69-23CF-44E3-9099-C40C66FF867C}">
                    <a14:compatExt spid="_x0000_s6236"/>
                  </a:ext>
                  <a:ext uri="{FF2B5EF4-FFF2-40B4-BE49-F238E27FC236}">
                    <a16:creationId xmlns:a16="http://schemas.microsoft.com/office/drawing/2014/main" id="{00000000-0008-0000-0200-00005C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37" name="Option Button 93" hidden="1">
                <a:extLst>
                  <a:ext uri="{63B3BB69-23CF-44E3-9099-C40C66FF867C}">
                    <a14:compatExt spid="_x0000_s6237"/>
                  </a:ext>
                  <a:ext uri="{FF2B5EF4-FFF2-40B4-BE49-F238E27FC236}">
                    <a16:creationId xmlns:a16="http://schemas.microsoft.com/office/drawing/2014/main" id="{00000000-0008-0000-0200-00005D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788025</xdr:colOff>
      <xdr:row>4</xdr:row>
      <xdr:rowOff>171449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00" cy="8953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664200</xdr:colOff>
      <xdr:row>4</xdr:row>
      <xdr:rowOff>133349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00" cy="895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39"/>
  <sheetViews>
    <sheetView showGridLines="0" showRowColHeaders="0" tabSelected="1" workbookViewId="0">
      <selection activeCell="A9" sqref="A9:J9"/>
    </sheetView>
  </sheetViews>
  <sheetFormatPr baseColWidth="10" defaultColWidth="11.42578125" defaultRowHeight="14.25" x14ac:dyDescent="0.2"/>
  <cols>
    <col min="1" max="1" width="41.7109375" style="6" customWidth="1"/>
    <col min="2" max="2" width="13.7109375" style="6" bestFit="1" customWidth="1"/>
    <col min="3" max="6" width="11.42578125" style="6"/>
    <col min="7" max="7" width="5.140625" style="6" customWidth="1"/>
    <col min="8" max="8" width="13.5703125" style="6" customWidth="1"/>
    <col min="9" max="16384" width="11.42578125" style="6"/>
  </cols>
  <sheetData>
    <row r="1" spans="1:10" x14ac:dyDescent="0.2">
      <c r="A1" s="50"/>
      <c r="B1" s="50"/>
      <c r="C1" s="50"/>
      <c r="D1" s="50"/>
      <c r="E1" s="50"/>
      <c r="F1" s="50"/>
      <c r="G1" s="50"/>
      <c r="H1" s="50"/>
    </row>
    <row r="3" spans="1:10" x14ac:dyDescent="0.2">
      <c r="A3" s="50"/>
      <c r="B3" s="50"/>
      <c r="C3" s="50"/>
      <c r="D3" s="50"/>
      <c r="E3" s="50"/>
      <c r="F3" s="50"/>
      <c r="G3" s="50"/>
      <c r="H3" s="50"/>
    </row>
    <row r="4" spans="1:10" x14ac:dyDescent="0.2">
      <c r="A4" s="51"/>
      <c r="B4" s="52"/>
      <c r="C4" s="52"/>
      <c r="D4" s="52"/>
      <c r="E4" s="52"/>
      <c r="F4" s="52"/>
      <c r="G4" s="52"/>
      <c r="H4" s="53"/>
    </row>
    <row r="5" spans="1:10" x14ac:dyDescent="0.2">
      <c r="A5" s="50"/>
      <c r="B5" s="50"/>
      <c r="C5" s="50"/>
      <c r="D5" s="50"/>
      <c r="E5" s="50"/>
      <c r="F5" s="50"/>
      <c r="G5" s="50"/>
      <c r="H5" s="50"/>
    </row>
    <row r="6" spans="1:10" x14ac:dyDescent="0.2">
      <c r="A6" s="50"/>
      <c r="B6" s="50"/>
      <c r="C6" s="50"/>
      <c r="D6" s="50"/>
      <c r="E6" s="50"/>
      <c r="F6" s="50"/>
      <c r="G6" s="50"/>
      <c r="H6" s="50"/>
    </row>
    <row r="7" spans="1:10" ht="23.25" x14ac:dyDescent="0.35">
      <c r="A7" s="7" t="s">
        <v>53</v>
      </c>
    </row>
    <row r="9" spans="1:10" ht="18" customHeight="1" x14ac:dyDescent="0.2">
      <c r="A9" s="65" t="s">
        <v>16</v>
      </c>
      <c r="B9" s="65"/>
      <c r="C9" s="65"/>
      <c r="D9" s="65"/>
      <c r="E9" s="65"/>
      <c r="F9" s="65"/>
      <c r="G9" s="65"/>
      <c r="H9" s="65"/>
      <c r="I9" s="65"/>
      <c r="J9" s="65"/>
    </row>
    <row r="10" spans="1:10" ht="27.75" customHeight="1" x14ac:dyDescent="0.2">
      <c r="A10" s="8" t="s">
        <v>2</v>
      </c>
      <c r="B10" s="66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Diseño de Componentes</v>
      </c>
      <c r="C10" s="66"/>
      <c r="D10" s="66"/>
      <c r="E10" s="66"/>
      <c r="F10" s="66"/>
      <c r="G10" s="66"/>
      <c r="H10" s="66"/>
      <c r="I10" s="66"/>
      <c r="J10" s="66"/>
    </row>
    <row r="11" spans="1:10" ht="15" customHeight="1" x14ac:dyDescent="0.2">
      <c r="A11" s="8" t="s">
        <v>17</v>
      </c>
      <c r="B11" s="67">
        <v>363</v>
      </c>
      <c r="C11" s="68"/>
      <c r="D11" s="69"/>
      <c r="E11" s="64" t="s">
        <v>18</v>
      </c>
      <c r="F11" s="64"/>
      <c r="G11" s="64"/>
      <c r="H11" s="63" t="s">
        <v>97</v>
      </c>
      <c r="I11" s="63"/>
      <c r="J11" s="63"/>
    </row>
    <row r="12" spans="1:10" ht="15" customHeight="1" x14ac:dyDescent="0.25">
      <c r="A12" s="9" t="s">
        <v>19</v>
      </c>
      <c r="B12" s="63" t="s">
        <v>98</v>
      </c>
      <c r="C12" s="63"/>
      <c r="D12" s="63"/>
      <c r="E12" s="64" t="s">
        <v>20</v>
      </c>
      <c r="F12" s="64"/>
      <c r="G12" s="64"/>
      <c r="H12" s="63" t="s">
        <v>99</v>
      </c>
      <c r="I12" s="63"/>
      <c r="J12" s="63"/>
    </row>
    <row r="13" spans="1:10" ht="30" customHeight="1" x14ac:dyDescent="0.25">
      <c r="A13" s="10" t="s">
        <v>21</v>
      </c>
      <c r="B13" s="71">
        <v>44012</v>
      </c>
      <c r="C13" s="71"/>
      <c r="D13" s="71"/>
      <c r="E13" s="64" t="s">
        <v>22</v>
      </c>
      <c r="F13" s="64"/>
      <c r="G13" s="64"/>
      <c r="H13" s="71">
        <v>44012</v>
      </c>
      <c r="I13" s="71"/>
      <c r="J13" s="71"/>
    </row>
    <row r="14" spans="1:10" ht="15" customHeight="1" x14ac:dyDescent="0.25">
      <c r="A14" s="9" t="s">
        <v>36</v>
      </c>
      <c r="B14" s="63"/>
      <c r="C14" s="63"/>
      <c r="D14" s="63"/>
      <c r="E14" s="64" t="s">
        <v>23</v>
      </c>
      <c r="F14" s="64"/>
      <c r="G14" s="64"/>
      <c r="H14" s="71"/>
      <c r="I14" s="71"/>
      <c r="J14" s="71"/>
    </row>
    <row r="15" spans="1:10" ht="15" customHeight="1" x14ac:dyDescent="0.25">
      <c r="A15" s="9" t="s">
        <v>24</v>
      </c>
      <c r="B15" s="71">
        <v>43507</v>
      </c>
      <c r="C15" s="71"/>
      <c r="D15" s="71"/>
      <c r="E15" s="64" t="s">
        <v>25</v>
      </c>
      <c r="F15" s="64"/>
      <c r="G15" s="64"/>
      <c r="H15" s="71">
        <v>43676</v>
      </c>
      <c r="I15" s="71"/>
      <c r="J15" s="71"/>
    </row>
    <row r="16" spans="1:10" ht="15" customHeight="1" x14ac:dyDescent="0.2">
      <c r="A16" s="26" t="s">
        <v>1</v>
      </c>
      <c r="B16" s="72">
        <v>1</v>
      </c>
      <c r="C16" s="72"/>
      <c r="D16" s="72"/>
      <c r="E16" s="64" t="s">
        <v>26</v>
      </c>
      <c r="F16" s="64"/>
      <c r="G16" s="64"/>
      <c r="H16" s="63" t="s">
        <v>100</v>
      </c>
      <c r="I16" s="63"/>
      <c r="J16" s="63"/>
    </row>
    <row r="17" spans="1:10" ht="15" x14ac:dyDescent="0.25">
      <c r="A17" s="25" t="s">
        <v>37</v>
      </c>
      <c r="B17" s="70" t="s">
        <v>3</v>
      </c>
      <c r="C17" s="70"/>
      <c r="D17" s="70"/>
      <c r="E17" s="70"/>
      <c r="F17" s="70"/>
      <c r="G17" s="70"/>
      <c r="H17" s="11"/>
      <c r="I17" s="12"/>
      <c r="J17" s="12"/>
    </row>
    <row r="18" spans="1:10" x14ac:dyDescent="0.2">
      <c r="A18" s="73"/>
      <c r="B18" s="74"/>
      <c r="C18" s="74"/>
      <c r="D18" s="74"/>
      <c r="E18" s="74"/>
      <c r="F18" s="74"/>
      <c r="G18" s="74"/>
      <c r="H18" s="11"/>
      <c r="I18" s="12"/>
      <c r="J18" s="12"/>
    </row>
    <row r="19" spans="1:10" x14ac:dyDescent="0.2">
      <c r="A19" s="73"/>
      <c r="B19" s="74"/>
      <c r="C19" s="74"/>
      <c r="D19" s="74"/>
      <c r="E19" s="74"/>
      <c r="F19" s="74"/>
      <c r="G19" s="74"/>
      <c r="H19" s="11"/>
      <c r="I19" s="12"/>
      <c r="J19" s="12"/>
    </row>
    <row r="20" spans="1:10" x14ac:dyDescent="0.2">
      <c r="A20" s="73"/>
      <c r="B20" s="74"/>
      <c r="C20" s="74"/>
      <c r="D20" s="74"/>
      <c r="E20" s="74"/>
      <c r="F20" s="74"/>
      <c r="G20" s="74"/>
      <c r="H20" s="11"/>
      <c r="I20" s="12"/>
      <c r="J20" s="12"/>
    </row>
    <row r="21" spans="1:10" ht="79.5" customHeight="1" x14ac:dyDescent="0.2">
      <c r="A21" s="75" t="s">
        <v>27</v>
      </c>
      <c r="B21" s="76"/>
      <c r="C21" s="76"/>
      <c r="D21" s="76"/>
      <c r="E21" s="76"/>
      <c r="F21" s="76"/>
      <c r="G21" s="77"/>
      <c r="H21" s="12"/>
      <c r="I21" s="12"/>
      <c r="J21" s="12"/>
    </row>
    <row r="22" spans="1:10" ht="15" customHeight="1" x14ac:dyDescent="0.25">
      <c r="A22" s="13" t="s">
        <v>28</v>
      </c>
      <c r="B22" s="14">
        <f>'Criterios de Cumplimiento'!C33</f>
        <v>1</v>
      </c>
      <c r="C22" s="15"/>
      <c r="D22" s="15"/>
      <c r="F22" s="78"/>
      <c r="G22" s="78"/>
      <c r="H22" s="78"/>
      <c r="I22" s="79"/>
      <c r="J22" s="79"/>
    </row>
    <row r="23" spans="1:10" ht="15" x14ac:dyDescent="0.25">
      <c r="A23" s="16" t="s">
        <v>47</v>
      </c>
      <c r="B23" s="17">
        <f>SUM(Lista_Verificación!L12:L37)</f>
        <v>14</v>
      </c>
      <c r="C23" s="18" t="s">
        <v>29</v>
      </c>
      <c r="D23" s="17">
        <f>SUM(Lista_Verificación!J12:J37)</f>
        <v>14</v>
      </c>
      <c r="E23" s="24">
        <f>Lista_Verificación!I38</f>
        <v>1</v>
      </c>
      <c r="F23" s="78"/>
      <c r="G23" s="78"/>
      <c r="H23" s="78"/>
      <c r="I23" s="79"/>
      <c r="J23" s="79"/>
    </row>
    <row r="24" spans="1:10" ht="20.25" customHeight="1" x14ac:dyDescent="0.2">
      <c r="A24" s="65" t="s">
        <v>30</v>
      </c>
      <c r="B24" s="65"/>
      <c r="C24" s="65"/>
      <c r="D24" s="65"/>
      <c r="E24" s="65"/>
      <c r="F24" s="65"/>
      <c r="G24" s="65"/>
      <c r="H24" s="65"/>
      <c r="I24" s="65"/>
      <c r="J24" s="65"/>
    </row>
    <row r="25" spans="1:10" ht="30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</row>
    <row r="26" spans="1:10" ht="33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</row>
    <row r="27" spans="1:10" ht="30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</row>
    <row r="28" spans="1:10" ht="32.25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</row>
    <row r="29" spans="1:10" ht="28.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</row>
    <row r="30" spans="1:10" ht="14.25" customHeight="1" x14ac:dyDescent="0.2">
      <c r="A30" s="81" t="s">
        <v>31</v>
      </c>
      <c r="B30" s="82"/>
      <c r="C30" s="82"/>
      <c r="D30" s="82"/>
      <c r="E30" s="82"/>
      <c r="F30" s="82"/>
      <c r="G30" s="82"/>
      <c r="H30" s="82"/>
      <c r="I30" s="82"/>
      <c r="J30" s="83"/>
    </row>
    <row r="31" spans="1:10" x14ac:dyDescent="0.2">
      <c r="A31" s="81"/>
      <c r="B31" s="82"/>
      <c r="C31" s="82"/>
      <c r="D31" s="82"/>
      <c r="E31" s="82"/>
      <c r="F31" s="82"/>
      <c r="G31" s="82"/>
      <c r="H31" s="82"/>
      <c r="I31" s="82"/>
      <c r="J31" s="83"/>
    </row>
    <row r="32" spans="1:10" ht="15" thickBot="1" x14ac:dyDescent="0.25">
      <c r="A32" s="84"/>
      <c r="B32" s="85"/>
      <c r="C32" s="85"/>
      <c r="D32" s="85"/>
      <c r="E32" s="85"/>
      <c r="F32" s="85"/>
      <c r="G32" s="85"/>
      <c r="H32" s="85"/>
      <c r="I32" s="85"/>
      <c r="J32" s="86"/>
    </row>
    <row r="33" spans="1:8" ht="15" thickTop="1" x14ac:dyDescent="0.2">
      <c r="A33" s="87"/>
      <c r="B33" s="88"/>
      <c r="C33" s="88"/>
      <c r="D33" s="88"/>
      <c r="E33" s="88"/>
      <c r="F33" s="88"/>
      <c r="G33" s="88"/>
      <c r="H33" s="88"/>
    </row>
    <row r="34" spans="1:8" x14ac:dyDescent="0.2">
      <c r="A34" s="87"/>
      <c r="B34" s="88"/>
      <c r="C34" s="88"/>
      <c r="D34" s="88"/>
      <c r="E34" s="88"/>
      <c r="F34" s="88"/>
      <c r="G34" s="88"/>
      <c r="H34" s="88"/>
    </row>
    <row r="35" spans="1:8" x14ac:dyDescent="0.2">
      <c r="A35" s="50"/>
      <c r="B35" s="88"/>
      <c r="C35" s="88"/>
      <c r="D35" s="88"/>
      <c r="E35" s="88"/>
      <c r="F35" s="88"/>
      <c r="G35" s="88"/>
      <c r="H35" s="88"/>
    </row>
    <row r="36" spans="1:8" x14ac:dyDescent="0.2">
      <c r="A36" s="50"/>
      <c r="B36" s="88"/>
      <c r="C36" s="88"/>
      <c r="D36" s="88"/>
      <c r="E36" s="88"/>
      <c r="F36" s="88"/>
      <c r="G36" s="88"/>
      <c r="H36" s="88"/>
    </row>
    <row r="37" spans="1:8" x14ac:dyDescent="0.2">
      <c r="A37" s="50"/>
      <c r="B37" s="88"/>
      <c r="C37" s="88"/>
      <c r="D37" s="88"/>
      <c r="E37" s="88"/>
      <c r="F37" s="88"/>
      <c r="G37" s="88"/>
      <c r="H37" s="88"/>
    </row>
    <row r="38" spans="1:8" x14ac:dyDescent="0.2">
      <c r="A38" s="50"/>
      <c r="B38" s="88"/>
      <c r="C38" s="88"/>
      <c r="D38" s="88"/>
      <c r="E38" s="88"/>
      <c r="F38" s="88"/>
      <c r="G38" s="88"/>
      <c r="H38" s="88"/>
    </row>
    <row r="39" spans="1:8" x14ac:dyDescent="0.2">
      <c r="A39" s="50"/>
      <c r="B39" s="88"/>
      <c r="C39" s="88"/>
      <c r="D39" s="88"/>
      <c r="E39" s="88"/>
      <c r="F39" s="88"/>
      <c r="G39" s="88"/>
      <c r="H39" s="88"/>
    </row>
  </sheetData>
  <sheetProtection sheet="1"/>
  <mergeCells count="37">
    <mergeCell ref="B35:H35"/>
    <mergeCell ref="B36:H36"/>
    <mergeCell ref="B37:H37"/>
    <mergeCell ref="B38:H38"/>
    <mergeCell ref="B39:H39"/>
    <mergeCell ref="A25:J29"/>
    <mergeCell ref="A30:J32"/>
    <mergeCell ref="A33:A34"/>
    <mergeCell ref="B33:H33"/>
    <mergeCell ref="B34:H34"/>
    <mergeCell ref="A18:A20"/>
    <mergeCell ref="B18:G20"/>
    <mergeCell ref="A21:G21"/>
    <mergeCell ref="F22:H23"/>
    <mergeCell ref="A24:J24"/>
    <mergeCell ref="I22:J23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B12:D12"/>
    <mergeCell ref="E12:G12"/>
    <mergeCell ref="H12:J12"/>
    <mergeCell ref="A9:J9"/>
    <mergeCell ref="B10:J10"/>
    <mergeCell ref="B11:D11"/>
    <mergeCell ref="E11:G11"/>
    <mergeCell ref="H11:J11"/>
  </mergeCells>
  <conditionalFormatting sqref="E23">
    <cfRule type="cellIs" dxfId="17" priority="5" operator="greaterThanOrEqual">
      <formula>90%</formula>
    </cfRule>
    <cfRule type="cellIs" dxfId="16" priority="6" operator="greaterThanOrEqual">
      <formula>80%</formula>
    </cfRule>
    <cfRule type="cellIs" dxfId="15" priority="7" operator="lessThan">
      <formula>80%</formula>
    </cfRule>
  </conditionalFormatting>
  <conditionalFormatting sqref="B22">
    <cfRule type="cellIs" dxfId="14" priority="2" operator="greaterThanOrEqual">
      <formula>0.9</formula>
    </cfRule>
    <cfRule type="cellIs" dxfId="13" priority="3" operator="greaterThanOrEqual">
      <formula>0.8</formula>
    </cfRule>
    <cfRule type="cellIs" dxfId="12" priority="4" operator="lessThan">
      <formula>0.8</formula>
    </cfRule>
  </conditionalFormatting>
  <dataValidations count="1">
    <dataValidation type="list" allowBlank="1" showInputMessage="1" showErrorMessage="1" sqref="H16:J16" xr:uid="{00000000-0002-0000-0000-000000000000}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7:L22"/>
  <sheetViews>
    <sheetView showGridLines="0" showRowColHeaders="0" zoomScaleNormal="100" workbookViewId="0">
      <selection activeCell="A12" sqref="A12:H12"/>
    </sheetView>
  </sheetViews>
  <sheetFormatPr baseColWidth="10" defaultRowHeight="14.25" x14ac:dyDescent="0.2"/>
  <cols>
    <col min="1" max="8" width="11.42578125" style="6"/>
    <col min="9" max="9" width="1.7109375" style="6" customWidth="1"/>
    <col min="10" max="16384" width="11.42578125" style="6"/>
  </cols>
  <sheetData>
    <row r="7" spans="1:11" ht="23.25" x14ac:dyDescent="0.2">
      <c r="A7" s="90" t="s">
        <v>48</v>
      </c>
      <c r="B7" s="91"/>
      <c r="C7" s="91"/>
      <c r="D7" s="91"/>
      <c r="E7" s="91"/>
      <c r="F7" s="91"/>
      <c r="G7" s="91"/>
      <c r="H7" s="91"/>
      <c r="I7" s="91"/>
      <c r="J7" s="91"/>
      <c r="K7" s="91"/>
    </row>
    <row r="8" spans="1:11" ht="44.25" customHeight="1" x14ac:dyDescent="0.2">
      <c r="A8" s="90" t="str">
        <f>Carátula!A7</f>
        <v>Diseño de Componentes</v>
      </c>
      <c r="B8" s="91"/>
      <c r="C8" s="91"/>
      <c r="D8" s="91"/>
      <c r="E8" s="91"/>
      <c r="F8" s="91"/>
      <c r="G8" s="91"/>
      <c r="H8" s="91"/>
      <c r="I8" s="91"/>
      <c r="J8" s="91"/>
      <c r="K8" s="91"/>
    </row>
    <row r="10" spans="1:11" ht="23.25" x14ac:dyDescent="0.35">
      <c r="A10" s="92" t="s">
        <v>0</v>
      </c>
      <c r="B10" s="92"/>
      <c r="C10" s="92"/>
      <c r="D10" s="92"/>
      <c r="E10" s="92"/>
      <c r="F10" s="92"/>
      <c r="G10" s="92"/>
      <c r="H10" s="92"/>
      <c r="I10" s="92"/>
    </row>
    <row r="12" spans="1:11" ht="20.25" x14ac:dyDescent="0.2">
      <c r="A12" s="93" t="s">
        <v>32</v>
      </c>
      <c r="B12" s="93"/>
      <c r="C12" s="93"/>
      <c r="D12" s="93"/>
      <c r="E12" s="93"/>
      <c r="F12" s="93"/>
      <c r="G12" s="93"/>
      <c r="H12" s="93"/>
    </row>
    <row r="13" spans="1:11" ht="36" customHeight="1" x14ac:dyDescent="0.2">
      <c r="A13" s="89" t="s">
        <v>40</v>
      </c>
      <c r="B13" s="89"/>
      <c r="C13" s="89"/>
      <c r="D13" s="89"/>
      <c r="E13" s="89"/>
      <c r="F13" s="89"/>
      <c r="G13" s="89"/>
      <c r="H13" s="89"/>
    </row>
    <row r="14" spans="1:11" ht="36" customHeight="1" x14ac:dyDescent="0.2">
      <c r="A14" s="89" t="s">
        <v>41</v>
      </c>
      <c r="B14" s="89"/>
      <c r="C14" s="89"/>
      <c r="D14" s="89"/>
      <c r="E14" s="89"/>
      <c r="F14" s="89"/>
      <c r="G14" s="89"/>
      <c r="H14" s="89"/>
    </row>
    <row r="15" spans="1:11" ht="36" customHeight="1" x14ac:dyDescent="0.2">
      <c r="A15" s="89" t="s">
        <v>42</v>
      </c>
      <c r="B15" s="89"/>
      <c r="C15" s="89"/>
      <c r="D15" s="89"/>
      <c r="E15" s="89"/>
      <c r="F15" s="89"/>
      <c r="G15" s="89"/>
      <c r="H15" s="89"/>
    </row>
    <row r="17" spans="1:12" ht="20.25" x14ac:dyDescent="0.3">
      <c r="A17" s="93" t="s">
        <v>14</v>
      </c>
      <c r="B17" s="93"/>
      <c r="C17" s="93"/>
      <c r="D17" s="93"/>
      <c r="E17" s="93"/>
      <c r="F17" s="93"/>
      <c r="G17" s="93"/>
      <c r="H17" s="93"/>
      <c r="I17" s="19"/>
      <c r="J17" s="19"/>
      <c r="K17" s="19"/>
      <c r="L17" s="19"/>
    </row>
    <row r="18" spans="1:12" ht="30" customHeight="1" x14ac:dyDescent="0.2">
      <c r="A18" s="89" t="s">
        <v>49</v>
      </c>
      <c r="B18" s="89"/>
      <c r="C18" s="89"/>
      <c r="D18" s="89"/>
      <c r="E18" s="89"/>
      <c r="F18" s="89"/>
      <c r="G18" s="89"/>
      <c r="H18" s="89"/>
    </row>
    <row r="19" spans="1:12" ht="16.5" customHeight="1" x14ac:dyDescent="0.2">
      <c r="A19" s="89" t="s">
        <v>51</v>
      </c>
      <c r="B19" s="89"/>
      <c r="C19" s="89"/>
      <c r="D19" s="89"/>
      <c r="E19" s="89"/>
      <c r="F19" s="89"/>
      <c r="G19" s="89"/>
      <c r="H19" s="89"/>
    </row>
    <row r="20" spans="1:12" ht="32.25" customHeight="1" x14ac:dyDescent="0.2">
      <c r="A20" s="89" t="s">
        <v>50</v>
      </c>
      <c r="B20" s="89"/>
      <c r="C20" s="89"/>
      <c r="D20" s="89"/>
      <c r="E20" s="89"/>
      <c r="F20" s="89"/>
      <c r="G20" s="89"/>
      <c r="H20" s="89"/>
    </row>
    <row r="21" spans="1:12" ht="63.75" customHeight="1" x14ac:dyDescent="0.2">
      <c r="A21" s="89" t="s">
        <v>52</v>
      </c>
      <c r="B21" s="89"/>
      <c r="C21" s="89"/>
      <c r="D21" s="89"/>
      <c r="E21" s="89"/>
      <c r="F21" s="89"/>
      <c r="G21" s="89"/>
      <c r="H21" s="89"/>
    </row>
    <row r="22" spans="1:12" ht="50.25" customHeight="1" x14ac:dyDescent="0.2">
      <c r="A22" s="89" t="s">
        <v>45</v>
      </c>
      <c r="B22" s="89"/>
      <c r="C22" s="89"/>
      <c r="D22" s="89"/>
      <c r="E22" s="89"/>
      <c r="F22" s="89"/>
      <c r="G22" s="89"/>
      <c r="H22" s="89"/>
    </row>
  </sheetData>
  <sheetProtection sheet="1" objects="1" scenario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6:N33"/>
  <sheetViews>
    <sheetView showGridLines="0" showRowColHeaders="0" zoomScaleNormal="100" workbookViewId="0">
      <selection activeCell="A7" sqref="A7:I7"/>
    </sheetView>
  </sheetViews>
  <sheetFormatPr baseColWidth="10" defaultRowHeight="14.25" x14ac:dyDescent="0.2"/>
  <cols>
    <col min="1" max="1" width="14.42578125" style="6" customWidth="1"/>
    <col min="2" max="2" width="16.85546875" style="6" customWidth="1"/>
    <col min="3" max="3" width="15.5703125" style="6" customWidth="1"/>
    <col min="4" max="4" width="16.42578125" style="6" customWidth="1"/>
    <col min="5" max="5" width="17" style="6" customWidth="1"/>
    <col min="6" max="6" width="30.42578125" style="6" customWidth="1"/>
    <col min="7" max="7" width="24.85546875" style="6" customWidth="1"/>
    <col min="8" max="8" width="30.28515625" style="6" customWidth="1"/>
    <col min="9" max="9" width="11.42578125" style="6" customWidth="1"/>
    <col min="10" max="10" width="0" style="6" hidden="1" customWidth="1"/>
    <col min="11" max="11" width="5" style="6" hidden="1" customWidth="1"/>
    <col min="12" max="12" width="4.5703125" style="6" hidden="1" customWidth="1"/>
    <col min="13" max="13" width="5.28515625" style="6" hidden="1" customWidth="1"/>
    <col min="14" max="14" width="6" style="6" hidden="1" customWidth="1"/>
    <col min="15" max="15" width="5.85546875" style="6" customWidth="1"/>
    <col min="16" max="16384" width="11.42578125" style="6"/>
  </cols>
  <sheetData>
    <row r="6" spans="1:14" ht="9" customHeight="1" x14ac:dyDescent="0.2"/>
    <row r="7" spans="1:14" ht="20.25" x14ac:dyDescent="0.3">
      <c r="A7" s="93" t="s">
        <v>12</v>
      </c>
      <c r="B7" s="93"/>
      <c r="C7" s="93"/>
      <c r="D7" s="93"/>
      <c r="E7" s="93"/>
      <c r="F7" s="93"/>
      <c r="G7" s="93"/>
      <c r="H7" s="93"/>
      <c r="I7" s="93"/>
      <c r="J7" s="20"/>
      <c r="K7" s="20"/>
      <c r="L7" s="20"/>
    </row>
    <row r="8" spans="1:14" ht="15" customHeight="1" x14ac:dyDescent="0.2">
      <c r="A8" s="89" t="s">
        <v>46</v>
      </c>
      <c r="B8" s="89"/>
      <c r="C8" s="89"/>
      <c r="D8" s="89"/>
      <c r="E8" s="89"/>
      <c r="F8" s="89"/>
      <c r="G8" s="89"/>
      <c r="H8" s="89"/>
      <c r="I8" s="89"/>
    </row>
    <row r="9" spans="1:14" ht="9.7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48"/>
    </row>
    <row r="10" spans="1:14" ht="18.75" customHeight="1" x14ac:dyDescent="0.2">
      <c r="A10" s="59" t="s">
        <v>4</v>
      </c>
      <c r="B10" s="94" t="s">
        <v>33</v>
      </c>
      <c r="C10" s="94"/>
      <c r="D10" s="94"/>
      <c r="E10" s="94"/>
      <c r="F10" s="59" t="s">
        <v>6</v>
      </c>
      <c r="G10" s="95" t="s">
        <v>7</v>
      </c>
      <c r="H10" s="96"/>
      <c r="I10" s="97"/>
      <c r="J10" s="21"/>
    </row>
    <row r="11" spans="1:14" ht="44.25" customHeight="1" x14ac:dyDescent="0.2">
      <c r="A11" s="49">
        <v>1</v>
      </c>
      <c r="B11" s="98" t="s">
        <v>54</v>
      </c>
      <c r="C11" s="98"/>
      <c r="D11" s="98"/>
      <c r="E11" s="98"/>
      <c r="F11" s="49"/>
      <c r="G11" s="80"/>
      <c r="H11" s="80"/>
      <c r="I11" s="80"/>
      <c r="J11" s="60"/>
      <c r="K11" s="61"/>
      <c r="L11" s="61"/>
      <c r="M11" s="61">
        <v>1</v>
      </c>
      <c r="N11" s="61">
        <f>IF(M11=1,1,IF(M11=2,0,""))</f>
        <v>1</v>
      </c>
    </row>
    <row r="12" spans="1:14" ht="44.25" customHeight="1" x14ac:dyDescent="0.2">
      <c r="A12" s="49">
        <v>2</v>
      </c>
      <c r="B12" s="98" t="s">
        <v>55</v>
      </c>
      <c r="C12" s="98"/>
      <c r="D12" s="98"/>
      <c r="E12" s="98"/>
      <c r="F12" s="49"/>
      <c r="G12" s="80"/>
      <c r="H12" s="80"/>
      <c r="I12" s="80"/>
      <c r="J12" s="61"/>
      <c r="K12" s="61"/>
      <c r="L12" s="61"/>
      <c r="M12" s="61">
        <v>1</v>
      </c>
      <c r="N12" s="61">
        <f t="shared" ref="N12:N24" si="0">IF(M12=1,1,IF(M12=2,0,""))</f>
        <v>1</v>
      </c>
    </row>
    <row r="13" spans="1:14" ht="44.25" customHeight="1" x14ac:dyDescent="0.2">
      <c r="A13" s="49">
        <v>3</v>
      </c>
      <c r="B13" s="98" t="s">
        <v>56</v>
      </c>
      <c r="C13" s="98"/>
      <c r="D13" s="98"/>
      <c r="E13" s="98"/>
      <c r="F13" s="49"/>
      <c r="G13" s="80"/>
      <c r="H13" s="80"/>
      <c r="I13" s="80"/>
      <c r="J13" s="61"/>
      <c r="K13" s="61"/>
      <c r="L13" s="61"/>
      <c r="M13" s="61">
        <v>1</v>
      </c>
      <c r="N13" s="61">
        <f t="shared" si="0"/>
        <v>1</v>
      </c>
    </row>
    <row r="14" spans="1:14" ht="44.25" customHeight="1" x14ac:dyDescent="0.2">
      <c r="A14" s="49">
        <v>4</v>
      </c>
      <c r="B14" s="98" t="s">
        <v>57</v>
      </c>
      <c r="C14" s="98"/>
      <c r="D14" s="98"/>
      <c r="E14" s="98"/>
      <c r="F14" s="49"/>
      <c r="G14" s="80"/>
      <c r="H14" s="80"/>
      <c r="I14" s="80"/>
      <c r="J14" s="61"/>
      <c r="K14" s="61"/>
      <c r="L14" s="61"/>
      <c r="M14" s="61">
        <v>1</v>
      </c>
      <c r="N14" s="61">
        <f t="shared" si="0"/>
        <v>1</v>
      </c>
    </row>
    <row r="15" spans="1:14" ht="44.25" customHeight="1" x14ac:dyDescent="0.2">
      <c r="A15" s="49">
        <v>5</v>
      </c>
      <c r="B15" s="98" t="s">
        <v>58</v>
      </c>
      <c r="C15" s="98"/>
      <c r="D15" s="98"/>
      <c r="E15" s="98"/>
      <c r="F15" s="49"/>
      <c r="G15" s="80"/>
      <c r="H15" s="80"/>
      <c r="I15" s="80"/>
      <c r="J15" s="61"/>
      <c r="K15" s="61"/>
      <c r="L15" s="61"/>
      <c r="M15" s="61">
        <v>1</v>
      </c>
      <c r="N15" s="61">
        <f t="shared" si="0"/>
        <v>1</v>
      </c>
    </row>
    <row r="16" spans="1:14" ht="44.25" customHeight="1" x14ac:dyDescent="0.2">
      <c r="A16" s="49">
        <v>6</v>
      </c>
      <c r="B16" s="98" t="s">
        <v>59</v>
      </c>
      <c r="C16" s="98"/>
      <c r="D16" s="98"/>
      <c r="E16" s="98"/>
      <c r="F16" s="49"/>
      <c r="G16" s="80"/>
      <c r="H16" s="80"/>
      <c r="I16" s="80"/>
      <c r="J16" s="61"/>
      <c r="K16" s="61"/>
      <c r="L16" s="61"/>
      <c r="M16" s="61">
        <v>1</v>
      </c>
      <c r="N16" s="61">
        <f t="shared" si="0"/>
        <v>1</v>
      </c>
    </row>
    <row r="17" spans="1:14" ht="44.25" customHeight="1" x14ac:dyDescent="0.2">
      <c r="A17" s="49">
        <v>7</v>
      </c>
      <c r="B17" s="98" t="s">
        <v>60</v>
      </c>
      <c r="C17" s="98"/>
      <c r="D17" s="98"/>
      <c r="E17" s="98"/>
      <c r="F17" s="49"/>
      <c r="G17" s="80"/>
      <c r="H17" s="80"/>
      <c r="I17" s="80"/>
      <c r="J17" s="61"/>
      <c r="K17" s="61"/>
      <c r="L17" s="61"/>
      <c r="M17" s="61">
        <v>1</v>
      </c>
      <c r="N17" s="61">
        <f t="shared" ref="N17:N18" si="1">IF(M17=1,1,IF(M17=2,0,""))</f>
        <v>1</v>
      </c>
    </row>
    <row r="18" spans="1:14" ht="44.25" customHeight="1" x14ac:dyDescent="0.2">
      <c r="A18" s="49">
        <v>8</v>
      </c>
      <c r="B18" s="98" t="s">
        <v>61</v>
      </c>
      <c r="C18" s="98"/>
      <c r="D18" s="98"/>
      <c r="E18" s="98"/>
      <c r="F18" s="49"/>
      <c r="G18" s="80"/>
      <c r="H18" s="80"/>
      <c r="I18" s="80"/>
      <c r="J18" s="61"/>
      <c r="K18" s="61"/>
      <c r="L18" s="61"/>
      <c r="M18" s="61">
        <v>1</v>
      </c>
      <c r="N18" s="61">
        <f t="shared" si="1"/>
        <v>1</v>
      </c>
    </row>
    <row r="19" spans="1:14" ht="44.25" customHeight="1" x14ac:dyDescent="0.2">
      <c r="A19" s="49">
        <v>9</v>
      </c>
      <c r="B19" s="101" t="s">
        <v>44</v>
      </c>
      <c r="C19" s="102"/>
      <c r="D19" s="102"/>
      <c r="E19" s="103"/>
      <c r="F19" s="49"/>
      <c r="G19" s="80"/>
      <c r="H19" s="80"/>
      <c r="I19" s="80"/>
      <c r="J19" s="61"/>
      <c r="K19" s="61"/>
      <c r="L19" s="61"/>
      <c r="M19" s="61">
        <v>3</v>
      </c>
      <c r="N19" s="61" t="str">
        <f t="shared" si="0"/>
        <v/>
      </c>
    </row>
    <row r="20" spans="1:14" ht="44.25" customHeight="1" x14ac:dyDescent="0.2">
      <c r="A20" s="49">
        <v>10</v>
      </c>
      <c r="B20" s="98" t="s">
        <v>62</v>
      </c>
      <c r="C20" s="98"/>
      <c r="D20" s="98"/>
      <c r="E20" s="98"/>
      <c r="F20" s="49"/>
      <c r="G20" s="80"/>
      <c r="H20" s="80"/>
      <c r="I20" s="80"/>
      <c r="J20" s="61"/>
      <c r="K20" s="61"/>
      <c r="L20" s="61"/>
      <c r="M20" s="61">
        <v>3</v>
      </c>
      <c r="N20" s="61" t="str">
        <f t="shared" si="0"/>
        <v/>
      </c>
    </row>
    <row r="21" spans="1:14" ht="44.25" customHeight="1" x14ac:dyDescent="0.2">
      <c r="A21" s="49">
        <v>11</v>
      </c>
      <c r="B21" s="98" t="s">
        <v>63</v>
      </c>
      <c r="C21" s="98"/>
      <c r="D21" s="98"/>
      <c r="E21" s="98"/>
      <c r="F21" s="49"/>
      <c r="G21" s="80"/>
      <c r="H21" s="80"/>
      <c r="I21" s="80"/>
      <c r="J21" s="61"/>
      <c r="K21" s="61"/>
      <c r="L21" s="61"/>
      <c r="M21" s="61">
        <v>3</v>
      </c>
      <c r="N21" s="61" t="str">
        <f t="shared" si="0"/>
        <v/>
      </c>
    </row>
    <row r="22" spans="1:14" ht="44.25" customHeight="1" x14ac:dyDescent="0.2">
      <c r="A22" s="49">
        <v>12</v>
      </c>
      <c r="B22" s="98" t="s">
        <v>64</v>
      </c>
      <c r="C22" s="98"/>
      <c r="D22" s="98"/>
      <c r="E22" s="98"/>
      <c r="F22" s="49"/>
      <c r="G22" s="80"/>
      <c r="H22" s="80"/>
      <c r="I22" s="80"/>
      <c r="J22" s="61"/>
      <c r="K22" s="61"/>
      <c r="L22" s="61"/>
      <c r="M22" s="61">
        <v>1</v>
      </c>
      <c r="N22" s="61">
        <f t="shared" ref="N22" si="2">IF(M22=1,1,IF(M22=2,0,""))</f>
        <v>1</v>
      </c>
    </row>
    <row r="23" spans="1:14" ht="44.25" customHeight="1" x14ac:dyDescent="0.2">
      <c r="A23" s="49">
        <v>13</v>
      </c>
      <c r="B23" s="98" t="s">
        <v>65</v>
      </c>
      <c r="C23" s="98"/>
      <c r="D23" s="98"/>
      <c r="E23" s="98"/>
      <c r="F23" s="49"/>
      <c r="G23" s="80"/>
      <c r="H23" s="80"/>
      <c r="I23" s="80"/>
      <c r="J23" s="61"/>
      <c r="K23" s="61"/>
      <c r="L23" s="61"/>
      <c r="M23" s="61">
        <v>3</v>
      </c>
      <c r="N23" s="61" t="str">
        <f t="shared" ref="N23" si="3">IF(M23=1,1,IF(M23=2,0,""))</f>
        <v/>
      </c>
    </row>
    <row r="24" spans="1:14" ht="44.25" customHeight="1" x14ac:dyDescent="0.2">
      <c r="A24" s="49">
        <v>14</v>
      </c>
      <c r="B24" s="98" t="s">
        <v>66</v>
      </c>
      <c r="C24" s="98"/>
      <c r="D24" s="98"/>
      <c r="E24" s="98"/>
      <c r="F24" s="49"/>
      <c r="G24" s="80"/>
      <c r="H24" s="80"/>
      <c r="I24" s="80"/>
      <c r="J24" s="61"/>
      <c r="K24" s="61"/>
      <c r="L24" s="61"/>
      <c r="M24" s="61">
        <v>1</v>
      </c>
      <c r="N24" s="61">
        <f t="shared" si="0"/>
        <v>1</v>
      </c>
    </row>
    <row r="25" spans="1:14" ht="44.25" customHeight="1" x14ac:dyDescent="0.2">
      <c r="A25" s="49">
        <v>14</v>
      </c>
      <c r="B25" s="98" t="s">
        <v>67</v>
      </c>
      <c r="C25" s="98"/>
      <c r="D25" s="98"/>
      <c r="E25" s="98"/>
      <c r="F25" s="49"/>
      <c r="G25" s="80"/>
      <c r="H25" s="80"/>
      <c r="I25" s="80"/>
      <c r="J25" s="61"/>
      <c r="K25" s="61"/>
      <c r="L25" s="61"/>
      <c r="M25" s="61">
        <v>1</v>
      </c>
      <c r="N25" s="61">
        <f t="shared" ref="N25:N30" si="4">IF(M25=1,1,IF(M25=2,0,""))</f>
        <v>1</v>
      </c>
    </row>
    <row r="26" spans="1:14" ht="44.25" customHeight="1" x14ac:dyDescent="0.2">
      <c r="A26" s="49">
        <v>14</v>
      </c>
      <c r="B26" s="98" t="s">
        <v>68</v>
      </c>
      <c r="C26" s="98"/>
      <c r="D26" s="98"/>
      <c r="E26" s="98"/>
      <c r="F26" s="49"/>
      <c r="G26" s="80"/>
      <c r="H26" s="80"/>
      <c r="I26" s="80"/>
      <c r="J26" s="61"/>
      <c r="K26" s="61"/>
      <c r="L26" s="61"/>
      <c r="M26" s="61">
        <v>3</v>
      </c>
      <c r="N26" s="61" t="str">
        <f t="shared" si="4"/>
        <v/>
      </c>
    </row>
    <row r="27" spans="1:14" ht="44.25" customHeight="1" x14ac:dyDescent="0.2">
      <c r="A27" s="49">
        <v>14</v>
      </c>
      <c r="B27" s="98" t="s">
        <v>69</v>
      </c>
      <c r="C27" s="98"/>
      <c r="D27" s="98"/>
      <c r="E27" s="98"/>
      <c r="F27" s="49"/>
      <c r="G27" s="80"/>
      <c r="H27" s="80"/>
      <c r="I27" s="80"/>
      <c r="J27" s="61"/>
      <c r="K27" s="61"/>
      <c r="L27" s="61"/>
      <c r="M27" s="61">
        <v>3</v>
      </c>
      <c r="N27" s="61" t="str">
        <f t="shared" si="4"/>
        <v/>
      </c>
    </row>
    <row r="28" spans="1:14" ht="44.25" customHeight="1" x14ac:dyDescent="0.2">
      <c r="A28" s="49">
        <v>14</v>
      </c>
      <c r="B28" s="98" t="s">
        <v>70</v>
      </c>
      <c r="C28" s="98"/>
      <c r="D28" s="98"/>
      <c r="E28" s="98"/>
      <c r="F28" s="49"/>
      <c r="G28" s="80"/>
      <c r="H28" s="80"/>
      <c r="I28" s="80"/>
      <c r="J28" s="61"/>
      <c r="K28" s="61"/>
      <c r="L28" s="61"/>
      <c r="M28" s="61">
        <v>3</v>
      </c>
      <c r="N28" s="61" t="str">
        <f t="shared" si="4"/>
        <v/>
      </c>
    </row>
    <row r="29" spans="1:14" ht="44.25" customHeight="1" x14ac:dyDescent="0.2">
      <c r="A29" s="49">
        <v>14</v>
      </c>
      <c r="B29" s="98" t="s">
        <v>71</v>
      </c>
      <c r="C29" s="98"/>
      <c r="D29" s="98"/>
      <c r="E29" s="98"/>
      <c r="F29" s="49"/>
      <c r="G29" s="80"/>
      <c r="H29" s="80"/>
      <c r="I29" s="80"/>
      <c r="J29" s="61"/>
      <c r="K29" s="61"/>
      <c r="L29" s="61"/>
      <c r="M29" s="61">
        <v>3</v>
      </c>
      <c r="N29" s="61" t="str">
        <f t="shared" si="4"/>
        <v/>
      </c>
    </row>
    <row r="30" spans="1:14" ht="44.25" customHeight="1" x14ac:dyDescent="0.2">
      <c r="A30" s="49">
        <v>14</v>
      </c>
      <c r="B30" s="98" t="s">
        <v>72</v>
      </c>
      <c r="C30" s="98"/>
      <c r="D30" s="98"/>
      <c r="E30" s="98"/>
      <c r="F30" s="49"/>
      <c r="G30" s="80"/>
      <c r="H30" s="80"/>
      <c r="I30" s="80"/>
      <c r="J30" s="61"/>
      <c r="K30" s="61"/>
      <c r="L30" s="61"/>
      <c r="M30" s="61">
        <v>1</v>
      </c>
      <c r="N30" s="61">
        <f t="shared" si="4"/>
        <v>1</v>
      </c>
    </row>
    <row r="31" spans="1:14" ht="44.25" customHeight="1" x14ac:dyDescent="0.2">
      <c r="A31" s="49">
        <v>14</v>
      </c>
      <c r="B31" s="98" t="s">
        <v>73</v>
      </c>
      <c r="C31" s="98"/>
      <c r="D31" s="98"/>
      <c r="E31" s="98"/>
      <c r="F31" s="49"/>
      <c r="G31" s="80"/>
      <c r="H31" s="80"/>
      <c r="I31" s="80"/>
      <c r="J31" s="61"/>
      <c r="K31" s="61"/>
      <c r="L31" s="61"/>
      <c r="M31" s="61">
        <v>3</v>
      </c>
      <c r="N31" s="61" t="str">
        <f t="shared" ref="N31" si="5">IF(M31=1,1,IF(M31=2,0,""))</f>
        <v/>
      </c>
    </row>
    <row r="32" spans="1:14" ht="16.5" customHeight="1" x14ac:dyDescent="0.2"/>
    <row r="33" spans="1:3" ht="27.75" customHeight="1" x14ac:dyDescent="0.2">
      <c r="A33" s="99" t="s">
        <v>34</v>
      </c>
      <c r="B33" s="100"/>
      <c r="C33" s="62">
        <f>IFERROR((SUM($N$11:$N$31))/(COUNT($N$11:$N$31)),"-")</f>
        <v>1</v>
      </c>
    </row>
  </sheetData>
  <sheetProtection sheet="1" scenarios="1"/>
  <mergeCells count="47">
    <mergeCell ref="G31:I31"/>
    <mergeCell ref="B19:E19"/>
    <mergeCell ref="B20:E20"/>
    <mergeCell ref="G19:I19"/>
    <mergeCell ref="G20:I20"/>
    <mergeCell ref="B23:E23"/>
    <mergeCell ref="G23:I23"/>
    <mergeCell ref="B21:E21"/>
    <mergeCell ref="G21:I21"/>
    <mergeCell ref="B22:E22"/>
    <mergeCell ref="G22:I22"/>
    <mergeCell ref="A33:B33"/>
    <mergeCell ref="B24:E24"/>
    <mergeCell ref="B25:E25"/>
    <mergeCell ref="G25:I25"/>
    <mergeCell ref="B26:E26"/>
    <mergeCell ref="G26:I26"/>
    <mergeCell ref="B27:E27"/>
    <mergeCell ref="G27:I27"/>
    <mergeCell ref="B28:E28"/>
    <mergeCell ref="G28:I28"/>
    <mergeCell ref="B29:E29"/>
    <mergeCell ref="G29:I29"/>
    <mergeCell ref="G24:I24"/>
    <mergeCell ref="B30:E30"/>
    <mergeCell ref="G30:I30"/>
    <mergeCell ref="B31:E31"/>
    <mergeCell ref="B15:E15"/>
    <mergeCell ref="B18:E18"/>
    <mergeCell ref="G18:I18"/>
    <mergeCell ref="G15:I15"/>
    <mergeCell ref="B16:E16"/>
    <mergeCell ref="G16:I16"/>
    <mergeCell ref="B17:E17"/>
    <mergeCell ref="G17:I17"/>
    <mergeCell ref="B12:E12"/>
    <mergeCell ref="G12:I12"/>
    <mergeCell ref="B13:E13"/>
    <mergeCell ref="G13:I13"/>
    <mergeCell ref="B14:E14"/>
    <mergeCell ref="G14:I14"/>
    <mergeCell ref="A7:I7"/>
    <mergeCell ref="A8:I9"/>
    <mergeCell ref="B10:E10"/>
    <mergeCell ref="G10:I10"/>
    <mergeCell ref="B11:E11"/>
    <mergeCell ref="G11:I11"/>
  </mergeCells>
  <conditionalFormatting sqref="C33">
    <cfRule type="cellIs" dxfId="11" priority="1" operator="greaterThanOrEqual">
      <formula>0.9</formula>
    </cfRule>
    <cfRule type="cellIs" dxfId="10" priority="2" operator="greaterThanOrEqual">
      <formula>0.8</formula>
    </cfRule>
    <cfRule type="cellIs" dxfId="9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5</xdr:col>
                    <xdr:colOff>47625</xdr:colOff>
                    <xdr:row>10</xdr:row>
                    <xdr:rowOff>85725</xdr:rowOff>
                  </from>
                  <to>
                    <xdr:col>5</xdr:col>
                    <xdr:colOff>1981200</xdr:colOff>
                    <xdr:row>10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 altText="">
                <anchor>
                  <from>
                    <xdr:col>5</xdr:col>
                    <xdr:colOff>171450</xdr:colOff>
                    <xdr:row>10</xdr:row>
                    <xdr:rowOff>152400</xdr:rowOff>
                  </from>
                  <to>
                    <xdr:col>5</xdr:col>
                    <xdr:colOff>476250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 altText="">
                <anchor>
                  <from>
                    <xdr:col>5</xdr:col>
                    <xdr:colOff>647700</xdr:colOff>
                    <xdr:row>10</xdr:row>
                    <xdr:rowOff>171450</xdr:rowOff>
                  </from>
                  <to>
                    <xdr:col>5</xdr:col>
                    <xdr:colOff>952500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Group Box 4">
              <controlPr defaultSize="0" autoFill="0" autoPict="0">
                <anchor moveWithCells="1">
                  <from>
                    <xdr:col>5</xdr:col>
                    <xdr:colOff>57150</xdr:colOff>
                    <xdr:row>23</xdr:row>
                    <xdr:rowOff>57150</xdr:rowOff>
                  </from>
                  <to>
                    <xdr:col>5</xdr:col>
                    <xdr:colOff>1971675</xdr:colOff>
                    <xdr:row>23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Option Button 6">
              <controlPr defaultSize="0" autoFill="0" autoLine="0" autoPict="0">
                <anchor moveWithCells="1">
                  <from>
                    <xdr:col>5</xdr:col>
                    <xdr:colOff>161925</xdr:colOff>
                    <xdr:row>23</xdr:row>
                    <xdr:rowOff>190500</xdr:rowOff>
                  </from>
                  <to>
                    <xdr:col>5</xdr:col>
                    <xdr:colOff>466725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9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1981200</xdr:colOff>
                    <xdr:row>12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Option Button 11">
              <controlPr defaultSize="0" autoFill="0" autoLine="0" autoPict="0">
                <anchor>
                  <from>
                    <xdr:col>5</xdr:col>
                    <xdr:colOff>161925</xdr:colOff>
                    <xdr:row>12</xdr:row>
                    <xdr:rowOff>200025</xdr:rowOff>
                  </from>
                  <to>
                    <xdr:col>5</xdr:col>
                    <xdr:colOff>466725</xdr:colOff>
                    <xdr:row>12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Option Button 12">
              <controlPr defaultSize="0" autoFill="0" autoLine="0" autoPict="0">
                <anchor>
                  <from>
                    <xdr:col>5</xdr:col>
                    <xdr:colOff>161925</xdr:colOff>
                    <xdr:row>13</xdr:row>
                    <xdr:rowOff>180975</xdr:rowOff>
                  </from>
                  <to>
                    <xdr:col>5</xdr:col>
                    <xdr:colOff>466725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2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13</xdr:row>
                    <xdr:rowOff>57150</xdr:rowOff>
                  </from>
                  <to>
                    <xdr:col>5</xdr:col>
                    <xdr:colOff>1981200</xdr:colOff>
                    <xdr:row>13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3" name="Option Button 14">
              <controlPr defaultSize="0" autoFill="0" autoLine="0" autoPict="0">
                <anchor moveWithCells="1">
                  <from>
                    <xdr:col>5</xdr:col>
                    <xdr:colOff>657225</xdr:colOff>
                    <xdr:row>13</xdr:row>
                    <xdr:rowOff>171450</xdr:rowOff>
                  </from>
                  <to>
                    <xdr:col>5</xdr:col>
                    <xdr:colOff>962025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4" name="Option Button 15">
              <controlPr defaultSize="0" autoFill="0" autoLine="0" autoPict="0">
                <anchor>
                  <from>
                    <xdr:col>5</xdr:col>
                    <xdr:colOff>161925</xdr:colOff>
                    <xdr:row>14</xdr:row>
                    <xdr:rowOff>180975</xdr:rowOff>
                  </from>
                  <to>
                    <xdr:col>5</xdr:col>
                    <xdr:colOff>466725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5" name="Group Box 16">
              <controlPr defaultSize="0" autoFill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1971675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6" name="Option Button 17">
              <controlPr defaultSize="0" autoFill="0" autoLine="0" autoPict="0">
                <anchor moveWithCells="1">
                  <from>
                    <xdr:col>5</xdr:col>
                    <xdr:colOff>657225</xdr:colOff>
                    <xdr:row>14</xdr:row>
                    <xdr:rowOff>171450</xdr:rowOff>
                  </from>
                  <to>
                    <xdr:col>5</xdr:col>
                    <xdr:colOff>962025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7" name="Group Box 18">
              <controlPr defaultSize="0" autoFill="0" autoPict="0">
                <anchor moveWithCells="1">
                  <from>
                    <xdr:col>5</xdr:col>
                    <xdr:colOff>57150</xdr:colOff>
                    <xdr:row>15</xdr:row>
                    <xdr:rowOff>57150</xdr:rowOff>
                  </from>
                  <to>
                    <xdr:col>5</xdr:col>
                    <xdr:colOff>1971675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8" name="Option Button 19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200025</xdr:rowOff>
                  </from>
                  <to>
                    <xdr:col>5</xdr:col>
                    <xdr:colOff>495300</xdr:colOff>
                    <xdr:row>15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9" name="Group Box 20">
              <controlPr defaultSize="0" autoFill="0" autoPict="0">
                <anchor moveWithCells="1">
                  <from>
                    <xdr:col>5</xdr:col>
                    <xdr:colOff>57150</xdr:colOff>
                    <xdr:row>18</xdr:row>
                    <xdr:rowOff>57150</xdr:rowOff>
                  </from>
                  <to>
                    <xdr:col>5</xdr:col>
                    <xdr:colOff>1971675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0" name="Option Button 21">
              <controlPr defaultSize="0" autoFill="0" autoLine="0" autoPict="0">
                <anchor moveWithCells="1">
                  <from>
                    <xdr:col>5</xdr:col>
                    <xdr:colOff>171450</xdr:colOff>
                    <xdr:row>18</xdr:row>
                    <xdr:rowOff>152400</xdr:rowOff>
                  </from>
                  <to>
                    <xdr:col>5</xdr:col>
                    <xdr:colOff>476250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1" name="Group Box 22">
              <controlPr defaultSize="0" autoFill="0" autoPict="0">
                <anchor moveWithCells="1">
                  <from>
                    <xdr:col>5</xdr:col>
                    <xdr:colOff>57150</xdr:colOff>
                    <xdr:row>19</xdr:row>
                    <xdr:rowOff>57150</xdr:rowOff>
                  </from>
                  <to>
                    <xdr:col>5</xdr:col>
                    <xdr:colOff>1971675</xdr:colOff>
                    <xdr:row>19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2" name="Option Button 23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171450</xdr:rowOff>
                  </from>
                  <to>
                    <xdr:col>5</xdr:col>
                    <xdr:colOff>495300</xdr:colOff>
                    <xdr:row>19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3" name="Option Button 24">
              <controlPr defaultSize="0" autoFill="0" autoLine="0" autoPict="0">
                <anchor>
                  <from>
                    <xdr:col>5</xdr:col>
                    <xdr:colOff>714375</xdr:colOff>
                    <xdr:row>15</xdr:row>
                    <xdr:rowOff>180975</xdr:rowOff>
                  </from>
                  <to>
                    <xdr:col>5</xdr:col>
                    <xdr:colOff>1019175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4" name="Option Button 25">
              <controlPr defaultSize="0" autoFill="0" autoLine="0" autoPict="0">
                <anchor>
                  <from>
                    <xdr:col>5</xdr:col>
                    <xdr:colOff>733425</xdr:colOff>
                    <xdr:row>18</xdr:row>
                    <xdr:rowOff>152400</xdr:rowOff>
                  </from>
                  <to>
                    <xdr:col>5</xdr:col>
                    <xdr:colOff>1038225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5" name="Option Button 26">
              <controlPr defaultSize="0" autoFill="0" autoLine="0" autoPict="0">
                <anchor>
                  <from>
                    <xdr:col>5</xdr:col>
                    <xdr:colOff>762000</xdr:colOff>
                    <xdr:row>19</xdr:row>
                    <xdr:rowOff>171450</xdr:rowOff>
                  </from>
                  <to>
                    <xdr:col>5</xdr:col>
                    <xdr:colOff>1066800</xdr:colOff>
                    <xdr:row>19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6" name="Option Button 27">
              <controlPr defaultSize="0" autoFill="0" autoLine="0" autoPict="0">
                <anchor>
                  <from>
                    <xdr:col>5</xdr:col>
                    <xdr:colOff>771525</xdr:colOff>
                    <xdr:row>23</xdr:row>
                    <xdr:rowOff>180975</xdr:rowOff>
                  </from>
                  <to>
                    <xdr:col>5</xdr:col>
                    <xdr:colOff>1076325</xdr:colOff>
                    <xdr:row>23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7" name="Option Button 28">
              <controlPr defaultSize="0" autoFill="0" autoLine="0" autoPict="0">
                <anchor moveWithCells="1">
                  <from>
                    <xdr:col>5</xdr:col>
                    <xdr:colOff>1123950</xdr:colOff>
                    <xdr:row>10</xdr:row>
                    <xdr:rowOff>190500</xdr:rowOff>
                  </from>
                  <to>
                    <xdr:col>5</xdr:col>
                    <xdr:colOff>1828800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8" name="Group Box 29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9" name="Group Box 30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0" name="Option Button 31">
              <controlPr locked="0" defaultSize="0" autoFill="0" autoLine="0" autoPict="0" altText="">
                <anchor>
                  <from>
                    <xdr:col>5</xdr:col>
                    <xdr:colOff>171450</xdr:colOff>
                    <xdr:row>11</xdr:row>
                    <xdr:rowOff>152400</xdr:rowOff>
                  </from>
                  <to>
                    <xdr:col>5</xdr:col>
                    <xdr:colOff>476250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1" name="Option Button 32">
              <controlPr defaultSize="0" autoFill="0" autoLine="0" autoPict="0" altText="">
                <anchor>
                  <from>
                    <xdr:col>5</xdr:col>
                    <xdr:colOff>647700</xdr:colOff>
                    <xdr:row>11</xdr:row>
                    <xdr:rowOff>171450</xdr:rowOff>
                  </from>
                  <to>
                    <xdr:col>5</xdr:col>
                    <xdr:colOff>952500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2" name="Option Button 33">
              <controlPr defaultSize="0" autoFill="0" autoLine="0" autoPict="0">
                <anchor moveWithCells="1">
                  <from>
                    <xdr:col>5</xdr:col>
                    <xdr:colOff>1123950</xdr:colOff>
                    <xdr:row>11</xdr:row>
                    <xdr:rowOff>190500</xdr:rowOff>
                  </from>
                  <to>
                    <xdr:col>5</xdr:col>
                    <xdr:colOff>1828800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3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12</xdr:row>
                    <xdr:rowOff>219075</xdr:rowOff>
                  </from>
                  <to>
                    <xdr:col>5</xdr:col>
                    <xdr:colOff>1133475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4" name="Option Button 35">
              <controlPr defaultSize="0" autoFill="0" autoLine="0" autoPict="0">
                <anchor moveWithCells="1">
                  <from>
                    <xdr:col>5</xdr:col>
                    <xdr:colOff>1171575</xdr:colOff>
                    <xdr:row>13</xdr:row>
                    <xdr:rowOff>180975</xdr:rowOff>
                  </from>
                  <to>
                    <xdr:col>5</xdr:col>
                    <xdr:colOff>1876425</xdr:colOff>
                    <xdr:row>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5" name="Option Button 36">
              <controlPr defaultSize="0" autoFill="0" autoLine="0" autoPict="0">
                <anchor moveWithCells="1">
                  <from>
                    <xdr:col>5</xdr:col>
                    <xdr:colOff>1190625</xdr:colOff>
                    <xdr:row>14</xdr:row>
                    <xdr:rowOff>180975</xdr:rowOff>
                  </from>
                  <to>
                    <xdr:col>5</xdr:col>
                    <xdr:colOff>1895475</xdr:colOff>
                    <xdr:row>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6" name="Option Button 37">
              <controlPr defaultSize="0" autoFill="0" autoLine="0" autoPict="0">
                <anchor moveWithCells="1">
                  <from>
                    <xdr:col>5</xdr:col>
                    <xdr:colOff>1209675</xdr:colOff>
                    <xdr:row>15</xdr:row>
                    <xdr:rowOff>190500</xdr:rowOff>
                  </from>
                  <to>
                    <xdr:col>5</xdr:col>
                    <xdr:colOff>1914525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7" name="Option Button 38">
              <controlPr defaultSize="0" autoFill="0" autoLine="0" autoPict="0">
                <anchor moveWithCells="1">
                  <from>
                    <xdr:col>5</xdr:col>
                    <xdr:colOff>1200150</xdr:colOff>
                    <xdr:row>18</xdr:row>
                    <xdr:rowOff>190500</xdr:rowOff>
                  </from>
                  <to>
                    <xdr:col>5</xdr:col>
                    <xdr:colOff>1905000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8" name="Option Button 39">
              <controlPr defaultSize="0" autoFill="0" autoLine="0" autoPict="0">
                <anchor moveWithCells="1">
                  <from>
                    <xdr:col>5</xdr:col>
                    <xdr:colOff>1238250</xdr:colOff>
                    <xdr:row>19</xdr:row>
                    <xdr:rowOff>180975</xdr:rowOff>
                  </from>
                  <to>
                    <xdr:col>5</xdr:col>
                    <xdr:colOff>1943100</xdr:colOff>
                    <xdr:row>19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9" name="Option Button 40">
              <controlPr defaultSize="0" autoFill="0" autoLine="0" autoPict="0">
                <anchor moveWithCells="1">
                  <from>
                    <xdr:col>5</xdr:col>
                    <xdr:colOff>1219200</xdr:colOff>
                    <xdr:row>23</xdr:row>
                    <xdr:rowOff>190500</xdr:rowOff>
                  </from>
                  <to>
                    <xdr:col>5</xdr:col>
                    <xdr:colOff>1924050</xdr:colOff>
                    <xdr:row>23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0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12</xdr:row>
                    <xdr:rowOff>228600</xdr:rowOff>
                  </from>
                  <to>
                    <xdr:col>5</xdr:col>
                    <xdr:colOff>1885950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1" name="Group Box 42">
              <controlPr defaultSize="0" autoFill="0" autoPict="0">
                <anchor moveWithCells="1">
                  <from>
                    <xdr:col>5</xdr:col>
                    <xdr:colOff>57150</xdr:colOff>
                    <xdr:row>16</xdr:row>
                    <xdr:rowOff>57150</xdr:rowOff>
                  </from>
                  <to>
                    <xdr:col>5</xdr:col>
                    <xdr:colOff>1971675</xdr:colOff>
                    <xdr:row>16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2" name="Group Box 43">
              <controlPr defaultSize="0" autoFill="0" autoPict="0">
                <anchor moveWithCells="1">
                  <from>
                    <xdr:col>5</xdr:col>
                    <xdr:colOff>57150</xdr:colOff>
                    <xdr:row>17</xdr:row>
                    <xdr:rowOff>57150</xdr:rowOff>
                  </from>
                  <to>
                    <xdr:col>5</xdr:col>
                    <xdr:colOff>1971675</xdr:colOff>
                    <xdr:row>17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3" name="Option Button 45">
              <controlPr defaultSize="0" autoFill="0" autoLine="0" autoPict="0">
                <anchor>
                  <from>
                    <xdr:col>5</xdr:col>
                    <xdr:colOff>133350</xdr:colOff>
                    <xdr:row>16</xdr:row>
                    <xdr:rowOff>152400</xdr:rowOff>
                  </from>
                  <to>
                    <xdr:col>5</xdr:col>
                    <xdr:colOff>657225</xdr:colOff>
                    <xdr:row>16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4" name="Option Button 46">
              <controlPr defaultSize="0" autoFill="0" autoLine="0" autoPict="0">
                <anchor moveWithCells="1">
                  <from>
                    <xdr:col>5</xdr:col>
                    <xdr:colOff>704850</xdr:colOff>
                    <xdr:row>16</xdr:row>
                    <xdr:rowOff>171450</xdr:rowOff>
                  </from>
                  <to>
                    <xdr:col>5</xdr:col>
                    <xdr:colOff>1628775</xdr:colOff>
                    <xdr:row>16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5" name="Option Button 47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200025</xdr:rowOff>
                  </from>
                  <to>
                    <xdr:col>5</xdr:col>
                    <xdr:colOff>495300</xdr:colOff>
                    <xdr:row>17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6" name="Option Button 48">
              <controlPr defaultSize="0" autoFill="0" autoLine="0" autoPict="0">
                <anchor>
                  <from>
                    <xdr:col>5</xdr:col>
                    <xdr:colOff>714375</xdr:colOff>
                    <xdr:row>17</xdr:row>
                    <xdr:rowOff>180975</xdr:rowOff>
                  </from>
                  <to>
                    <xdr:col>5</xdr:col>
                    <xdr:colOff>1019175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7" name="Option Button 49">
              <controlPr defaultSize="0" autoFill="0" autoLine="0" autoPict="0">
                <anchor moveWithCells="1">
                  <from>
                    <xdr:col>5</xdr:col>
                    <xdr:colOff>1209675</xdr:colOff>
                    <xdr:row>17</xdr:row>
                    <xdr:rowOff>190500</xdr:rowOff>
                  </from>
                  <to>
                    <xdr:col>5</xdr:col>
                    <xdr:colOff>1914525</xdr:colOff>
                    <xdr:row>17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48" name="Option Button 53">
              <controlPr defaultSize="0" autoFill="0" autoLine="0" autoPict="0">
                <anchor moveWithCells="1">
                  <from>
                    <xdr:col>5</xdr:col>
                    <xdr:colOff>1209675</xdr:colOff>
                    <xdr:row>16</xdr:row>
                    <xdr:rowOff>171450</xdr:rowOff>
                  </from>
                  <to>
                    <xdr:col>5</xdr:col>
                    <xdr:colOff>1733550</xdr:colOff>
                    <xdr:row>16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49" name="Group Box 54">
              <controlPr defaultSize="0" autoFill="0" autoPict="0">
                <anchor moveWithCells="1">
                  <from>
                    <xdr:col>5</xdr:col>
                    <xdr:colOff>57150</xdr:colOff>
                    <xdr:row>22</xdr:row>
                    <xdr:rowOff>57150</xdr:rowOff>
                  </from>
                  <to>
                    <xdr:col>5</xdr:col>
                    <xdr:colOff>1971675</xdr:colOff>
                    <xdr:row>22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0" name="Option Button 55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171450</xdr:rowOff>
                  </from>
                  <to>
                    <xdr:col>5</xdr:col>
                    <xdr:colOff>495300</xdr:colOff>
                    <xdr:row>22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1" name="Option Button 56">
              <controlPr defaultSize="0" autoFill="0" autoLine="0" autoPict="0">
                <anchor>
                  <from>
                    <xdr:col>5</xdr:col>
                    <xdr:colOff>762000</xdr:colOff>
                    <xdr:row>22</xdr:row>
                    <xdr:rowOff>171450</xdr:rowOff>
                  </from>
                  <to>
                    <xdr:col>5</xdr:col>
                    <xdr:colOff>1066800</xdr:colOff>
                    <xdr:row>22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52" name="Option Button 57">
              <controlPr defaultSize="0" autoFill="0" autoLine="0" autoPict="0">
                <anchor moveWithCells="1">
                  <from>
                    <xdr:col>5</xdr:col>
                    <xdr:colOff>1238250</xdr:colOff>
                    <xdr:row>22</xdr:row>
                    <xdr:rowOff>180975</xdr:rowOff>
                  </from>
                  <to>
                    <xdr:col>5</xdr:col>
                    <xdr:colOff>1943100</xdr:colOff>
                    <xdr:row>22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53" name="Group Box 58">
              <controlPr defaultSize="0" autoFill="0" autoPict="0">
                <anchor moveWithCells="1">
                  <from>
                    <xdr:col>5</xdr:col>
                    <xdr:colOff>57150</xdr:colOff>
                    <xdr:row>21</xdr:row>
                    <xdr:rowOff>57150</xdr:rowOff>
                  </from>
                  <to>
                    <xdr:col>5</xdr:col>
                    <xdr:colOff>1971675</xdr:colOff>
                    <xdr:row>21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54" name="Option Button 59">
              <controlPr defaultSize="0" autoFill="0" autoLine="0" autoPict="0">
                <anchor moveWithCells="1">
                  <from>
                    <xdr:col>5</xdr:col>
                    <xdr:colOff>161925</xdr:colOff>
                    <xdr:row>21</xdr:row>
                    <xdr:rowOff>190500</xdr:rowOff>
                  </from>
                  <to>
                    <xdr:col>5</xdr:col>
                    <xdr:colOff>466725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55" name="Option Button 60">
              <controlPr defaultSize="0" autoFill="0" autoLine="0" autoPict="0">
                <anchor>
                  <from>
                    <xdr:col>5</xdr:col>
                    <xdr:colOff>771525</xdr:colOff>
                    <xdr:row>21</xdr:row>
                    <xdr:rowOff>180975</xdr:rowOff>
                  </from>
                  <to>
                    <xdr:col>5</xdr:col>
                    <xdr:colOff>1076325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56" name="Option Button 61">
              <controlPr defaultSize="0" autoFill="0" autoLine="0" autoPict="0">
                <anchor moveWithCells="1">
                  <from>
                    <xdr:col>5</xdr:col>
                    <xdr:colOff>1219200</xdr:colOff>
                    <xdr:row>21</xdr:row>
                    <xdr:rowOff>190500</xdr:rowOff>
                  </from>
                  <to>
                    <xdr:col>5</xdr:col>
                    <xdr:colOff>1924050</xdr:colOff>
                    <xdr:row>21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57" name="Group Box 62">
              <controlPr defaultSize="0" autoFill="0" autoPict="0">
                <anchor moveWithCells="1">
                  <from>
                    <xdr:col>5</xdr:col>
                    <xdr:colOff>57150</xdr:colOff>
                    <xdr:row>20</xdr:row>
                    <xdr:rowOff>57150</xdr:rowOff>
                  </from>
                  <to>
                    <xdr:col>5</xdr:col>
                    <xdr:colOff>1971675</xdr:colOff>
                    <xdr:row>20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58" name="Option Button 63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171450</xdr:rowOff>
                  </from>
                  <to>
                    <xdr:col>5</xdr:col>
                    <xdr:colOff>495300</xdr:colOff>
                    <xdr:row>20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59" name="Option Button 64">
              <controlPr defaultSize="0" autoFill="0" autoLine="0" autoPict="0">
                <anchor>
                  <from>
                    <xdr:col>5</xdr:col>
                    <xdr:colOff>762000</xdr:colOff>
                    <xdr:row>20</xdr:row>
                    <xdr:rowOff>171450</xdr:rowOff>
                  </from>
                  <to>
                    <xdr:col>5</xdr:col>
                    <xdr:colOff>1066800</xdr:colOff>
                    <xdr:row>20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0" name="Option Button 65">
              <controlPr defaultSize="0" autoFill="0" autoLine="0" autoPict="0">
                <anchor moveWithCells="1">
                  <from>
                    <xdr:col>5</xdr:col>
                    <xdr:colOff>1238250</xdr:colOff>
                    <xdr:row>20</xdr:row>
                    <xdr:rowOff>180975</xdr:rowOff>
                  </from>
                  <to>
                    <xdr:col>5</xdr:col>
                    <xdr:colOff>1943100</xdr:colOff>
                    <xdr:row>20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1" name="Group Box 66">
              <controlPr defaultSize="0" autoFill="0" autoPict="0">
                <anchor moveWithCells="1">
                  <from>
                    <xdr:col>5</xdr:col>
                    <xdr:colOff>57150</xdr:colOff>
                    <xdr:row>24</xdr:row>
                    <xdr:rowOff>57150</xdr:rowOff>
                  </from>
                  <to>
                    <xdr:col>5</xdr:col>
                    <xdr:colOff>1971675</xdr:colOff>
                    <xdr:row>24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62" name="Option Button 67">
              <controlPr defaultSize="0" autoFill="0" autoLine="0" autoPict="0">
                <anchor moveWithCells="1">
                  <from>
                    <xdr:col>5</xdr:col>
                    <xdr:colOff>161925</xdr:colOff>
                    <xdr:row>24</xdr:row>
                    <xdr:rowOff>190500</xdr:rowOff>
                  </from>
                  <to>
                    <xdr:col>5</xdr:col>
                    <xdr:colOff>466725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63" name="Option Button 68">
              <controlPr defaultSize="0" autoFill="0" autoLine="0" autoPict="0">
                <anchor>
                  <from>
                    <xdr:col>5</xdr:col>
                    <xdr:colOff>771525</xdr:colOff>
                    <xdr:row>24</xdr:row>
                    <xdr:rowOff>180975</xdr:rowOff>
                  </from>
                  <to>
                    <xdr:col>5</xdr:col>
                    <xdr:colOff>1076325</xdr:colOff>
                    <xdr:row>24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64" name="Option Button 69">
              <controlPr defaultSize="0" autoFill="0" autoLine="0" autoPict="0">
                <anchor moveWithCells="1">
                  <from>
                    <xdr:col>5</xdr:col>
                    <xdr:colOff>1219200</xdr:colOff>
                    <xdr:row>24</xdr:row>
                    <xdr:rowOff>190500</xdr:rowOff>
                  </from>
                  <to>
                    <xdr:col>5</xdr:col>
                    <xdr:colOff>1924050</xdr:colOff>
                    <xdr:row>24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65" name="Group Box 70">
              <controlPr defaultSize="0" autoFill="0" autoPict="0">
                <anchor moveWithCells="1">
                  <from>
                    <xdr:col>5</xdr:col>
                    <xdr:colOff>57150</xdr:colOff>
                    <xdr:row>25</xdr:row>
                    <xdr:rowOff>57150</xdr:rowOff>
                  </from>
                  <to>
                    <xdr:col>5</xdr:col>
                    <xdr:colOff>1971675</xdr:colOff>
                    <xdr:row>25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66" name="Option Button 71">
              <controlPr defaultSize="0" autoFill="0" autoLine="0" autoPict="0">
                <anchor moveWithCells="1">
                  <from>
                    <xdr:col>5</xdr:col>
                    <xdr:colOff>161925</xdr:colOff>
                    <xdr:row>25</xdr:row>
                    <xdr:rowOff>190500</xdr:rowOff>
                  </from>
                  <to>
                    <xdr:col>5</xdr:col>
                    <xdr:colOff>466725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67" name="Option Button 72">
              <controlPr defaultSize="0" autoFill="0" autoLine="0" autoPict="0">
                <anchor>
                  <from>
                    <xdr:col>5</xdr:col>
                    <xdr:colOff>771525</xdr:colOff>
                    <xdr:row>25</xdr:row>
                    <xdr:rowOff>180975</xdr:rowOff>
                  </from>
                  <to>
                    <xdr:col>5</xdr:col>
                    <xdr:colOff>1076325</xdr:colOff>
                    <xdr:row>25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68" name="Option Button 73">
              <controlPr defaultSize="0" autoFill="0" autoLine="0" autoPict="0">
                <anchor moveWithCells="1">
                  <from>
                    <xdr:col>5</xdr:col>
                    <xdr:colOff>1219200</xdr:colOff>
                    <xdr:row>25</xdr:row>
                    <xdr:rowOff>190500</xdr:rowOff>
                  </from>
                  <to>
                    <xdr:col>5</xdr:col>
                    <xdr:colOff>1924050</xdr:colOff>
                    <xdr:row>25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69" name="Group Box 74">
              <controlPr defaultSize="0" autoFill="0" autoPict="0">
                <anchor moveWithCells="1">
                  <from>
                    <xdr:col>5</xdr:col>
                    <xdr:colOff>57150</xdr:colOff>
                    <xdr:row>26</xdr:row>
                    <xdr:rowOff>57150</xdr:rowOff>
                  </from>
                  <to>
                    <xdr:col>5</xdr:col>
                    <xdr:colOff>1971675</xdr:colOff>
                    <xdr:row>26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0" name="Option Button 75">
              <controlPr defaultSize="0" autoFill="0" autoLine="0" autoPict="0">
                <anchor moveWithCells="1">
                  <from>
                    <xdr:col>5</xdr:col>
                    <xdr:colOff>161925</xdr:colOff>
                    <xdr:row>26</xdr:row>
                    <xdr:rowOff>190500</xdr:rowOff>
                  </from>
                  <to>
                    <xdr:col>5</xdr:col>
                    <xdr:colOff>466725</xdr:colOff>
                    <xdr:row>26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1" name="Option Button 76">
              <controlPr defaultSize="0" autoFill="0" autoLine="0" autoPict="0">
                <anchor>
                  <from>
                    <xdr:col>5</xdr:col>
                    <xdr:colOff>771525</xdr:colOff>
                    <xdr:row>26</xdr:row>
                    <xdr:rowOff>180975</xdr:rowOff>
                  </from>
                  <to>
                    <xdr:col>5</xdr:col>
                    <xdr:colOff>1076325</xdr:colOff>
                    <xdr:row>26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72" name="Option Button 77">
              <controlPr defaultSize="0" autoFill="0" autoLine="0" autoPict="0">
                <anchor moveWithCells="1">
                  <from>
                    <xdr:col>5</xdr:col>
                    <xdr:colOff>1219200</xdr:colOff>
                    <xdr:row>26</xdr:row>
                    <xdr:rowOff>190500</xdr:rowOff>
                  </from>
                  <to>
                    <xdr:col>5</xdr:col>
                    <xdr:colOff>1924050</xdr:colOff>
                    <xdr:row>26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73" name="Group Box 78">
              <controlPr defaultSize="0" autoFill="0" autoPict="0">
                <anchor moveWithCells="1">
                  <from>
                    <xdr:col>5</xdr:col>
                    <xdr:colOff>57150</xdr:colOff>
                    <xdr:row>27</xdr:row>
                    <xdr:rowOff>57150</xdr:rowOff>
                  </from>
                  <to>
                    <xdr:col>5</xdr:col>
                    <xdr:colOff>1971675</xdr:colOff>
                    <xdr:row>27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74" name="Option Button 79">
              <controlPr defaultSize="0" autoFill="0" autoLine="0" autoPict="0">
                <anchor moveWithCells="1">
                  <from>
                    <xdr:col>5</xdr:col>
                    <xdr:colOff>161925</xdr:colOff>
                    <xdr:row>27</xdr:row>
                    <xdr:rowOff>190500</xdr:rowOff>
                  </from>
                  <to>
                    <xdr:col>5</xdr:col>
                    <xdr:colOff>466725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75" name="Option Button 80">
              <controlPr defaultSize="0" autoFill="0" autoLine="0" autoPict="0">
                <anchor>
                  <from>
                    <xdr:col>5</xdr:col>
                    <xdr:colOff>771525</xdr:colOff>
                    <xdr:row>27</xdr:row>
                    <xdr:rowOff>180975</xdr:rowOff>
                  </from>
                  <to>
                    <xdr:col>5</xdr:col>
                    <xdr:colOff>1076325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76" name="Option Button 81">
              <controlPr defaultSize="0" autoFill="0" autoLine="0" autoPict="0">
                <anchor moveWithCells="1">
                  <from>
                    <xdr:col>5</xdr:col>
                    <xdr:colOff>1219200</xdr:colOff>
                    <xdr:row>27</xdr:row>
                    <xdr:rowOff>190500</xdr:rowOff>
                  </from>
                  <to>
                    <xdr:col>5</xdr:col>
                    <xdr:colOff>1924050</xdr:colOff>
                    <xdr:row>27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77" name="Group Box 82">
              <controlPr defaultSize="0" autoFill="0" autoPict="0">
                <anchor moveWithCells="1">
                  <from>
                    <xdr:col>5</xdr:col>
                    <xdr:colOff>57150</xdr:colOff>
                    <xdr:row>28</xdr:row>
                    <xdr:rowOff>57150</xdr:rowOff>
                  </from>
                  <to>
                    <xdr:col>5</xdr:col>
                    <xdr:colOff>1971675</xdr:colOff>
                    <xdr:row>28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78" name="Option Button 83">
              <controlPr defaultSize="0" autoFill="0" autoLine="0" autoPict="0">
                <anchor moveWithCells="1">
                  <from>
                    <xdr:col>5</xdr:col>
                    <xdr:colOff>161925</xdr:colOff>
                    <xdr:row>28</xdr:row>
                    <xdr:rowOff>190500</xdr:rowOff>
                  </from>
                  <to>
                    <xdr:col>5</xdr:col>
                    <xdr:colOff>466725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79" name="Option Button 84">
              <controlPr defaultSize="0" autoFill="0" autoLine="0" autoPict="0">
                <anchor>
                  <from>
                    <xdr:col>5</xdr:col>
                    <xdr:colOff>771525</xdr:colOff>
                    <xdr:row>28</xdr:row>
                    <xdr:rowOff>180975</xdr:rowOff>
                  </from>
                  <to>
                    <xdr:col>5</xdr:col>
                    <xdr:colOff>1076325</xdr:colOff>
                    <xdr:row>28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0" name="Option Button 85">
              <controlPr defaultSize="0" autoFill="0" autoLine="0" autoPict="0">
                <anchor moveWithCells="1">
                  <from>
                    <xdr:col>5</xdr:col>
                    <xdr:colOff>1219200</xdr:colOff>
                    <xdr:row>28</xdr:row>
                    <xdr:rowOff>190500</xdr:rowOff>
                  </from>
                  <to>
                    <xdr:col>5</xdr:col>
                    <xdr:colOff>1924050</xdr:colOff>
                    <xdr:row>28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1" name="Group Box 86">
              <controlPr defaultSize="0" autoFill="0" autoPict="0">
                <anchor moveWithCells="1">
                  <from>
                    <xdr:col>5</xdr:col>
                    <xdr:colOff>57150</xdr:colOff>
                    <xdr:row>29</xdr:row>
                    <xdr:rowOff>57150</xdr:rowOff>
                  </from>
                  <to>
                    <xdr:col>5</xdr:col>
                    <xdr:colOff>1971675</xdr:colOff>
                    <xdr:row>29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82" name="Option Button 87">
              <controlPr defaultSize="0" autoFill="0" autoLine="0" autoPict="0">
                <anchor moveWithCells="1">
                  <from>
                    <xdr:col>5</xdr:col>
                    <xdr:colOff>161925</xdr:colOff>
                    <xdr:row>29</xdr:row>
                    <xdr:rowOff>190500</xdr:rowOff>
                  </from>
                  <to>
                    <xdr:col>5</xdr:col>
                    <xdr:colOff>466725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83" name="Option Button 88">
              <controlPr defaultSize="0" autoFill="0" autoLine="0" autoPict="0">
                <anchor>
                  <from>
                    <xdr:col>5</xdr:col>
                    <xdr:colOff>771525</xdr:colOff>
                    <xdr:row>29</xdr:row>
                    <xdr:rowOff>180975</xdr:rowOff>
                  </from>
                  <to>
                    <xdr:col>5</xdr:col>
                    <xdr:colOff>1076325</xdr:colOff>
                    <xdr:row>29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84" name="Option Button 89">
              <controlPr defaultSize="0" autoFill="0" autoLine="0" autoPict="0">
                <anchor moveWithCells="1">
                  <from>
                    <xdr:col>5</xdr:col>
                    <xdr:colOff>1219200</xdr:colOff>
                    <xdr:row>29</xdr:row>
                    <xdr:rowOff>190500</xdr:rowOff>
                  </from>
                  <to>
                    <xdr:col>5</xdr:col>
                    <xdr:colOff>1924050</xdr:colOff>
                    <xdr:row>29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85" name="Group Box 90">
              <controlPr defaultSize="0" autoFill="0" autoPict="0">
                <anchor moveWithCells="1">
                  <from>
                    <xdr:col>5</xdr:col>
                    <xdr:colOff>57150</xdr:colOff>
                    <xdr:row>30</xdr:row>
                    <xdr:rowOff>57150</xdr:rowOff>
                  </from>
                  <to>
                    <xdr:col>5</xdr:col>
                    <xdr:colOff>1971675</xdr:colOff>
                    <xdr:row>30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86" name="Option Button 91">
              <controlPr defaultSize="0" autoFill="0" autoLine="0" autoPict="0">
                <anchor moveWithCells="1">
                  <from>
                    <xdr:col>5</xdr:col>
                    <xdr:colOff>161925</xdr:colOff>
                    <xdr:row>30</xdr:row>
                    <xdr:rowOff>190500</xdr:rowOff>
                  </from>
                  <to>
                    <xdr:col>5</xdr:col>
                    <xdr:colOff>466725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87" name="Option Button 92">
              <controlPr defaultSize="0" autoFill="0" autoLine="0" autoPict="0">
                <anchor>
                  <from>
                    <xdr:col>5</xdr:col>
                    <xdr:colOff>771525</xdr:colOff>
                    <xdr:row>30</xdr:row>
                    <xdr:rowOff>180975</xdr:rowOff>
                  </from>
                  <to>
                    <xdr:col>5</xdr:col>
                    <xdr:colOff>1076325</xdr:colOff>
                    <xdr:row>30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88" name="Option Button 93">
              <controlPr defaultSize="0" autoFill="0" autoLine="0" autoPict="0">
                <anchor moveWithCells="1">
                  <from>
                    <xdr:col>5</xdr:col>
                    <xdr:colOff>1219200</xdr:colOff>
                    <xdr:row>30</xdr:row>
                    <xdr:rowOff>190500</xdr:rowOff>
                  </from>
                  <to>
                    <xdr:col>5</xdr:col>
                    <xdr:colOff>1924050</xdr:colOff>
                    <xdr:row>30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38"/>
  <sheetViews>
    <sheetView showGridLines="0" showRowColHeaders="0" zoomScaleNormal="100" workbookViewId="0">
      <selection activeCell="A8" sqref="A8:M8"/>
    </sheetView>
  </sheetViews>
  <sheetFormatPr baseColWidth="10" defaultColWidth="11.42578125" defaultRowHeight="15" x14ac:dyDescent="0.25"/>
  <cols>
    <col min="1" max="1" width="12.140625" style="47" customWidth="1"/>
    <col min="2" max="2" width="7.28515625" style="31" customWidth="1"/>
    <col min="3" max="3" width="13.7109375" style="31" customWidth="1"/>
    <col min="4" max="4" width="15.140625" style="31" customWidth="1"/>
    <col min="5" max="5" width="16.85546875" style="31" customWidth="1"/>
    <col min="6" max="6" width="15.140625" style="31" bestFit="1" customWidth="1"/>
    <col min="7" max="7" width="11.28515625" style="31" customWidth="1"/>
    <col min="8" max="8" width="21.140625" style="31" customWidth="1"/>
    <col min="9" max="9" width="12.85546875" style="31" bestFit="1" customWidth="1"/>
    <col min="10" max="10" width="9.42578125" style="31" hidden="1" customWidth="1"/>
    <col min="11" max="11" width="12.5703125" style="31" hidden="1" customWidth="1"/>
    <col min="12" max="12" width="5" style="31" hidden="1" customWidth="1"/>
    <col min="13" max="13" width="10.28515625" style="31" hidden="1" customWidth="1"/>
    <col min="14" max="16384" width="11.42578125" style="31"/>
  </cols>
  <sheetData>
    <row r="1" spans="1:13" x14ac:dyDescent="0.25">
      <c r="A1" s="27"/>
      <c r="B1" s="28"/>
      <c r="C1" s="28"/>
      <c r="D1" s="28"/>
      <c r="E1" s="29"/>
      <c r="F1" s="28"/>
      <c r="G1" s="29"/>
      <c r="H1" s="28"/>
      <c r="I1" s="30"/>
    </row>
    <row r="2" spans="1:13" x14ac:dyDescent="0.25">
      <c r="A2" s="32"/>
      <c r="B2" s="30"/>
      <c r="C2" s="30"/>
      <c r="D2" s="30"/>
      <c r="E2" s="33"/>
      <c r="F2" s="30"/>
      <c r="G2" s="33"/>
      <c r="H2" s="30"/>
      <c r="I2" s="30"/>
    </row>
    <row r="3" spans="1:13" x14ac:dyDescent="0.25">
      <c r="A3" s="34"/>
      <c r="B3" s="35"/>
      <c r="C3" s="35"/>
      <c r="D3" s="35"/>
      <c r="E3" s="36"/>
      <c r="F3" s="35"/>
      <c r="G3" s="36"/>
      <c r="H3" s="35"/>
      <c r="I3" s="35"/>
    </row>
    <row r="4" spans="1:13" x14ac:dyDescent="0.25">
      <c r="A4" s="37"/>
      <c r="B4" s="38"/>
      <c r="C4" s="38"/>
      <c r="D4" s="38"/>
      <c r="E4" s="39"/>
      <c r="F4" s="38"/>
      <c r="G4" s="39"/>
      <c r="H4" s="38"/>
      <c r="I4" s="38"/>
    </row>
    <row r="5" spans="1:13" x14ac:dyDescent="0.25">
      <c r="A5" s="37"/>
      <c r="B5" s="38"/>
      <c r="C5" s="38"/>
      <c r="D5" s="38"/>
      <c r="E5" s="40"/>
      <c r="F5" s="38"/>
      <c r="G5" s="39"/>
      <c r="H5" s="38"/>
      <c r="I5" s="38"/>
    </row>
    <row r="6" spans="1:13" ht="8.25" customHeight="1" x14ac:dyDescent="0.25">
      <c r="A6" s="37"/>
      <c r="B6" s="38"/>
      <c r="C6" s="38"/>
      <c r="D6" s="38"/>
      <c r="E6" s="39"/>
      <c r="F6" s="38"/>
      <c r="G6" s="39"/>
      <c r="H6" s="38"/>
      <c r="I6" s="38"/>
    </row>
    <row r="7" spans="1:13" ht="5.25" customHeight="1" x14ac:dyDescent="0.25">
      <c r="A7" s="37"/>
      <c r="B7" s="38"/>
      <c r="C7" s="38"/>
      <c r="D7" s="38"/>
      <c r="E7" s="39"/>
      <c r="F7" s="38"/>
      <c r="G7" s="39"/>
      <c r="H7" s="38"/>
      <c r="I7" s="38"/>
    </row>
    <row r="8" spans="1:13" ht="20.25" x14ac:dyDescent="0.3">
      <c r="A8" s="93" t="s">
        <v>12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spans="1:13" ht="29.25" customHeight="1" x14ac:dyDescent="0.25">
      <c r="A9" s="110" t="s">
        <v>35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</row>
    <row r="10" spans="1:13" x14ac:dyDescent="0.25">
      <c r="A10" s="54" t="s">
        <v>15</v>
      </c>
      <c r="B10" s="55" t="s">
        <v>74</v>
      </c>
      <c r="C10" s="55" t="str">
        <f>Carátula!A7</f>
        <v>Diseño de Componentes</v>
      </c>
      <c r="D10" s="45"/>
      <c r="E10" s="45"/>
      <c r="F10" s="45"/>
      <c r="G10" s="45"/>
      <c r="H10" s="45"/>
      <c r="I10" s="45"/>
      <c r="J10" s="45"/>
      <c r="K10" s="45"/>
      <c r="L10" s="56"/>
    </row>
    <row r="11" spans="1:13" x14ac:dyDescent="0.25">
      <c r="A11" s="57" t="s">
        <v>4</v>
      </c>
      <c r="B11" s="94" t="s">
        <v>5</v>
      </c>
      <c r="C11" s="94"/>
      <c r="D11" s="94"/>
      <c r="E11" s="94"/>
      <c r="F11" s="57" t="s">
        <v>6</v>
      </c>
      <c r="G11" s="94" t="s">
        <v>7</v>
      </c>
      <c r="H11" s="94"/>
      <c r="I11" s="57" t="s">
        <v>8</v>
      </c>
      <c r="J11" s="57" t="s">
        <v>9</v>
      </c>
      <c r="K11" s="57" t="s">
        <v>10</v>
      </c>
      <c r="L11" s="57"/>
      <c r="M11" s="57" t="s">
        <v>11</v>
      </c>
    </row>
    <row r="12" spans="1:13" ht="32.25" customHeight="1" x14ac:dyDescent="0.25">
      <c r="A12" s="1">
        <v>1</v>
      </c>
      <c r="B12" s="104" t="s">
        <v>75</v>
      </c>
      <c r="C12" s="104"/>
      <c r="D12" s="104"/>
      <c r="E12" s="104"/>
      <c r="F12" s="2" t="s">
        <v>101</v>
      </c>
      <c r="G12" s="105"/>
      <c r="H12" s="105"/>
      <c r="I12" s="22">
        <f>IF(F12="SI",3,IF(F12="NO",2,1))</f>
        <v>3</v>
      </c>
      <c r="J12" s="43">
        <f>IF(F12="NO APLICA",0,1)</f>
        <v>1</v>
      </c>
      <c r="K12" s="43">
        <f t="shared" ref="K12:K13" si="0">J12*I12</f>
        <v>3</v>
      </c>
      <c r="L12" s="43">
        <f>IF(F12="SI",1,IF(F12="NO",0,0))</f>
        <v>1</v>
      </c>
      <c r="M12" s="3">
        <f>IF(F12="No","3 - Nulo",0)</f>
        <v>0</v>
      </c>
    </row>
    <row r="13" spans="1:13" ht="30" customHeight="1" x14ac:dyDescent="0.25">
      <c r="A13" s="1">
        <v>2</v>
      </c>
      <c r="B13" s="104" t="s">
        <v>43</v>
      </c>
      <c r="C13" s="104"/>
      <c r="D13" s="104"/>
      <c r="E13" s="104"/>
      <c r="F13" s="2" t="s">
        <v>101</v>
      </c>
      <c r="G13" s="105"/>
      <c r="H13" s="105"/>
      <c r="I13" s="22">
        <f t="shared" ref="I13" si="1">IF(F13="SI",3,IF(F13="NO",2,1))</f>
        <v>3</v>
      </c>
      <c r="J13" s="43">
        <f>IF(F13="NO APLICA",0,1)</f>
        <v>1</v>
      </c>
      <c r="K13" s="43">
        <f t="shared" si="0"/>
        <v>3</v>
      </c>
      <c r="L13" s="43">
        <f>IF(F13="SI",1,IF(F13="NO",0,0))</f>
        <v>1</v>
      </c>
      <c r="M13" s="3">
        <f>IF(F13="No","3 - Nulo",0)</f>
        <v>0</v>
      </c>
    </row>
    <row r="14" spans="1:13" ht="45.75" customHeight="1" x14ac:dyDescent="0.25">
      <c r="A14" s="1">
        <v>3</v>
      </c>
      <c r="B14" s="111" t="s">
        <v>13</v>
      </c>
      <c r="C14" s="104"/>
      <c r="D14" s="104"/>
      <c r="E14" s="104"/>
      <c r="F14" s="2" t="s">
        <v>101</v>
      </c>
      <c r="G14" s="105"/>
      <c r="H14" s="105"/>
      <c r="I14" s="22">
        <f>IF(F14="SI",3,IF(F14="NO",2,1))</f>
        <v>3</v>
      </c>
      <c r="J14" s="43">
        <f>IF(F14="NO APLICA",0,1)</f>
        <v>1</v>
      </c>
      <c r="K14" s="43">
        <f t="shared" ref="K14" si="2">J14*I14</f>
        <v>3</v>
      </c>
      <c r="L14" s="43">
        <f>IF(F14="SI",1,IF(F14="NO",0,0))</f>
        <v>1</v>
      </c>
      <c r="M14" s="3">
        <f>IF(F14="No","3 - Nulo",0)</f>
        <v>0</v>
      </c>
    </row>
    <row r="15" spans="1:13" ht="24" customHeight="1" x14ac:dyDescent="0.25">
      <c r="A15" s="4">
        <v>4</v>
      </c>
      <c r="B15" s="104" t="s">
        <v>76</v>
      </c>
      <c r="C15" s="104"/>
      <c r="D15" s="104"/>
      <c r="E15" s="104"/>
      <c r="F15" s="2" t="s">
        <v>102</v>
      </c>
      <c r="G15" s="105"/>
      <c r="H15" s="105"/>
      <c r="I15" s="22">
        <f t="shared" ref="I15:I18" si="3">IF(F15="SI",3,IF(F15="NO",2,1))</f>
        <v>1</v>
      </c>
      <c r="J15" s="43">
        <f>IF(F15="NO APLICA",0,1)</f>
        <v>0</v>
      </c>
      <c r="K15" s="43">
        <f t="shared" ref="K15" si="4">J15*I15</f>
        <v>0</v>
      </c>
      <c r="L15" s="43">
        <f>IF(F15="SI",1,IF(F15="NO",0,0))</f>
        <v>0</v>
      </c>
      <c r="M15" s="3">
        <f>IF(F15="No","3 - Nulo",0)</f>
        <v>0</v>
      </c>
    </row>
    <row r="16" spans="1:13" s="6" customFormat="1" ht="29.25" customHeight="1" x14ac:dyDescent="0.25">
      <c r="A16" s="4">
        <v>5</v>
      </c>
      <c r="B16" s="116" t="s">
        <v>38</v>
      </c>
      <c r="C16" s="116"/>
      <c r="D16" s="116"/>
      <c r="E16" s="116"/>
      <c r="F16" s="2">
        <v>0</v>
      </c>
      <c r="G16" s="117"/>
      <c r="H16" s="117"/>
      <c r="I16" s="22">
        <f>IF(AND(F16&gt;-1,F16&lt;6),3,IF(AND(F16&gt;5,F16&lt;11),2,1))</f>
        <v>3</v>
      </c>
      <c r="J16" s="43">
        <v>1</v>
      </c>
      <c r="K16" s="44">
        <f>IF((F16&lt;=5),1,IF(AND(F16&gt;5,F16&lt;=10),0.5,IF((F16&gt;10),0,0)))</f>
        <v>1</v>
      </c>
      <c r="L16" s="58">
        <f>IF((F16&lt;=5),1,IF(AND(F16&gt;5,F16&lt;=10),0.5,IF((F16&gt;10),0,0)))</f>
        <v>1</v>
      </c>
      <c r="M16" s="3"/>
    </row>
    <row r="17" spans="1:13" x14ac:dyDescent="0.25">
      <c r="A17" s="5" t="str">
        <f>A10</f>
        <v xml:space="preserve">Documento </v>
      </c>
      <c r="B17" s="41" t="str">
        <f>B10</f>
        <v>DIC</v>
      </c>
      <c r="C17" s="45" t="str">
        <f>C10</f>
        <v>Diseño de Componentes</v>
      </c>
      <c r="D17" s="41"/>
      <c r="E17" s="41"/>
      <c r="F17" s="41"/>
      <c r="G17" s="41"/>
      <c r="H17" s="41"/>
      <c r="I17" s="41"/>
      <c r="J17" s="41"/>
      <c r="K17" s="41"/>
      <c r="L17" s="41"/>
      <c r="M17" s="42"/>
    </row>
    <row r="18" spans="1:13" ht="21" customHeight="1" x14ac:dyDescent="0.25">
      <c r="A18" s="1">
        <v>6</v>
      </c>
      <c r="B18" s="115" t="s">
        <v>77</v>
      </c>
      <c r="C18" s="115"/>
      <c r="D18" s="115"/>
      <c r="E18" s="115"/>
      <c r="F18" s="2" t="s">
        <v>101</v>
      </c>
      <c r="G18" s="105"/>
      <c r="H18" s="105"/>
      <c r="I18" s="22">
        <f t="shared" si="3"/>
        <v>3</v>
      </c>
      <c r="J18" s="43">
        <f t="shared" ref="J18:J37" si="5">IF(F18="NO APLICA",0,1)</f>
        <v>1</v>
      </c>
      <c r="K18" s="43">
        <f t="shared" ref="K18:K38" si="6">J18*I18</f>
        <v>3</v>
      </c>
      <c r="L18" s="43">
        <f t="shared" ref="L18:L37" si="7">IF(F18="SI",1,IF(F18="NO",0,0))</f>
        <v>1</v>
      </c>
      <c r="M18" s="3">
        <f>IF(F18="No","3 - Nulo",0)</f>
        <v>0</v>
      </c>
    </row>
    <row r="19" spans="1:13" ht="107.25" customHeight="1" x14ac:dyDescent="0.25">
      <c r="A19" s="1">
        <v>7</v>
      </c>
      <c r="B19" s="111" t="s">
        <v>78</v>
      </c>
      <c r="C19" s="104"/>
      <c r="D19" s="104"/>
      <c r="E19" s="104"/>
      <c r="F19" s="2" t="s">
        <v>101</v>
      </c>
      <c r="G19" s="105"/>
      <c r="H19" s="105"/>
      <c r="I19" s="22">
        <f t="shared" ref="I19:I37" si="8">IF(F19="SI",3,IF(F19="NO",2,1))</f>
        <v>3</v>
      </c>
      <c r="J19" s="43">
        <f t="shared" si="5"/>
        <v>1</v>
      </c>
      <c r="K19" s="43">
        <f t="shared" si="6"/>
        <v>3</v>
      </c>
      <c r="L19" s="43">
        <f t="shared" si="7"/>
        <v>1</v>
      </c>
      <c r="M19" s="3">
        <f t="shared" ref="M19:M37" si="9">IF(F19="No","3 - Nulo",0)</f>
        <v>0</v>
      </c>
    </row>
    <row r="20" spans="1:13" ht="57" customHeight="1" x14ac:dyDescent="0.25">
      <c r="A20" s="1">
        <v>8</v>
      </c>
      <c r="B20" s="111" t="s">
        <v>79</v>
      </c>
      <c r="C20" s="104"/>
      <c r="D20" s="104"/>
      <c r="E20" s="104"/>
      <c r="F20" s="2" t="s">
        <v>101</v>
      </c>
      <c r="G20" s="105"/>
      <c r="H20" s="105"/>
      <c r="I20" s="22">
        <f t="shared" si="8"/>
        <v>3</v>
      </c>
      <c r="J20" s="43">
        <f t="shared" si="5"/>
        <v>1</v>
      </c>
      <c r="K20" s="43">
        <f t="shared" si="6"/>
        <v>3</v>
      </c>
      <c r="L20" s="43">
        <f t="shared" si="7"/>
        <v>1</v>
      </c>
      <c r="M20" s="3">
        <f t="shared" si="9"/>
        <v>0</v>
      </c>
    </row>
    <row r="21" spans="1:13" ht="31.5" customHeight="1" x14ac:dyDescent="0.25">
      <c r="A21" s="1">
        <v>9</v>
      </c>
      <c r="B21" s="111" t="s">
        <v>80</v>
      </c>
      <c r="C21" s="104"/>
      <c r="D21" s="104"/>
      <c r="E21" s="104"/>
      <c r="F21" s="2" t="s">
        <v>101</v>
      </c>
      <c r="G21" s="105"/>
      <c r="H21" s="105"/>
      <c r="I21" s="22">
        <f t="shared" si="8"/>
        <v>3</v>
      </c>
      <c r="J21" s="43">
        <f t="shared" si="5"/>
        <v>1</v>
      </c>
      <c r="K21" s="43">
        <f t="shared" si="6"/>
        <v>3</v>
      </c>
      <c r="L21" s="43">
        <f t="shared" si="7"/>
        <v>1</v>
      </c>
      <c r="M21" s="3">
        <f t="shared" si="9"/>
        <v>0</v>
      </c>
    </row>
    <row r="22" spans="1:13" ht="53.25" customHeight="1" x14ac:dyDescent="0.25">
      <c r="A22" s="1">
        <v>10</v>
      </c>
      <c r="B22" s="111" t="s">
        <v>81</v>
      </c>
      <c r="C22" s="104"/>
      <c r="D22" s="104"/>
      <c r="E22" s="104"/>
      <c r="F22" s="2" t="s">
        <v>101</v>
      </c>
      <c r="G22" s="105"/>
      <c r="H22" s="105"/>
      <c r="I22" s="22">
        <f t="shared" si="8"/>
        <v>3</v>
      </c>
      <c r="J22" s="43">
        <f t="shared" si="5"/>
        <v>1</v>
      </c>
      <c r="K22" s="43">
        <f t="shared" si="6"/>
        <v>3</v>
      </c>
      <c r="L22" s="43">
        <f t="shared" si="7"/>
        <v>1</v>
      </c>
      <c r="M22" s="3">
        <f t="shared" si="9"/>
        <v>0</v>
      </c>
    </row>
    <row r="23" spans="1:13" ht="46.5" customHeight="1" x14ac:dyDescent="0.25">
      <c r="A23" s="1">
        <v>11</v>
      </c>
      <c r="B23" s="106" t="s">
        <v>82</v>
      </c>
      <c r="C23" s="107"/>
      <c r="D23" s="107"/>
      <c r="E23" s="108"/>
      <c r="F23" s="2" t="s">
        <v>101</v>
      </c>
      <c r="G23" s="105"/>
      <c r="H23" s="105"/>
      <c r="I23" s="22">
        <f t="shared" si="8"/>
        <v>3</v>
      </c>
      <c r="J23" s="43">
        <f t="shared" si="5"/>
        <v>1</v>
      </c>
      <c r="K23" s="43">
        <f t="shared" si="6"/>
        <v>3</v>
      </c>
      <c r="L23" s="43">
        <f t="shared" si="7"/>
        <v>1</v>
      </c>
      <c r="M23" s="3">
        <f t="shared" si="9"/>
        <v>0</v>
      </c>
    </row>
    <row r="24" spans="1:13" ht="29.25" customHeight="1" x14ac:dyDescent="0.25">
      <c r="A24" s="1">
        <v>12</v>
      </c>
      <c r="B24" s="106" t="s">
        <v>83</v>
      </c>
      <c r="C24" s="107"/>
      <c r="D24" s="107"/>
      <c r="E24" s="108"/>
      <c r="F24" s="2" t="s">
        <v>101</v>
      </c>
      <c r="G24" s="105"/>
      <c r="H24" s="105"/>
      <c r="I24" s="22">
        <f t="shared" si="8"/>
        <v>3</v>
      </c>
      <c r="J24" s="43">
        <f t="shared" si="5"/>
        <v>1</v>
      </c>
      <c r="K24" s="43">
        <f t="shared" si="6"/>
        <v>3</v>
      </c>
      <c r="L24" s="43">
        <f t="shared" si="7"/>
        <v>1</v>
      </c>
      <c r="M24" s="3">
        <f t="shared" si="9"/>
        <v>0</v>
      </c>
    </row>
    <row r="25" spans="1:13" ht="44.25" customHeight="1" x14ac:dyDescent="0.25">
      <c r="A25" s="1">
        <v>13</v>
      </c>
      <c r="B25" s="106" t="s">
        <v>84</v>
      </c>
      <c r="C25" s="107"/>
      <c r="D25" s="107"/>
      <c r="E25" s="108"/>
      <c r="F25" s="2" t="s">
        <v>102</v>
      </c>
      <c r="G25" s="105"/>
      <c r="H25" s="105"/>
      <c r="I25" s="22">
        <f t="shared" si="8"/>
        <v>1</v>
      </c>
      <c r="J25" s="43">
        <f t="shared" si="5"/>
        <v>0</v>
      </c>
      <c r="K25" s="43">
        <f t="shared" si="6"/>
        <v>0</v>
      </c>
      <c r="L25" s="43">
        <f t="shared" si="7"/>
        <v>0</v>
      </c>
      <c r="M25" s="3">
        <f t="shared" si="9"/>
        <v>0</v>
      </c>
    </row>
    <row r="26" spans="1:13" ht="54" customHeight="1" x14ac:dyDescent="0.25">
      <c r="A26" s="1">
        <v>14</v>
      </c>
      <c r="B26" s="106" t="s">
        <v>85</v>
      </c>
      <c r="C26" s="107"/>
      <c r="D26" s="107"/>
      <c r="E26" s="108"/>
      <c r="F26" s="2" t="s">
        <v>101</v>
      </c>
      <c r="G26" s="105"/>
      <c r="H26" s="105"/>
      <c r="I26" s="22">
        <f t="shared" si="8"/>
        <v>3</v>
      </c>
      <c r="J26" s="43">
        <f t="shared" si="5"/>
        <v>1</v>
      </c>
      <c r="K26" s="43">
        <f t="shared" si="6"/>
        <v>3</v>
      </c>
      <c r="L26" s="43">
        <f t="shared" si="7"/>
        <v>1</v>
      </c>
      <c r="M26" s="3">
        <f t="shared" si="9"/>
        <v>0</v>
      </c>
    </row>
    <row r="27" spans="1:13" ht="42.75" customHeight="1" x14ac:dyDescent="0.25">
      <c r="A27" s="1">
        <v>15</v>
      </c>
      <c r="B27" s="106" t="s">
        <v>86</v>
      </c>
      <c r="C27" s="107"/>
      <c r="D27" s="107"/>
      <c r="E27" s="108"/>
      <c r="F27" s="2" t="s">
        <v>101</v>
      </c>
      <c r="G27" s="105"/>
      <c r="H27" s="105"/>
      <c r="I27" s="22">
        <f t="shared" si="8"/>
        <v>3</v>
      </c>
      <c r="J27" s="43">
        <f t="shared" si="5"/>
        <v>1</v>
      </c>
      <c r="K27" s="43">
        <f t="shared" si="6"/>
        <v>3</v>
      </c>
      <c r="L27" s="43">
        <f t="shared" si="7"/>
        <v>1</v>
      </c>
      <c r="M27" s="3">
        <f t="shared" si="9"/>
        <v>0</v>
      </c>
    </row>
    <row r="28" spans="1:13" ht="34.5" customHeight="1" x14ac:dyDescent="0.25">
      <c r="A28" s="1">
        <v>16</v>
      </c>
      <c r="B28" s="106" t="s">
        <v>87</v>
      </c>
      <c r="C28" s="107"/>
      <c r="D28" s="107"/>
      <c r="E28" s="108"/>
      <c r="F28" s="2" t="s">
        <v>102</v>
      </c>
      <c r="G28" s="105"/>
      <c r="H28" s="105"/>
      <c r="I28" s="22">
        <f t="shared" si="8"/>
        <v>1</v>
      </c>
      <c r="J28" s="43">
        <f t="shared" si="5"/>
        <v>0</v>
      </c>
      <c r="K28" s="43">
        <f t="shared" si="6"/>
        <v>0</v>
      </c>
      <c r="L28" s="43">
        <f t="shared" si="7"/>
        <v>0</v>
      </c>
      <c r="M28" s="3">
        <f t="shared" si="9"/>
        <v>0</v>
      </c>
    </row>
    <row r="29" spans="1:13" ht="57" customHeight="1" x14ac:dyDescent="0.25">
      <c r="A29" s="1">
        <v>17</v>
      </c>
      <c r="B29" s="106" t="s">
        <v>88</v>
      </c>
      <c r="C29" s="107"/>
      <c r="D29" s="107"/>
      <c r="E29" s="108"/>
      <c r="F29" s="2" t="s">
        <v>102</v>
      </c>
      <c r="G29" s="105"/>
      <c r="H29" s="105"/>
      <c r="I29" s="22">
        <f t="shared" si="8"/>
        <v>1</v>
      </c>
      <c r="J29" s="43">
        <f t="shared" si="5"/>
        <v>0</v>
      </c>
      <c r="K29" s="43">
        <f t="shared" si="6"/>
        <v>0</v>
      </c>
      <c r="L29" s="43">
        <f t="shared" si="7"/>
        <v>0</v>
      </c>
      <c r="M29" s="3">
        <f t="shared" si="9"/>
        <v>0</v>
      </c>
    </row>
    <row r="30" spans="1:13" ht="54" customHeight="1" x14ac:dyDescent="0.25">
      <c r="A30" s="1">
        <v>18</v>
      </c>
      <c r="B30" s="106" t="s">
        <v>89</v>
      </c>
      <c r="C30" s="107"/>
      <c r="D30" s="107"/>
      <c r="E30" s="108"/>
      <c r="F30" s="2" t="s">
        <v>102</v>
      </c>
      <c r="G30" s="105"/>
      <c r="H30" s="105"/>
      <c r="I30" s="22">
        <f t="shared" si="8"/>
        <v>1</v>
      </c>
      <c r="J30" s="43">
        <f t="shared" si="5"/>
        <v>0</v>
      </c>
      <c r="K30" s="43">
        <f t="shared" si="6"/>
        <v>0</v>
      </c>
      <c r="L30" s="43">
        <f t="shared" si="7"/>
        <v>0</v>
      </c>
      <c r="M30" s="3">
        <f t="shared" si="9"/>
        <v>0</v>
      </c>
    </row>
    <row r="31" spans="1:13" ht="51" customHeight="1" x14ac:dyDescent="0.25">
      <c r="A31" s="1">
        <v>19</v>
      </c>
      <c r="B31" s="106" t="s">
        <v>90</v>
      </c>
      <c r="C31" s="107"/>
      <c r="D31" s="107"/>
      <c r="E31" s="108"/>
      <c r="F31" s="2" t="s">
        <v>102</v>
      </c>
      <c r="G31" s="105"/>
      <c r="H31" s="105"/>
      <c r="I31" s="22">
        <f t="shared" si="8"/>
        <v>1</v>
      </c>
      <c r="J31" s="43">
        <f t="shared" si="5"/>
        <v>0</v>
      </c>
      <c r="K31" s="43">
        <f t="shared" si="6"/>
        <v>0</v>
      </c>
      <c r="L31" s="43">
        <f t="shared" si="7"/>
        <v>0</v>
      </c>
      <c r="M31" s="3">
        <f t="shared" si="9"/>
        <v>0</v>
      </c>
    </row>
    <row r="32" spans="1:13" ht="42.75" customHeight="1" x14ac:dyDescent="0.25">
      <c r="A32" s="1">
        <v>20</v>
      </c>
      <c r="B32" s="106" t="s">
        <v>91</v>
      </c>
      <c r="C32" s="107"/>
      <c r="D32" s="107"/>
      <c r="E32" s="108"/>
      <c r="F32" s="2" t="s">
        <v>102</v>
      </c>
      <c r="G32" s="105"/>
      <c r="H32" s="105"/>
      <c r="I32" s="22">
        <f t="shared" si="8"/>
        <v>1</v>
      </c>
      <c r="J32" s="43">
        <f t="shared" si="5"/>
        <v>0</v>
      </c>
      <c r="K32" s="43">
        <f t="shared" si="6"/>
        <v>0</v>
      </c>
      <c r="L32" s="43">
        <f t="shared" si="7"/>
        <v>0</v>
      </c>
      <c r="M32" s="3">
        <f t="shared" si="9"/>
        <v>0</v>
      </c>
    </row>
    <row r="33" spans="1:13" ht="54" customHeight="1" x14ac:dyDescent="0.25">
      <c r="A33" s="1">
        <v>21</v>
      </c>
      <c r="B33" s="106" t="s">
        <v>92</v>
      </c>
      <c r="C33" s="107"/>
      <c r="D33" s="107"/>
      <c r="E33" s="108"/>
      <c r="F33" s="2" t="s">
        <v>101</v>
      </c>
      <c r="G33" s="105"/>
      <c r="H33" s="105"/>
      <c r="I33" s="22">
        <f t="shared" si="8"/>
        <v>3</v>
      </c>
      <c r="J33" s="43">
        <f t="shared" si="5"/>
        <v>1</v>
      </c>
      <c r="K33" s="43">
        <f t="shared" si="6"/>
        <v>3</v>
      </c>
      <c r="L33" s="43">
        <f t="shared" si="7"/>
        <v>1</v>
      </c>
      <c r="M33" s="3">
        <f t="shared" si="9"/>
        <v>0</v>
      </c>
    </row>
    <row r="34" spans="1:13" ht="33.75" customHeight="1" x14ac:dyDescent="0.25">
      <c r="A34" s="1">
        <v>22</v>
      </c>
      <c r="B34" s="104" t="s">
        <v>93</v>
      </c>
      <c r="C34" s="104"/>
      <c r="D34" s="104"/>
      <c r="E34" s="104"/>
      <c r="F34" s="2" t="s">
        <v>102</v>
      </c>
      <c r="G34" s="105"/>
      <c r="H34" s="105"/>
      <c r="I34" s="22">
        <f t="shared" si="8"/>
        <v>1</v>
      </c>
      <c r="J34" s="43">
        <f t="shared" si="5"/>
        <v>0</v>
      </c>
      <c r="K34" s="43">
        <f t="shared" si="6"/>
        <v>0</v>
      </c>
      <c r="L34" s="43">
        <f t="shared" si="7"/>
        <v>0</v>
      </c>
      <c r="M34" s="3">
        <f t="shared" si="9"/>
        <v>0</v>
      </c>
    </row>
    <row r="35" spans="1:13" ht="25.5" customHeight="1" x14ac:dyDescent="0.25">
      <c r="A35" s="1">
        <v>23</v>
      </c>
      <c r="B35" s="104" t="s">
        <v>94</v>
      </c>
      <c r="C35" s="104"/>
      <c r="D35" s="104"/>
      <c r="E35" s="104"/>
      <c r="F35" s="2" t="s">
        <v>102</v>
      </c>
      <c r="G35" s="105"/>
      <c r="H35" s="105"/>
      <c r="I35" s="22">
        <f t="shared" si="8"/>
        <v>1</v>
      </c>
      <c r="J35" s="43">
        <f t="shared" si="5"/>
        <v>0</v>
      </c>
      <c r="K35" s="43">
        <f t="shared" si="6"/>
        <v>0</v>
      </c>
      <c r="L35" s="43">
        <f t="shared" si="7"/>
        <v>0</v>
      </c>
      <c r="M35" s="3">
        <f t="shared" si="9"/>
        <v>0</v>
      </c>
    </row>
    <row r="36" spans="1:13" ht="25.5" customHeight="1" x14ac:dyDescent="0.25">
      <c r="A36" s="1">
        <v>24</v>
      </c>
      <c r="B36" s="104" t="s">
        <v>95</v>
      </c>
      <c r="C36" s="104"/>
      <c r="D36" s="104"/>
      <c r="E36" s="104"/>
      <c r="F36" s="2" t="s">
        <v>102</v>
      </c>
      <c r="G36" s="105"/>
      <c r="H36" s="105"/>
      <c r="I36" s="22">
        <f t="shared" si="8"/>
        <v>1</v>
      </c>
      <c r="J36" s="43">
        <f t="shared" si="5"/>
        <v>0</v>
      </c>
      <c r="K36" s="43">
        <f t="shared" si="6"/>
        <v>0</v>
      </c>
      <c r="L36" s="43">
        <f t="shared" si="7"/>
        <v>0</v>
      </c>
      <c r="M36" s="3">
        <f t="shared" si="9"/>
        <v>0</v>
      </c>
    </row>
    <row r="37" spans="1:13" ht="30" customHeight="1" x14ac:dyDescent="0.25">
      <c r="A37" s="1">
        <v>25</v>
      </c>
      <c r="B37" s="104" t="s">
        <v>96</v>
      </c>
      <c r="C37" s="104"/>
      <c r="D37" s="104"/>
      <c r="E37" s="104"/>
      <c r="F37" s="2" t="s">
        <v>102</v>
      </c>
      <c r="G37" s="105"/>
      <c r="H37" s="105"/>
      <c r="I37" s="22">
        <f t="shared" si="8"/>
        <v>1</v>
      </c>
      <c r="J37" s="43">
        <f t="shared" si="5"/>
        <v>0</v>
      </c>
      <c r="K37" s="43">
        <f t="shared" si="6"/>
        <v>0</v>
      </c>
      <c r="L37" s="43">
        <f t="shared" si="7"/>
        <v>0</v>
      </c>
      <c r="M37" s="3">
        <f t="shared" si="9"/>
        <v>0</v>
      </c>
    </row>
    <row r="38" spans="1:13" ht="16.5" thickBot="1" x14ac:dyDescent="0.3">
      <c r="A38" s="31"/>
      <c r="F38" s="112" t="s">
        <v>39</v>
      </c>
      <c r="G38" s="113"/>
      <c r="H38" s="114"/>
      <c r="I38" s="23">
        <f>IFERROR(L38/J38,"-")</f>
        <v>1</v>
      </c>
      <c r="J38" s="46">
        <f>SUM(J18:J37,J12:J16)</f>
        <v>14</v>
      </c>
      <c r="K38" s="46">
        <f t="shared" si="6"/>
        <v>14</v>
      </c>
      <c r="L38" s="46">
        <f>SUM(L18:L37,L12:L16)</f>
        <v>14</v>
      </c>
    </row>
  </sheetData>
  <sheetProtection sheet="1"/>
  <mergeCells count="55">
    <mergeCell ref="G23:H23"/>
    <mergeCell ref="B24:E24"/>
    <mergeCell ref="B15:E15"/>
    <mergeCell ref="G15:H15"/>
    <mergeCell ref="B16:E16"/>
    <mergeCell ref="G16:H16"/>
    <mergeCell ref="G24:H24"/>
    <mergeCell ref="F38:H38"/>
    <mergeCell ref="B18:E18"/>
    <mergeCell ref="B19:E19"/>
    <mergeCell ref="G19:H19"/>
    <mergeCell ref="B20:E20"/>
    <mergeCell ref="G20:H20"/>
    <mergeCell ref="G18:H18"/>
    <mergeCell ref="B21:E21"/>
    <mergeCell ref="G21:H21"/>
    <mergeCell ref="B22:E22"/>
    <mergeCell ref="B25:E25"/>
    <mergeCell ref="G25:H25"/>
    <mergeCell ref="B26:E26"/>
    <mergeCell ref="G26:H26"/>
    <mergeCell ref="G22:H22"/>
    <mergeCell ref="B23:E23"/>
    <mergeCell ref="A8:M8"/>
    <mergeCell ref="A9:M9"/>
    <mergeCell ref="B11:E11"/>
    <mergeCell ref="G11:H11"/>
    <mergeCell ref="B14:E14"/>
    <mergeCell ref="G14:H14"/>
    <mergeCell ref="B12:E12"/>
    <mergeCell ref="G12:H12"/>
    <mergeCell ref="B13:E13"/>
    <mergeCell ref="G13:H13"/>
    <mergeCell ref="B27:E27"/>
    <mergeCell ref="G27:H27"/>
    <mergeCell ref="B28:E28"/>
    <mergeCell ref="G28:H28"/>
    <mergeCell ref="B29:E29"/>
    <mergeCell ref="G29:H29"/>
    <mergeCell ref="B30:E30"/>
    <mergeCell ref="G30:H30"/>
    <mergeCell ref="B31:E31"/>
    <mergeCell ref="G31:H31"/>
    <mergeCell ref="B32:E32"/>
    <mergeCell ref="G32:H32"/>
    <mergeCell ref="B36:E36"/>
    <mergeCell ref="G36:H36"/>
    <mergeCell ref="B37:E37"/>
    <mergeCell ref="G37:H37"/>
    <mergeCell ref="B33:E33"/>
    <mergeCell ref="G33:H33"/>
    <mergeCell ref="B34:E34"/>
    <mergeCell ref="G34:H34"/>
    <mergeCell ref="B35:E35"/>
    <mergeCell ref="G35:H35"/>
  </mergeCells>
  <conditionalFormatting sqref="M14 M19:M37">
    <cfRule type="cellIs" dxfId="8" priority="55" stopIfTrue="1" operator="notEqual">
      <formula>0</formula>
    </cfRule>
  </conditionalFormatting>
  <conditionalFormatting sqref="M15">
    <cfRule type="cellIs" dxfId="7" priority="53" stopIfTrue="1" operator="notEqual">
      <formula>0</formula>
    </cfRule>
  </conditionalFormatting>
  <conditionalFormatting sqref="M18">
    <cfRule type="cellIs" dxfId="6" priority="51" stopIfTrue="1" operator="notEqual">
      <formula>0</formula>
    </cfRule>
  </conditionalFormatting>
  <conditionalFormatting sqref="M16">
    <cfRule type="cellIs" dxfId="5" priority="46" stopIfTrue="1" operator="notEqual">
      <formula>0</formula>
    </cfRule>
  </conditionalFormatting>
  <conditionalFormatting sqref="I38">
    <cfRule type="cellIs" dxfId="4" priority="10" operator="lessThan">
      <formula>80%</formula>
    </cfRule>
    <cfRule type="cellIs" dxfId="3" priority="11" operator="between">
      <formula>80%</formula>
      <formula>89%</formula>
    </cfRule>
    <cfRule type="cellIs" dxfId="2" priority="12" operator="greaterThan">
      <formula>89%</formula>
    </cfRule>
  </conditionalFormatting>
  <conditionalFormatting sqref="M12">
    <cfRule type="cellIs" dxfId="1" priority="2" stopIfTrue="1" operator="notEqual">
      <formula>0</formula>
    </cfRule>
  </conditionalFormatting>
  <conditionalFormatting sqref="M13">
    <cfRule type="cellIs" dxfId="0" priority="1" stopIfTrue="1" operator="notEqual">
      <formula>0</formula>
    </cfRule>
  </conditionalFormatting>
  <dataValidations count="2">
    <dataValidation type="list" allowBlank="1" showInputMessage="1" showErrorMessage="1" sqref="F983058:F983077 F65554:F65573 F131090:F131109 F196626:F196645 F262162:F262181 F327698:F327717 F393234:F393253 F458770:F458789 F524306:F524325 F589842:F589861 F655378:F655397 F720914:F720933 F786450:F786469 F851986:F852005 F917522:F917541" xr:uid="{00000000-0002-0000-0300-000000000000}">
      <formula1>"SI,NO"</formula1>
    </dataValidation>
    <dataValidation type="list" allowBlank="1" showInputMessage="1" showErrorMessage="1" sqref="F18:F37 F12:F15" xr:uid="{00000000-0002-0000-0300-000001000000}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7097A316-D15A-4AF3-A69D-14327EF40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I18</xm:sqref>
        </x14:conditionalFormatting>
        <x14:conditionalFormatting xmlns:xm="http://schemas.microsoft.com/office/excel/2006/main">
          <x14:cfRule type="iconSet" priority="57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I14:I15</xm:sqref>
        </x14:conditionalFormatting>
        <x14:conditionalFormatting xmlns:xm="http://schemas.microsoft.com/office/excel/2006/main">
          <x14:cfRule type="iconSet" priority="58" id="{79E5F104-C43C-4A6F-A9AE-4425AA6D14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3" id="{546175E2-6CC4-4219-A262-6AC7561B7A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I12:I13</xm:sqref>
        </x14:conditionalFormatting>
        <x14:conditionalFormatting xmlns:xm="http://schemas.microsoft.com/office/excel/2006/main">
          <x14:cfRule type="iconSet" priority="63" id="{0DF88972-387B-4C6A-94A0-04CBD5FE6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I19:I37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35CDBA-E428-4C02-A3D2-1F6984393F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E771D04-BB9A-4A84-94D8-6602C2C158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FA2D8E-D59A-47A3-933A-CCBF7E698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JAIME MALDONADO BAEZ</cp:lastModifiedBy>
  <cp:lastPrinted>2018-11-21T15:26:05Z</cp:lastPrinted>
  <dcterms:created xsi:type="dcterms:W3CDTF">2018-03-09T21:59:57Z</dcterms:created>
  <dcterms:modified xsi:type="dcterms:W3CDTF">2020-06-30T09:00:47Z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