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5\Desktop\ISAAAC\POL-363\DLCC19182D31\"/>
    </mc:Choice>
  </mc:AlternateContent>
  <bookViews>
    <workbookView xWindow="0" yWindow="0" windowWidth="20490" windowHeight="7050"/>
  </bookViews>
  <sheets>
    <sheet name="Carátula" sheetId="5" r:id="rId1"/>
    <sheet name="Instrucciones" sheetId="6" r:id="rId2"/>
    <sheet name="Criterios de Cumplimiento" sheetId="7" r:id="rId3"/>
    <sheet name="Lista_Verificación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2" l="1"/>
  <c r="K17" i="2"/>
  <c r="L24" i="2" l="1"/>
  <c r="J24" i="2"/>
  <c r="L23" i="2"/>
  <c r="J23" i="2"/>
  <c r="L22" i="2"/>
  <c r="J22" i="2"/>
  <c r="L21" i="2"/>
  <c r="J21" i="2"/>
  <c r="L20" i="2"/>
  <c r="J20" i="2"/>
  <c r="L19" i="2"/>
  <c r="J19" i="2"/>
  <c r="L16" i="2"/>
  <c r="J16" i="2"/>
  <c r="L15" i="2"/>
  <c r="J15" i="2"/>
  <c r="L14" i="2"/>
  <c r="J14" i="2"/>
  <c r="L13" i="2"/>
  <c r="J13" i="2"/>
  <c r="L12" i="2"/>
  <c r="J12" i="2"/>
  <c r="J25" i="2" l="1"/>
  <c r="L25" i="2"/>
  <c r="B23" i="5"/>
  <c r="N11" i="7"/>
  <c r="N12" i="7"/>
  <c r="C10" i="2"/>
  <c r="C18" i="2" s="1"/>
  <c r="M15" i="2"/>
  <c r="I15" i="2"/>
  <c r="K15" i="2" s="1"/>
  <c r="M24" i="2"/>
  <c r="I24" i="2"/>
  <c r="K24" i="2" s="1"/>
  <c r="M23" i="2"/>
  <c r="I23" i="2"/>
  <c r="K23" i="2" s="1"/>
  <c r="M22" i="2"/>
  <c r="I22" i="2"/>
  <c r="K22" i="2" s="1"/>
  <c r="M21" i="2"/>
  <c r="I21" i="2"/>
  <c r="K21" i="2" s="1"/>
  <c r="M20" i="2"/>
  <c r="I20" i="2"/>
  <c r="K20" i="2" s="1"/>
  <c r="M19" i="2"/>
  <c r="I19" i="2"/>
  <c r="K19" i="2" s="1"/>
  <c r="I17" i="2"/>
  <c r="I13" i="2"/>
  <c r="K13" i="2" s="1"/>
  <c r="I14" i="2"/>
  <c r="K14" i="2" s="1"/>
  <c r="I16" i="2"/>
  <c r="K16" i="2" s="1"/>
  <c r="I12" i="2"/>
  <c r="K12" i="2" s="1"/>
  <c r="D23" i="5"/>
  <c r="A8" i="6"/>
  <c r="B10" i="5"/>
  <c r="M14" i="2"/>
  <c r="M16" i="2"/>
  <c r="M13" i="2"/>
  <c r="M12" i="2"/>
  <c r="B18" i="2"/>
  <c r="A18" i="2"/>
  <c r="C14" i="7" l="1"/>
  <c r="B22" i="5" s="1"/>
  <c r="I25" i="2"/>
  <c r="K25" i="2" s="1"/>
  <c r="E23" i="5" l="1"/>
</calcChain>
</file>

<file path=xl/sharedStrings.xml><?xml version="1.0" encoding="utf-8"?>
<sst xmlns="http://schemas.openxmlformats.org/spreadsheetml/2006/main" count="85" uniqueCount="71">
  <si>
    <t>Instrucciones</t>
  </si>
  <si>
    <t>Versión</t>
  </si>
  <si>
    <t>Propósito del Documento</t>
  </si>
  <si>
    <t>Firma</t>
  </si>
  <si>
    <t>Consecutivo</t>
  </si>
  <si>
    <t>Punto de Verificación</t>
  </si>
  <si>
    <t>Cumplimiento</t>
  </si>
  <si>
    <t>Observaciones</t>
  </si>
  <si>
    <t>Valoración</t>
  </si>
  <si>
    <t xml:space="preserve">Prioridad </t>
  </si>
  <si>
    <t>Ponderación</t>
  </si>
  <si>
    <t>Severidad</t>
  </si>
  <si>
    <t xml:space="preserve">Lista de verificación </t>
  </si>
  <si>
    <t>¿En todo el documento fue eliminado el texto de ayuda en azul o cambiado el texto de auto-ayuda en azul al formato y color estándar una vez sustituido el valor?</t>
  </si>
  <si>
    <t>Lista de Verificación</t>
  </si>
  <si>
    <t xml:space="preserve">Documento </t>
  </si>
  <si>
    <t>Resumen de Resultados</t>
  </si>
  <si>
    <t>ID del Proyecto</t>
  </si>
  <si>
    <t>Nombre del Proyecto</t>
  </si>
  <si>
    <t>Nombre Líder Técnico (CDS)</t>
  </si>
  <si>
    <t>Nombre Líder de Proyecto (ACSN)</t>
  </si>
  <si>
    <t>Fecha Planeada de Ejecución de la Verificación</t>
  </si>
  <si>
    <t>Fecha Actual de Ejecución de la Verificación</t>
  </si>
  <si>
    <t>Fecha de Solución de NC</t>
  </si>
  <si>
    <t>Fecha Inicio de Proyecto</t>
  </si>
  <si>
    <t>Fecha Fin de Proyecto</t>
  </si>
  <si>
    <t>Fase del Proyecto</t>
  </si>
  <si>
    <t xml:space="preserve">Para contabilizar los hallazgos por Errores Ortográficos en los entregables comprometidos se debe considerar lo siguiente:
• De 1 a 5 hallazgos se considerarán como un defecto
• De 6 a 10 hallazgos se considerarán como 2 defectos
• Más de 10 hallazgos se considerarán como 3 defectos
</t>
  </si>
  <si>
    <t xml:space="preserve">Cumplimiento % </t>
  </si>
  <si>
    <t>de</t>
  </si>
  <si>
    <t>Hallazgos/Recomendaciones/Oportunidades de mejora</t>
  </si>
  <si>
    <t>La información contenida en este documento, es Propiedad del Proyecto / Requerimiento  por lo que no deberá ser divulgada, duplicada o dada a conocer, parcial o totalmente, fuera de alcance del Proyecto / Requerimiento sin autorización por escrito. INFORMACIÓN CONFIDENCIAL.</t>
  </si>
  <si>
    <t>Criterios de Cumplimiento</t>
  </si>
  <si>
    <t>Criterio de Cumplimiento</t>
  </si>
  <si>
    <t>Porcentaje de cumplimiento</t>
  </si>
  <si>
    <t>Seleccione en el campo "Cumplimiento" si la evidencia mostrada está en conformidad con los Puntos de Verificación,  y proporcione el detalle de la revisión realizada en la columna de "Observaciones".</t>
  </si>
  <si>
    <t>Ejecutada por parte del CAM</t>
  </si>
  <si>
    <t>Aprobado por Líder de Proyecto (ACSN)</t>
  </si>
  <si>
    <t xml:space="preserve">Número de hallazgos de ortografía y redacción identificados en el Artefacto. </t>
  </si>
  <si>
    <t>Valoración Final</t>
  </si>
  <si>
    <r>
      <t xml:space="preserve">Criterio de Cumplimiento. </t>
    </r>
    <r>
      <rPr>
        <sz val="11"/>
        <color theme="1"/>
        <rFont val="Arial"/>
        <family val="2"/>
      </rPr>
      <t xml:space="preserve">Se listan las secciones que componen el documento, para validar que se encuentre completamente llenado.
</t>
    </r>
  </si>
  <si>
    <r>
      <t>Cumplimiento.</t>
    </r>
    <r>
      <rPr>
        <sz val="11"/>
        <color theme="1"/>
        <rFont val="Arial"/>
        <family val="2"/>
      </rPr>
      <t xml:space="preserve"> Indicar si se esta cumpliendo con los criterios seleccionando "Sí", "No"  o "No Aplica" y cuando se trata del punto ortografía y redacción se indica el número de defectos.</t>
    </r>
  </si>
  <si>
    <r>
      <t>Observaciones.</t>
    </r>
    <r>
      <rPr>
        <sz val="11"/>
        <color theme="1"/>
        <rFont val="Arial"/>
        <family val="2"/>
      </rPr>
      <t xml:space="preserve"> Detallar los incumplimientos en que se esta incurriendo e indicar posibles soluciones.</t>
    </r>
  </si>
  <si>
    <t>En el encabezado, ¿Se tiene documentado la clave y nombre del documento?</t>
  </si>
  <si>
    <t>En el encabezado, ¿Se tiene documentado el número de versión?</t>
  </si>
  <si>
    <r>
      <t xml:space="preserve">Valoración Final. </t>
    </r>
    <r>
      <rPr>
        <sz val="11"/>
        <color theme="1"/>
        <rFont val="Arial"/>
        <family val="2"/>
      </rPr>
      <t>Se refiere a la suma de criterios cumplidos vs  el total de criterios, y se divide entre el número de criterios evaluados.</t>
    </r>
  </si>
  <si>
    <t>Se listan las secciones que componen el documento, para validar que se encuentre completamente llenado.</t>
  </si>
  <si>
    <t>Documento de Pruebas</t>
  </si>
  <si>
    <t>En la Vista General de la Prueba, ¿Se documentó el Nombre del programa, sistema, módulo, componente o aplicación a la que se le realizará la prueba?</t>
  </si>
  <si>
    <t>En la Vista General de la Prueba, ¿Se describió el programa, sistema, módulo, componente o aplicación al que se le realizará la prueba?</t>
  </si>
  <si>
    <t>En la Vista General de la Prueba, ¿Se documentó el Nombre de la persona responsable de preparar, probar y revisar las pruebas?</t>
  </si>
  <si>
    <t>En la Vista General de la Prueba, ¿Se documentó la fecha en que se entrega a la AVL el documento?</t>
  </si>
  <si>
    <t>¿Se copió y pegó la tabla Especificaciones de las Pruebas para cada caso de prueba que se definió?</t>
  </si>
  <si>
    <t>En la tabla Especificaciones de las Pruebas, ¿Se documentó el Id Caso de Prueba - Paso, Funcionalidad , Tipo de Prueba y Resultados Obtenidos?</t>
  </si>
  <si>
    <t>DP</t>
  </si>
  <si>
    <t>Ejecución de Pruebas.</t>
  </si>
  <si>
    <t>Especificaciones de las Pruebas.</t>
  </si>
  <si>
    <t>La Carátula, ¿Tiene documentado ID de Requerimiento y Nombre del Proyecto?</t>
  </si>
  <si>
    <t>La Tabla de Contenido, ¿Fue actualizada?</t>
  </si>
  <si>
    <t>Criterios y Lista de verificación para terminación del documento</t>
  </si>
  <si>
    <t>Valoración Verificación%</t>
  </si>
  <si>
    <r>
      <t xml:space="preserve">Punto de verificación. </t>
    </r>
    <r>
      <rPr>
        <sz val="11"/>
        <color theme="1"/>
        <rFont val="Arial"/>
        <family val="2"/>
      </rPr>
      <t>Descripción textual de las características del documento que será revisado.</t>
    </r>
  </si>
  <si>
    <r>
      <t xml:space="preserve">Observaciones. </t>
    </r>
    <r>
      <rPr>
        <sz val="11"/>
        <color theme="1"/>
        <rFont val="Arial"/>
        <family val="2"/>
      </rPr>
      <t>Detallar los hallazgos encontrados de forma clara e indicar posibles soluciones para cerrar la observación encontrada</t>
    </r>
    <r>
      <rPr>
        <b/>
        <sz val="11"/>
        <color theme="1"/>
        <rFont val="Arial"/>
        <family val="2"/>
      </rPr>
      <t>.</t>
    </r>
  </si>
  <si>
    <r>
      <t xml:space="preserve">Cumplimiento. </t>
    </r>
    <r>
      <rPr>
        <sz val="11"/>
        <color theme="1"/>
        <rFont val="Arial"/>
        <family val="2"/>
      </rPr>
      <t>Indica si se cumple, no cumple o no aplica con el punto de verificación.</t>
    </r>
  </si>
  <si>
    <r>
      <t xml:space="preserve">Valoración. </t>
    </r>
    <r>
      <rPr>
        <sz val="11"/>
        <color theme="1"/>
        <rFont val="Arial"/>
        <family val="2"/>
      </rPr>
      <t>Indica si fue cubierto el punto de verificación y se asigna un porcentaje de cumplimiento final.  Cuando se trata del criterio de cumplimiento de ortografía y redacción; de 0 a 1 defecto, se considera que se cumple al 100%; 2 defectos, se cumple el 50% y mayor a 2 defectos se tiene una valoración del 0% de este criterio.</t>
    </r>
  </si>
  <si>
    <t>Manuel Vargas Espinosa</t>
  </si>
  <si>
    <t>Desarrollo</t>
  </si>
  <si>
    <t>SI</t>
  </si>
  <si>
    <t>POL-363</t>
  </si>
  <si>
    <t>DyP_IPP - Mejoras al Módulo de descargas de acuses del IDE.</t>
  </si>
  <si>
    <t>Ditter Soria Galindo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</si>
</sst>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Segoe UI"/>
      <family val="2"/>
    </font>
    <font>
      <b/>
      <sz val="11"/>
      <color theme="0"/>
      <name val="Arial"/>
      <family val="2"/>
    </font>
    <font>
      <sz val="20"/>
      <color theme="1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13" xfId="0" applyFont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vertical="top" wrapText="1"/>
    </xf>
    <xf numFmtId="0" fontId="10" fillId="0" borderId="0" xfId="0" applyFont="1" applyProtection="1"/>
    <xf numFmtId="0" fontId="11" fillId="0" borderId="0" xfId="0" applyFont="1" applyProtection="1"/>
    <xf numFmtId="0" fontId="13" fillId="5" borderId="13" xfId="0" applyFont="1" applyFill="1" applyBorder="1" applyAlignment="1" applyProtection="1">
      <alignment horizontal="right" vertical="center" wrapText="1"/>
    </xf>
    <xf numFmtId="0" fontId="13" fillId="5" borderId="13" xfId="0" applyFont="1" applyFill="1" applyBorder="1" applyAlignment="1" applyProtection="1">
      <alignment horizontal="right"/>
    </xf>
    <xf numFmtId="0" fontId="13" fillId="5" borderId="13" xfId="0" applyFont="1" applyFill="1" applyBorder="1" applyAlignment="1" applyProtection="1">
      <alignment horizontal="right" wrapText="1"/>
    </xf>
    <xf numFmtId="164" fontId="10" fillId="0" borderId="0" xfId="0" applyNumberFormat="1" applyFont="1" applyAlignment="1" applyProtection="1">
      <alignment horizontal="left" vertical="top" wrapText="1"/>
    </xf>
    <xf numFmtId="0" fontId="10" fillId="0" borderId="0" xfId="0" applyFont="1" applyAlignment="1" applyProtection="1">
      <alignment horizontal="left" vertical="top" wrapText="1"/>
    </xf>
    <xf numFmtId="0" fontId="13" fillId="5" borderId="17" xfId="0" applyFont="1" applyFill="1" applyBorder="1" applyProtection="1"/>
    <xf numFmtId="9" fontId="10" fillId="0" borderId="17" xfId="0" applyNumberFormat="1" applyFont="1" applyBorder="1" applyAlignment="1" applyProtection="1">
      <alignment vertical="top" wrapText="1"/>
      <protection hidden="1"/>
    </xf>
    <xf numFmtId="0" fontId="10" fillId="0" borderId="0" xfId="0" applyFont="1" applyAlignment="1" applyProtection="1">
      <alignment vertical="top" wrapText="1"/>
    </xf>
    <xf numFmtId="0" fontId="13" fillId="5" borderId="13" xfId="0" applyFont="1" applyFill="1" applyBorder="1" applyProtection="1"/>
    <xf numFmtId="0" fontId="10" fillId="0" borderId="13" xfId="0" applyFont="1" applyBorder="1" applyAlignment="1" applyProtection="1">
      <alignment horizontal="center" vertical="center"/>
      <protection hidden="1"/>
    </xf>
    <xf numFmtId="0" fontId="10" fillId="0" borderId="13" xfId="0" applyFont="1" applyBorder="1" applyAlignment="1" applyProtection="1">
      <alignment horizontal="center" vertical="center" wrapText="1"/>
      <protection hidden="1"/>
    </xf>
    <xf numFmtId="0" fontId="9" fillId="4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vertical="center" wrapText="1"/>
    </xf>
    <xf numFmtId="0" fontId="5" fillId="2" borderId="13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vertical="top"/>
    </xf>
    <xf numFmtId="0" fontId="17" fillId="3" borderId="6" xfId="0" applyFont="1" applyFill="1" applyBorder="1" applyAlignment="1" applyProtection="1">
      <alignment vertical="top"/>
    </xf>
    <xf numFmtId="0" fontId="3" fillId="0" borderId="18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13" fillId="5" borderId="13" xfId="0" applyFont="1" applyFill="1" applyBorder="1" applyAlignment="1" applyProtection="1">
      <alignment horizontal="center"/>
    </xf>
    <xf numFmtId="0" fontId="13" fillId="5" borderId="13" xfId="0" applyFont="1" applyFill="1" applyBorder="1" applyAlignment="1" applyProtection="1">
      <alignment horizontal="right" vertical="top" wrapText="1"/>
    </xf>
    <xf numFmtId="0" fontId="7" fillId="3" borderId="13" xfId="0" applyFont="1" applyFill="1" applyBorder="1" applyAlignment="1" applyProtection="1">
      <alignment horizontal="center" vertical="center" wrapText="1"/>
    </xf>
    <xf numFmtId="9" fontId="10" fillId="0" borderId="13" xfId="1" applyFont="1" applyBorder="1" applyAlignment="1" applyProtection="1">
      <alignment horizontal="center" vertical="center"/>
      <protection hidden="1"/>
    </xf>
    <xf numFmtId="10" fontId="2" fillId="2" borderId="13" xfId="1" applyNumberFormat="1" applyFont="1" applyFill="1" applyBorder="1" applyAlignment="1" applyProtection="1">
      <alignment horizontal="center"/>
    </xf>
    <xf numFmtId="0" fontId="0" fillId="0" borderId="8" xfId="0" applyBorder="1" applyAlignment="1" applyProtection="1">
      <alignment vertical="center"/>
    </xf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" xfId="0" applyBorder="1" applyProtection="1"/>
    <xf numFmtId="0" fontId="0" fillId="0" borderId="0" xfId="0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center"/>
    </xf>
    <xf numFmtId="0" fontId="0" fillId="0" borderId="11" xfId="0" applyBorder="1" applyAlignment="1" applyProtection="1">
      <alignment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8" fillId="3" borderId="6" xfId="0" applyFont="1" applyFill="1" applyBorder="1" applyAlignment="1" applyProtection="1">
      <alignment vertical="top" wrapText="1"/>
    </xf>
    <xf numFmtId="0" fontId="8" fillId="3" borderId="7" xfId="0" applyFont="1" applyFill="1" applyBorder="1" applyAlignment="1" applyProtection="1">
      <alignment vertical="top" wrapText="1"/>
    </xf>
    <xf numFmtId="0" fontId="0" fillId="0" borderId="13" xfId="0" applyBorder="1" applyProtection="1"/>
    <xf numFmtId="0" fontId="10" fillId="0" borderId="17" xfId="0" applyFont="1" applyBorder="1" applyProtection="1"/>
    <xf numFmtId="0" fontId="8" fillId="3" borderId="6" xfId="0" applyFont="1" applyFill="1" applyBorder="1" applyAlignment="1" applyProtection="1">
      <alignment vertical="top"/>
    </xf>
    <xf numFmtId="0" fontId="20" fillId="0" borderId="0" xfId="0" applyFont="1" applyFill="1" applyBorder="1" applyProtection="1"/>
    <xf numFmtId="0" fontId="0" fillId="0" borderId="0" xfId="0" applyAlignment="1" applyProtection="1">
      <alignment vertical="center"/>
    </xf>
    <xf numFmtId="0" fontId="10" fillId="0" borderId="0" xfId="0" applyFont="1" applyBorder="1" applyProtection="1"/>
    <xf numFmtId="0" fontId="10" fillId="0" borderId="13" xfId="0" applyFont="1" applyBorder="1" applyAlignment="1" applyProtection="1">
      <alignment horizontal="center" vertical="center"/>
    </xf>
    <xf numFmtId="0" fontId="10" fillId="0" borderId="1" xfId="0" applyFont="1" applyBorder="1" applyProtection="1"/>
    <xf numFmtId="0" fontId="10" fillId="0" borderId="2" xfId="0" applyFont="1" applyBorder="1" applyProtection="1"/>
    <xf numFmtId="0" fontId="10" fillId="0" borderId="3" xfId="0" applyFont="1" applyBorder="1" applyProtection="1"/>
    <xf numFmtId="0" fontId="10" fillId="0" borderId="4" xfId="0" applyFont="1" applyBorder="1" applyProtection="1"/>
    <xf numFmtId="2" fontId="10" fillId="0" borderId="17" xfId="0" applyNumberFormat="1" applyFont="1" applyBorder="1" applyProtection="1"/>
    <xf numFmtId="0" fontId="7" fillId="3" borderId="13" xfId="0" applyFont="1" applyFill="1" applyBorder="1" applyAlignment="1" applyProtection="1">
      <alignment horizontal="center" vertical="center" wrapText="1"/>
    </xf>
    <xf numFmtId="0" fontId="10" fillId="0" borderId="0" xfId="0" applyFont="1" applyProtection="1">
      <protection locked="0"/>
    </xf>
    <xf numFmtId="9" fontId="18" fillId="0" borderId="13" xfId="1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wrapText="1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5" fillId="0" borderId="19" xfId="0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 vertical="center" wrapText="1"/>
    </xf>
    <xf numFmtId="0" fontId="15" fillId="0" borderId="20" xfId="0" applyFont="1" applyBorder="1" applyAlignment="1" applyProtection="1">
      <alignment horizontal="center" vertical="center" wrapText="1"/>
    </xf>
    <xf numFmtId="0" fontId="15" fillId="0" borderId="21" xfId="0" applyFont="1" applyBorder="1" applyAlignment="1" applyProtection="1">
      <alignment horizontal="center" vertical="center" wrapText="1"/>
    </xf>
    <xf numFmtId="0" fontId="15" fillId="0" borderId="22" xfId="0" applyFont="1" applyBorder="1" applyAlignment="1" applyProtection="1">
      <alignment horizontal="center" vertical="center" wrapText="1"/>
    </xf>
    <xf numFmtId="0" fontId="15" fillId="0" borderId="23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vertical="top" wrapText="1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left" vertical="top" wrapText="1"/>
    </xf>
    <xf numFmtId="0" fontId="13" fillId="5" borderId="6" xfId="0" applyFont="1" applyFill="1" applyBorder="1" applyAlignment="1" applyProtection="1">
      <alignment horizontal="left" vertical="top" wrapText="1"/>
    </xf>
    <xf numFmtId="0" fontId="13" fillId="5" borderId="7" xfId="0" applyFont="1" applyFill="1" applyBorder="1" applyAlignment="1" applyProtection="1">
      <alignment horizontal="left" vertical="top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3" fillId="5" borderId="13" xfId="0" applyFont="1" applyFill="1" applyBorder="1" applyAlignment="1" applyProtection="1">
      <alignment horizontal="center"/>
    </xf>
    <xf numFmtId="15" fontId="10" fillId="0" borderId="13" xfId="0" applyNumberFormat="1" applyFont="1" applyBorder="1" applyAlignment="1" applyProtection="1">
      <alignment horizontal="left" vertical="top" wrapText="1"/>
      <protection locked="0"/>
    </xf>
    <xf numFmtId="0" fontId="13" fillId="5" borderId="13" xfId="0" applyFont="1" applyFill="1" applyBorder="1" applyAlignment="1" applyProtection="1">
      <alignment horizontal="right" vertical="top" wrapText="1"/>
    </xf>
    <xf numFmtId="0" fontId="10" fillId="0" borderId="13" xfId="0" applyFont="1" applyBorder="1" applyAlignment="1" applyProtection="1">
      <alignment horizontal="left" vertical="top" wrapText="1"/>
      <protection locked="0"/>
    </xf>
    <xf numFmtId="164" fontId="10" fillId="0" borderId="17" xfId="0" applyNumberFormat="1" applyFont="1" applyBorder="1" applyAlignment="1" applyProtection="1">
      <alignment horizontal="left" vertical="top" wrapText="1"/>
      <protection locked="0"/>
    </xf>
    <xf numFmtId="0" fontId="10" fillId="0" borderId="13" xfId="0" applyFont="1" applyBorder="1" applyAlignment="1" applyProtection="1">
      <alignment horizontal="left" vertical="center" wrapText="1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10" fillId="0" borderId="6" xfId="0" applyFont="1" applyBorder="1" applyAlignment="1" applyProtection="1">
      <alignment horizontal="left" vertical="top" wrapText="1"/>
      <protection locked="0"/>
    </xf>
    <xf numFmtId="0" fontId="10" fillId="0" borderId="7" xfId="0" applyFont="1" applyBorder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vertical="top" wrapText="1"/>
    </xf>
    <xf numFmtId="0" fontId="11" fillId="0" borderId="16" xfId="0" applyFont="1" applyBorder="1" applyAlignment="1" applyProtection="1">
      <alignment horizontal="left" vertical="top" wrapText="1"/>
    </xf>
    <xf numFmtId="0" fontId="11" fillId="0" borderId="0" xfId="0" applyFont="1" applyBorder="1" applyAlignment="1" applyProtection="1">
      <alignment horizontal="left" vertical="top" wrapText="1"/>
    </xf>
    <xf numFmtId="0" fontId="11" fillId="0" borderId="0" xfId="0" applyFont="1" applyAlignment="1" applyProtection="1">
      <alignment horizontal="center"/>
    </xf>
    <xf numFmtId="0" fontId="9" fillId="3" borderId="0" xfId="0" applyFont="1" applyFill="1" applyBorder="1" applyAlignment="1" applyProtection="1">
      <alignment horizontal="center" vertical="center"/>
    </xf>
    <xf numFmtId="0" fontId="17" fillId="3" borderId="5" xfId="0" applyFont="1" applyFill="1" applyBorder="1" applyAlignment="1" applyProtection="1">
      <alignment horizontal="center" vertical="center" wrapText="1"/>
    </xf>
    <xf numFmtId="0" fontId="17" fillId="3" borderId="7" xfId="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left" vertical="center"/>
    </xf>
    <xf numFmtId="0" fontId="19" fillId="0" borderId="17" xfId="0" applyFont="1" applyBorder="1" applyAlignment="1" applyProtection="1">
      <alignment horizontal="left" vertical="top" wrapText="1"/>
      <protection locked="0"/>
    </xf>
    <xf numFmtId="0" fontId="3" fillId="0" borderId="17" xfId="0" applyFont="1" applyFill="1" applyBorder="1" applyAlignment="1" applyProtection="1">
      <alignment horizontal="justify" vertical="top" readingOrder="1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0" borderId="13" xfId="0" applyFont="1" applyFill="1" applyBorder="1" applyAlignment="1" applyProtection="1">
      <alignment horizontal="justify" vertical="top" wrapText="1" readingOrder="1"/>
    </xf>
    <xf numFmtId="0" fontId="3" fillId="0" borderId="13" xfId="0" applyFont="1" applyFill="1" applyBorder="1" applyAlignment="1" applyProtection="1">
      <alignment horizontal="justify" vertical="top" readingOrder="1"/>
    </xf>
    <xf numFmtId="0" fontId="3" fillId="0" borderId="13" xfId="0" applyFont="1" applyBorder="1" applyAlignment="1" applyProtection="1">
      <alignment horizontal="justify" wrapText="1"/>
      <protection locked="0"/>
    </xf>
    <xf numFmtId="0" fontId="3" fillId="0" borderId="18" xfId="0" applyFont="1" applyFill="1" applyBorder="1" applyAlignment="1" applyProtection="1">
      <alignment horizontal="justify" vertical="top" wrapText="1" readingOrder="1"/>
    </xf>
    <xf numFmtId="0" fontId="9" fillId="3" borderId="0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Porcentaje" xfId="1" builtinId="5"/>
  </cellStyles>
  <dxfs count="16">
    <dxf>
      <font>
        <color theme="1"/>
      </font>
      <fill>
        <patternFill patternType="none">
          <bgColor indexed="65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checked="Checked" firstButton="1" fmlaLink="$M$11" lockText="1"/>
</file>

<file path=xl/ctrlProps/ctrlProp3.xml><?xml version="1.0" encoding="utf-8"?>
<formControlPr xmlns="http://schemas.microsoft.com/office/spreadsheetml/2009/9/main" objectType="Radio" checked="Checked" firstButton="1" fmlaLink="$M$12" lockText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549900</xdr:colOff>
      <xdr:row>4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00" cy="895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435600</xdr:colOff>
      <xdr:row>4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00" cy="895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10</xdr:row>
          <xdr:rowOff>57150</xdr:rowOff>
        </xdr:from>
        <xdr:to>
          <xdr:col>5</xdr:col>
          <xdr:colOff>1981200</xdr:colOff>
          <xdr:row>10</xdr:row>
          <xdr:rowOff>495300</xdr:rowOff>
        </xdr:to>
        <xdr:sp macro="" textlink="">
          <xdr:nvSpPr>
            <xdr:cNvPr id="6153" name="Group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57150</xdr:rowOff>
        </xdr:from>
        <xdr:to>
          <xdr:col>5</xdr:col>
          <xdr:colOff>1981200</xdr:colOff>
          <xdr:row>11</xdr:row>
          <xdr:rowOff>495300</xdr:rowOff>
        </xdr:to>
        <xdr:sp macro="" textlink="">
          <xdr:nvSpPr>
            <xdr:cNvPr id="6157" name="Group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11</xdr:row>
          <xdr:rowOff>171450</xdr:rowOff>
        </xdr:from>
        <xdr:to>
          <xdr:col>5</xdr:col>
          <xdr:colOff>1876425</xdr:colOff>
          <xdr:row>11</xdr:row>
          <xdr:rowOff>400050</xdr:rowOff>
        </xdr:to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5517092" y="2563283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156" name="Option Button 12" hidden="1">
                <a:extLst>
                  <a:ext uri="{63B3BB69-23CF-44E3-9099-C40C66FF867C}">
                    <a14:compatExt spid="_x0000_s6156"/>
                  </a:ext>
                  <a:ext uri="{FF2B5EF4-FFF2-40B4-BE49-F238E27FC236}">
                    <a16:creationId xmlns:a16="http://schemas.microsoft.com/office/drawing/2014/main" id="{00000000-0008-0000-0200-00000C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58" name="Option Button 14" hidden="1">
                <a:extLst>
                  <a:ext uri="{63B3BB69-23CF-44E3-9099-C40C66FF867C}">
                    <a14:compatExt spid="_x0000_s6158"/>
                  </a:ext>
                  <a:ext uri="{FF2B5EF4-FFF2-40B4-BE49-F238E27FC236}">
                    <a16:creationId xmlns:a16="http://schemas.microsoft.com/office/drawing/2014/main" id="{00000000-0008-0000-0200-00000E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9" name="Option Button 35" hidden="1">
                <a:extLst>
                  <a:ext uri="{63B3BB69-23CF-44E3-9099-C40C66FF867C}">
                    <a14:compatExt spid="_x0000_s6179"/>
                  </a:ext>
                  <a:ext uri="{FF2B5EF4-FFF2-40B4-BE49-F238E27FC236}">
                    <a16:creationId xmlns:a16="http://schemas.microsoft.com/office/drawing/2014/main" id="{00000000-0008-0000-0200-000023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10</xdr:row>
          <xdr:rowOff>152400</xdr:rowOff>
        </xdr:from>
        <xdr:to>
          <xdr:col>5</xdr:col>
          <xdr:colOff>1885950</xdr:colOff>
          <xdr:row>10</xdr:row>
          <xdr:rowOff>371475</xdr:rowOff>
        </xdr:to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pSpPr/>
          </xdr:nvGrpSpPr>
          <xdr:grpSpPr>
            <a:xfrm>
              <a:off x="5536142" y="1983317"/>
              <a:ext cx="1704975" cy="219075"/>
              <a:chOff x="5534025" y="1981200"/>
              <a:chExt cx="1704975" cy="219075"/>
            </a:xfrm>
          </xdr:grpSpPr>
          <xdr:sp macro="" textlink="">
            <xdr:nvSpPr>
              <xdr:cNvPr id="6155" name="Option Button 11" hidden="1">
                <a:extLst>
                  <a:ext uri="{63B3BB69-23CF-44E3-9099-C40C66FF867C}">
                    <a14:compatExt spid="_x0000_s6155"/>
                  </a:ext>
                  <a:ext uri="{FF2B5EF4-FFF2-40B4-BE49-F238E27FC236}">
                    <a16:creationId xmlns:a16="http://schemas.microsoft.com/office/drawing/2014/main" id="{00000000-0008-0000-0200-00000B180000}"/>
                  </a:ext>
                </a:extLst>
              </xdr:cNvPr>
              <xdr:cNvSpPr/>
            </xdr:nvSpPr>
            <xdr:spPr bwMode="auto">
              <a:xfrm>
                <a:off x="5534025" y="19812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8" name="Option Button 34" hidden="1">
                <a:extLst>
                  <a:ext uri="{63B3BB69-23CF-44E3-9099-C40C66FF867C}">
                    <a14:compatExt spid="_x0000_s6178"/>
                  </a:ext>
                  <a:ext uri="{FF2B5EF4-FFF2-40B4-BE49-F238E27FC236}">
                    <a16:creationId xmlns:a16="http://schemas.microsoft.com/office/drawing/2014/main" id="{00000000-0008-0000-0200-000022180000}"/>
                  </a:ext>
                </a:extLst>
              </xdr:cNvPr>
              <xdr:cNvSpPr/>
            </xdr:nvSpPr>
            <xdr:spPr bwMode="auto">
              <a:xfrm>
                <a:off x="6019800" y="2009775"/>
                <a:ext cx="466725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</a:t>
                </a:r>
              </a:p>
            </xdr:txBody>
          </xdr:sp>
          <xdr:sp macro="" textlink="">
            <xdr:nvSpPr>
              <xdr:cNvPr id="6185" name="Option Button 41" hidden="1">
                <a:extLst>
                  <a:ext uri="{63B3BB69-23CF-44E3-9099-C40C66FF867C}">
                    <a14:compatExt spid="_x0000_s6185"/>
                  </a:ext>
                  <a:ext uri="{FF2B5EF4-FFF2-40B4-BE49-F238E27FC236}">
                    <a16:creationId xmlns:a16="http://schemas.microsoft.com/office/drawing/2014/main" id="{00000000-0008-0000-0200-000029180000}"/>
                  </a:ext>
                </a:extLst>
              </xdr:cNvPr>
              <xdr:cNvSpPr/>
            </xdr:nvSpPr>
            <xdr:spPr bwMode="auto">
              <a:xfrm>
                <a:off x="6562725" y="2019300"/>
                <a:ext cx="676275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4</xdr:col>
      <xdr:colOff>784850</xdr:colOff>
      <xdr:row>4</xdr:row>
      <xdr:rowOff>175682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00" cy="8953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670924</xdr:colOff>
      <xdr:row>4</xdr:row>
      <xdr:rowOff>133349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00" cy="895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39"/>
  <sheetViews>
    <sheetView showGridLines="0" showRowColHeaders="0" tabSelected="1" zoomScale="80" zoomScaleNormal="80" workbookViewId="0">
      <selection activeCell="B14" sqref="B14:D14"/>
    </sheetView>
  </sheetViews>
  <sheetFormatPr baseColWidth="10" defaultColWidth="11.42578125" defaultRowHeight="14.25" x14ac:dyDescent="0.2"/>
  <cols>
    <col min="1" max="1" width="41.7109375" style="4" customWidth="1"/>
    <col min="2" max="2" width="13.7109375" style="4" bestFit="1" customWidth="1"/>
    <col min="3" max="6" width="11.42578125" style="4"/>
    <col min="7" max="7" width="5.140625" style="4" customWidth="1"/>
    <col min="8" max="8" width="13.5703125" style="4" customWidth="1"/>
    <col min="9" max="16384" width="11.42578125" style="4"/>
  </cols>
  <sheetData>
    <row r="1" spans="1:10" x14ac:dyDescent="0.2">
      <c r="A1" s="53"/>
      <c r="B1" s="53"/>
      <c r="C1" s="53"/>
      <c r="D1" s="53"/>
      <c r="E1" s="53"/>
      <c r="F1" s="53"/>
      <c r="G1" s="53"/>
      <c r="H1" s="53"/>
    </row>
    <row r="3" spans="1:10" x14ac:dyDescent="0.2">
      <c r="A3" s="53"/>
      <c r="B3" s="53"/>
      <c r="C3" s="53"/>
      <c r="D3" s="53"/>
      <c r="E3" s="53"/>
      <c r="F3" s="53"/>
      <c r="G3" s="53"/>
      <c r="H3" s="53"/>
    </row>
    <row r="4" spans="1:10" x14ac:dyDescent="0.2">
      <c r="A4" s="54"/>
      <c r="B4" s="55"/>
      <c r="C4" s="55"/>
      <c r="D4" s="55"/>
      <c r="E4" s="55"/>
      <c r="F4" s="55"/>
      <c r="G4" s="55"/>
      <c r="H4" s="56"/>
    </row>
    <row r="5" spans="1:10" x14ac:dyDescent="0.2">
      <c r="A5" s="53"/>
      <c r="B5" s="53"/>
      <c r="C5" s="53"/>
      <c r="D5" s="53"/>
      <c r="E5" s="53"/>
      <c r="F5" s="53"/>
      <c r="G5" s="53"/>
      <c r="H5" s="53"/>
    </row>
    <row r="6" spans="1:10" x14ac:dyDescent="0.2">
      <c r="A6" s="53"/>
      <c r="B6" s="53"/>
      <c r="C6" s="53"/>
      <c r="D6" s="53"/>
      <c r="E6" s="53"/>
      <c r="F6" s="53"/>
      <c r="G6" s="53"/>
      <c r="H6" s="53"/>
    </row>
    <row r="7" spans="1:10" ht="23.25" x14ac:dyDescent="0.35">
      <c r="A7" s="5" t="s">
        <v>47</v>
      </c>
    </row>
    <row r="9" spans="1:10" ht="18" customHeight="1" x14ac:dyDescent="0.2">
      <c r="A9" s="76" t="s">
        <v>16</v>
      </c>
      <c r="B9" s="76"/>
      <c r="C9" s="76"/>
      <c r="D9" s="76"/>
      <c r="E9" s="76"/>
      <c r="F9" s="76"/>
      <c r="G9" s="76"/>
      <c r="H9" s="76"/>
      <c r="I9" s="76"/>
      <c r="J9" s="76"/>
    </row>
    <row r="10" spans="1:10" ht="27.75" customHeight="1" x14ac:dyDescent="0.2">
      <c r="A10" s="6" t="s">
        <v>2</v>
      </c>
      <c r="B10" s="83" t="str">
        <f>CONCATENATE("Este documento es utilizado como soporte para realizar la valoración de la correcta elaboración del documento"," ",A7)</f>
        <v>Este documento es utilizado como soporte para realizar la valoración de la correcta elaboración del documento Documento de Pruebas</v>
      </c>
      <c r="C10" s="83"/>
      <c r="D10" s="83"/>
      <c r="E10" s="83"/>
      <c r="F10" s="83"/>
      <c r="G10" s="83"/>
      <c r="H10" s="83"/>
      <c r="I10" s="83"/>
      <c r="J10" s="83"/>
    </row>
    <row r="11" spans="1:10" ht="15" customHeight="1" x14ac:dyDescent="0.2">
      <c r="A11" s="6" t="s">
        <v>17</v>
      </c>
      <c r="B11" s="84" t="s">
        <v>68</v>
      </c>
      <c r="C11" s="85"/>
      <c r="D11" s="86"/>
      <c r="E11" s="80" t="s">
        <v>18</v>
      </c>
      <c r="F11" s="80"/>
      <c r="G11" s="80"/>
      <c r="H11" s="81" t="s">
        <v>69</v>
      </c>
      <c r="I11" s="81"/>
      <c r="J11" s="81"/>
    </row>
    <row r="12" spans="1:10" ht="15" customHeight="1" x14ac:dyDescent="0.25">
      <c r="A12" s="7" t="s">
        <v>19</v>
      </c>
      <c r="B12" s="81" t="s">
        <v>70</v>
      </c>
      <c r="C12" s="81"/>
      <c r="D12" s="81"/>
      <c r="E12" s="80" t="s">
        <v>20</v>
      </c>
      <c r="F12" s="80"/>
      <c r="G12" s="80"/>
      <c r="H12" s="81" t="s">
        <v>65</v>
      </c>
      <c r="I12" s="81"/>
      <c r="J12" s="81"/>
    </row>
    <row r="13" spans="1:10" ht="30" customHeight="1" x14ac:dyDescent="0.25">
      <c r="A13" s="8" t="s">
        <v>21</v>
      </c>
      <c r="B13" s="79">
        <v>43609</v>
      </c>
      <c r="C13" s="79"/>
      <c r="D13" s="79"/>
      <c r="E13" s="80" t="s">
        <v>22</v>
      </c>
      <c r="F13" s="80"/>
      <c r="G13" s="80"/>
      <c r="H13" s="79">
        <v>43609</v>
      </c>
      <c r="I13" s="79"/>
      <c r="J13" s="79"/>
    </row>
    <row r="14" spans="1:10" ht="15" customHeight="1" x14ac:dyDescent="0.25">
      <c r="A14" s="7" t="s">
        <v>36</v>
      </c>
      <c r="B14" s="81"/>
      <c r="C14" s="81"/>
      <c r="D14" s="81"/>
      <c r="E14" s="80" t="s">
        <v>23</v>
      </c>
      <c r="F14" s="80"/>
      <c r="G14" s="80"/>
      <c r="H14" s="79"/>
      <c r="I14" s="79"/>
      <c r="J14" s="79"/>
    </row>
    <row r="15" spans="1:10" ht="15" customHeight="1" x14ac:dyDescent="0.25">
      <c r="A15" s="7" t="s">
        <v>24</v>
      </c>
      <c r="B15" s="79">
        <v>43507</v>
      </c>
      <c r="C15" s="79"/>
      <c r="D15" s="79"/>
      <c r="E15" s="80" t="s">
        <v>25</v>
      </c>
      <c r="F15" s="80"/>
      <c r="G15" s="80"/>
      <c r="H15" s="79">
        <v>43676</v>
      </c>
      <c r="I15" s="79"/>
      <c r="J15" s="79"/>
    </row>
    <row r="16" spans="1:10" ht="15" customHeight="1" x14ac:dyDescent="0.2">
      <c r="A16" s="26" t="s">
        <v>1</v>
      </c>
      <c r="B16" s="82">
        <v>1</v>
      </c>
      <c r="C16" s="82"/>
      <c r="D16" s="82"/>
      <c r="E16" s="80" t="s">
        <v>26</v>
      </c>
      <c r="F16" s="80"/>
      <c r="G16" s="80"/>
      <c r="H16" s="81" t="s">
        <v>66</v>
      </c>
      <c r="I16" s="81"/>
      <c r="J16" s="81"/>
    </row>
    <row r="17" spans="1:10" ht="15" x14ac:dyDescent="0.25">
      <c r="A17" s="25" t="s">
        <v>37</v>
      </c>
      <c r="B17" s="78" t="s">
        <v>3</v>
      </c>
      <c r="C17" s="78"/>
      <c r="D17" s="78"/>
      <c r="E17" s="78"/>
      <c r="F17" s="78"/>
      <c r="G17" s="78"/>
      <c r="H17" s="9"/>
      <c r="I17" s="10"/>
      <c r="J17" s="10"/>
    </row>
    <row r="18" spans="1:10" x14ac:dyDescent="0.2">
      <c r="A18" s="70"/>
      <c r="B18" s="71"/>
      <c r="C18" s="71"/>
      <c r="D18" s="71"/>
      <c r="E18" s="71"/>
      <c r="F18" s="71"/>
      <c r="G18" s="71"/>
      <c r="H18" s="9"/>
      <c r="I18" s="10"/>
      <c r="J18" s="10"/>
    </row>
    <row r="19" spans="1:10" x14ac:dyDescent="0.2">
      <c r="A19" s="70"/>
      <c r="B19" s="71"/>
      <c r="C19" s="71"/>
      <c r="D19" s="71"/>
      <c r="E19" s="71"/>
      <c r="F19" s="71"/>
      <c r="G19" s="71"/>
      <c r="H19" s="9"/>
      <c r="I19" s="10"/>
      <c r="J19" s="10"/>
    </row>
    <row r="20" spans="1:10" x14ac:dyDescent="0.2">
      <c r="A20" s="70"/>
      <c r="B20" s="71"/>
      <c r="C20" s="71"/>
      <c r="D20" s="71"/>
      <c r="E20" s="71"/>
      <c r="F20" s="71"/>
      <c r="G20" s="71"/>
      <c r="H20" s="9"/>
      <c r="I20" s="10"/>
      <c r="J20" s="10"/>
    </row>
    <row r="21" spans="1:10" ht="79.5" customHeight="1" x14ac:dyDescent="0.2">
      <c r="A21" s="72" t="s">
        <v>27</v>
      </c>
      <c r="B21" s="73"/>
      <c r="C21" s="73"/>
      <c r="D21" s="73"/>
      <c r="E21" s="73"/>
      <c r="F21" s="73"/>
      <c r="G21" s="74"/>
      <c r="H21" s="10"/>
      <c r="I21" s="10"/>
      <c r="J21" s="10"/>
    </row>
    <row r="22" spans="1:10" ht="15" customHeight="1" x14ac:dyDescent="0.25">
      <c r="A22" s="11" t="s">
        <v>28</v>
      </c>
      <c r="B22" s="12">
        <f>'Criterios de Cumplimiento'!C14</f>
        <v>1</v>
      </c>
      <c r="C22" s="13"/>
      <c r="D22" s="13"/>
      <c r="F22" s="75"/>
      <c r="G22" s="75"/>
      <c r="H22" s="75"/>
      <c r="I22" s="77"/>
      <c r="J22" s="77"/>
    </row>
    <row r="23" spans="1:10" ht="15" x14ac:dyDescent="0.25">
      <c r="A23" s="14" t="s">
        <v>60</v>
      </c>
      <c r="B23" s="15">
        <f>SUM(Lista_Verificación!L12:L24)</f>
        <v>12</v>
      </c>
      <c r="C23" s="16" t="s">
        <v>29</v>
      </c>
      <c r="D23" s="15">
        <f>SUM(Lista_Verificación!J12:J24)</f>
        <v>12</v>
      </c>
      <c r="E23" s="28">
        <f>Lista_Verificación!I25</f>
        <v>1</v>
      </c>
      <c r="F23" s="75"/>
      <c r="G23" s="75"/>
      <c r="H23" s="75"/>
      <c r="I23" s="77"/>
      <c r="J23" s="77"/>
    </row>
    <row r="24" spans="1:10" ht="20.25" customHeight="1" x14ac:dyDescent="0.2">
      <c r="A24" s="76" t="s">
        <v>30</v>
      </c>
      <c r="B24" s="76"/>
      <c r="C24" s="76"/>
      <c r="D24" s="76"/>
      <c r="E24" s="76"/>
      <c r="F24" s="76"/>
      <c r="G24" s="76"/>
      <c r="H24" s="76"/>
      <c r="I24" s="76"/>
      <c r="J24" s="76"/>
    </row>
    <row r="25" spans="1:10" ht="30" customHeight="1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</row>
    <row r="26" spans="1:10" ht="33" customHeight="1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</row>
    <row r="27" spans="1:10" ht="30" customHeight="1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</row>
    <row r="28" spans="1:10" ht="32.25" customHeight="1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</row>
    <row r="29" spans="1:10" ht="28.5" customHeight="1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</row>
    <row r="30" spans="1:10" ht="14.25" customHeight="1" x14ac:dyDescent="0.2">
      <c r="A30" s="63" t="s">
        <v>31</v>
      </c>
      <c r="B30" s="64"/>
      <c r="C30" s="64"/>
      <c r="D30" s="64"/>
      <c r="E30" s="64"/>
      <c r="F30" s="64"/>
      <c r="G30" s="64"/>
      <c r="H30" s="64"/>
      <c r="I30" s="64"/>
      <c r="J30" s="65"/>
    </row>
    <row r="31" spans="1:10" x14ac:dyDescent="0.2">
      <c r="A31" s="63"/>
      <c r="B31" s="64"/>
      <c r="C31" s="64"/>
      <c r="D31" s="64"/>
      <c r="E31" s="64"/>
      <c r="F31" s="64"/>
      <c r="G31" s="64"/>
      <c r="H31" s="64"/>
      <c r="I31" s="64"/>
      <c r="J31" s="65"/>
    </row>
    <row r="32" spans="1:10" ht="15" thickBo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8"/>
    </row>
    <row r="33" spans="1:8" ht="15" thickTop="1" x14ac:dyDescent="0.2">
      <c r="A33" s="69"/>
      <c r="B33" s="61"/>
      <c r="C33" s="61"/>
      <c r="D33" s="61"/>
      <c r="E33" s="61"/>
      <c r="F33" s="61"/>
      <c r="G33" s="61"/>
      <c r="H33" s="61"/>
    </row>
    <row r="34" spans="1:8" x14ac:dyDescent="0.2">
      <c r="A34" s="69"/>
      <c r="B34" s="61"/>
      <c r="C34" s="61"/>
      <c r="D34" s="61"/>
      <c r="E34" s="61"/>
      <c r="F34" s="61"/>
      <c r="G34" s="61"/>
      <c r="H34" s="61"/>
    </row>
    <row r="35" spans="1:8" x14ac:dyDescent="0.2">
      <c r="A35" s="53"/>
      <c r="B35" s="61"/>
      <c r="C35" s="61"/>
      <c r="D35" s="61"/>
      <c r="E35" s="61"/>
      <c r="F35" s="61"/>
      <c r="G35" s="61"/>
      <c r="H35" s="61"/>
    </row>
    <row r="36" spans="1:8" x14ac:dyDescent="0.2">
      <c r="A36" s="53"/>
      <c r="B36" s="61"/>
      <c r="C36" s="61"/>
      <c r="D36" s="61"/>
      <c r="E36" s="61"/>
      <c r="F36" s="61"/>
      <c r="G36" s="61"/>
      <c r="H36" s="61"/>
    </row>
    <row r="37" spans="1:8" x14ac:dyDescent="0.2">
      <c r="A37" s="53"/>
      <c r="B37" s="61"/>
      <c r="C37" s="61"/>
      <c r="D37" s="61"/>
      <c r="E37" s="61"/>
      <c r="F37" s="61"/>
      <c r="G37" s="61"/>
      <c r="H37" s="61"/>
    </row>
    <row r="38" spans="1:8" x14ac:dyDescent="0.2">
      <c r="A38" s="53"/>
      <c r="B38" s="61"/>
      <c r="C38" s="61"/>
      <c r="D38" s="61"/>
      <c r="E38" s="61"/>
      <c r="F38" s="61"/>
      <c r="G38" s="61"/>
      <c r="H38" s="61"/>
    </row>
    <row r="39" spans="1:8" x14ac:dyDescent="0.2">
      <c r="A39" s="53"/>
      <c r="B39" s="61"/>
      <c r="C39" s="61"/>
      <c r="D39" s="61"/>
      <c r="E39" s="61"/>
      <c r="F39" s="61"/>
      <c r="G39" s="61"/>
      <c r="H39" s="61"/>
    </row>
  </sheetData>
  <mergeCells count="37">
    <mergeCell ref="B12:D12"/>
    <mergeCell ref="E12:G12"/>
    <mergeCell ref="H12:J12"/>
    <mergeCell ref="A9:J9"/>
    <mergeCell ref="B10:J10"/>
    <mergeCell ref="B11:D11"/>
    <mergeCell ref="E11:G11"/>
    <mergeCell ref="H11:J11"/>
    <mergeCell ref="B17:G17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A18:A20"/>
    <mergeCell ref="B18:G20"/>
    <mergeCell ref="A21:G21"/>
    <mergeCell ref="F22:H23"/>
    <mergeCell ref="A24:J24"/>
    <mergeCell ref="I22:J23"/>
    <mergeCell ref="A25:J29"/>
    <mergeCell ref="A30:J32"/>
    <mergeCell ref="A33:A34"/>
    <mergeCell ref="B33:H33"/>
    <mergeCell ref="B34:H34"/>
    <mergeCell ref="B35:H35"/>
    <mergeCell ref="B36:H36"/>
    <mergeCell ref="B37:H37"/>
    <mergeCell ref="B38:H38"/>
    <mergeCell ref="B39:H39"/>
  </mergeCells>
  <conditionalFormatting sqref="E23">
    <cfRule type="cellIs" dxfId="15" priority="4" operator="greaterThanOrEqual">
      <formula>90%</formula>
    </cfRule>
    <cfRule type="cellIs" dxfId="14" priority="5" operator="greaterThanOrEqual">
      <formula>80%</formula>
    </cfRule>
    <cfRule type="cellIs" dxfId="13" priority="6" operator="lessThan">
      <formula>80%</formula>
    </cfRule>
  </conditionalFormatting>
  <conditionalFormatting sqref="B22">
    <cfRule type="cellIs" dxfId="12" priority="1" operator="greaterThanOrEqual">
      <formula>0.9</formula>
    </cfRule>
    <cfRule type="cellIs" dxfId="11" priority="2" operator="greaterThanOrEqual">
      <formula>0.8</formula>
    </cfRule>
    <cfRule type="cellIs" dxfId="10" priority="3" operator="lessThan">
      <formula>0.8</formula>
    </cfRule>
  </conditionalFormatting>
  <dataValidations count="1">
    <dataValidation type="list" allowBlank="1" showInputMessage="1" showErrorMessage="1" sqref="H16:J16">
      <formula1>"Administración de Proyecto,Análisis,Diseño,Desarrollo,Pruebas,Acompañamiento a la Implementación"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7:L22"/>
  <sheetViews>
    <sheetView showGridLines="0" showRowColHeaders="0" zoomScaleNormal="100" workbookViewId="0">
      <selection activeCell="M8" sqref="M8"/>
    </sheetView>
  </sheetViews>
  <sheetFormatPr baseColWidth="10" defaultRowHeight="14.25" x14ac:dyDescent="0.2"/>
  <cols>
    <col min="1" max="8" width="11.42578125" style="4"/>
    <col min="9" max="9" width="1.7109375" style="4" customWidth="1"/>
    <col min="10" max="16384" width="11.42578125" style="4"/>
  </cols>
  <sheetData>
    <row r="7" spans="1:11" ht="23.25" x14ac:dyDescent="0.2">
      <c r="A7" s="88" t="s">
        <v>59</v>
      </c>
      <c r="B7" s="89"/>
      <c r="C7" s="89"/>
      <c r="D7" s="89"/>
      <c r="E7" s="89"/>
      <c r="F7" s="89"/>
      <c r="G7" s="89"/>
      <c r="H7" s="89"/>
      <c r="I7" s="89"/>
      <c r="J7" s="89"/>
      <c r="K7" s="89"/>
    </row>
    <row r="8" spans="1:11" ht="44.25" customHeight="1" x14ac:dyDescent="0.2">
      <c r="A8" s="88" t="str">
        <f>Carátula!A7</f>
        <v>Documento de Pruebas</v>
      </c>
      <c r="B8" s="89"/>
      <c r="C8" s="89"/>
      <c r="D8" s="89"/>
      <c r="E8" s="89"/>
      <c r="F8" s="89"/>
      <c r="G8" s="89"/>
      <c r="H8" s="89"/>
      <c r="I8" s="89"/>
      <c r="J8" s="89"/>
      <c r="K8" s="89"/>
    </row>
    <row r="10" spans="1:11" ht="23.25" x14ac:dyDescent="0.35">
      <c r="A10" s="90" t="s">
        <v>0</v>
      </c>
      <c r="B10" s="90"/>
      <c r="C10" s="90"/>
      <c r="D10" s="90"/>
      <c r="E10" s="90"/>
      <c r="F10" s="90"/>
      <c r="G10" s="90"/>
      <c r="H10" s="90"/>
      <c r="I10" s="90"/>
    </row>
    <row r="12" spans="1:11" ht="20.25" x14ac:dyDescent="0.2">
      <c r="A12" s="91" t="s">
        <v>32</v>
      </c>
      <c r="B12" s="91"/>
      <c r="C12" s="91"/>
      <c r="D12" s="91"/>
      <c r="E12" s="91"/>
      <c r="F12" s="91"/>
      <c r="G12" s="91"/>
      <c r="H12" s="91"/>
    </row>
    <row r="13" spans="1:11" ht="36" customHeight="1" x14ac:dyDescent="0.2">
      <c r="A13" s="87" t="s">
        <v>40</v>
      </c>
      <c r="B13" s="87"/>
      <c r="C13" s="87"/>
      <c r="D13" s="87"/>
      <c r="E13" s="87"/>
      <c r="F13" s="87"/>
      <c r="G13" s="87"/>
      <c r="H13" s="87"/>
    </row>
    <row r="14" spans="1:11" ht="36" customHeight="1" x14ac:dyDescent="0.2">
      <c r="A14" s="87" t="s">
        <v>41</v>
      </c>
      <c r="B14" s="87"/>
      <c r="C14" s="87"/>
      <c r="D14" s="87"/>
      <c r="E14" s="87"/>
      <c r="F14" s="87"/>
      <c r="G14" s="87"/>
      <c r="H14" s="87"/>
    </row>
    <row r="15" spans="1:11" ht="36" customHeight="1" x14ac:dyDescent="0.2">
      <c r="A15" s="87" t="s">
        <v>42</v>
      </c>
      <c r="B15" s="87"/>
      <c r="C15" s="87"/>
      <c r="D15" s="87"/>
      <c r="E15" s="87"/>
      <c r="F15" s="87"/>
      <c r="G15" s="87"/>
      <c r="H15" s="87"/>
    </row>
    <row r="17" spans="1:12" ht="20.25" x14ac:dyDescent="0.3">
      <c r="A17" s="91" t="s">
        <v>14</v>
      </c>
      <c r="B17" s="91"/>
      <c r="C17" s="91"/>
      <c r="D17" s="91"/>
      <c r="E17" s="91"/>
      <c r="F17" s="91"/>
      <c r="G17" s="91"/>
      <c r="H17" s="91"/>
      <c r="I17" s="17"/>
      <c r="J17" s="17"/>
      <c r="K17" s="17"/>
      <c r="L17" s="17"/>
    </row>
    <row r="18" spans="1:12" ht="30" customHeight="1" x14ac:dyDescent="0.2">
      <c r="A18" s="87" t="s">
        <v>61</v>
      </c>
      <c r="B18" s="87"/>
      <c r="C18" s="87"/>
      <c r="D18" s="87"/>
      <c r="E18" s="87"/>
      <c r="F18" s="87"/>
      <c r="G18" s="87"/>
      <c r="H18" s="87"/>
    </row>
    <row r="19" spans="1:12" ht="16.5" customHeight="1" x14ac:dyDescent="0.2">
      <c r="A19" s="87" t="s">
        <v>63</v>
      </c>
      <c r="B19" s="87"/>
      <c r="C19" s="87"/>
      <c r="D19" s="87"/>
      <c r="E19" s="87"/>
      <c r="F19" s="87"/>
      <c r="G19" s="87"/>
      <c r="H19" s="87"/>
    </row>
    <row r="20" spans="1:12" ht="32.25" customHeight="1" x14ac:dyDescent="0.2">
      <c r="A20" s="87" t="s">
        <v>62</v>
      </c>
      <c r="B20" s="87"/>
      <c r="C20" s="87"/>
      <c r="D20" s="87"/>
      <c r="E20" s="87"/>
      <c r="F20" s="87"/>
      <c r="G20" s="87"/>
      <c r="H20" s="87"/>
    </row>
    <row r="21" spans="1:12" ht="63.75" customHeight="1" x14ac:dyDescent="0.2">
      <c r="A21" s="87" t="s">
        <v>64</v>
      </c>
      <c r="B21" s="87"/>
      <c r="C21" s="87"/>
      <c r="D21" s="87"/>
      <c r="E21" s="87"/>
      <c r="F21" s="87"/>
      <c r="G21" s="87"/>
      <c r="H21" s="87"/>
    </row>
    <row r="22" spans="1:12" ht="50.25" customHeight="1" x14ac:dyDescent="0.2">
      <c r="A22" s="87" t="s">
        <v>45</v>
      </c>
      <c r="B22" s="87"/>
      <c r="C22" s="87"/>
      <c r="D22" s="87"/>
      <c r="E22" s="87"/>
      <c r="F22" s="87"/>
      <c r="G22" s="87"/>
      <c r="H22" s="87"/>
    </row>
  </sheetData>
  <sheetProtection sheet="1" objects="1" scenarios="1"/>
  <mergeCells count="13">
    <mergeCell ref="A22:H22"/>
    <mergeCell ref="A21:H21"/>
    <mergeCell ref="A7:K7"/>
    <mergeCell ref="A8:K8"/>
    <mergeCell ref="A10:I10"/>
    <mergeCell ref="A12:H12"/>
    <mergeCell ref="A13:H13"/>
    <mergeCell ref="A14:H14"/>
    <mergeCell ref="A15:H15"/>
    <mergeCell ref="A17:H17"/>
    <mergeCell ref="A18:H18"/>
    <mergeCell ref="A19:H19"/>
    <mergeCell ref="A20:H20"/>
  </mergeCells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6:N14"/>
  <sheetViews>
    <sheetView showGridLines="0" showRowColHeaders="0" zoomScale="90" zoomScaleNormal="90" workbookViewId="0">
      <selection activeCell="E20" sqref="E20"/>
    </sheetView>
  </sheetViews>
  <sheetFormatPr baseColWidth="10" defaultRowHeight="14.25" x14ac:dyDescent="0.2"/>
  <cols>
    <col min="1" max="1" width="14.42578125" style="4" customWidth="1"/>
    <col min="2" max="2" width="16.85546875" style="4" customWidth="1"/>
    <col min="3" max="3" width="15.5703125" style="4" customWidth="1"/>
    <col min="4" max="4" width="16.42578125" style="4" customWidth="1"/>
    <col min="5" max="5" width="17" style="4" customWidth="1"/>
    <col min="6" max="6" width="30.42578125" style="4" customWidth="1"/>
    <col min="7" max="7" width="24.85546875" style="4" customWidth="1"/>
    <col min="8" max="8" width="30.28515625" style="4" customWidth="1"/>
    <col min="9" max="9" width="11.42578125" style="4" customWidth="1"/>
    <col min="10" max="10" width="0" style="4" hidden="1" customWidth="1"/>
    <col min="11" max="11" width="5" style="4" hidden="1" customWidth="1"/>
    <col min="12" max="12" width="4.5703125" style="4" hidden="1" customWidth="1"/>
    <col min="13" max="13" width="5.28515625" style="4" hidden="1" customWidth="1"/>
    <col min="14" max="14" width="6" style="4" hidden="1" customWidth="1"/>
    <col min="15" max="15" width="5.85546875" style="4" customWidth="1"/>
    <col min="16" max="16384" width="11.42578125" style="4"/>
  </cols>
  <sheetData>
    <row r="6" spans="1:14" ht="9" customHeight="1" x14ac:dyDescent="0.2"/>
    <row r="7" spans="1:14" ht="20.25" x14ac:dyDescent="0.3">
      <c r="A7" s="91" t="s">
        <v>12</v>
      </c>
      <c r="B7" s="91"/>
      <c r="C7" s="91"/>
      <c r="D7" s="91"/>
      <c r="E7" s="91"/>
      <c r="F7" s="91"/>
      <c r="G7" s="91"/>
      <c r="H7" s="91"/>
      <c r="I7" s="91"/>
      <c r="J7" s="18"/>
      <c r="K7" s="18"/>
      <c r="L7" s="18"/>
    </row>
    <row r="8" spans="1:14" ht="15" customHeight="1" x14ac:dyDescent="0.2">
      <c r="A8" s="87" t="s">
        <v>46</v>
      </c>
      <c r="B8" s="87"/>
      <c r="C8" s="87"/>
      <c r="D8" s="87"/>
      <c r="E8" s="87"/>
      <c r="F8" s="87"/>
      <c r="G8" s="87"/>
      <c r="H8" s="87"/>
      <c r="I8" s="87"/>
    </row>
    <row r="9" spans="1:14" ht="9.75" customHeight="1" x14ac:dyDescent="0.2">
      <c r="A9" s="87"/>
      <c r="B9" s="87"/>
      <c r="C9" s="87"/>
      <c r="D9" s="87"/>
      <c r="E9" s="87"/>
      <c r="F9" s="87"/>
      <c r="G9" s="87"/>
      <c r="H9" s="87"/>
      <c r="I9" s="87"/>
      <c r="J9" s="51"/>
    </row>
    <row r="10" spans="1:14" ht="18.75" customHeight="1" x14ac:dyDescent="0.2">
      <c r="A10" s="58" t="s">
        <v>4</v>
      </c>
      <c r="B10" s="94" t="s">
        <v>33</v>
      </c>
      <c r="C10" s="94"/>
      <c r="D10" s="94"/>
      <c r="E10" s="94"/>
      <c r="F10" s="58" t="s">
        <v>6</v>
      </c>
      <c r="G10" s="95" t="s">
        <v>7</v>
      </c>
      <c r="H10" s="96"/>
      <c r="I10" s="97"/>
      <c r="J10" s="19"/>
    </row>
    <row r="11" spans="1:14" ht="44.25" customHeight="1" x14ac:dyDescent="0.2">
      <c r="A11" s="52">
        <v>1</v>
      </c>
      <c r="B11" s="98" t="s">
        <v>55</v>
      </c>
      <c r="C11" s="98"/>
      <c r="D11" s="98"/>
      <c r="E11" s="98"/>
      <c r="F11" s="52"/>
      <c r="G11" s="62"/>
      <c r="H11" s="62"/>
      <c r="I11" s="62"/>
      <c r="J11" s="59"/>
      <c r="K11" s="59"/>
      <c r="L11" s="59"/>
      <c r="M11" s="59">
        <v>1</v>
      </c>
      <c r="N11" s="59">
        <f t="shared" ref="N11:N12" si="0">IF(M11=1,1,IF(M11=2,0,""))</f>
        <v>1</v>
      </c>
    </row>
    <row r="12" spans="1:14" ht="44.25" customHeight="1" x14ac:dyDescent="0.2">
      <c r="A12" s="52">
        <v>2</v>
      </c>
      <c r="B12" s="98" t="s">
        <v>56</v>
      </c>
      <c r="C12" s="98"/>
      <c r="D12" s="98"/>
      <c r="E12" s="98"/>
      <c r="F12" s="52"/>
      <c r="G12" s="62"/>
      <c r="H12" s="62"/>
      <c r="I12" s="62"/>
      <c r="J12" s="59"/>
      <c r="K12" s="59"/>
      <c r="L12" s="59"/>
      <c r="M12" s="59">
        <v>1</v>
      </c>
      <c r="N12" s="59">
        <f t="shared" si="0"/>
        <v>1</v>
      </c>
    </row>
    <row r="13" spans="1:14" ht="16.5" customHeight="1" x14ac:dyDescent="0.2"/>
    <row r="14" spans="1:14" ht="27.75" customHeight="1" x14ac:dyDescent="0.2">
      <c r="A14" s="92" t="s">
        <v>34</v>
      </c>
      <c r="B14" s="93"/>
      <c r="C14" s="60">
        <f>IFERROR((SUM($N$11:$N$12))/(COUNT($N$11:$N$12)),"-")</f>
        <v>1</v>
      </c>
    </row>
  </sheetData>
  <sheetProtection sheet="1" scenarios="1"/>
  <mergeCells count="9">
    <mergeCell ref="A14:B14"/>
    <mergeCell ref="A7:I7"/>
    <mergeCell ref="A8:I9"/>
    <mergeCell ref="B10:E10"/>
    <mergeCell ref="G10:I10"/>
    <mergeCell ref="B11:E11"/>
    <mergeCell ref="G11:I11"/>
    <mergeCell ref="B12:E12"/>
    <mergeCell ref="G12:I12"/>
  </mergeCells>
  <conditionalFormatting sqref="C14">
    <cfRule type="cellIs" dxfId="9" priority="1" operator="greaterThanOrEqual">
      <formula>0.9</formula>
    </cfRule>
    <cfRule type="cellIs" dxfId="8" priority="2" operator="greaterThanOrEqual">
      <formula>0.8</formula>
    </cfRule>
    <cfRule type="cellIs" dxfId="7" priority="3" operator="lessThan">
      <formula>0.8</formula>
    </cfRule>
  </conditionalFormatting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3" r:id="rId4" name="Group Box 9">
              <controlPr defaultSize="0" autoFill="0" autoPict="0">
                <anchor moveWithCells="1">
                  <from>
                    <xdr:col>5</xdr:col>
                    <xdr:colOff>57150</xdr:colOff>
                    <xdr:row>10</xdr:row>
                    <xdr:rowOff>57150</xdr:rowOff>
                  </from>
                  <to>
                    <xdr:col>5</xdr:col>
                    <xdr:colOff>1981200</xdr:colOff>
                    <xdr:row>10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5" name="Option Button 11">
              <controlPr defaultSize="0" autoFill="0" autoLine="0" autoPict="0">
                <anchor>
                  <from>
                    <xdr:col>5</xdr:col>
                    <xdr:colOff>180975</xdr:colOff>
                    <xdr:row>10</xdr:row>
                    <xdr:rowOff>152400</xdr:rowOff>
                  </from>
                  <to>
                    <xdr:col>5</xdr:col>
                    <xdr:colOff>485775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6" name="Option Button 12">
              <controlPr defaultSize="0" autoFill="0" autoLine="0" autoPict="0">
                <anchor>
                  <from>
                    <xdr:col>5</xdr:col>
                    <xdr:colOff>161925</xdr:colOff>
                    <xdr:row>11</xdr:row>
                    <xdr:rowOff>180975</xdr:rowOff>
                  </from>
                  <to>
                    <xdr:col>5</xdr:col>
                    <xdr:colOff>466725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7" name="Group Box 13">
              <controlPr defaultSize="0" autoFill="0" autoPict="0">
                <anchor moveWithCells="1">
                  <from>
                    <xdr:col>5</xdr:col>
                    <xdr:colOff>57150</xdr:colOff>
                    <xdr:row>11</xdr:row>
                    <xdr:rowOff>57150</xdr:rowOff>
                  </from>
                  <to>
                    <xdr:col>5</xdr:col>
                    <xdr:colOff>1981200</xdr:colOff>
                    <xdr:row>11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8" name="Option Button 14">
              <controlPr defaultSize="0" autoFill="0" autoLine="0" autoPict="0">
                <anchor moveWithCells="1">
                  <from>
                    <xdr:col>5</xdr:col>
                    <xdr:colOff>657225</xdr:colOff>
                    <xdr:row>11</xdr:row>
                    <xdr:rowOff>171450</xdr:rowOff>
                  </from>
                  <to>
                    <xdr:col>5</xdr:col>
                    <xdr:colOff>962025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9" name="Option Button 34">
              <controlPr defaultSize="0" autoFill="0" autoLine="0" autoPict="0">
                <anchor moveWithCells="1">
                  <from>
                    <xdr:col>5</xdr:col>
                    <xdr:colOff>666750</xdr:colOff>
                    <xdr:row>10</xdr:row>
                    <xdr:rowOff>180975</xdr:rowOff>
                  </from>
                  <to>
                    <xdr:col>5</xdr:col>
                    <xdr:colOff>1133475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0" name="Option Button 35">
              <controlPr defaultSize="0" autoFill="0" autoLine="0" autoPict="0">
                <anchor moveWithCells="1">
                  <from>
                    <xdr:col>5</xdr:col>
                    <xdr:colOff>1171575</xdr:colOff>
                    <xdr:row>11</xdr:row>
                    <xdr:rowOff>180975</xdr:rowOff>
                  </from>
                  <to>
                    <xdr:col>5</xdr:col>
                    <xdr:colOff>1876425</xdr:colOff>
                    <xdr:row>11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11" name="Option Button 41">
              <controlPr defaultSize="0" autoFill="0" autoLine="0" autoPict="0">
                <anchor moveWithCells="1">
                  <from>
                    <xdr:col>5</xdr:col>
                    <xdr:colOff>1209675</xdr:colOff>
                    <xdr:row>10</xdr:row>
                    <xdr:rowOff>190500</xdr:rowOff>
                  </from>
                  <to>
                    <xdr:col>5</xdr:col>
                    <xdr:colOff>1885950</xdr:colOff>
                    <xdr:row>10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5"/>
  <sheetViews>
    <sheetView showGridLines="0" showRowColHeaders="0" topLeftCell="A2" zoomScale="85" zoomScaleNormal="85" workbookViewId="0">
      <selection activeCell="F26" sqref="F26"/>
    </sheetView>
  </sheetViews>
  <sheetFormatPr baseColWidth="10" defaultColWidth="11.42578125" defaultRowHeight="15" x14ac:dyDescent="0.25"/>
  <cols>
    <col min="1" max="1" width="12.140625" style="50" customWidth="1"/>
    <col min="2" max="2" width="7.28515625" style="34" customWidth="1"/>
    <col min="3" max="3" width="13.7109375" style="34" customWidth="1"/>
    <col min="4" max="4" width="15.140625" style="34" customWidth="1"/>
    <col min="5" max="5" width="16.85546875" style="34" customWidth="1"/>
    <col min="6" max="6" width="15.140625" style="34" bestFit="1" customWidth="1"/>
    <col min="7" max="7" width="11.28515625" style="34" customWidth="1"/>
    <col min="8" max="8" width="21.140625" style="34" customWidth="1"/>
    <col min="9" max="9" width="12.85546875" style="34" bestFit="1" customWidth="1"/>
    <col min="10" max="10" width="9.5703125" style="34" hidden="1" customWidth="1"/>
    <col min="11" max="11" width="12.7109375" style="34" hidden="1" customWidth="1"/>
    <col min="12" max="12" width="5.140625" style="34" hidden="1" customWidth="1"/>
    <col min="13" max="13" width="10.42578125" style="34" hidden="1" customWidth="1"/>
    <col min="14" max="16384" width="11.42578125" style="34"/>
  </cols>
  <sheetData>
    <row r="1" spans="1:13" x14ac:dyDescent="0.25">
      <c r="A1" s="30"/>
      <c r="B1" s="31"/>
      <c r="C1" s="31"/>
      <c r="D1" s="31"/>
      <c r="E1" s="32"/>
      <c r="F1" s="31"/>
      <c r="G1" s="32"/>
      <c r="H1" s="31"/>
      <c r="I1" s="33"/>
    </row>
    <row r="2" spans="1:13" x14ac:dyDescent="0.25">
      <c r="A2" s="35"/>
      <c r="B2" s="33"/>
      <c r="C2" s="33"/>
      <c r="D2" s="33"/>
      <c r="E2" s="36"/>
      <c r="F2" s="33"/>
      <c r="G2" s="36"/>
      <c r="H2" s="33"/>
      <c r="I2" s="33"/>
    </row>
    <row r="3" spans="1:13" x14ac:dyDescent="0.25">
      <c r="A3" s="37"/>
      <c r="B3" s="38"/>
      <c r="C3" s="38"/>
      <c r="D3" s="38"/>
      <c r="E3" s="39"/>
      <c r="F3" s="38"/>
      <c r="G3" s="39"/>
      <c r="H3" s="38"/>
      <c r="I3" s="38"/>
    </row>
    <row r="4" spans="1:13" x14ac:dyDescent="0.25">
      <c r="A4" s="40"/>
      <c r="B4" s="41"/>
      <c r="C4" s="41"/>
      <c r="D4" s="41"/>
      <c r="E4" s="42"/>
      <c r="F4" s="41"/>
      <c r="G4" s="42"/>
      <c r="H4" s="41"/>
      <c r="I4" s="41"/>
    </row>
    <row r="5" spans="1:13" x14ac:dyDescent="0.25">
      <c r="A5" s="40"/>
      <c r="B5" s="41"/>
      <c r="C5" s="41"/>
      <c r="D5" s="41"/>
      <c r="E5" s="43"/>
      <c r="F5" s="41"/>
      <c r="G5" s="42"/>
      <c r="H5" s="41"/>
      <c r="I5" s="41"/>
    </row>
    <row r="6" spans="1:13" ht="8.25" customHeight="1" x14ac:dyDescent="0.25">
      <c r="A6" s="40"/>
      <c r="B6" s="41"/>
      <c r="C6" s="41"/>
      <c r="D6" s="41"/>
      <c r="E6" s="42"/>
      <c r="F6" s="41"/>
      <c r="G6" s="42"/>
      <c r="H6" s="41"/>
      <c r="I6" s="41"/>
    </row>
    <row r="7" spans="1:13" ht="5.25" customHeight="1" x14ac:dyDescent="0.25">
      <c r="A7" s="40"/>
      <c r="B7" s="41"/>
      <c r="C7" s="41"/>
      <c r="D7" s="41"/>
      <c r="E7" s="42"/>
      <c r="F7" s="41"/>
      <c r="G7" s="42"/>
      <c r="H7" s="41"/>
      <c r="I7" s="41"/>
    </row>
    <row r="8" spans="1:13" ht="20.25" x14ac:dyDescent="0.3">
      <c r="A8" s="91" t="s">
        <v>12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ht="29.25" customHeight="1" x14ac:dyDescent="0.25">
      <c r="A9" s="108" t="s">
        <v>35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</row>
    <row r="10" spans="1:13" ht="15" customHeight="1" x14ac:dyDescent="0.25">
      <c r="A10" s="21" t="s">
        <v>15</v>
      </c>
      <c r="B10" s="22" t="s">
        <v>54</v>
      </c>
      <c r="C10" s="22" t="str">
        <f>Carátula!A7</f>
        <v>Documento de Pruebas</v>
      </c>
      <c r="D10" s="44"/>
      <c r="E10" s="44"/>
      <c r="F10" s="44"/>
      <c r="G10" s="44"/>
      <c r="H10" s="44"/>
      <c r="I10" s="44"/>
      <c r="J10" s="44"/>
      <c r="K10" s="44"/>
      <c r="L10" s="44"/>
      <c r="M10" s="45"/>
    </row>
    <row r="11" spans="1:13" x14ac:dyDescent="0.25">
      <c r="A11" s="27" t="s">
        <v>4</v>
      </c>
      <c r="B11" s="94" t="s">
        <v>5</v>
      </c>
      <c r="C11" s="94"/>
      <c r="D11" s="94"/>
      <c r="E11" s="94"/>
      <c r="F11" s="27" t="s">
        <v>6</v>
      </c>
      <c r="G11" s="94" t="s">
        <v>7</v>
      </c>
      <c r="H11" s="94"/>
      <c r="I11" s="27" t="s">
        <v>8</v>
      </c>
      <c r="J11" s="27" t="s">
        <v>9</v>
      </c>
      <c r="K11" s="27" t="s">
        <v>10</v>
      </c>
      <c r="L11" s="27"/>
      <c r="M11" s="27" t="s">
        <v>11</v>
      </c>
    </row>
    <row r="12" spans="1:13" ht="32.25" customHeight="1" x14ac:dyDescent="0.25">
      <c r="A12" s="24">
        <v>1</v>
      </c>
      <c r="B12" s="104" t="s">
        <v>43</v>
      </c>
      <c r="C12" s="104"/>
      <c r="D12" s="104"/>
      <c r="E12" s="104"/>
      <c r="F12" s="1" t="s">
        <v>67</v>
      </c>
      <c r="G12" s="105"/>
      <c r="H12" s="105"/>
      <c r="I12" s="20">
        <f>IF(F12="SI",3,IF(F12="NO",2,1))</f>
        <v>3</v>
      </c>
      <c r="J12" s="46">
        <f>IF(F12="NO APLICA",0,1)</f>
        <v>1</v>
      </c>
      <c r="K12" s="46">
        <f t="shared" ref="K12" si="0">J12*I12</f>
        <v>3</v>
      </c>
      <c r="L12" s="46">
        <f>IF(F12="SI",1,IF(F12="NO",0,0))</f>
        <v>1</v>
      </c>
      <c r="M12" s="2">
        <f>IF(F12="No","3 - Nulo",0)</f>
        <v>0</v>
      </c>
    </row>
    <row r="13" spans="1:13" ht="31.5" customHeight="1" x14ac:dyDescent="0.25">
      <c r="A13" s="24">
        <v>2</v>
      </c>
      <c r="B13" s="104" t="s">
        <v>44</v>
      </c>
      <c r="C13" s="104"/>
      <c r="D13" s="104"/>
      <c r="E13" s="104"/>
      <c r="F13" s="1" t="s">
        <v>67</v>
      </c>
      <c r="G13" s="105"/>
      <c r="H13" s="105"/>
      <c r="I13" s="20">
        <f t="shared" ref="I13:I16" si="1">IF(F13="SI",3,IF(F13="NO",2,1))</f>
        <v>3</v>
      </c>
      <c r="J13" s="46">
        <f t="shared" ref="J13:J16" si="2">IF(F13="NO APLICA",0,1)</f>
        <v>1</v>
      </c>
      <c r="K13" s="46">
        <f t="shared" ref="K13:K16" si="3">J13*I13</f>
        <v>3</v>
      </c>
      <c r="L13" s="46">
        <f t="shared" ref="L13:L16" si="4">IF(F13="SI",1,IF(F13="NO",0,0))</f>
        <v>1</v>
      </c>
      <c r="M13" s="2">
        <f>IF(F13="No","3 - Nulo",0)</f>
        <v>0</v>
      </c>
    </row>
    <row r="14" spans="1:13" ht="33" customHeight="1" x14ac:dyDescent="0.25">
      <c r="A14" s="24">
        <v>3</v>
      </c>
      <c r="B14" s="104" t="s">
        <v>57</v>
      </c>
      <c r="C14" s="104"/>
      <c r="D14" s="104"/>
      <c r="E14" s="104"/>
      <c r="F14" s="1" t="s">
        <v>67</v>
      </c>
      <c r="G14" s="105"/>
      <c r="H14" s="105"/>
      <c r="I14" s="20">
        <f t="shared" si="1"/>
        <v>3</v>
      </c>
      <c r="J14" s="46">
        <f t="shared" si="2"/>
        <v>1</v>
      </c>
      <c r="K14" s="46">
        <f t="shared" si="3"/>
        <v>3</v>
      </c>
      <c r="L14" s="46">
        <f t="shared" si="4"/>
        <v>1</v>
      </c>
      <c r="M14" s="2">
        <f t="shared" ref="M14:M16" si="5">IF(F14="No","3 - Nulo",0)</f>
        <v>0</v>
      </c>
    </row>
    <row r="15" spans="1:13" ht="21.75" customHeight="1" x14ac:dyDescent="0.25">
      <c r="A15" s="24">
        <v>4</v>
      </c>
      <c r="B15" s="103" t="s">
        <v>58</v>
      </c>
      <c r="C15" s="104"/>
      <c r="D15" s="104"/>
      <c r="E15" s="104"/>
      <c r="F15" s="1" t="s">
        <v>67</v>
      </c>
      <c r="G15" s="105"/>
      <c r="H15" s="105"/>
      <c r="I15" s="20">
        <f t="shared" ref="I15" si="6">IF(F15="SI",3,IF(F15="NO",2,1))</f>
        <v>3</v>
      </c>
      <c r="J15" s="46">
        <f t="shared" si="2"/>
        <v>1</v>
      </c>
      <c r="K15" s="46">
        <f t="shared" si="3"/>
        <v>3</v>
      </c>
      <c r="L15" s="46">
        <f t="shared" si="4"/>
        <v>1</v>
      </c>
      <c r="M15" s="2">
        <f t="shared" ref="M15" si="7">IF(F15="No","3 - Nulo",0)</f>
        <v>0</v>
      </c>
    </row>
    <row r="16" spans="1:13" ht="45.75" customHeight="1" x14ac:dyDescent="0.25">
      <c r="A16" s="24">
        <v>5</v>
      </c>
      <c r="B16" s="103" t="s">
        <v>13</v>
      </c>
      <c r="C16" s="104"/>
      <c r="D16" s="104"/>
      <c r="E16" s="104"/>
      <c r="F16" s="1" t="s">
        <v>67</v>
      </c>
      <c r="G16" s="105"/>
      <c r="H16" s="105"/>
      <c r="I16" s="20">
        <f t="shared" si="1"/>
        <v>3</v>
      </c>
      <c r="J16" s="46">
        <f t="shared" si="2"/>
        <v>1</v>
      </c>
      <c r="K16" s="46">
        <f t="shared" si="3"/>
        <v>3</v>
      </c>
      <c r="L16" s="46">
        <f t="shared" si="4"/>
        <v>1</v>
      </c>
      <c r="M16" s="2">
        <f t="shared" si="5"/>
        <v>0</v>
      </c>
    </row>
    <row r="17" spans="1:13" s="4" customFormat="1" ht="29.25" customHeight="1" x14ac:dyDescent="0.2">
      <c r="A17" s="24">
        <v>6</v>
      </c>
      <c r="B17" s="100" t="s">
        <v>38</v>
      </c>
      <c r="C17" s="100"/>
      <c r="D17" s="100"/>
      <c r="E17" s="100"/>
      <c r="F17" s="1">
        <v>0</v>
      </c>
      <c r="G17" s="99"/>
      <c r="H17" s="99"/>
      <c r="I17" s="20">
        <f>IF(AND(F17&gt;-1,F17&lt;6),3,IF(AND(F17&gt;5,F17&lt;11),2,1))</f>
        <v>3</v>
      </c>
      <c r="J17" s="47">
        <v>1</v>
      </c>
      <c r="K17" s="47">
        <f>IF((F17&lt;=5),1,IF(AND(F17&gt;5,F17&lt;=10),0.5,IF((F17&gt;10),0,0)))</f>
        <v>1</v>
      </c>
      <c r="L17" s="57">
        <f>IF((F17&lt;=5),1,IF(AND(F17&gt;5,F17&lt;=10),0.5,IF((F17&gt;10),0,0)))</f>
        <v>1</v>
      </c>
      <c r="M17" s="2"/>
    </row>
    <row r="18" spans="1:13" x14ac:dyDescent="0.25">
      <c r="A18" s="3" t="str">
        <f>A10</f>
        <v xml:space="preserve">Documento </v>
      </c>
      <c r="B18" s="44" t="str">
        <f>B10</f>
        <v>DP</v>
      </c>
      <c r="C18" s="48" t="str">
        <f>C10</f>
        <v>Documento de Pruebas</v>
      </c>
      <c r="D18" s="44"/>
      <c r="E18" s="44"/>
      <c r="F18" s="44"/>
      <c r="G18" s="44"/>
      <c r="H18" s="44"/>
      <c r="I18" s="44"/>
      <c r="J18" s="44"/>
      <c r="K18" s="44"/>
      <c r="L18" s="44"/>
      <c r="M18" s="45"/>
    </row>
    <row r="19" spans="1:13" ht="47.25" customHeight="1" x14ac:dyDescent="0.25">
      <c r="A19" s="24">
        <v>7</v>
      </c>
      <c r="B19" s="103" t="s">
        <v>48</v>
      </c>
      <c r="C19" s="104"/>
      <c r="D19" s="104"/>
      <c r="E19" s="104"/>
      <c r="F19" s="1" t="s">
        <v>67</v>
      </c>
      <c r="G19" s="105"/>
      <c r="H19" s="105"/>
      <c r="I19" s="20">
        <f t="shared" ref="I19:I24" si="8">IF(F19="SI",3,IF(F19="NO",2,1))</f>
        <v>3</v>
      </c>
      <c r="J19" s="46">
        <f t="shared" ref="J19:J24" si="9">IF(F19="NO APLICA",0,1)</f>
        <v>1</v>
      </c>
      <c r="K19" s="46">
        <f t="shared" ref="K19:K25" si="10">J19*I19</f>
        <v>3</v>
      </c>
      <c r="L19" s="46">
        <f t="shared" ref="L19:L24" si="11">IF(F19="SI",1,IF(F19="NO",0,0))</f>
        <v>1</v>
      </c>
      <c r="M19" s="2">
        <f t="shared" ref="M19:M24" si="12">IF(F19="No","3 - Nulo",0)</f>
        <v>0</v>
      </c>
    </row>
    <row r="20" spans="1:13" ht="41.25" customHeight="1" x14ac:dyDescent="0.25">
      <c r="A20" s="23">
        <v>8</v>
      </c>
      <c r="B20" s="103" t="s">
        <v>49</v>
      </c>
      <c r="C20" s="104"/>
      <c r="D20" s="104"/>
      <c r="E20" s="104"/>
      <c r="F20" s="1" t="s">
        <v>67</v>
      </c>
      <c r="G20" s="105"/>
      <c r="H20" s="105"/>
      <c r="I20" s="20">
        <f t="shared" si="8"/>
        <v>3</v>
      </c>
      <c r="J20" s="46">
        <f t="shared" si="9"/>
        <v>1</v>
      </c>
      <c r="K20" s="46">
        <f t="shared" si="10"/>
        <v>3</v>
      </c>
      <c r="L20" s="46">
        <f t="shared" si="11"/>
        <v>1</v>
      </c>
      <c r="M20" s="2">
        <f t="shared" si="12"/>
        <v>0</v>
      </c>
    </row>
    <row r="21" spans="1:13" ht="41.25" customHeight="1" x14ac:dyDescent="0.25">
      <c r="A21" s="24">
        <v>9</v>
      </c>
      <c r="B21" s="103" t="s">
        <v>50</v>
      </c>
      <c r="C21" s="104"/>
      <c r="D21" s="104"/>
      <c r="E21" s="104"/>
      <c r="F21" s="1" t="s">
        <v>67</v>
      </c>
      <c r="G21" s="105"/>
      <c r="H21" s="105"/>
      <c r="I21" s="20">
        <f t="shared" si="8"/>
        <v>3</v>
      </c>
      <c r="J21" s="46">
        <f t="shared" si="9"/>
        <v>1</v>
      </c>
      <c r="K21" s="46">
        <f t="shared" si="10"/>
        <v>3</v>
      </c>
      <c r="L21" s="46">
        <f t="shared" si="11"/>
        <v>1</v>
      </c>
      <c r="M21" s="2">
        <f t="shared" si="12"/>
        <v>0</v>
      </c>
    </row>
    <row r="22" spans="1:13" ht="31.5" customHeight="1" x14ac:dyDescent="0.25">
      <c r="A22" s="23">
        <v>10</v>
      </c>
      <c r="B22" s="103" t="s">
        <v>51</v>
      </c>
      <c r="C22" s="104"/>
      <c r="D22" s="104"/>
      <c r="E22" s="104"/>
      <c r="F22" s="1" t="s">
        <v>67</v>
      </c>
      <c r="G22" s="105"/>
      <c r="H22" s="105"/>
      <c r="I22" s="20">
        <f t="shared" si="8"/>
        <v>3</v>
      </c>
      <c r="J22" s="46">
        <f t="shared" si="9"/>
        <v>1</v>
      </c>
      <c r="K22" s="46">
        <f t="shared" si="10"/>
        <v>3</v>
      </c>
      <c r="L22" s="46">
        <f t="shared" si="11"/>
        <v>1</v>
      </c>
      <c r="M22" s="2">
        <f t="shared" si="12"/>
        <v>0</v>
      </c>
    </row>
    <row r="23" spans="1:13" ht="33" customHeight="1" x14ac:dyDescent="0.25">
      <c r="A23" s="24">
        <v>11</v>
      </c>
      <c r="B23" s="106" t="s">
        <v>52</v>
      </c>
      <c r="C23" s="106"/>
      <c r="D23" s="106"/>
      <c r="E23" s="106"/>
      <c r="F23" s="1" t="s">
        <v>67</v>
      </c>
      <c r="G23" s="105"/>
      <c r="H23" s="105"/>
      <c r="I23" s="20">
        <f t="shared" si="8"/>
        <v>3</v>
      </c>
      <c r="J23" s="46">
        <f t="shared" si="9"/>
        <v>1</v>
      </c>
      <c r="K23" s="46">
        <f t="shared" si="10"/>
        <v>3</v>
      </c>
      <c r="L23" s="46">
        <f t="shared" si="11"/>
        <v>1</v>
      </c>
      <c r="M23" s="2">
        <f t="shared" si="12"/>
        <v>0</v>
      </c>
    </row>
    <row r="24" spans="1:13" ht="43.5" customHeight="1" x14ac:dyDescent="0.25">
      <c r="A24" s="23">
        <v>12</v>
      </c>
      <c r="B24" s="106" t="s">
        <v>53</v>
      </c>
      <c r="C24" s="106"/>
      <c r="D24" s="106"/>
      <c r="E24" s="106"/>
      <c r="F24" s="1" t="s">
        <v>67</v>
      </c>
      <c r="G24" s="105"/>
      <c r="H24" s="105"/>
      <c r="I24" s="20">
        <f t="shared" si="8"/>
        <v>3</v>
      </c>
      <c r="J24" s="46">
        <f t="shared" si="9"/>
        <v>1</v>
      </c>
      <c r="K24" s="46">
        <f t="shared" si="10"/>
        <v>3</v>
      </c>
      <c r="L24" s="46">
        <f t="shared" si="11"/>
        <v>1</v>
      </c>
      <c r="M24" s="2">
        <f t="shared" si="12"/>
        <v>0</v>
      </c>
    </row>
    <row r="25" spans="1:13" ht="16.5" thickBot="1" x14ac:dyDescent="0.3">
      <c r="A25" s="34"/>
      <c r="F25" s="101" t="s">
        <v>39</v>
      </c>
      <c r="G25" s="102"/>
      <c r="H25" s="102"/>
      <c r="I25" s="29">
        <f>IFERROR(L25/J25,"-")</f>
        <v>1</v>
      </c>
      <c r="J25" s="49">
        <f>SUM(J19:J24,J12:J17)</f>
        <v>12</v>
      </c>
      <c r="K25" s="49">
        <f t="shared" si="10"/>
        <v>12</v>
      </c>
      <c r="L25" s="49">
        <f>SUM(L19:L24,L12:L17)</f>
        <v>12</v>
      </c>
    </row>
  </sheetData>
  <sheetProtection sheet="1"/>
  <mergeCells count="29">
    <mergeCell ref="B13:E13"/>
    <mergeCell ref="G13:H13"/>
    <mergeCell ref="B14:E14"/>
    <mergeCell ref="G14:H14"/>
    <mergeCell ref="B16:E16"/>
    <mergeCell ref="G16:H16"/>
    <mergeCell ref="B15:E15"/>
    <mergeCell ref="G15:H15"/>
    <mergeCell ref="A8:M8"/>
    <mergeCell ref="A9:M9"/>
    <mergeCell ref="B11:E11"/>
    <mergeCell ref="G11:H11"/>
    <mergeCell ref="B12:E12"/>
    <mergeCell ref="G12:H12"/>
    <mergeCell ref="G17:H17"/>
    <mergeCell ref="B17:E17"/>
    <mergeCell ref="F25:H25"/>
    <mergeCell ref="B19:E19"/>
    <mergeCell ref="G19:H19"/>
    <mergeCell ref="B20:E20"/>
    <mergeCell ref="G20:H20"/>
    <mergeCell ref="B21:E21"/>
    <mergeCell ref="G21:H21"/>
    <mergeCell ref="B22:E22"/>
    <mergeCell ref="G22:H22"/>
    <mergeCell ref="B23:E23"/>
    <mergeCell ref="G23:H23"/>
    <mergeCell ref="B24:E24"/>
    <mergeCell ref="G24:H24"/>
  </mergeCells>
  <conditionalFormatting sqref="M12 M14 M19:M24">
    <cfRule type="cellIs" dxfId="6" priority="58" stopIfTrue="1" operator="notEqual">
      <formula>0</formula>
    </cfRule>
  </conditionalFormatting>
  <conditionalFormatting sqref="M13 M16">
    <cfRule type="cellIs" dxfId="5" priority="56" stopIfTrue="1" operator="notEqual">
      <formula>0</formula>
    </cfRule>
  </conditionalFormatting>
  <conditionalFormatting sqref="M17">
    <cfRule type="cellIs" dxfId="4" priority="49" stopIfTrue="1" operator="notEqual">
      <formula>0</formula>
    </cfRule>
  </conditionalFormatting>
  <conditionalFormatting sqref="I25">
    <cfRule type="cellIs" dxfId="3" priority="13" operator="lessThan">
      <formula>80%</formula>
    </cfRule>
    <cfRule type="cellIs" dxfId="2" priority="14" operator="between">
      <formula>80%</formula>
      <formula>89%</formula>
    </cfRule>
    <cfRule type="cellIs" dxfId="1" priority="15" operator="greaterThan">
      <formula>89%</formula>
    </cfRule>
  </conditionalFormatting>
  <conditionalFormatting sqref="M15">
    <cfRule type="cellIs" dxfId="0" priority="2" stopIfTrue="1" operator="notEqual">
      <formula>0</formula>
    </cfRule>
  </conditionalFormatting>
  <dataValidations count="2">
    <dataValidation type="list" allowBlank="1" showInputMessage="1" showErrorMessage="1" sqref="F983045:F983064 F65541:F65560 F131077:F131096 F196613:F196632 F262149:F262168 F327685:F327704 F393221:F393240 F458757:F458776 F524293:F524312 F589829:F589848 F655365:F655384 F720901:F720920 F786437:F786456 F851973:F851992 F917509:F917528">
      <formula1>"SI,NO"</formula1>
    </dataValidation>
    <dataValidation type="list" allowBlank="1" showInputMessage="1" showErrorMessage="1" sqref="F19:F24 F12:F16">
      <formula1>"SI, NO, NO APLICA"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4402B1F9-DAB5-4661-9665-A9FC09916B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I16 I12:I14</xm:sqref>
        </x14:conditionalFormatting>
        <x14:conditionalFormatting xmlns:xm="http://schemas.microsoft.com/office/excel/2006/main">
          <x14:cfRule type="iconSet" priority="1" id="{0389325E-440E-445B-ABDB-EF0D4185B5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60" id="{79E5F104-C43C-4A6F-A9AE-4425AA6D14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75" id="{0DF88972-387B-4C6A-94A0-04CBD5FE61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I19:I24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D0574F-C0E1-43FB-A1A4-20EE6335D2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2B69B9-668E-4ED7-B3DA-E69E891D7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F6CF7B-6735-46F6-B186-65B5FA7C35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Instrucciones</vt:lpstr>
      <vt:lpstr>Criterios de Cumplimiento</vt:lpstr>
      <vt:lpstr>Lista_Verificación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Gasca Espinosa De Los Monteros</dc:creator>
  <cp:lastModifiedBy>CS5</cp:lastModifiedBy>
  <cp:lastPrinted>2018-11-21T15:26:05Z</cp:lastPrinted>
  <dcterms:created xsi:type="dcterms:W3CDTF">2018-03-09T21:59:57Z</dcterms:created>
  <dcterms:modified xsi:type="dcterms:W3CDTF">2020-06-02T15:45:46Z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