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5\Desktop\ISAAAC\POL-363\DLCC19182D31\"/>
    </mc:Choice>
  </mc:AlternateContent>
  <bookViews>
    <workbookView xWindow="0" yWindow="0" windowWidth="19200" windowHeight="6330" activeTab="3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3" i="2" l="1"/>
  <c r="J53" i="2"/>
  <c r="L52" i="2"/>
  <c r="J52" i="2"/>
  <c r="L51" i="2"/>
  <c r="J51" i="2"/>
  <c r="L50" i="2"/>
  <c r="J50" i="2"/>
  <c r="L49" i="2"/>
  <c r="J49" i="2"/>
  <c r="L48" i="2"/>
  <c r="J48" i="2"/>
  <c r="L47" i="2"/>
  <c r="J47" i="2"/>
  <c r="L46" i="2"/>
  <c r="J46" i="2"/>
  <c r="L45" i="2"/>
  <c r="J45" i="2"/>
  <c r="L44" i="2"/>
  <c r="J44" i="2"/>
  <c r="L43" i="2"/>
  <c r="J43" i="2"/>
  <c r="L42" i="2"/>
  <c r="J42" i="2"/>
  <c r="L41" i="2"/>
  <c r="J41" i="2"/>
  <c r="L40" i="2"/>
  <c r="J40" i="2"/>
  <c r="L39" i="2"/>
  <c r="J39" i="2"/>
  <c r="L38" i="2"/>
  <c r="J38" i="2"/>
  <c r="L37" i="2"/>
  <c r="J37" i="2"/>
  <c r="L36" i="2"/>
  <c r="J36" i="2"/>
  <c r="L35" i="2"/>
  <c r="J35" i="2"/>
  <c r="L34" i="2"/>
  <c r="J34" i="2"/>
  <c r="L33" i="2"/>
  <c r="J33" i="2"/>
  <c r="L32" i="2"/>
  <c r="J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7" i="2"/>
  <c r="K17" i="2"/>
  <c r="L16" i="2"/>
  <c r="J16" i="2"/>
  <c r="L15" i="2"/>
  <c r="J15" i="2"/>
  <c r="L14" i="2"/>
  <c r="J14" i="2"/>
  <c r="L13" i="2"/>
  <c r="J13" i="2"/>
  <c r="L12" i="2"/>
  <c r="J12" i="2"/>
  <c r="L54" i="2" l="1"/>
  <c r="B23" i="5" s="1"/>
  <c r="M48" i="2"/>
  <c r="I48" i="2"/>
  <c r="K48" i="2" s="1"/>
  <c r="M47" i="2"/>
  <c r="I47" i="2"/>
  <c r="K47" i="2" s="1"/>
  <c r="M46" i="2"/>
  <c r="I46" i="2"/>
  <c r="K46" i="2" s="1"/>
  <c r="M53" i="2"/>
  <c r="I53" i="2"/>
  <c r="K53" i="2" s="1"/>
  <c r="M52" i="2"/>
  <c r="I52" i="2"/>
  <c r="K52" i="2" s="1"/>
  <c r="M51" i="2"/>
  <c r="I51" i="2"/>
  <c r="K51" i="2" s="1"/>
  <c r="M50" i="2"/>
  <c r="I50" i="2"/>
  <c r="K50" i="2" s="1"/>
  <c r="M49" i="2"/>
  <c r="I49" i="2"/>
  <c r="K49" i="2" s="1"/>
  <c r="M45" i="2"/>
  <c r="I45" i="2"/>
  <c r="K45" i="2" s="1"/>
  <c r="M44" i="2"/>
  <c r="I44" i="2"/>
  <c r="K44" i="2" s="1"/>
  <c r="M43" i="2"/>
  <c r="I43" i="2"/>
  <c r="K43" i="2" s="1"/>
  <c r="M42" i="2"/>
  <c r="I42" i="2"/>
  <c r="K42" i="2" s="1"/>
  <c r="M41" i="2"/>
  <c r="I41" i="2"/>
  <c r="K41" i="2" s="1"/>
  <c r="M40" i="2"/>
  <c r="I40" i="2"/>
  <c r="K40" i="2" s="1"/>
  <c r="M39" i="2"/>
  <c r="I39" i="2"/>
  <c r="K39" i="2" s="1"/>
  <c r="M38" i="2"/>
  <c r="I38" i="2"/>
  <c r="K38" i="2" s="1"/>
  <c r="M37" i="2"/>
  <c r="I37" i="2"/>
  <c r="K37" i="2" s="1"/>
  <c r="M36" i="2"/>
  <c r="I36" i="2"/>
  <c r="K36" i="2" s="1"/>
  <c r="M35" i="2"/>
  <c r="I35" i="2"/>
  <c r="K35" i="2" s="1"/>
  <c r="M34" i="2"/>
  <c r="I34" i="2"/>
  <c r="K34" i="2" s="1"/>
  <c r="M33" i="2"/>
  <c r="I33" i="2"/>
  <c r="K33" i="2" s="1"/>
  <c r="M32" i="2"/>
  <c r="I32" i="2"/>
  <c r="K32" i="2" s="1"/>
  <c r="M31" i="2"/>
  <c r="I31" i="2"/>
  <c r="K31" i="2" s="1"/>
  <c r="M30" i="2"/>
  <c r="I30" i="2"/>
  <c r="K30" i="2" s="1"/>
  <c r="M29" i="2"/>
  <c r="I29" i="2"/>
  <c r="K29" i="2" s="1"/>
  <c r="M28" i="2"/>
  <c r="I28" i="2"/>
  <c r="K28" i="2" s="1"/>
  <c r="M27" i="2"/>
  <c r="I27" i="2"/>
  <c r="K27" i="2" s="1"/>
  <c r="M26" i="2"/>
  <c r="I26" i="2"/>
  <c r="K26" i="2" s="1"/>
  <c r="M25" i="2"/>
  <c r="I25" i="2"/>
  <c r="K25" i="2" s="1"/>
  <c r="M24" i="2"/>
  <c r="I24" i="2"/>
  <c r="K24" i="2" s="1"/>
  <c r="M23" i="2"/>
  <c r="I23" i="2"/>
  <c r="K23" i="2" s="1"/>
  <c r="M22" i="2"/>
  <c r="I22" i="2"/>
  <c r="K22" i="2" s="1"/>
  <c r="M21" i="2"/>
  <c r="I21" i="2"/>
  <c r="K21" i="2" s="1"/>
  <c r="M20" i="2"/>
  <c r="I20" i="2"/>
  <c r="K20" i="2" s="1"/>
  <c r="N18" i="7"/>
  <c r="N17" i="7"/>
  <c r="I19" i="2"/>
  <c r="K19" i="2" s="1"/>
  <c r="I17" i="2"/>
  <c r="I16" i="2"/>
  <c r="K16" i="2" s="1"/>
  <c r="I13" i="2"/>
  <c r="K13" i="2" s="1"/>
  <c r="I14" i="2"/>
  <c r="K14" i="2" s="1"/>
  <c r="I15" i="2"/>
  <c r="K15" i="2" s="1"/>
  <c r="I12" i="2"/>
  <c r="K12" i="2" s="1"/>
  <c r="N15" i="7"/>
  <c r="N16" i="7"/>
  <c r="N19" i="7"/>
  <c r="N20" i="7"/>
  <c r="N12" i="7"/>
  <c r="N13" i="7"/>
  <c r="N14" i="7"/>
  <c r="N11" i="7"/>
  <c r="J54" i="2"/>
  <c r="D23" i="5" s="1"/>
  <c r="C18" i="2"/>
  <c r="A8" i="6"/>
  <c r="B10" i="5"/>
  <c r="M14" i="2"/>
  <c r="M15" i="2"/>
  <c r="M16" i="2"/>
  <c r="M19" i="2"/>
  <c r="M13" i="2"/>
  <c r="M12" i="2"/>
  <c r="B18" i="2"/>
  <c r="A18" i="2"/>
  <c r="I54" i="2" l="1"/>
  <c r="E23" i="5" s="1"/>
  <c r="C22" i="7"/>
  <c r="B22" i="5" s="1"/>
  <c r="K54" i="2" l="1"/>
</calcChain>
</file>

<file path=xl/comments1.xml><?xml version="1.0" encoding="utf-8"?>
<comments xmlns="http://schemas.openxmlformats.org/spreadsheetml/2006/main">
  <authors>
    <author>mpuente</author>
  </authors>
  <commentList>
    <comment ref="A24" authorId="0" shapeId="0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<sst xmlns="http://schemas.openxmlformats.org/spreadsheetml/2006/main" count="152" uniqueCount="109">
  <si>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</si>
  <si>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</si>
  <si>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</si>
  <si>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</si>
  <si>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</si>
  <si>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</si>
  <si>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</si>
  <si>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</si>
  <si>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</si>
  <si>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</si>
  <si>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</si>
  <si>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</si>
  <si>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</si>
  <si>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</si>
  <si>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</si>
  <si>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 xml:space="preserve">Documento 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</si>
  <si>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</si>
  <si>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</si>
  <si>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</si>
  <si>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</si>
  <si>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</si>
  <si>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</si>
  <si>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</si>
  <si>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</si>
  <si>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</si>
  <si>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</si>
  <si>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</si>
  <si>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</si>
  <si>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</si>
  <si>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</si>
  <si>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</si>
  <si>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</si>
  <si>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</si>
  <si>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</si>
  <si>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</si>
  <si>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</si>
  <si>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</si>
  <si>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</si>
  <si>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</si>
  <si>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</si>
  <si>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</si>
  <si>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t>MAI</t>
  </si>
  <si>
    <t>En el encabezado, ¿Se tiene documentado la clave y nombre del documento?</t>
  </si>
  <si>
    <t>En el encabezado, ¿Se tiene documentado el número de versión?</t>
  </si>
  <si>
    <t>¿La Carátula contiene el "Nombre del Aplicativo"?</t>
  </si>
  <si>
    <t>¿Se tiene actualizada la  "Tabla de Contenido" de acuerdo con el documento?</t>
  </si>
  <si>
    <t>¿Se tiene especificado en el "Alcance" el detalle de las capas y aplicaciones a las que está orientado el manual?</t>
  </si>
  <si>
    <t>Dentro del "Alcance", ¿Se tiene indicado de manera clara los sistemas y/o aplicaciones que se están impactando con la instalación?</t>
  </si>
  <si>
    <t>En caso de que no esté marcada la casilla en la sección "PreRequisitos", ¿Se tiene documentada la versión que se requiere de software o hardware necesarios?</t>
  </si>
  <si>
    <t>En caso de que no esté marcada la casilla en la sección "PreRequisitos", ¿Se tienen documentados los componentes requeridos para la instalación?</t>
  </si>
  <si>
    <t>¿Se tiene documentado el "Resumen de actividades a realizar"?</t>
  </si>
  <si>
    <t>¿Se tienen descritas de manera general las actividades a desarrollar?</t>
  </si>
  <si>
    <t>¿Se tiene especificado el "Procedimiento de Configuración / Instalación" requerido?</t>
  </si>
  <si>
    <t>En caso de que la "Guía de Respaldo" no sea requerida, ¿Se encuentra la justificación?</t>
  </si>
  <si>
    <t>¿Se tienen nombradas todas las "Actividades o Pasos" para la Configuración?</t>
  </si>
  <si>
    <t>¿Se tienen nombradas todas las "Actividades o Pasos" para la Instalación?</t>
  </si>
  <si>
    <t>En el caso de que sea un Manual de Instalación para Oracle, ¿Se tienen referenciados los lineamientos del MAT?</t>
  </si>
  <si>
    <t>¿Se verificó que los textos no sean repetitivos entre ellos?</t>
  </si>
  <si>
    <t>¿Se tienen establecidos los "Anexos y/o Apéndices" del Manual?</t>
  </si>
  <si>
    <t>¿Se tiene la referencia y ubicación de los "Anexos y/o Apéndices" del Manual?</t>
  </si>
  <si>
    <t>En la tabla del "Directorio de Responsables en caso de falla", ¿Se tiene el "Nombre de los Responsables"?</t>
  </si>
  <si>
    <t>En la tabla del "Directorio de Responsables en caso de falla", ¿Se tiene el "Área" de los Responsables?</t>
  </si>
  <si>
    <t>En la tabla del "Directorio de Responsables en caso de falla", ¿Se tiene la "Extensión SAT o Teléfono del Trabajo" de los Responsables?</t>
  </si>
  <si>
    <t>En la tabla del "Directorio de Responsables en caso de falla", ¿Se tiene el "Teléfono de casa" de los Responsables?</t>
  </si>
  <si>
    <t>En la tabla del "Directorio de Responsables en caso de falla", ¿Se tiene el "Teléfono móvil" de los Responsables?</t>
  </si>
  <si>
    <t>Directorio de Responsables en caso de falla.</t>
  </si>
  <si>
    <t>Nombre del Requerimiento.</t>
  </si>
  <si>
    <t>Tabla de Contenido.</t>
  </si>
  <si>
    <t>Objetivo.</t>
  </si>
  <si>
    <t>Alcance.</t>
  </si>
  <si>
    <t>Procedimiento de Configuración / Instalación.</t>
  </si>
  <si>
    <t>Anexos y/o Apéndices.</t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</si>
  <si>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</si>
  <si>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</si>
  <si>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¿Se tienen nombradas todas las "Sub Actividades o Sub Paso" para la Configuración?</t>
  </si>
  <si>
    <t>En la sección de "Actividades o Pasos" o "Sub Actividades o Sub Pasos", ¿Se cuenta con las instrucciones detalladas de los pasos del Procedimiento de Configuración mencionado?</t>
  </si>
  <si>
    <t>En la sección de "Actividades o Pasos" o "Sub Actividades o Sub Pasos", ¿Se tienen pantallas o alguna ayuda que haga que los pasos sean entendidos de manera simple?</t>
  </si>
  <si>
    <t>¿Se tienen nombradas todas las "Sub Actividades o Sub Pasos" para la Instalación?</t>
  </si>
  <si>
    <t>En la sección de "Actividades o Pasos" o "Sub Actividades o Sub Pasos", ¿Se cuenta con las instrucciones detalladas de los pasos durante la Instalación?</t>
  </si>
  <si>
    <t>Manual de Instalación</t>
  </si>
  <si>
    <t>Valoración Verificación %</t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</si>
  <si>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</si>
  <si>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>Cumplimiento.</t>
    </r>
    <r>
      <rPr>
        <sz val="11"/>
        <color theme="1"/>
        <rFont val="Arial"/>
        <family val="2"/>
      </rPr>
      <t xml:space="preserve"> Indicar si se está cumpliendo con los criterios seleccionando "Sí", "No"  o "No Aplica" y cuando se trata del punto ortografía y redacción se indica el número de defectos.</t>
    </r>
  </si>
  <si>
    <r>
      <t xml:space="preserve">Punto de verificación. </t>
    </r>
    <r>
      <rPr>
        <sz val="11"/>
        <color theme="1"/>
        <rFont val="Arial"/>
        <family val="2"/>
      </rPr>
      <t>Descripción textual de la características del documento que será revisado.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</si>
  <si>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</t>
    </r>
    <r>
      <rPr>
        <b/>
        <sz val="11"/>
        <color theme="1"/>
        <rFont val="Arial"/>
        <family val="2"/>
      </rPr>
      <t>.</t>
    </r>
  </si>
  <si>
    <t>¿La Carátula tiene el "ID del Requerimiento"?</t>
  </si>
  <si>
    <t>¿En la "Introducción" se tiene la descripción general a nivel funcional de lo que se está liberando en el paquete?</t>
  </si>
  <si>
    <t>¿La descripción del "Objetivo" se tiene orientada sobre el desarrollo del manual, así como de sus beneficios?</t>
  </si>
  <si>
    <t xml:space="preserve">¿En caso de que  se haya seleccionado que no aplican los "Prerequisitos"?, ¿Existe la Justificación? </t>
  </si>
  <si>
    <t>Las carpetas que se requieren crear como parte del proceso de instalación, ¿Se tienen listadas, indicando por cada una: ruta, permisos, ejecutar, actividad?</t>
  </si>
  <si>
    <t>En el "Resumen de actividades a realizar", ¿Se tiene una tabla para listar los archivos de configuración que el aplicativo consumirá para su funcionamiento, indicando por cada uno: ruta, permisos, ejecutar, actividad?</t>
  </si>
  <si>
    <t>En el caso de aplicar, en el "Resumen de actividades a realizar", ¿Se tiene una tabla para los DataSources (JDBC) que se requieren para el correcto funcionamiento, indicando por cada uno: nombre, JNDI, ejecutar, actividad?</t>
  </si>
  <si>
    <t xml:space="preserve">En caso de que se requieran instalables, en el "Resumen de actividades a realizar", ¿Se cuenta con una tabla para despliegues de JAR, WAR, EAR; indicando: nombre, dominio/cluster, ejecutar, actividad? </t>
  </si>
  <si>
    <t>¿Se tiene descrito en la "Guía de Respaldo"el procedimiento detallado de respaldo de la solución tecnológica?</t>
  </si>
  <si>
    <t>En la sección de "Configuración", Paso 1. Creación de directorios ¿Se tienen documentados los directorios donde se encontrarán los archivos de configuración, incluyendo: Directorios, Permisos y Observaciones?</t>
  </si>
  <si>
    <t>Dentro del "Plan de Retorno", ¿Se tiene documentados consecutivamente los "Números de Pasos o de Sub Pasos", incluyendo: Número de paso (Número de Subpaso, Descripción, Resultado esperado, Validación)?</t>
  </si>
  <si>
    <t>Introducción.</t>
  </si>
  <si>
    <t>Prerequisitos.</t>
  </si>
  <si>
    <t>Resumen de actividades a realizar.</t>
  </si>
  <si>
    <t>Criterios y Lista de verificación para terminación del documento</t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</si>
  <si>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</si>
  <si>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</si>
  <si>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Manuel Vargas Espinosa</t>
  </si>
  <si>
    <t>Desarrollo</t>
  </si>
  <si>
    <t>SI</t>
  </si>
  <si>
    <t>NO APLICA</t>
  </si>
  <si>
    <t>POL-363</t>
  </si>
  <si>
    <t>Ditter Soria Galindo</t>
  </si>
  <si>
    <t>DyP_IPP - Mejoras al Módulo de descargas de acuses del 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</si>
</sst>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13" xfId="0" applyFont="1" applyBorder="1" applyAlignment="1" applyProtection="1">
      <alignment horizontal="center" vertical="top"/>
    </xf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top"/>
    </xf>
    <xf numFmtId="0" fontId="7" fillId="3" borderId="5" xfId="0" applyFont="1" applyFill="1" applyBorder="1" applyAlignment="1" applyProtection="1">
      <alignment vertical="top" wrapText="1"/>
    </xf>
    <xf numFmtId="0" fontId="10" fillId="0" borderId="0" xfId="0" applyFont="1" applyProtection="1"/>
    <xf numFmtId="0" fontId="11" fillId="0" borderId="0" xfId="0" applyFont="1" applyProtection="1"/>
    <xf numFmtId="0" fontId="13" fillId="5" borderId="13" xfId="0" applyFont="1" applyFill="1" applyBorder="1" applyAlignment="1" applyProtection="1">
      <alignment horizontal="right" vertical="center" wrapText="1"/>
    </xf>
    <xf numFmtId="0" fontId="13" fillId="5" borderId="13" xfId="0" applyFont="1" applyFill="1" applyBorder="1" applyAlignment="1" applyProtection="1">
      <alignment horizontal="right"/>
    </xf>
    <xf numFmtId="0" fontId="13" fillId="5" borderId="13" xfId="0" applyFont="1" applyFill="1" applyBorder="1" applyAlignment="1" applyProtection="1">
      <alignment horizontal="right" wrapText="1"/>
    </xf>
    <xf numFmtId="164" fontId="10" fillId="0" borderId="0" xfId="0" applyNumberFormat="1" applyFont="1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3" fillId="5" borderId="19" xfId="0" applyFont="1" applyFill="1" applyBorder="1" applyProtection="1"/>
    <xf numFmtId="9" fontId="10" fillId="0" borderId="19" xfId="0" applyNumberFormat="1" applyFont="1" applyBorder="1" applyAlignment="1" applyProtection="1">
      <alignment vertical="top" wrapText="1"/>
      <protection hidden="1"/>
    </xf>
    <xf numFmtId="0" fontId="10" fillId="0" borderId="0" xfId="0" applyFont="1" applyAlignment="1" applyProtection="1">
      <alignment vertical="top" wrapText="1"/>
    </xf>
    <xf numFmtId="0" fontId="13" fillId="5" borderId="13" xfId="0" applyFont="1" applyFill="1" applyBorder="1" applyProtection="1"/>
    <xf numFmtId="0" fontId="10" fillId="0" borderId="13" xfId="0" applyFont="1" applyBorder="1" applyAlignment="1" applyProtection="1">
      <alignment horizontal="center" vertical="center"/>
      <protection hidden="1"/>
    </xf>
    <xf numFmtId="0" fontId="10" fillId="0" borderId="13" xfId="0" applyFont="1" applyBorder="1" applyAlignment="1" applyProtection="1">
      <alignment horizontal="center" vertical="center" wrapText="1"/>
      <protection hidden="1"/>
    </xf>
    <xf numFmtId="0" fontId="9" fillId="4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vertical="top"/>
    </xf>
    <xf numFmtId="0" fontId="17" fillId="3" borderId="6" xfId="0" applyFont="1" applyFill="1" applyBorder="1" applyAlignment="1" applyProtection="1">
      <alignment vertical="top"/>
    </xf>
    <xf numFmtId="0" fontId="3" fillId="0" borderId="2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/>
    </xf>
    <xf numFmtId="9" fontId="10" fillId="0" borderId="13" xfId="1" applyFont="1" applyBorder="1" applyAlignment="1" applyProtection="1">
      <alignment horizontal="center" vertical="center"/>
      <protection hidden="1"/>
    </xf>
    <xf numFmtId="0" fontId="13" fillId="5" borderId="13" xfId="0" applyFont="1" applyFill="1" applyBorder="1" applyAlignment="1" applyProtection="1">
      <alignment horizontal="center"/>
    </xf>
    <xf numFmtId="0" fontId="13" fillId="5" borderId="13" xfId="0" applyFont="1" applyFill="1" applyBorder="1" applyAlignment="1" applyProtection="1">
      <alignment horizontal="right" vertical="top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8" fillId="3" borderId="6" xfId="0" applyFont="1" applyFill="1" applyBorder="1" applyAlignment="1" applyProtection="1">
      <alignment vertical="top" wrapText="1"/>
    </xf>
    <xf numFmtId="0" fontId="8" fillId="3" borderId="7" xfId="0" applyFont="1" applyFill="1" applyBorder="1" applyAlignment="1" applyProtection="1">
      <alignment vertical="top" wrapText="1"/>
    </xf>
    <xf numFmtId="0" fontId="0" fillId="0" borderId="13" xfId="0" applyBorder="1" applyProtection="1"/>
    <xf numFmtId="0" fontId="10" fillId="0" borderId="19" xfId="0" applyFont="1" applyBorder="1" applyProtection="1"/>
    <xf numFmtId="0" fontId="8" fillId="3" borderId="6" xfId="0" applyFont="1" applyFill="1" applyBorder="1" applyAlignment="1" applyProtection="1">
      <alignment vertical="top"/>
    </xf>
    <xf numFmtId="0" fontId="21" fillId="0" borderId="26" xfId="0" applyFont="1" applyFill="1" applyBorder="1" applyProtection="1"/>
    <xf numFmtId="0" fontId="0" fillId="0" borderId="0" xfId="0" applyAlignment="1" applyProtection="1">
      <alignment vertical="center"/>
    </xf>
    <xf numFmtId="0" fontId="10" fillId="0" borderId="0" xfId="0" applyFont="1" applyBorder="1" applyProtection="1"/>
    <xf numFmtId="0" fontId="10" fillId="0" borderId="13" xfId="0" applyFont="1" applyBorder="1" applyAlignment="1" applyProtection="1">
      <alignment horizontal="center" vertical="center"/>
    </xf>
    <xf numFmtId="0" fontId="10" fillId="0" borderId="1" xfId="0" applyFont="1" applyBorder="1" applyProtection="1"/>
    <xf numFmtId="0" fontId="10" fillId="0" borderId="2" xfId="0" applyFont="1" applyBorder="1" applyProtection="1"/>
    <xf numFmtId="0" fontId="10" fillId="0" borderId="3" xfId="0" applyFont="1" applyBorder="1" applyProtection="1"/>
    <xf numFmtId="0" fontId="10" fillId="0" borderId="4" xfId="0" applyFont="1" applyBorder="1" applyProtection="1"/>
    <xf numFmtId="0" fontId="7" fillId="3" borderId="13" xfId="0" applyFont="1" applyFill="1" applyBorder="1" applyAlignment="1" applyProtection="1">
      <alignment horizontal="center" vertical="center" wrapText="1"/>
    </xf>
    <xf numFmtId="0" fontId="10" fillId="0" borderId="0" xfId="0" applyFont="1" applyBorder="1" applyProtection="1">
      <protection locked="0"/>
    </xf>
    <xf numFmtId="0" fontId="10" fillId="0" borderId="0" xfId="0" applyFont="1" applyProtection="1">
      <protection locked="0"/>
    </xf>
    <xf numFmtId="9" fontId="18" fillId="0" borderId="13" xfId="1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wrapText="1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5" fillId="0" borderId="21" xfId="0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 vertical="center" wrapText="1"/>
    </xf>
    <xf numFmtId="0" fontId="15" fillId="0" borderId="22" xfId="0" applyFont="1" applyBorder="1" applyAlignment="1" applyProtection="1">
      <alignment horizontal="center" vertical="center" wrapText="1"/>
    </xf>
    <xf numFmtId="0" fontId="15" fillId="0" borderId="23" xfId="0" applyFont="1" applyBorder="1" applyAlignment="1" applyProtection="1">
      <alignment horizontal="center" vertical="center" wrapText="1"/>
    </xf>
    <xf numFmtId="0" fontId="15" fillId="0" borderId="24" xfId="0" applyFont="1" applyBorder="1" applyAlignment="1" applyProtection="1">
      <alignment horizontal="center" vertical="center" wrapText="1"/>
    </xf>
    <xf numFmtId="0" fontId="15" fillId="0" borderId="25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top" wrapText="1"/>
    </xf>
    <xf numFmtId="0" fontId="10" fillId="0" borderId="13" xfId="0" applyFont="1" applyBorder="1" applyAlignment="1" applyProtection="1">
      <alignment horizontal="left" vertical="center"/>
      <protection locked="0"/>
    </xf>
    <xf numFmtId="0" fontId="10" fillId="0" borderId="13" xfId="0" applyFont="1" applyBorder="1" applyAlignment="1" applyProtection="1">
      <alignment horizontal="center" vertical="center" wrapText="1"/>
    </xf>
    <xf numFmtId="0" fontId="13" fillId="5" borderId="5" xfId="0" applyFont="1" applyFill="1" applyBorder="1" applyAlignment="1" applyProtection="1">
      <alignment horizontal="left" vertical="top" wrapText="1"/>
    </xf>
    <xf numFmtId="0" fontId="13" fillId="5" borderId="6" xfId="0" applyFont="1" applyFill="1" applyBorder="1" applyAlignment="1" applyProtection="1">
      <alignment horizontal="left" vertical="top" wrapText="1"/>
    </xf>
    <xf numFmtId="0" fontId="13" fillId="5" borderId="7" xfId="0" applyFont="1" applyFill="1" applyBorder="1" applyAlignment="1" applyProtection="1">
      <alignment horizontal="left" vertical="top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3" fillId="5" borderId="13" xfId="0" applyFont="1" applyFill="1" applyBorder="1" applyAlignment="1" applyProtection="1">
      <alignment horizontal="center"/>
    </xf>
    <xf numFmtId="15" fontId="10" fillId="0" borderId="13" xfId="0" applyNumberFormat="1" applyFont="1" applyBorder="1" applyAlignment="1" applyProtection="1">
      <alignment horizontal="left" vertical="top" wrapText="1"/>
      <protection locked="0"/>
    </xf>
    <xf numFmtId="0" fontId="13" fillId="5" borderId="13" xfId="0" applyFont="1" applyFill="1" applyBorder="1" applyAlignment="1" applyProtection="1">
      <alignment horizontal="right" vertical="top" wrapText="1"/>
    </xf>
    <xf numFmtId="0" fontId="10" fillId="0" borderId="13" xfId="0" applyFont="1" applyBorder="1" applyAlignment="1" applyProtection="1">
      <alignment horizontal="left" vertical="center" wrapText="1"/>
    </xf>
    <xf numFmtId="0" fontId="10" fillId="0" borderId="5" xfId="0" applyFont="1" applyBorder="1" applyAlignment="1" applyProtection="1">
      <alignment horizontal="left" vertical="top" wrapText="1"/>
      <protection locked="0"/>
    </xf>
    <xf numFmtId="0" fontId="10" fillId="0" borderId="6" xfId="0" applyFont="1" applyBorder="1" applyAlignment="1" applyProtection="1">
      <alignment horizontal="left" vertical="top" wrapText="1"/>
      <protection locked="0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3" fillId="0" borderId="0" xfId="0" applyFont="1" applyAlignment="1" applyProtection="1">
      <alignment horizontal="left" vertical="top" wrapText="1"/>
    </xf>
    <xf numFmtId="0" fontId="11" fillId="0" borderId="18" xfId="0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left" vertical="top" wrapText="1"/>
    </xf>
    <xf numFmtId="0" fontId="11" fillId="0" borderId="0" xfId="0" applyFont="1" applyAlignment="1" applyProtection="1">
      <alignment horizontal="center"/>
    </xf>
    <xf numFmtId="0" fontId="9" fillId="3" borderId="0" xfId="0" applyFont="1" applyFill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left"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17" fillId="3" borderId="5" xfId="0" applyFont="1" applyFill="1" applyBorder="1" applyAlignment="1" applyProtection="1">
      <alignment horizontal="center" vertical="center" wrapText="1"/>
    </xf>
    <xf numFmtId="0" fontId="17" fillId="3" borderId="7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justify" vertical="top" wrapText="1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3" fillId="0" borderId="20" xfId="0" applyFont="1" applyFill="1" applyBorder="1" applyAlignment="1" applyProtection="1">
      <alignment horizontal="justify" vertical="top" wrapText="1" readingOrder="1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19" xfId="0" applyFont="1" applyBorder="1" applyAlignment="1" applyProtection="1">
      <alignment horizontal="justify" wrapText="1"/>
      <protection locked="0"/>
    </xf>
    <xf numFmtId="0" fontId="9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0" fontId="3" fillId="0" borderId="19" xfId="0" applyFont="1" applyFill="1" applyBorder="1" applyAlignment="1" applyProtection="1">
      <alignment horizontal="justify" vertical="top" readingOrder="1"/>
    </xf>
    <xf numFmtId="0" fontId="19" fillId="0" borderId="19" xfId="0" applyFont="1" applyBorder="1" applyAlignment="1" applyProtection="1">
      <alignment horizontal="left" vertical="top" wrapText="1"/>
      <protection locked="0"/>
    </xf>
    <xf numFmtId="15" fontId="10" fillId="0" borderId="6" xfId="0" applyNumberFormat="1" applyFont="1" applyBorder="1" applyAlignment="1" applyProtection="1">
      <alignment horizontal="left" vertical="top" wrapText="1"/>
      <protection locked="0"/>
    </xf>
    <xf numFmtId="15" fontId="10" fillId="0" borderId="7" xfId="0" applyNumberFormat="1" applyFont="1" applyBorder="1" applyAlignment="1" applyProtection="1">
      <alignment horizontal="left" vertical="top" wrapText="1"/>
      <protection locked="0"/>
    </xf>
    <xf numFmtId="15" fontId="10" fillId="0" borderId="5" xfId="0" applyNumberFormat="1" applyFont="1" applyBorder="1" applyAlignment="1" applyProtection="1">
      <alignment horizontal="left" vertical="top" wrapText="1"/>
      <protection locked="0"/>
    </xf>
    <xf numFmtId="164" fontId="10" fillId="0" borderId="5" xfId="0" applyNumberFormat="1" applyFont="1" applyBorder="1" applyAlignment="1" applyProtection="1">
      <alignment horizontal="left" vertical="top" wrapText="1"/>
      <protection locked="0"/>
    </xf>
    <xf numFmtId="164" fontId="10" fillId="0" borderId="6" xfId="0" applyNumberFormat="1" applyFont="1" applyBorder="1" applyAlignment="1" applyProtection="1">
      <alignment horizontal="left" vertical="top" wrapText="1"/>
      <protection locked="0"/>
    </xf>
    <xf numFmtId="164" fontId="10" fillId="0" borderId="7" xfId="0" applyNumberFormat="1" applyFont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Porcentaje" xfId="1" builtinId="5"/>
  </cellStyles>
  <dxfs count="17"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checked="Checked" firstButton="1" fmlaLink="$M$16" lockText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Radio" checked="Checked" firstButton="1" fmlaLink="$M$19" lockText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M$20" lockText="1"/>
</file>

<file path=xl/ctrlProps/ctrlProp18.xml><?xml version="1.0" encoding="utf-8"?>
<formControlPr xmlns="http://schemas.microsoft.com/office/spreadsheetml/2009/9/main" objectType="Radio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checked="Checked" firstButton="1" fmlaLink="$M$12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checked="Checked" firstButton="1" fmlaLink="$M$17" lockText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checked="Checked" firstButton="1" fmlaLink="$M$18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checked="Checked" firstButton="1" fmlaLink="$M$13" lockText="1"/>
</file>

<file path=xl/ctrlProps/ctrlProp6.xml><?xml version="1.0" encoding="utf-8"?>
<formControlPr xmlns="http://schemas.microsoft.com/office/spreadsheetml/2009/9/main" objectType="Radio" checked="Checked" firstButton="1" fmlaLink="$M$14" lockText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checked="Checked" firstButton="1" fmlaLink="$M$15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65896E-6DF1-48AD-8452-B6C52B37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3886FB-EF94-4080-BAB9-9C6955284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85725</xdr:rowOff>
        </xdr:from>
        <xdr:to>
          <xdr:col>5</xdr:col>
          <xdr:colOff>1981200</xdr:colOff>
          <xdr:row>10</xdr:row>
          <xdr:rowOff>504825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12</xdr:row>
          <xdr:rowOff>57150</xdr:rowOff>
        </xdr:from>
        <xdr:to>
          <xdr:col>5</xdr:col>
          <xdr:colOff>1981200</xdr:colOff>
          <xdr:row>12</xdr:row>
          <xdr:rowOff>495300</xdr:rowOff>
        </xdr:to>
        <xdr:sp macro="" textlink="">
          <xdr:nvSpPr>
            <xdr:cNvPr id="6153" name="Group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2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13</xdr:row>
          <xdr:rowOff>57150</xdr:rowOff>
        </xdr:from>
        <xdr:to>
          <xdr:col>5</xdr:col>
          <xdr:colOff>1981200</xdr:colOff>
          <xdr:row>13</xdr:row>
          <xdr:rowOff>495300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1971675</xdr:colOff>
          <xdr:row>14</xdr:row>
          <xdr:rowOff>495300</xdr:rowOff>
        </xdr:to>
        <xdr:sp macro="" textlink="">
          <xdr:nvSpPr>
            <xdr:cNvPr id="6160" name="Group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2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57150</xdr:rowOff>
        </xdr:from>
        <xdr:to>
          <xdr:col>5</xdr:col>
          <xdr:colOff>1971675</xdr:colOff>
          <xdr:row>15</xdr:row>
          <xdr:rowOff>495300</xdr:rowOff>
        </xdr:to>
        <xdr:sp macro="" textlink="">
          <xdr:nvSpPr>
            <xdr:cNvPr id="6162" name="Group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2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57150</xdr:rowOff>
        </xdr:from>
        <xdr:to>
          <xdr:col>5</xdr:col>
          <xdr:colOff>1971675</xdr:colOff>
          <xdr:row>18</xdr:row>
          <xdr:rowOff>495300</xdr:rowOff>
        </xdr:to>
        <xdr:sp macro="" textlink="">
          <xdr:nvSpPr>
            <xdr:cNvPr id="6164" name="Group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57150</xdr:rowOff>
        </xdr:from>
        <xdr:to>
          <xdr:col>5</xdr:col>
          <xdr:colOff>1971675</xdr:colOff>
          <xdr:row>19</xdr:row>
          <xdr:rowOff>495300</xdr:rowOff>
        </xdr:to>
        <xdr:sp macro="" textlink="">
          <xdr:nvSpPr>
            <xdr:cNvPr id="6166" name="Group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2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10</xdr:row>
          <xdr:rowOff>152400</xdr:rowOff>
        </xdr:from>
        <xdr:to>
          <xdr:col>5</xdr:col>
          <xdr:colOff>1828800</xdr:colOff>
          <xdr:row>10</xdr:row>
          <xdr:rowOff>400050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5524500" y="19812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200-000002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2" name="Option Button 28" hidden="1">
                <a:extLst>
                  <a:ext uri="{63B3BB69-23CF-44E3-9099-C40C66FF867C}">
                    <a14:compatExt spid="_x0000_s6172"/>
                  </a:ext>
                  <a:ext uri="{FF2B5EF4-FFF2-40B4-BE49-F238E27FC236}">
                    <a16:creationId xmlns:a16="http://schemas.microsoft.com/office/drawing/2014/main" id="{00000000-0008-0000-0200-00001C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3" name="Group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4" name="Group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171450</xdr:colOff>
          <xdr:row>11</xdr:row>
          <xdr:rowOff>152400</xdr:rowOff>
        </xdr:from>
        <xdr:to>
          <xdr:col>5</xdr:col>
          <xdr:colOff>476250</xdr:colOff>
          <xdr:row>11</xdr:row>
          <xdr:rowOff>400050</xdr:rowOff>
        </xdr:to>
        <xdr:sp macro="" textlink="">
          <xdr:nvSpPr>
            <xdr:cNvPr id="6175" name="Option Butto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11</xdr:row>
          <xdr:rowOff>171450</xdr:rowOff>
        </xdr:from>
        <xdr:to>
          <xdr:col>5</xdr:col>
          <xdr:colOff>1828800</xdr:colOff>
          <xdr:row>11</xdr:row>
          <xdr:rowOff>390525</xdr:rowOff>
        </xdr:to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6000750" y="2562225"/>
              <a:ext cx="1181100" cy="219075"/>
              <a:chOff x="6000750" y="2562225"/>
              <a:chExt cx="1181100" cy="219075"/>
            </a:xfrm>
          </xdr:grpSpPr>
          <xdr:sp macro="" textlink="">
            <xdr:nvSpPr>
              <xdr:cNvPr id="6176" name="Option Button 32" hidden="1">
                <a:extLst>
                  <a:ext uri="{63B3BB69-23CF-44E3-9099-C40C66FF867C}">
                    <a14:compatExt spid="_x0000_s6176"/>
                  </a:ext>
                  <a:ext uri="{FF2B5EF4-FFF2-40B4-BE49-F238E27FC236}">
                    <a16:creationId xmlns:a16="http://schemas.microsoft.com/office/drawing/2014/main" id="{00000000-0008-0000-0200-000020180000}"/>
                  </a:ext>
                </a:extLst>
              </xdr:cNvPr>
              <xdr:cNvSpPr/>
            </xdr:nvSpPr>
            <xdr:spPr bwMode="auto">
              <a:xfrm>
                <a:off x="6000750" y="25622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7" name="Option Button 33" hidden="1">
                <a:extLst>
                  <a:ext uri="{63B3BB69-23CF-44E3-9099-C40C66FF867C}">
                    <a14:compatExt spid="_x0000_s6177"/>
                  </a:ext>
                  <a:ext uri="{FF2B5EF4-FFF2-40B4-BE49-F238E27FC236}">
                    <a16:creationId xmlns:a16="http://schemas.microsoft.com/office/drawing/2014/main" id="{00000000-0008-0000-0200-000021180000}"/>
                  </a:ext>
                </a:extLst>
              </xdr:cNvPr>
              <xdr:cNvSpPr/>
            </xdr:nvSpPr>
            <xdr:spPr bwMode="auto">
              <a:xfrm>
                <a:off x="6477000" y="25812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161925</xdr:colOff>
          <xdr:row>12</xdr:row>
          <xdr:rowOff>200025</xdr:rowOff>
        </xdr:from>
        <xdr:to>
          <xdr:col>5</xdr:col>
          <xdr:colOff>466725</xdr:colOff>
          <xdr:row>12</xdr:row>
          <xdr:rowOff>419100</xdr:rowOff>
        </xdr:to>
        <xdr:sp macro="" textlink="">
          <xdr:nvSpPr>
            <xdr:cNvPr id="6155" name="Option Button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2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12</xdr:row>
          <xdr:rowOff>219075</xdr:rowOff>
        </xdr:from>
        <xdr:to>
          <xdr:col>5</xdr:col>
          <xdr:colOff>1133475</xdr:colOff>
          <xdr:row>12</xdr:row>
          <xdr:rowOff>409575</xdr:rowOff>
        </xdr:to>
        <xdr:sp macro="" textlink="">
          <xdr:nvSpPr>
            <xdr:cNvPr id="6178" name="Option Butto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13</xdr:row>
          <xdr:rowOff>171450</xdr:rowOff>
        </xdr:from>
        <xdr:to>
          <xdr:col>5</xdr:col>
          <xdr:colOff>1876425</xdr:colOff>
          <xdr:row>13</xdr:row>
          <xdr:rowOff>400050</xdr:rowOff>
        </xdr:to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5514975" y="3686175"/>
              <a:ext cx="1714500" cy="228600"/>
              <a:chOff x="5514975" y="3686175"/>
              <a:chExt cx="1714500" cy="228600"/>
            </a:xfrm>
          </xdr:grpSpPr>
          <xdr:sp macro="" textlink="">
            <xdr:nvSpPr>
              <xdr:cNvPr id="6156" name="Option Button 12" hidden="1">
                <a:extLst>
                  <a:ext uri="{63B3BB69-23CF-44E3-9099-C40C66FF867C}">
                    <a14:compatExt spid="_x0000_s6156"/>
                  </a:ext>
                  <a:ext uri="{FF2B5EF4-FFF2-40B4-BE49-F238E27FC236}">
                    <a16:creationId xmlns:a16="http://schemas.microsoft.com/office/drawing/2014/main" id="{00000000-0008-0000-0200-00000C180000}"/>
                  </a:ext>
                </a:extLst>
              </xdr:cNvPr>
              <xdr:cNvSpPr/>
            </xdr:nvSpPr>
            <xdr:spPr bwMode="auto">
              <a:xfrm>
                <a:off x="5514975" y="3695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58" name="Option Button 14" hidden="1">
                <a:extLst>
                  <a:ext uri="{63B3BB69-23CF-44E3-9099-C40C66FF867C}">
                    <a14:compatExt spid="_x0000_s6158"/>
                  </a:ext>
                  <a:ext uri="{FF2B5EF4-FFF2-40B4-BE49-F238E27FC236}">
                    <a16:creationId xmlns:a16="http://schemas.microsoft.com/office/drawing/2014/main" id="{00000000-0008-0000-0200-00000E180000}"/>
                  </a:ext>
                </a:extLst>
              </xdr:cNvPr>
              <xdr:cNvSpPr/>
            </xdr:nvSpPr>
            <xdr:spPr bwMode="auto">
              <a:xfrm>
                <a:off x="6010275" y="36861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6524625" y="36957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161925</xdr:colOff>
          <xdr:row>14</xdr:row>
          <xdr:rowOff>171450</xdr:rowOff>
        </xdr:from>
        <xdr:to>
          <xdr:col>5</xdr:col>
          <xdr:colOff>1895475</xdr:colOff>
          <xdr:row>14</xdr:row>
          <xdr:rowOff>400050</xdr:rowOff>
        </xdr:to>
        <xdr:grpSp>
          <xdr:nvGrpSpPr>
            <xdr:cNvPr id="7" name="Grup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5514975" y="4248150"/>
              <a:ext cx="1733550" cy="228600"/>
              <a:chOff x="5514975" y="4248150"/>
              <a:chExt cx="1733550" cy="228600"/>
            </a:xfrm>
          </xdr:grpSpPr>
          <xdr:sp macro="" textlink="">
            <xdr:nvSpPr>
              <xdr:cNvPr id="6159" name="Option Button 15" hidden="1">
                <a:extLst>
                  <a:ext uri="{63B3BB69-23CF-44E3-9099-C40C66FF867C}">
                    <a14:compatExt spid="_x0000_s6159"/>
                  </a:ext>
                  <a:ext uri="{FF2B5EF4-FFF2-40B4-BE49-F238E27FC236}">
                    <a16:creationId xmlns:a16="http://schemas.microsoft.com/office/drawing/2014/main" id="{00000000-0008-0000-0200-00000F180000}"/>
                  </a:ext>
                </a:extLst>
              </xdr:cNvPr>
              <xdr:cNvSpPr/>
            </xdr:nvSpPr>
            <xdr:spPr bwMode="auto">
              <a:xfrm>
                <a:off x="5514975" y="42576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1" name="Option Button 17" hidden="1">
                <a:extLst>
                  <a:ext uri="{63B3BB69-23CF-44E3-9099-C40C66FF867C}">
                    <a14:compatExt spid="_x0000_s6161"/>
                  </a:ext>
                  <a:ext uri="{FF2B5EF4-FFF2-40B4-BE49-F238E27FC236}">
                    <a16:creationId xmlns:a16="http://schemas.microsoft.com/office/drawing/2014/main" id="{00000000-0008-0000-0200-000011180000}"/>
                  </a:ext>
                </a:extLst>
              </xdr:cNvPr>
              <xdr:cNvSpPr/>
            </xdr:nvSpPr>
            <xdr:spPr bwMode="auto">
              <a:xfrm>
                <a:off x="6010275" y="42481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543675" y="42576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15</xdr:row>
          <xdr:rowOff>180975</xdr:rowOff>
        </xdr:from>
        <xdr:to>
          <xdr:col>5</xdr:col>
          <xdr:colOff>1914525</xdr:colOff>
          <xdr:row>15</xdr:row>
          <xdr:rowOff>419100</xdr:rowOff>
        </xdr:to>
        <xdr:grpSp>
          <xdr:nvGrpSpPr>
            <xdr:cNvPr id="8" name="Grupo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5543550" y="4819650"/>
              <a:ext cx="1724025" cy="238125"/>
              <a:chOff x="5543550" y="4819650"/>
              <a:chExt cx="1724025" cy="238125"/>
            </a:xfrm>
          </xdr:grpSpPr>
          <xdr:sp macro="" textlink="">
            <xdr:nvSpPr>
              <xdr:cNvPr id="6163" name="Option Button 19" hidden="1">
                <a:extLst>
                  <a:ext uri="{63B3BB69-23CF-44E3-9099-C40C66FF867C}">
                    <a14:compatExt spid="_x0000_s6163"/>
                  </a:ext>
                  <a:ext uri="{FF2B5EF4-FFF2-40B4-BE49-F238E27FC236}">
                    <a16:creationId xmlns:a16="http://schemas.microsoft.com/office/drawing/2014/main" id="{00000000-0008-0000-0200-000013180000}"/>
                  </a:ext>
                </a:extLst>
              </xdr:cNvPr>
              <xdr:cNvSpPr/>
            </xdr:nvSpPr>
            <xdr:spPr bwMode="auto">
              <a:xfrm>
                <a:off x="5543550" y="48387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8" name="Option Button 24" hidden="1">
                <a:extLst>
                  <a:ext uri="{63B3BB69-23CF-44E3-9099-C40C66FF867C}">
                    <a14:compatExt spid="_x0000_s6168"/>
                  </a:ext>
                  <a:ext uri="{FF2B5EF4-FFF2-40B4-BE49-F238E27FC236}">
                    <a16:creationId xmlns:a16="http://schemas.microsoft.com/office/drawing/2014/main" id="{00000000-0008-0000-0200-000018180000}"/>
                  </a:ext>
                </a:extLst>
              </xdr:cNvPr>
              <xdr:cNvSpPr/>
            </xdr:nvSpPr>
            <xdr:spPr bwMode="auto">
              <a:xfrm>
                <a:off x="6067425" y="48196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562725" y="48291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18</xdr:row>
          <xdr:rowOff>152400</xdr:rowOff>
        </xdr:from>
        <xdr:to>
          <xdr:col>5</xdr:col>
          <xdr:colOff>1905000</xdr:colOff>
          <xdr:row>18</xdr:row>
          <xdr:rowOff>371475</xdr:rowOff>
        </xdr:to>
        <xdr:grpSp>
          <xdr:nvGrpSpPr>
            <xdr:cNvPr id="9" name="Grup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5524500" y="6477000"/>
              <a:ext cx="1733550" cy="219075"/>
              <a:chOff x="5524500" y="5353050"/>
              <a:chExt cx="1733550" cy="219075"/>
            </a:xfrm>
          </xdr:grpSpPr>
          <xdr:sp macro="" textlink="">
            <xdr:nvSpPr>
              <xdr:cNvPr id="6165" name="Option Button 21" hidden="1">
                <a:extLst>
                  <a:ext uri="{63B3BB69-23CF-44E3-9099-C40C66FF867C}">
                    <a14:compatExt spid="_x0000_s6165"/>
                  </a:ext>
                  <a:ext uri="{FF2B5EF4-FFF2-40B4-BE49-F238E27FC236}">
                    <a16:creationId xmlns:a16="http://schemas.microsoft.com/office/drawing/2014/main" id="{00000000-0008-0000-0200-000015180000}"/>
                  </a:ext>
                </a:extLst>
              </xdr:cNvPr>
              <xdr:cNvSpPr/>
            </xdr:nvSpPr>
            <xdr:spPr bwMode="auto">
              <a:xfrm>
                <a:off x="5524500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69" name="Option Button 25" hidden="1">
                <a:extLst>
                  <a:ext uri="{63B3BB69-23CF-44E3-9099-C40C66FF867C}">
                    <a14:compatExt spid="_x0000_s6169"/>
                  </a:ext>
                  <a:ext uri="{FF2B5EF4-FFF2-40B4-BE49-F238E27FC236}">
                    <a16:creationId xmlns:a16="http://schemas.microsoft.com/office/drawing/2014/main" id="{00000000-0008-0000-0200-000019180000}"/>
                  </a:ext>
                </a:extLst>
              </xdr:cNvPr>
              <xdr:cNvSpPr/>
            </xdr:nvSpPr>
            <xdr:spPr bwMode="auto">
              <a:xfrm>
                <a:off x="6086475" y="53530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2" name="Option Button 38" hidden="1">
                <a:extLst>
                  <a:ext uri="{63B3BB69-23CF-44E3-9099-C40C66FF867C}">
                    <a14:compatExt spid="_x0000_s6182"/>
                  </a:ext>
                  <a:ext uri="{FF2B5EF4-FFF2-40B4-BE49-F238E27FC236}">
                    <a16:creationId xmlns:a16="http://schemas.microsoft.com/office/drawing/2014/main" id="{00000000-0008-0000-0200-000026180000}"/>
                  </a:ext>
                </a:extLst>
              </xdr:cNvPr>
              <xdr:cNvSpPr/>
            </xdr:nvSpPr>
            <xdr:spPr bwMode="auto">
              <a:xfrm>
                <a:off x="6553200" y="539115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19</xdr:row>
          <xdr:rowOff>171450</xdr:rowOff>
        </xdr:from>
        <xdr:to>
          <xdr:col>5</xdr:col>
          <xdr:colOff>1943100</xdr:colOff>
          <xdr:row>19</xdr:row>
          <xdr:rowOff>390525</xdr:rowOff>
        </xdr:to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pSpPr/>
          </xdr:nvGrpSpPr>
          <xdr:grpSpPr>
            <a:xfrm>
              <a:off x="5543550" y="7058025"/>
              <a:ext cx="1752600" cy="219075"/>
              <a:chOff x="5543550" y="5934075"/>
              <a:chExt cx="1752600" cy="219075"/>
            </a:xfrm>
          </xdr:grpSpPr>
          <xdr:sp macro="" textlink="">
            <xdr:nvSpPr>
              <xdr:cNvPr id="6167" name="Option Button 23" hidden="1">
                <a:extLst>
                  <a:ext uri="{63B3BB69-23CF-44E3-9099-C40C66FF867C}">
                    <a14:compatExt spid="_x0000_s6167"/>
                  </a:ext>
                  <a:ext uri="{FF2B5EF4-FFF2-40B4-BE49-F238E27FC236}">
                    <a16:creationId xmlns:a16="http://schemas.microsoft.com/office/drawing/2014/main" id="{00000000-0008-0000-0200-000017180000}"/>
                  </a:ext>
                </a:extLst>
              </xdr:cNvPr>
              <xdr:cNvSpPr/>
            </xdr:nvSpPr>
            <xdr:spPr bwMode="auto">
              <a:xfrm>
                <a:off x="55435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70" name="Option Button 26" hidden="1">
                <a:extLst>
                  <a:ext uri="{63B3BB69-23CF-44E3-9099-C40C66FF867C}">
                    <a14:compatExt spid="_x0000_s6170"/>
                  </a:ext>
                  <a:ext uri="{FF2B5EF4-FFF2-40B4-BE49-F238E27FC236}">
                    <a16:creationId xmlns:a16="http://schemas.microsoft.com/office/drawing/2014/main" id="{00000000-0008-0000-0200-00001A180000}"/>
                  </a:ext>
                </a:extLst>
              </xdr:cNvPr>
              <xdr:cNvSpPr/>
            </xdr:nvSpPr>
            <xdr:spPr bwMode="auto">
              <a:xfrm>
                <a:off x="6115050" y="593407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3" name="Option Button 39" hidden="1">
                <a:extLst>
                  <a:ext uri="{63B3BB69-23CF-44E3-9099-C40C66FF867C}">
                    <a14:compatExt spid="_x0000_s6183"/>
                  </a:ext>
                  <a:ext uri="{FF2B5EF4-FFF2-40B4-BE49-F238E27FC236}">
                    <a16:creationId xmlns:a16="http://schemas.microsoft.com/office/drawing/2014/main" id="{00000000-0008-0000-0200-000027180000}"/>
                  </a:ext>
                </a:extLst>
              </xdr:cNvPr>
              <xdr:cNvSpPr/>
            </xdr:nvSpPr>
            <xdr:spPr bwMode="auto">
              <a:xfrm>
                <a:off x="6591300" y="5943600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12</xdr:row>
          <xdr:rowOff>228600</xdr:rowOff>
        </xdr:from>
        <xdr:to>
          <xdr:col>5</xdr:col>
          <xdr:colOff>1885950</xdr:colOff>
          <xdr:row>12</xdr:row>
          <xdr:rowOff>409575</xdr:rowOff>
        </xdr:to>
        <xdr:sp macro="" textlink="">
          <xdr:nvSpPr>
            <xdr:cNvPr id="6185" name="Option Butto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2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Aplica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57150</xdr:rowOff>
        </xdr:from>
        <xdr:to>
          <xdr:col>5</xdr:col>
          <xdr:colOff>1971675</xdr:colOff>
          <xdr:row>16</xdr:row>
          <xdr:rowOff>495300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17</xdr:row>
          <xdr:rowOff>57150</xdr:rowOff>
        </xdr:from>
        <xdr:to>
          <xdr:col>5</xdr:col>
          <xdr:colOff>1971675</xdr:colOff>
          <xdr:row>17</xdr:row>
          <xdr:rowOff>495300</xdr:rowOff>
        </xdr:to>
        <xdr:sp macro="" textlink="">
          <xdr:nvSpPr>
            <xdr:cNvPr id="6187" name="Group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2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200025</xdr:rowOff>
        </xdr:from>
        <xdr:to>
          <xdr:col>5</xdr:col>
          <xdr:colOff>495300</xdr:colOff>
          <xdr:row>17</xdr:row>
          <xdr:rowOff>419100</xdr:rowOff>
        </xdr:to>
        <xdr:sp macro="" textlink="">
          <xdr:nvSpPr>
            <xdr:cNvPr id="6191" name="Option Butto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2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714375</xdr:colOff>
          <xdr:row>17</xdr:row>
          <xdr:rowOff>180975</xdr:rowOff>
        </xdr:from>
        <xdr:to>
          <xdr:col>5</xdr:col>
          <xdr:colOff>1019175</xdr:colOff>
          <xdr:row>17</xdr:row>
          <xdr:rowOff>400050</xdr:rowOff>
        </xdr:to>
        <xdr:sp macro="" textlink="">
          <xdr:nvSpPr>
            <xdr:cNvPr id="6192" name="Option Butto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2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1209675</xdr:colOff>
          <xdr:row>17</xdr:row>
          <xdr:rowOff>190500</xdr:rowOff>
        </xdr:from>
        <xdr:to>
          <xdr:col>5</xdr:col>
          <xdr:colOff>1914525</xdr:colOff>
          <xdr:row>17</xdr:row>
          <xdr:rowOff>371475</xdr:rowOff>
        </xdr:to>
        <xdr:sp macro="" textlink="">
          <xdr:nvSpPr>
            <xdr:cNvPr id="6193" name="Option Butto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2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Aplica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133345</xdr:colOff>
          <xdr:row>16</xdr:row>
          <xdr:rowOff>152400</xdr:rowOff>
        </xdr:from>
        <xdr:to>
          <xdr:col>5</xdr:col>
          <xdr:colOff>1733544</xdr:colOff>
          <xdr:row>16</xdr:row>
          <xdr:rowOff>390525</xdr:rowOff>
        </xdr:to>
        <xdr:grpSp>
          <xdr:nvGrpSpPr>
            <xdr:cNvPr id="11" name="Grup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pSpPr/>
          </xdr:nvGrpSpPr>
          <xdr:grpSpPr>
            <a:xfrm>
              <a:off x="5486395" y="5353050"/>
              <a:ext cx="1600199" cy="238125"/>
              <a:chOff x="5657738" y="5353050"/>
              <a:chExt cx="937401" cy="238125"/>
            </a:xfrm>
          </xdr:grpSpPr>
          <xdr:grpSp>
            <xdr:nvGrpSpPr>
              <xdr:cNvPr id="5" name="Grupo 4">
                <a:extLst>
                  <a:ext uri="{FF2B5EF4-FFF2-40B4-BE49-F238E27FC236}">
                    <a16:creationId xmlns:a16="http://schemas.microsoft.com/office/drawing/2014/main" id="{00000000-0008-0000-0200-000005000000}"/>
                  </a:ext>
                </a:extLst>
              </xdr:cNvPr>
              <xdr:cNvGrpSpPr/>
            </xdr:nvGrpSpPr>
            <xdr:grpSpPr>
              <a:xfrm>
                <a:off x="5657738" y="5353050"/>
                <a:ext cx="876412" cy="219075"/>
                <a:chOff x="6229238" y="5372100"/>
                <a:chExt cx="876412" cy="219075"/>
              </a:xfrm>
            </xdr:grpSpPr>
            <xdr:sp macro="" textlink="">
              <xdr:nvSpPr>
                <xdr:cNvPr id="6189" name="Option Button 45" hidden="1">
                  <a:extLst>
                    <a:ext uri="{63B3BB69-23CF-44E3-9099-C40C66FF867C}">
                      <a14:compatExt spid="_x0000_s6189"/>
                    </a:ext>
                    <a:ext uri="{FF2B5EF4-FFF2-40B4-BE49-F238E27FC236}">
                      <a16:creationId xmlns:a16="http://schemas.microsoft.com/office/drawing/2014/main" id="{00000000-0008-0000-0200-00002D180000}"/>
                    </a:ext>
                  </a:extLst>
                </xdr:cNvPr>
                <xdr:cNvSpPr/>
              </xdr:nvSpPr>
              <xdr:spPr bwMode="auto">
                <a:xfrm>
                  <a:off x="6229238" y="5372100"/>
                  <a:ext cx="304800" cy="21907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Sí</a:t>
                  </a:r>
                </a:p>
              </xdr:txBody>
            </xdr:sp>
            <xdr:sp macro="" textlink="">
              <xdr:nvSpPr>
                <xdr:cNvPr id="6190" name="Option Button 46" hidden="1">
                  <a:extLst>
                    <a:ext uri="{63B3BB69-23CF-44E3-9099-C40C66FF867C}">
                      <a14:compatExt spid="_x0000_s6190"/>
                    </a:ext>
                    <a:ext uri="{FF2B5EF4-FFF2-40B4-BE49-F238E27FC236}">
                      <a16:creationId xmlns:a16="http://schemas.microsoft.com/office/drawing/2014/main" id="{00000000-0008-0000-0200-00002E180000}"/>
                    </a:ext>
                  </a:extLst>
                </xdr:cNvPr>
                <xdr:cNvSpPr/>
              </xdr:nvSpPr>
              <xdr:spPr bwMode="auto">
                <a:xfrm>
                  <a:off x="6562725" y="5391150"/>
                  <a:ext cx="542925" cy="2000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s-MX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No </a:t>
                  </a:r>
                </a:p>
              </xdr:txBody>
            </xdr:sp>
          </xdr:grpSp>
          <xdr:sp macro="" textlink="">
            <xdr:nvSpPr>
              <xdr:cNvPr id="6197" name="Option Button 53" hidden="1">
                <a:extLst>
                  <a:ext uri="{63B3BB69-23CF-44E3-9099-C40C66FF867C}">
                    <a14:compatExt spid="_x0000_s6197"/>
                  </a:ext>
                  <a:ext uri="{FF2B5EF4-FFF2-40B4-BE49-F238E27FC236}">
                    <a16:creationId xmlns:a16="http://schemas.microsoft.com/office/drawing/2014/main" id="{00000000-0008-0000-0200-000035180000}"/>
                  </a:ext>
                </a:extLst>
              </xdr:cNvPr>
              <xdr:cNvSpPr/>
            </xdr:nvSpPr>
            <xdr:spPr bwMode="auto">
              <a:xfrm>
                <a:off x="6290339" y="537210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5</xdr:col>
      <xdr:colOff>616629</xdr:colOff>
      <xdr:row>4</xdr:row>
      <xdr:rowOff>173038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0868C6B6-4BE9-4C49-AB95-AAD957C12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C80781-7630-4D57-B4C5-61B6CAC8B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J39"/>
  <sheetViews>
    <sheetView showGridLines="0" showRowColHeaders="0" workbookViewId="0">
      <selection activeCell="B14" sqref="B14:D14"/>
    </sheetView>
  </sheetViews>
  <sheetFormatPr baseColWidth="10" defaultColWidth="11.42578125" defaultRowHeight="14.25" x14ac:dyDescent="0.2"/>
  <cols>
    <col min="1" max="1" width="41.7109375" style="6" customWidth="1"/>
    <col min="2" max="2" width="13.7109375" style="6" bestFit="1" customWidth="1"/>
    <col min="3" max="6" width="11.42578125" style="6"/>
    <col min="7" max="7" width="5.140625" style="6" customWidth="1"/>
    <col min="8" max="8" width="13.5703125" style="6" customWidth="1"/>
    <col min="9" max="16384" width="11.42578125" style="6"/>
  </cols>
  <sheetData>
    <row r="1" spans="1:10" x14ac:dyDescent="0.2">
      <c r="A1" s="55"/>
      <c r="B1" s="55"/>
      <c r="C1" s="55"/>
      <c r="D1" s="55"/>
      <c r="E1" s="55"/>
      <c r="F1" s="55"/>
      <c r="G1" s="55"/>
      <c r="H1" s="55"/>
    </row>
    <row r="3" spans="1:10" x14ac:dyDescent="0.2">
      <c r="A3" s="55"/>
      <c r="B3" s="55"/>
      <c r="C3" s="55"/>
      <c r="D3" s="55"/>
      <c r="E3" s="55"/>
      <c r="F3" s="55"/>
      <c r="G3" s="55"/>
      <c r="H3" s="55"/>
    </row>
    <row r="4" spans="1:10" x14ac:dyDescent="0.2">
      <c r="A4" s="56"/>
      <c r="B4" s="57"/>
      <c r="C4" s="57"/>
      <c r="D4" s="57"/>
      <c r="E4" s="57"/>
      <c r="F4" s="57"/>
      <c r="G4" s="57"/>
      <c r="H4" s="58"/>
    </row>
    <row r="5" spans="1:10" x14ac:dyDescent="0.2">
      <c r="A5" s="55"/>
      <c r="B5" s="55"/>
      <c r="C5" s="55"/>
      <c r="D5" s="55"/>
      <c r="E5" s="55"/>
      <c r="F5" s="55"/>
      <c r="G5" s="55"/>
      <c r="H5" s="55"/>
    </row>
    <row r="6" spans="1:10" x14ac:dyDescent="0.2">
      <c r="A6" s="55"/>
      <c r="B6" s="55"/>
      <c r="C6" s="55"/>
      <c r="D6" s="55"/>
      <c r="E6" s="55"/>
      <c r="F6" s="55"/>
      <c r="G6" s="55"/>
      <c r="H6" s="55"/>
    </row>
    <row r="7" spans="1:10" ht="23.25" x14ac:dyDescent="0.35">
      <c r="A7" s="7" t="s">
        <v>79</v>
      </c>
    </row>
    <row r="9" spans="1:10" ht="18" customHeight="1" x14ac:dyDescent="0.2">
      <c r="A9" s="78" t="s">
        <v>16</v>
      </c>
      <c r="B9" s="78"/>
      <c r="C9" s="78"/>
      <c r="D9" s="78"/>
      <c r="E9" s="78"/>
      <c r="F9" s="78"/>
      <c r="G9" s="78"/>
      <c r="H9" s="78"/>
      <c r="I9" s="78"/>
      <c r="J9" s="78"/>
    </row>
    <row r="10" spans="1:10" ht="27.75" customHeight="1" x14ac:dyDescent="0.2">
      <c r="A10" s="8" t="s">
        <v>2</v>
      </c>
      <c r="B10" s="83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Manual de Instalación</v>
      </c>
      <c r="C10" s="83"/>
      <c r="D10" s="83"/>
      <c r="E10" s="83"/>
      <c r="F10" s="83"/>
      <c r="G10" s="83"/>
      <c r="H10" s="83"/>
      <c r="I10" s="83"/>
      <c r="J10" s="83"/>
    </row>
    <row r="11" spans="1:10" ht="15" customHeight="1" x14ac:dyDescent="0.2">
      <c r="A11" s="8" t="s">
        <v>17</v>
      </c>
      <c r="B11" s="84" t="s">
        <v>106</v>
      </c>
      <c r="C11" s="85"/>
      <c r="D11" s="86"/>
      <c r="E11" s="82" t="s">
        <v>18</v>
      </c>
      <c r="F11" s="82"/>
      <c r="G11" s="82"/>
      <c r="H11" s="84" t="s">
        <v>108</v>
      </c>
      <c r="I11" s="85"/>
      <c r="J11" s="86"/>
    </row>
    <row r="12" spans="1:10" ht="15" customHeight="1" x14ac:dyDescent="0.25">
      <c r="A12" s="9" t="s">
        <v>19</v>
      </c>
      <c r="B12" s="84" t="s">
        <v>107</v>
      </c>
      <c r="C12" s="85"/>
      <c r="D12" s="86"/>
      <c r="E12" s="82" t="s">
        <v>20</v>
      </c>
      <c r="F12" s="82"/>
      <c r="G12" s="82"/>
      <c r="H12" s="84" t="s">
        <v>102</v>
      </c>
      <c r="I12" s="85"/>
      <c r="J12" s="86"/>
    </row>
    <row r="13" spans="1:10" ht="30" customHeight="1" x14ac:dyDescent="0.25">
      <c r="A13" s="10" t="s">
        <v>21</v>
      </c>
      <c r="B13" s="81">
        <v>43609</v>
      </c>
      <c r="C13" s="111"/>
      <c r="D13" s="112"/>
      <c r="E13" s="82" t="s">
        <v>22</v>
      </c>
      <c r="F13" s="82"/>
      <c r="G13" s="82"/>
      <c r="H13" s="113">
        <v>43609</v>
      </c>
      <c r="I13" s="111"/>
      <c r="J13" s="112"/>
    </row>
    <row r="14" spans="1:10" ht="15" customHeight="1" x14ac:dyDescent="0.25">
      <c r="A14" s="9" t="s">
        <v>36</v>
      </c>
      <c r="B14" s="84"/>
      <c r="C14" s="85"/>
      <c r="D14" s="86"/>
      <c r="E14" s="82" t="s">
        <v>23</v>
      </c>
      <c r="F14" s="82"/>
      <c r="G14" s="82"/>
      <c r="H14" s="113"/>
      <c r="I14" s="111"/>
      <c r="J14" s="112"/>
    </row>
    <row r="15" spans="1:10" ht="15" customHeight="1" x14ac:dyDescent="0.25">
      <c r="A15" s="9" t="s">
        <v>24</v>
      </c>
      <c r="B15" s="113">
        <v>43507</v>
      </c>
      <c r="C15" s="111"/>
      <c r="D15" s="112"/>
      <c r="E15" s="82" t="s">
        <v>25</v>
      </c>
      <c r="F15" s="82"/>
      <c r="G15" s="82"/>
      <c r="H15" s="113">
        <v>43676</v>
      </c>
      <c r="I15" s="111"/>
      <c r="J15" s="112"/>
    </row>
    <row r="16" spans="1:10" ht="15" customHeight="1" x14ac:dyDescent="0.2">
      <c r="A16" s="30" t="s">
        <v>1</v>
      </c>
      <c r="B16" s="114">
        <v>1</v>
      </c>
      <c r="C16" s="115"/>
      <c r="D16" s="116"/>
      <c r="E16" s="82" t="s">
        <v>26</v>
      </c>
      <c r="F16" s="82"/>
      <c r="G16" s="82"/>
      <c r="H16" s="84" t="s">
        <v>103</v>
      </c>
      <c r="I16" s="85"/>
      <c r="J16" s="86"/>
    </row>
    <row r="17" spans="1:10" ht="15" x14ac:dyDescent="0.25">
      <c r="A17" s="29" t="s">
        <v>37</v>
      </c>
      <c r="B17" s="80" t="s">
        <v>3</v>
      </c>
      <c r="C17" s="80"/>
      <c r="D17" s="80"/>
      <c r="E17" s="80"/>
      <c r="F17" s="80"/>
      <c r="G17" s="80"/>
      <c r="H17" s="11"/>
      <c r="I17" s="12"/>
      <c r="J17" s="12"/>
    </row>
    <row r="18" spans="1:10" x14ac:dyDescent="0.2">
      <c r="A18" s="72"/>
      <c r="B18" s="73"/>
      <c r="C18" s="73"/>
      <c r="D18" s="73"/>
      <c r="E18" s="73"/>
      <c r="F18" s="73"/>
      <c r="G18" s="73"/>
      <c r="H18" s="11"/>
      <c r="I18" s="12"/>
      <c r="J18" s="12"/>
    </row>
    <row r="19" spans="1:10" x14ac:dyDescent="0.2">
      <c r="A19" s="72"/>
      <c r="B19" s="73"/>
      <c r="C19" s="73"/>
      <c r="D19" s="73"/>
      <c r="E19" s="73"/>
      <c r="F19" s="73"/>
      <c r="G19" s="73"/>
      <c r="H19" s="11"/>
      <c r="I19" s="12"/>
      <c r="J19" s="12"/>
    </row>
    <row r="20" spans="1:10" x14ac:dyDescent="0.2">
      <c r="A20" s="72"/>
      <c r="B20" s="73"/>
      <c r="C20" s="73"/>
      <c r="D20" s="73"/>
      <c r="E20" s="73"/>
      <c r="F20" s="73"/>
      <c r="G20" s="73"/>
      <c r="H20" s="11"/>
      <c r="I20" s="12"/>
      <c r="J20" s="12"/>
    </row>
    <row r="21" spans="1:10" ht="79.5" customHeight="1" x14ac:dyDescent="0.2">
      <c r="A21" s="74" t="s">
        <v>27</v>
      </c>
      <c r="B21" s="75"/>
      <c r="C21" s="75"/>
      <c r="D21" s="75"/>
      <c r="E21" s="75"/>
      <c r="F21" s="75"/>
      <c r="G21" s="76"/>
      <c r="H21" s="12"/>
      <c r="I21" s="12"/>
      <c r="J21" s="12"/>
    </row>
    <row r="22" spans="1:10" ht="15" customHeight="1" x14ac:dyDescent="0.25">
      <c r="A22" s="13" t="s">
        <v>28</v>
      </c>
      <c r="B22" s="14">
        <f>'Criterios de Cumplimiento'!C22</f>
        <v>1</v>
      </c>
      <c r="C22" s="15"/>
      <c r="D22" s="15"/>
      <c r="F22" s="77"/>
      <c r="G22" s="77"/>
      <c r="H22" s="77"/>
      <c r="I22" s="79"/>
      <c r="J22" s="79"/>
    </row>
    <row r="23" spans="1:10" ht="15" x14ac:dyDescent="0.25">
      <c r="A23" s="16" t="s">
        <v>80</v>
      </c>
      <c r="B23" s="17">
        <f>Lista_Verificación!L54</f>
        <v>30</v>
      </c>
      <c r="C23" s="18" t="s">
        <v>29</v>
      </c>
      <c r="D23" s="17">
        <f>Lista_Verificación!J54</f>
        <v>30</v>
      </c>
      <c r="E23" s="28">
        <f>Lista_Verificación!I54</f>
        <v>1</v>
      </c>
      <c r="F23" s="77"/>
      <c r="G23" s="77"/>
      <c r="H23" s="77"/>
      <c r="I23" s="79"/>
      <c r="J23" s="79"/>
    </row>
    <row r="24" spans="1:10" ht="20.25" customHeight="1" x14ac:dyDescent="0.2">
      <c r="A24" s="78" t="s">
        <v>30</v>
      </c>
      <c r="B24" s="78"/>
      <c r="C24" s="78"/>
      <c r="D24" s="78"/>
      <c r="E24" s="78"/>
      <c r="F24" s="78"/>
      <c r="G24" s="78"/>
      <c r="H24" s="78"/>
      <c r="I24" s="78"/>
      <c r="J24" s="78"/>
    </row>
    <row r="25" spans="1:10" ht="30" customHeight="1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33" customHeight="1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</row>
    <row r="27" spans="1:10" ht="30" customHeight="1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</row>
    <row r="28" spans="1:10" ht="32.25" customHeight="1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</row>
    <row r="29" spans="1:10" ht="28.5" customHeight="1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</row>
    <row r="30" spans="1:10" ht="14.25" customHeight="1" x14ac:dyDescent="0.2">
      <c r="A30" s="65" t="s">
        <v>31</v>
      </c>
      <c r="B30" s="66"/>
      <c r="C30" s="66"/>
      <c r="D30" s="66"/>
      <c r="E30" s="66"/>
      <c r="F30" s="66"/>
      <c r="G30" s="66"/>
      <c r="H30" s="66"/>
      <c r="I30" s="66"/>
      <c r="J30" s="67"/>
    </row>
    <row r="31" spans="1:10" x14ac:dyDescent="0.2">
      <c r="A31" s="65"/>
      <c r="B31" s="66"/>
      <c r="C31" s="66"/>
      <c r="D31" s="66"/>
      <c r="E31" s="66"/>
      <c r="F31" s="66"/>
      <c r="G31" s="66"/>
      <c r="H31" s="66"/>
      <c r="I31" s="66"/>
      <c r="J31" s="67"/>
    </row>
    <row r="32" spans="1:10" ht="15" thickBot="1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70"/>
    </row>
    <row r="33" spans="1:8" ht="15" thickTop="1" x14ac:dyDescent="0.2">
      <c r="A33" s="71"/>
      <c r="B33" s="63"/>
      <c r="C33" s="63"/>
      <c r="D33" s="63"/>
      <c r="E33" s="63"/>
      <c r="F33" s="63"/>
      <c r="G33" s="63"/>
      <c r="H33" s="63"/>
    </row>
    <row r="34" spans="1:8" x14ac:dyDescent="0.2">
      <c r="A34" s="71"/>
      <c r="B34" s="63"/>
      <c r="C34" s="63"/>
      <c r="D34" s="63"/>
      <c r="E34" s="63"/>
      <c r="F34" s="63"/>
      <c r="G34" s="63"/>
      <c r="H34" s="63"/>
    </row>
    <row r="35" spans="1:8" x14ac:dyDescent="0.2">
      <c r="A35" s="55"/>
      <c r="B35" s="63"/>
      <c r="C35" s="63"/>
      <c r="D35" s="63"/>
      <c r="E35" s="63"/>
      <c r="F35" s="63"/>
      <c r="G35" s="63"/>
      <c r="H35" s="63"/>
    </row>
    <row r="36" spans="1:8" x14ac:dyDescent="0.2">
      <c r="A36" s="55"/>
      <c r="B36" s="63"/>
      <c r="C36" s="63"/>
      <c r="D36" s="63"/>
      <c r="E36" s="63"/>
      <c r="F36" s="63"/>
      <c r="G36" s="63"/>
      <c r="H36" s="63"/>
    </row>
    <row r="37" spans="1:8" x14ac:dyDescent="0.2">
      <c r="A37" s="55"/>
      <c r="B37" s="63"/>
      <c r="C37" s="63"/>
      <c r="D37" s="63"/>
      <c r="E37" s="63"/>
      <c r="F37" s="63"/>
      <c r="G37" s="63"/>
      <c r="H37" s="63"/>
    </row>
    <row r="38" spans="1:8" x14ac:dyDescent="0.2">
      <c r="A38" s="55"/>
      <c r="B38" s="63"/>
      <c r="C38" s="63"/>
      <c r="D38" s="63"/>
      <c r="E38" s="63"/>
      <c r="F38" s="63"/>
      <c r="G38" s="63"/>
      <c r="H38" s="63"/>
    </row>
    <row r="39" spans="1:8" x14ac:dyDescent="0.2">
      <c r="A39" s="55"/>
      <c r="B39" s="63"/>
      <c r="C39" s="63"/>
      <c r="D39" s="63"/>
      <c r="E39" s="63"/>
      <c r="F39" s="63"/>
      <c r="G39" s="63"/>
      <c r="H39" s="63"/>
    </row>
  </sheetData>
  <sheetProtection sheet="1"/>
  <mergeCells count="37">
    <mergeCell ref="B12:D12"/>
    <mergeCell ref="E12:G12"/>
    <mergeCell ref="H12:J12"/>
    <mergeCell ref="A9:J9"/>
    <mergeCell ref="B10:J10"/>
    <mergeCell ref="B11:D11"/>
    <mergeCell ref="E11:G11"/>
    <mergeCell ref="H11:J11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A18:A20"/>
    <mergeCell ref="B18:G20"/>
    <mergeCell ref="A21:G21"/>
    <mergeCell ref="F22:H23"/>
    <mergeCell ref="A24:J24"/>
    <mergeCell ref="I22:J23"/>
    <mergeCell ref="A25:J29"/>
    <mergeCell ref="A30:J32"/>
    <mergeCell ref="A33:A34"/>
    <mergeCell ref="B33:H33"/>
    <mergeCell ref="B34:H34"/>
    <mergeCell ref="B35:H35"/>
    <mergeCell ref="B36:H36"/>
    <mergeCell ref="B37:H37"/>
    <mergeCell ref="B38:H38"/>
    <mergeCell ref="B39:H39"/>
  </mergeCells>
  <conditionalFormatting sqref="E23">
    <cfRule type="cellIs" dxfId="16" priority="4" operator="greaterThanOrEqual">
      <formula>90%</formula>
    </cfRule>
    <cfRule type="cellIs" dxfId="15" priority="5" operator="greaterThanOrEqual">
      <formula>80%</formula>
    </cfRule>
    <cfRule type="cellIs" dxfId="14" priority="6" operator="lessThan">
      <formula>80%</formula>
    </cfRule>
  </conditionalFormatting>
  <conditionalFormatting sqref="B22">
    <cfRule type="cellIs" dxfId="13" priority="1" operator="greaterThanOrEqual">
      <formula>0.9</formula>
    </cfRule>
    <cfRule type="cellIs" dxfId="12" priority="2" operator="greaterThanOrEqual">
      <formula>0.8</formula>
    </cfRule>
    <cfRule type="cellIs" dxfId="11" priority="3" operator="lessThan">
      <formula>0.8</formula>
    </cfRule>
  </conditionalFormatting>
  <dataValidations count="1">
    <dataValidation type="list" allowBlank="1" showInputMessage="1" showErrorMessage="1" sqref="H16:J16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7:L22"/>
  <sheetViews>
    <sheetView showGridLines="0" showRowColHeaders="0" zoomScaleNormal="100" workbookViewId="0">
      <selection activeCell="H4" sqref="H4"/>
    </sheetView>
  </sheetViews>
  <sheetFormatPr baseColWidth="10" defaultRowHeight="14.25" x14ac:dyDescent="0.2"/>
  <cols>
    <col min="1" max="8" width="11.42578125" style="6"/>
    <col min="9" max="9" width="1.7109375" style="6" customWidth="1"/>
    <col min="10" max="16384" width="11.42578125" style="6"/>
  </cols>
  <sheetData>
    <row r="7" spans="1:11" ht="23.25" x14ac:dyDescent="0.2">
      <c r="A7" s="88" t="s">
        <v>99</v>
      </c>
      <c r="B7" s="89"/>
      <c r="C7" s="89"/>
      <c r="D7" s="89"/>
      <c r="E7" s="89"/>
      <c r="F7" s="89"/>
      <c r="G7" s="89"/>
      <c r="H7" s="89"/>
      <c r="I7" s="89"/>
      <c r="J7" s="89"/>
      <c r="K7" s="89"/>
    </row>
    <row r="8" spans="1:11" ht="44.25" customHeight="1" x14ac:dyDescent="0.2">
      <c r="A8" s="88" t="str">
        <f>Carátula!A7</f>
        <v>Manual de Instalación</v>
      </c>
      <c r="B8" s="89"/>
      <c r="C8" s="89"/>
      <c r="D8" s="89"/>
      <c r="E8" s="89"/>
      <c r="F8" s="89"/>
      <c r="G8" s="89"/>
      <c r="H8" s="89"/>
      <c r="I8" s="89"/>
      <c r="J8" s="89"/>
      <c r="K8" s="89"/>
    </row>
    <row r="10" spans="1:11" ht="23.25" x14ac:dyDescent="0.35">
      <c r="A10" s="90" t="s">
        <v>0</v>
      </c>
      <c r="B10" s="90"/>
      <c r="C10" s="90"/>
      <c r="D10" s="90"/>
      <c r="E10" s="90"/>
      <c r="F10" s="90"/>
      <c r="G10" s="90"/>
      <c r="H10" s="90"/>
      <c r="I10" s="90"/>
    </row>
    <row r="12" spans="1:11" ht="20.25" x14ac:dyDescent="0.2">
      <c r="A12" s="91" t="s">
        <v>32</v>
      </c>
      <c r="B12" s="91"/>
      <c r="C12" s="91"/>
      <c r="D12" s="91"/>
      <c r="E12" s="91"/>
      <c r="F12" s="91"/>
      <c r="G12" s="91"/>
      <c r="H12" s="91"/>
    </row>
    <row r="13" spans="1:11" ht="36" customHeight="1" x14ac:dyDescent="0.2">
      <c r="A13" s="87" t="s">
        <v>40</v>
      </c>
      <c r="B13" s="87"/>
      <c r="C13" s="87"/>
      <c r="D13" s="87"/>
      <c r="E13" s="87"/>
      <c r="F13" s="87"/>
      <c r="G13" s="87"/>
      <c r="H13" s="87"/>
    </row>
    <row r="14" spans="1:11" ht="36" customHeight="1" x14ac:dyDescent="0.2">
      <c r="A14" s="87" t="s">
        <v>82</v>
      </c>
      <c r="B14" s="87"/>
      <c r="C14" s="87"/>
      <c r="D14" s="87"/>
      <c r="E14" s="87"/>
      <c r="F14" s="87"/>
      <c r="G14" s="87"/>
      <c r="H14" s="87"/>
    </row>
    <row r="15" spans="1:11" ht="36" customHeight="1" x14ac:dyDescent="0.2">
      <c r="A15" s="87" t="s">
        <v>81</v>
      </c>
      <c r="B15" s="87"/>
      <c r="C15" s="87"/>
      <c r="D15" s="87"/>
      <c r="E15" s="87"/>
      <c r="F15" s="87"/>
      <c r="G15" s="87"/>
      <c r="H15" s="87"/>
    </row>
    <row r="17" spans="1:12" ht="20.25" x14ac:dyDescent="0.3">
      <c r="A17" s="91" t="s">
        <v>14</v>
      </c>
      <c r="B17" s="91"/>
      <c r="C17" s="91"/>
      <c r="D17" s="91"/>
      <c r="E17" s="91"/>
      <c r="F17" s="91"/>
      <c r="G17" s="91"/>
      <c r="H17" s="91"/>
      <c r="I17" s="19"/>
      <c r="J17" s="19"/>
      <c r="K17" s="19"/>
      <c r="L17" s="19"/>
    </row>
    <row r="18" spans="1:12" ht="30" customHeight="1" x14ac:dyDescent="0.2">
      <c r="A18" s="87" t="s">
        <v>83</v>
      </c>
      <c r="B18" s="87"/>
      <c r="C18" s="87"/>
      <c r="D18" s="87"/>
      <c r="E18" s="87"/>
      <c r="F18" s="87"/>
      <c r="G18" s="87"/>
      <c r="H18" s="87"/>
    </row>
    <row r="19" spans="1:12" ht="16.5" customHeight="1" x14ac:dyDescent="0.2">
      <c r="A19" s="87" t="s">
        <v>100</v>
      </c>
      <c r="B19" s="87"/>
      <c r="C19" s="87"/>
      <c r="D19" s="87"/>
      <c r="E19" s="87"/>
      <c r="F19" s="87"/>
      <c r="G19" s="87"/>
      <c r="H19" s="87"/>
    </row>
    <row r="20" spans="1:12" ht="32.25" customHeight="1" x14ac:dyDescent="0.2">
      <c r="A20" s="87" t="s">
        <v>84</v>
      </c>
      <c r="B20" s="87"/>
      <c r="C20" s="87"/>
      <c r="D20" s="87"/>
      <c r="E20" s="87"/>
      <c r="F20" s="87"/>
      <c r="G20" s="87"/>
      <c r="H20" s="87"/>
    </row>
    <row r="21" spans="1:12" ht="63.75" customHeight="1" x14ac:dyDescent="0.2">
      <c r="A21" s="87" t="s">
        <v>101</v>
      </c>
      <c r="B21" s="87"/>
      <c r="C21" s="87"/>
      <c r="D21" s="87"/>
      <c r="E21" s="87"/>
      <c r="F21" s="87"/>
      <c r="G21" s="87"/>
      <c r="H21" s="87"/>
    </row>
    <row r="22" spans="1:12" ht="50.25" customHeight="1" x14ac:dyDescent="0.2">
      <c r="A22" s="87" t="s">
        <v>72</v>
      </c>
      <c r="B22" s="87"/>
      <c r="C22" s="87"/>
      <c r="D22" s="87"/>
      <c r="E22" s="87"/>
      <c r="F22" s="87"/>
      <c r="G22" s="87"/>
      <c r="H22" s="87"/>
    </row>
  </sheetData>
  <sheetProtection selectLockedCells="1" selectUnlockedCell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6:N22"/>
  <sheetViews>
    <sheetView showGridLines="0" showRowColHeaders="0" topLeftCell="B1" zoomScaleNormal="100" workbookViewId="0">
      <selection activeCell="B15" sqref="B15:E16"/>
    </sheetView>
  </sheetViews>
  <sheetFormatPr baseColWidth="10" defaultRowHeight="14.25" x14ac:dyDescent="0.2"/>
  <cols>
    <col min="1" max="1" width="14.42578125" style="6" customWidth="1"/>
    <col min="2" max="2" width="16.85546875" style="6" customWidth="1"/>
    <col min="3" max="3" width="15.5703125" style="6" customWidth="1"/>
    <col min="4" max="4" width="16.42578125" style="6" customWidth="1"/>
    <col min="5" max="5" width="17" style="6" customWidth="1"/>
    <col min="6" max="6" width="30.42578125" style="6" customWidth="1"/>
    <col min="7" max="7" width="24.85546875" style="6" customWidth="1"/>
    <col min="8" max="8" width="30.28515625" style="6" customWidth="1"/>
    <col min="9" max="9" width="11.42578125" style="6" customWidth="1"/>
    <col min="10" max="10" width="0" style="6" hidden="1" customWidth="1"/>
    <col min="11" max="11" width="5" style="6" hidden="1" customWidth="1"/>
    <col min="12" max="12" width="4.5703125" style="6" hidden="1" customWidth="1"/>
    <col min="13" max="13" width="5.28515625" style="6" hidden="1" customWidth="1"/>
    <col min="14" max="14" width="6" style="6" hidden="1" customWidth="1"/>
    <col min="15" max="15" width="5.85546875" style="6" customWidth="1"/>
    <col min="16" max="16384" width="11.42578125" style="6"/>
  </cols>
  <sheetData>
    <row r="6" spans="1:14" ht="9" customHeight="1" x14ac:dyDescent="0.2"/>
    <row r="7" spans="1:14" ht="20.25" x14ac:dyDescent="0.3">
      <c r="A7" s="91" t="s">
        <v>12</v>
      </c>
      <c r="B7" s="91"/>
      <c r="C7" s="91"/>
      <c r="D7" s="91"/>
      <c r="E7" s="91"/>
      <c r="F7" s="91"/>
      <c r="G7" s="91"/>
      <c r="H7" s="91"/>
      <c r="I7" s="91"/>
      <c r="J7" s="20"/>
      <c r="K7" s="20"/>
      <c r="L7" s="20"/>
    </row>
    <row r="8" spans="1:14" ht="15" customHeight="1" x14ac:dyDescent="0.2">
      <c r="A8" s="87" t="s">
        <v>73</v>
      </c>
      <c r="B8" s="87"/>
      <c r="C8" s="87"/>
      <c r="D8" s="87"/>
      <c r="E8" s="87"/>
      <c r="F8" s="87"/>
      <c r="G8" s="87"/>
      <c r="H8" s="87"/>
      <c r="I8" s="87"/>
    </row>
    <row r="9" spans="1:14" ht="9.75" customHeight="1" x14ac:dyDescent="0.2">
      <c r="A9" s="87"/>
      <c r="B9" s="87"/>
      <c r="C9" s="87"/>
      <c r="D9" s="87"/>
      <c r="E9" s="87"/>
      <c r="F9" s="87"/>
      <c r="G9" s="87"/>
      <c r="H9" s="87"/>
      <c r="I9" s="87"/>
      <c r="J9" s="53"/>
    </row>
    <row r="10" spans="1:14" ht="18.75" customHeight="1" x14ac:dyDescent="0.2">
      <c r="A10" s="59" t="s">
        <v>4</v>
      </c>
      <c r="B10" s="93" t="s">
        <v>33</v>
      </c>
      <c r="C10" s="93"/>
      <c r="D10" s="93"/>
      <c r="E10" s="93"/>
      <c r="F10" s="59" t="s">
        <v>6</v>
      </c>
      <c r="G10" s="94" t="s">
        <v>7</v>
      </c>
      <c r="H10" s="95"/>
      <c r="I10" s="96"/>
      <c r="J10" s="21"/>
    </row>
    <row r="11" spans="1:14" ht="44.25" customHeight="1" x14ac:dyDescent="0.2">
      <c r="A11" s="54">
        <v>1</v>
      </c>
      <c r="B11" s="92" t="s">
        <v>66</v>
      </c>
      <c r="C11" s="92"/>
      <c r="D11" s="92"/>
      <c r="E11" s="92"/>
      <c r="F11" s="54"/>
      <c r="G11" s="64"/>
      <c r="H11" s="64"/>
      <c r="I11" s="64"/>
      <c r="J11" s="60"/>
      <c r="K11" s="61"/>
      <c r="L11" s="61"/>
      <c r="M11" s="61">
        <v>1</v>
      </c>
      <c r="N11" s="61">
        <f>IF(M11=1,1,IF(M11=2,0,""))</f>
        <v>1</v>
      </c>
    </row>
    <row r="12" spans="1:14" ht="44.25" customHeight="1" x14ac:dyDescent="0.2">
      <c r="A12" s="54">
        <v>2</v>
      </c>
      <c r="B12" s="92" t="s">
        <v>67</v>
      </c>
      <c r="C12" s="92"/>
      <c r="D12" s="92"/>
      <c r="E12" s="92"/>
      <c r="F12" s="54"/>
      <c r="G12" s="64"/>
      <c r="H12" s="64"/>
      <c r="I12" s="64"/>
      <c r="J12" s="61"/>
      <c r="K12" s="61"/>
      <c r="L12" s="61"/>
      <c r="M12" s="61">
        <v>1</v>
      </c>
      <c r="N12" s="61">
        <f t="shared" ref="N12:N20" si="0">IF(M12=1,1,IF(M12=2,0,""))</f>
        <v>1</v>
      </c>
    </row>
    <row r="13" spans="1:14" ht="44.25" customHeight="1" x14ac:dyDescent="0.2">
      <c r="A13" s="54">
        <v>3</v>
      </c>
      <c r="B13" s="92" t="s">
        <v>96</v>
      </c>
      <c r="C13" s="92"/>
      <c r="D13" s="92"/>
      <c r="E13" s="92"/>
      <c r="F13" s="54"/>
      <c r="G13" s="64"/>
      <c r="H13" s="64"/>
      <c r="I13" s="64"/>
      <c r="J13" s="61"/>
      <c r="K13" s="61"/>
      <c r="L13" s="61"/>
      <c r="M13" s="61">
        <v>1</v>
      </c>
      <c r="N13" s="61">
        <f t="shared" si="0"/>
        <v>1</v>
      </c>
    </row>
    <row r="14" spans="1:14" ht="44.25" customHeight="1" x14ac:dyDescent="0.2">
      <c r="A14" s="54">
        <v>4</v>
      </c>
      <c r="B14" s="92" t="s">
        <v>68</v>
      </c>
      <c r="C14" s="92"/>
      <c r="D14" s="92"/>
      <c r="E14" s="92"/>
      <c r="F14" s="54"/>
      <c r="G14" s="64"/>
      <c r="H14" s="64"/>
      <c r="I14" s="64"/>
      <c r="J14" s="61"/>
      <c r="K14" s="61"/>
      <c r="L14" s="61"/>
      <c r="M14" s="61">
        <v>1</v>
      </c>
      <c r="N14" s="61">
        <f t="shared" si="0"/>
        <v>1</v>
      </c>
    </row>
    <row r="15" spans="1:14" ht="44.25" customHeight="1" x14ac:dyDescent="0.2">
      <c r="A15" s="54">
        <v>5</v>
      </c>
      <c r="B15" s="92" t="s">
        <v>69</v>
      </c>
      <c r="C15" s="92"/>
      <c r="D15" s="92"/>
      <c r="E15" s="92"/>
      <c r="F15" s="54"/>
      <c r="G15" s="64"/>
      <c r="H15" s="64"/>
      <c r="I15" s="64"/>
      <c r="J15" s="61"/>
      <c r="K15" s="61"/>
      <c r="L15" s="61"/>
      <c r="M15" s="61">
        <v>1</v>
      </c>
      <c r="N15" s="61">
        <f t="shared" si="0"/>
        <v>1</v>
      </c>
    </row>
    <row r="16" spans="1:14" ht="44.25" customHeight="1" x14ac:dyDescent="0.2">
      <c r="A16" s="54">
        <v>6</v>
      </c>
      <c r="B16" s="92" t="s">
        <v>97</v>
      </c>
      <c r="C16" s="92"/>
      <c r="D16" s="92"/>
      <c r="E16" s="92"/>
      <c r="F16" s="54"/>
      <c r="G16" s="64"/>
      <c r="H16" s="64"/>
      <c r="I16" s="64"/>
      <c r="J16" s="61"/>
      <c r="K16" s="61"/>
      <c r="L16" s="61"/>
      <c r="M16" s="61">
        <v>1</v>
      </c>
      <c r="N16" s="61">
        <f t="shared" si="0"/>
        <v>1</v>
      </c>
    </row>
    <row r="17" spans="1:14" ht="44.25" customHeight="1" x14ac:dyDescent="0.2">
      <c r="A17" s="54">
        <v>7</v>
      </c>
      <c r="B17" s="92" t="s">
        <v>98</v>
      </c>
      <c r="C17" s="92"/>
      <c r="D17" s="92"/>
      <c r="E17" s="92"/>
      <c r="F17" s="54"/>
      <c r="G17" s="64"/>
      <c r="H17" s="64"/>
      <c r="I17" s="64"/>
      <c r="J17" s="61"/>
      <c r="K17" s="61"/>
      <c r="L17" s="61"/>
      <c r="M17" s="61">
        <v>1</v>
      </c>
      <c r="N17" s="61">
        <f t="shared" ref="N17:N18" si="1">IF(M17=1,1,IF(M17=2,0,""))</f>
        <v>1</v>
      </c>
    </row>
    <row r="18" spans="1:14" ht="44.25" customHeight="1" x14ac:dyDescent="0.2">
      <c r="A18" s="54">
        <v>8</v>
      </c>
      <c r="B18" s="92" t="s">
        <v>70</v>
      </c>
      <c r="C18" s="92"/>
      <c r="D18" s="92"/>
      <c r="E18" s="92"/>
      <c r="F18" s="54"/>
      <c r="G18" s="64"/>
      <c r="H18" s="64"/>
      <c r="I18" s="64"/>
      <c r="J18" s="61"/>
      <c r="K18" s="61"/>
      <c r="L18" s="61"/>
      <c r="M18" s="61">
        <v>1</v>
      </c>
      <c r="N18" s="61">
        <f t="shared" si="1"/>
        <v>1</v>
      </c>
    </row>
    <row r="19" spans="1:14" ht="44.25" customHeight="1" x14ac:dyDescent="0.2">
      <c r="A19" s="54">
        <v>9</v>
      </c>
      <c r="B19" s="92" t="s">
        <v>71</v>
      </c>
      <c r="C19" s="92"/>
      <c r="D19" s="92"/>
      <c r="E19" s="92"/>
      <c r="F19" s="54"/>
      <c r="G19" s="64"/>
      <c r="H19" s="64"/>
      <c r="I19" s="64"/>
      <c r="J19" s="61"/>
      <c r="K19" s="61"/>
      <c r="L19" s="61"/>
      <c r="M19" s="61">
        <v>1</v>
      </c>
      <c r="N19" s="61">
        <f t="shared" si="0"/>
        <v>1</v>
      </c>
    </row>
    <row r="20" spans="1:14" ht="44.25" customHeight="1" x14ac:dyDescent="0.2">
      <c r="A20" s="54">
        <v>10</v>
      </c>
      <c r="B20" s="92" t="s">
        <v>65</v>
      </c>
      <c r="C20" s="92"/>
      <c r="D20" s="92"/>
      <c r="E20" s="92"/>
      <c r="F20" s="54"/>
      <c r="G20" s="64"/>
      <c r="H20" s="64"/>
      <c r="I20" s="64"/>
      <c r="J20" s="61"/>
      <c r="K20" s="61"/>
      <c r="L20" s="61"/>
      <c r="M20" s="61">
        <v>1</v>
      </c>
      <c r="N20" s="61">
        <f t="shared" si="0"/>
        <v>1</v>
      </c>
    </row>
    <row r="21" spans="1:14" ht="16.5" customHeight="1" x14ac:dyDescent="0.2"/>
    <row r="22" spans="1:14" ht="27.75" customHeight="1" x14ac:dyDescent="0.2">
      <c r="A22" s="97" t="s">
        <v>34</v>
      </c>
      <c r="B22" s="98"/>
      <c r="C22" s="62">
        <f>IFERROR((SUM($N$11:$N$20))/(COUNT($N$11:$N$20)),"-")</f>
        <v>1</v>
      </c>
    </row>
  </sheetData>
  <sheetProtection sheet="1" scenarios="1"/>
  <mergeCells count="25">
    <mergeCell ref="B19:E19"/>
    <mergeCell ref="B20:E20"/>
    <mergeCell ref="G19:I19"/>
    <mergeCell ref="G20:I20"/>
    <mergeCell ref="A22:B22"/>
    <mergeCell ref="A7:I7"/>
    <mergeCell ref="A8:I9"/>
    <mergeCell ref="B10:E10"/>
    <mergeCell ref="G10:I10"/>
    <mergeCell ref="B11:E11"/>
    <mergeCell ref="G11:I11"/>
    <mergeCell ref="B12:E12"/>
    <mergeCell ref="G12:I12"/>
    <mergeCell ref="B13:E13"/>
    <mergeCell ref="G13:I13"/>
    <mergeCell ref="B14:E14"/>
    <mergeCell ref="G14:I14"/>
    <mergeCell ref="B15:E15"/>
    <mergeCell ref="B18:E18"/>
    <mergeCell ref="G18:I18"/>
    <mergeCell ref="G15:I15"/>
    <mergeCell ref="B16:E16"/>
    <mergeCell ref="G16:I16"/>
    <mergeCell ref="B17:E17"/>
    <mergeCell ref="G17:I17"/>
  </mergeCells>
  <conditionalFormatting sqref="C22">
    <cfRule type="cellIs" dxfId="10" priority="1" operator="greaterThanOrEqual">
      <formula>0.9</formula>
    </cfRule>
    <cfRule type="cellIs" dxfId="9" priority="2" operator="greaterThanOrEqual">
      <formula>0.8</formula>
    </cfRule>
    <cfRule type="cellIs" dxfId="8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5</xdr:col>
                    <xdr:colOff>47625</xdr:colOff>
                    <xdr:row>10</xdr:row>
                    <xdr:rowOff>85725</xdr:rowOff>
                  </from>
                  <to>
                    <xdr:col>5</xdr:col>
                    <xdr:colOff>1981200</xdr:colOff>
                    <xdr:row>10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 altText="">
                <anchor>
                  <from>
                    <xdr:col>5</xdr:col>
                    <xdr:colOff>171450</xdr:colOff>
                    <xdr:row>10</xdr:row>
                    <xdr:rowOff>152400</xdr:rowOff>
                  </from>
                  <to>
                    <xdr:col>5</xdr:col>
                    <xdr:colOff>476250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 altText="">
                <anchor>
                  <from>
                    <xdr:col>5</xdr:col>
                    <xdr:colOff>647700</xdr:colOff>
                    <xdr:row>10</xdr:row>
                    <xdr:rowOff>171450</xdr:rowOff>
                  </from>
                  <to>
                    <xdr:col>5</xdr:col>
                    <xdr:colOff>952500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Group Box 9">
              <controlPr defaultSize="0" autoFill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1981200</xdr:colOff>
                    <xdr:row>12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8" name="Option Button 11">
              <controlPr defaultSize="0" autoFill="0" autoLine="0" autoPict="0">
                <anchor>
                  <from>
                    <xdr:col>5</xdr:col>
                    <xdr:colOff>161925</xdr:colOff>
                    <xdr:row>12</xdr:row>
                    <xdr:rowOff>200025</xdr:rowOff>
                  </from>
                  <to>
                    <xdr:col>5</xdr:col>
                    <xdr:colOff>466725</xdr:colOff>
                    <xdr:row>12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9" name="Option Button 12">
              <controlPr defaultSize="0" autoFill="0" autoLine="0" autoPict="0">
                <anchor>
                  <from>
                    <xdr:col>5</xdr:col>
                    <xdr:colOff>161925</xdr:colOff>
                    <xdr:row>13</xdr:row>
                    <xdr:rowOff>180975</xdr:rowOff>
                  </from>
                  <to>
                    <xdr:col>5</xdr:col>
                    <xdr:colOff>466725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0" name="Group Box 13">
              <controlPr defaultSize="0" autoFill="0" autoPict="0">
                <anchor moveWithCells="1">
                  <from>
                    <xdr:col>5</xdr:col>
                    <xdr:colOff>57150</xdr:colOff>
                    <xdr:row>13</xdr:row>
                    <xdr:rowOff>57150</xdr:rowOff>
                  </from>
                  <to>
                    <xdr:col>5</xdr:col>
                    <xdr:colOff>1981200</xdr:colOff>
                    <xdr:row>13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1" name="Option Button 14">
              <controlPr defaultSize="0" autoFill="0" autoLine="0" autoPict="0">
                <anchor moveWithCells="1">
                  <from>
                    <xdr:col>5</xdr:col>
                    <xdr:colOff>657225</xdr:colOff>
                    <xdr:row>13</xdr:row>
                    <xdr:rowOff>171450</xdr:rowOff>
                  </from>
                  <to>
                    <xdr:col>5</xdr:col>
                    <xdr:colOff>962025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2" name="Option Button 15">
              <controlPr defaultSize="0" autoFill="0" autoLine="0" autoPict="0">
                <anchor>
                  <from>
                    <xdr:col>5</xdr:col>
                    <xdr:colOff>161925</xdr:colOff>
                    <xdr:row>14</xdr:row>
                    <xdr:rowOff>180975</xdr:rowOff>
                  </from>
                  <to>
                    <xdr:col>5</xdr:col>
                    <xdr:colOff>466725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3" name="Group Box 16">
              <controlPr defaultSize="0" autoFill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1971675</xdr:colOff>
                    <xdr:row>14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4" name="Option Button 17">
              <controlPr defaultSize="0" autoFill="0" autoLine="0" autoPict="0">
                <anchor moveWithCells="1">
                  <from>
                    <xdr:col>5</xdr:col>
                    <xdr:colOff>657225</xdr:colOff>
                    <xdr:row>14</xdr:row>
                    <xdr:rowOff>171450</xdr:rowOff>
                  </from>
                  <to>
                    <xdr:col>5</xdr:col>
                    <xdr:colOff>962025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5" name="Group Box 18">
              <controlPr defaultSize="0" autoFill="0" autoPict="0">
                <anchor moveWithCells="1">
                  <from>
                    <xdr:col>5</xdr:col>
                    <xdr:colOff>57150</xdr:colOff>
                    <xdr:row>15</xdr:row>
                    <xdr:rowOff>57150</xdr:rowOff>
                  </from>
                  <to>
                    <xdr:col>5</xdr:col>
                    <xdr:colOff>1971675</xdr:colOff>
                    <xdr:row>15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6" name="Option Button 19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200025</xdr:rowOff>
                  </from>
                  <to>
                    <xdr:col>5</xdr:col>
                    <xdr:colOff>495300</xdr:colOff>
                    <xdr:row>15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7" name="Group Box 20">
              <controlPr defaultSize="0" autoFill="0" autoPict="0">
                <anchor moveWithCells="1">
                  <from>
                    <xdr:col>5</xdr:col>
                    <xdr:colOff>57150</xdr:colOff>
                    <xdr:row>18</xdr:row>
                    <xdr:rowOff>57150</xdr:rowOff>
                  </from>
                  <to>
                    <xdr:col>5</xdr:col>
                    <xdr:colOff>1971675</xdr:colOff>
                    <xdr:row>18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8" name="Option Button 21">
              <controlPr defaultSize="0" autoFill="0" autoLine="0" autoPict="0">
                <anchor moveWithCells="1">
                  <from>
                    <xdr:col>5</xdr:col>
                    <xdr:colOff>171450</xdr:colOff>
                    <xdr:row>18</xdr:row>
                    <xdr:rowOff>152400</xdr:rowOff>
                  </from>
                  <to>
                    <xdr:col>5</xdr:col>
                    <xdr:colOff>476250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9" name="Group Box 22">
              <controlPr defaultSize="0" autoFill="0" autoPict="0">
                <anchor moveWithCells="1">
                  <from>
                    <xdr:col>5</xdr:col>
                    <xdr:colOff>57150</xdr:colOff>
                    <xdr:row>19</xdr:row>
                    <xdr:rowOff>57150</xdr:rowOff>
                  </from>
                  <to>
                    <xdr:col>5</xdr:col>
                    <xdr:colOff>1971675</xdr:colOff>
                    <xdr:row>19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0" name="Option Button 23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171450</xdr:rowOff>
                  </from>
                  <to>
                    <xdr:col>5</xdr:col>
                    <xdr:colOff>495300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1" name="Option Button 24">
              <controlPr defaultSize="0" autoFill="0" autoLine="0" autoPict="0">
                <anchor>
                  <from>
                    <xdr:col>5</xdr:col>
                    <xdr:colOff>714375</xdr:colOff>
                    <xdr:row>15</xdr:row>
                    <xdr:rowOff>180975</xdr:rowOff>
                  </from>
                  <to>
                    <xdr:col>5</xdr:col>
                    <xdr:colOff>1019175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2" name="Option Button 25">
              <controlPr defaultSize="0" autoFill="0" autoLine="0" autoPict="0">
                <anchor>
                  <from>
                    <xdr:col>5</xdr:col>
                    <xdr:colOff>733425</xdr:colOff>
                    <xdr:row>18</xdr:row>
                    <xdr:rowOff>152400</xdr:rowOff>
                  </from>
                  <to>
                    <xdr:col>5</xdr:col>
                    <xdr:colOff>1038225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3" name="Option Button 26">
              <controlPr defaultSize="0" autoFill="0" autoLine="0" autoPict="0">
                <anchor>
                  <from>
                    <xdr:col>5</xdr:col>
                    <xdr:colOff>762000</xdr:colOff>
                    <xdr:row>19</xdr:row>
                    <xdr:rowOff>171450</xdr:rowOff>
                  </from>
                  <to>
                    <xdr:col>5</xdr:col>
                    <xdr:colOff>1066800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4" name="Option Button 28">
              <controlPr defaultSize="0" autoFill="0" autoLine="0" autoPict="0">
                <anchor moveWithCells="1">
                  <from>
                    <xdr:col>5</xdr:col>
                    <xdr:colOff>1123950</xdr:colOff>
                    <xdr:row>10</xdr:row>
                    <xdr:rowOff>190500</xdr:rowOff>
                  </from>
                  <to>
                    <xdr:col>5</xdr:col>
                    <xdr:colOff>1828800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25" name="Group Box 29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6" name="Group Box 30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7" name="Option Button 31">
              <controlPr locked="0" defaultSize="0" autoFill="0" autoLine="0" autoPict="0" altText="">
                <anchor>
                  <from>
                    <xdr:col>5</xdr:col>
                    <xdr:colOff>171450</xdr:colOff>
                    <xdr:row>11</xdr:row>
                    <xdr:rowOff>152400</xdr:rowOff>
                  </from>
                  <to>
                    <xdr:col>5</xdr:col>
                    <xdr:colOff>476250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28" name="Option Button 32">
              <controlPr defaultSize="0" autoFill="0" autoLine="0" autoPict="0" altText="">
                <anchor>
                  <from>
                    <xdr:col>5</xdr:col>
                    <xdr:colOff>647700</xdr:colOff>
                    <xdr:row>11</xdr:row>
                    <xdr:rowOff>171450</xdr:rowOff>
                  </from>
                  <to>
                    <xdr:col>5</xdr:col>
                    <xdr:colOff>952500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29" name="Option Button 33">
              <controlPr defaultSize="0" autoFill="0" autoLine="0" autoPict="0">
                <anchor moveWithCells="1">
                  <from>
                    <xdr:col>5</xdr:col>
                    <xdr:colOff>1123950</xdr:colOff>
                    <xdr:row>11</xdr:row>
                    <xdr:rowOff>190500</xdr:rowOff>
                  </from>
                  <to>
                    <xdr:col>5</xdr:col>
                    <xdr:colOff>1828800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0" name="Option Button 34">
              <controlPr defaultSize="0" autoFill="0" autoLine="0" autoPict="0">
                <anchor moveWithCells="1">
                  <from>
                    <xdr:col>5</xdr:col>
                    <xdr:colOff>666750</xdr:colOff>
                    <xdr:row>12</xdr:row>
                    <xdr:rowOff>219075</xdr:rowOff>
                  </from>
                  <to>
                    <xdr:col>5</xdr:col>
                    <xdr:colOff>1133475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1" name="Option Button 35">
              <controlPr defaultSize="0" autoFill="0" autoLine="0" autoPict="0">
                <anchor moveWithCells="1">
                  <from>
                    <xdr:col>5</xdr:col>
                    <xdr:colOff>1171575</xdr:colOff>
                    <xdr:row>13</xdr:row>
                    <xdr:rowOff>180975</xdr:rowOff>
                  </from>
                  <to>
                    <xdr:col>5</xdr:col>
                    <xdr:colOff>1876425</xdr:colOff>
                    <xdr:row>13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2" name="Option Button 36">
              <controlPr defaultSize="0" autoFill="0" autoLine="0" autoPict="0">
                <anchor moveWithCells="1">
                  <from>
                    <xdr:col>5</xdr:col>
                    <xdr:colOff>1190625</xdr:colOff>
                    <xdr:row>14</xdr:row>
                    <xdr:rowOff>180975</xdr:rowOff>
                  </from>
                  <to>
                    <xdr:col>5</xdr:col>
                    <xdr:colOff>1895475</xdr:colOff>
                    <xdr:row>14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33" name="Option Button 37">
              <controlPr defaultSize="0" autoFill="0" autoLine="0" autoPict="0">
                <anchor moveWithCells="1">
                  <from>
                    <xdr:col>5</xdr:col>
                    <xdr:colOff>1209675</xdr:colOff>
                    <xdr:row>15</xdr:row>
                    <xdr:rowOff>190500</xdr:rowOff>
                  </from>
                  <to>
                    <xdr:col>5</xdr:col>
                    <xdr:colOff>1914525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34" name="Option Button 38">
              <controlPr defaultSize="0" autoFill="0" autoLine="0" autoPict="0">
                <anchor moveWithCells="1">
                  <from>
                    <xdr:col>5</xdr:col>
                    <xdr:colOff>1200150</xdr:colOff>
                    <xdr:row>18</xdr:row>
                    <xdr:rowOff>190500</xdr:rowOff>
                  </from>
                  <to>
                    <xdr:col>5</xdr:col>
                    <xdr:colOff>1905000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35" name="Option Button 39">
              <controlPr defaultSize="0" autoFill="0" autoLine="0" autoPict="0">
                <anchor moveWithCells="1">
                  <from>
                    <xdr:col>5</xdr:col>
                    <xdr:colOff>1238250</xdr:colOff>
                    <xdr:row>19</xdr:row>
                    <xdr:rowOff>180975</xdr:rowOff>
                  </from>
                  <to>
                    <xdr:col>5</xdr:col>
                    <xdr:colOff>1943100</xdr:colOff>
                    <xdr:row>19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36" name="Option Button 41">
              <controlPr defaultSize="0" autoFill="0" autoLine="0" autoPict="0">
                <anchor moveWithCells="1">
                  <from>
                    <xdr:col>5</xdr:col>
                    <xdr:colOff>1209675</xdr:colOff>
                    <xdr:row>12</xdr:row>
                    <xdr:rowOff>228600</xdr:rowOff>
                  </from>
                  <to>
                    <xdr:col>5</xdr:col>
                    <xdr:colOff>1885950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37" name="Group Box 42">
              <controlPr defaultSize="0" autoFill="0" autoPict="0">
                <anchor moveWithCells="1">
                  <from>
                    <xdr:col>5</xdr:col>
                    <xdr:colOff>57150</xdr:colOff>
                    <xdr:row>16</xdr:row>
                    <xdr:rowOff>57150</xdr:rowOff>
                  </from>
                  <to>
                    <xdr:col>5</xdr:col>
                    <xdr:colOff>1971675</xdr:colOff>
                    <xdr:row>16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38" name="Group Box 43">
              <controlPr defaultSize="0" autoFill="0" autoPict="0">
                <anchor moveWithCells="1">
                  <from>
                    <xdr:col>5</xdr:col>
                    <xdr:colOff>57150</xdr:colOff>
                    <xdr:row>17</xdr:row>
                    <xdr:rowOff>57150</xdr:rowOff>
                  </from>
                  <to>
                    <xdr:col>5</xdr:col>
                    <xdr:colOff>1971675</xdr:colOff>
                    <xdr:row>17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39" name="Option Button 45">
              <controlPr defaultSize="0" autoFill="0" autoLine="0" autoPict="0">
                <anchor>
                  <from>
                    <xdr:col>5</xdr:col>
                    <xdr:colOff>133350</xdr:colOff>
                    <xdr:row>16</xdr:row>
                    <xdr:rowOff>152400</xdr:rowOff>
                  </from>
                  <to>
                    <xdr:col>5</xdr:col>
                    <xdr:colOff>657225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0" name="Option Button 46">
              <controlPr defaultSize="0" autoFill="0" autoLine="0" autoPict="0">
                <anchor moveWithCells="1">
                  <from>
                    <xdr:col>5</xdr:col>
                    <xdr:colOff>704850</xdr:colOff>
                    <xdr:row>16</xdr:row>
                    <xdr:rowOff>171450</xdr:rowOff>
                  </from>
                  <to>
                    <xdr:col>5</xdr:col>
                    <xdr:colOff>1628775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41" name="Option Button 47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200025</xdr:rowOff>
                  </from>
                  <to>
                    <xdr:col>5</xdr:col>
                    <xdr:colOff>495300</xdr:colOff>
                    <xdr:row>17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42" name="Option Button 48">
              <controlPr defaultSize="0" autoFill="0" autoLine="0" autoPict="0">
                <anchor>
                  <from>
                    <xdr:col>5</xdr:col>
                    <xdr:colOff>714375</xdr:colOff>
                    <xdr:row>17</xdr:row>
                    <xdr:rowOff>180975</xdr:rowOff>
                  </from>
                  <to>
                    <xdr:col>5</xdr:col>
                    <xdr:colOff>1019175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43" name="Option Button 49">
              <controlPr defaultSize="0" autoFill="0" autoLine="0" autoPict="0">
                <anchor moveWithCells="1">
                  <from>
                    <xdr:col>5</xdr:col>
                    <xdr:colOff>1209675</xdr:colOff>
                    <xdr:row>17</xdr:row>
                    <xdr:rowOff>190500</xdr:rowOff>
                  </from>
                  <to>
                    <xdr:col>5</xdr:col>
                    <xdr:colOff>1914525</xdr:colOff>
                    <xdr:row>17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44" name="Option Button 53">
              <controlPr defaultSize="0" autoFill="0" autoLine="0" autoPict="0">
                <anchor moveWithCells="1">
                  <from>
                    <xdr:col>5</xdr:col>
                    <xdr:colOff>1209675</xdr:colOff>
                    <xdr:row>16</xdr:row>
                    <xdr:rowOff>171450</xdr:rowOff>
                  </from>
                  <to>
                    <xdr:col>5</xdr:col>
                    <xdr:colOff>1733550</xdr:colOff>
                    <xdr:row>16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54"/>
  <sheetViews>
    <sheetView showGridLines="0" showRowColHeaders="0" tabSelected="1" zoomScaleNormal="100" workbookViewId="0">
      <selection activeCell="F1" sqref="F1"/>
    </sheetView>
  </sheetViews>
  <sheetFormatPr baseColWidth="10" defaultColWidth="11.42578125" defaultRowHeight="15" x14ac:dyDescent="0.25"/>
  <cols>
    <col min="1" max="1" width="12.140625" style="52" customWidth="1"/>
    <col min="2" max="2" width="7.28515625" style="36" customWidth="1"/>
    <col min="3" max="3" width="13.7109375" style="36" customWidth="1"/>
    <col min="4" max="4" width="15.140625" style="36" customWidth="1"/>
    <col min="5" max="5" width="16.85546875" style="36" customWidth="1"/>
    <col min="6" max="6" width="15.140625" style="36" bestFit="1" customWidth="1"/>
    <col min="7" max="7" width="11.28515625" style="36" customWidth="1"/>
    <col min="8" max="8" width="21.140625" style="36" customWidth="1"/>
    <col min="9" max="9" width="12.85546875" style="36" bestFit="1" customWidth="1"/>
    <col min="10" max="10" width="10.85546875" style="36" hidden="1" customWidth="1"/>
    <col min="11" max="12" width="12.7109375" style="36" hidden="1" customWidth="1"/>
    <col min="13" max="13" width="10.85546875" style="36" hidden="1" customWidth="1"/>
    <col min="14" max="16384" width="11.42578125" style="36"/>
  </cols>
  <sheetData>
    <row r="1" spans="1:13" x14ac:dyDescent="0.25">
      <c r="A1" s="32"/>
      <c r="B1" s="33"/>
      <c r="C1" s="33"/>
      <c r="D1" s="33"/>
      <c r="E1" s="34"/>
      <c r="F1" s="33"/>
      <c r="G1" s="34"/>
      <c r="H1" s="33"/>
      <c r="I1" s="35"/>
    </row>
    <row r="2" spans="1:13" x14ac:dyDescent="0.25">
      <c r="A2" s="37"/>
      <c r="B2" s="35"/>
      <c r="C2" s="35"/>
      <c r="D2" s="35"/>
      <c r="E2" s="38"/>
      <c r="F2" s="35"/>
      <c r="G2" s="38"/>
      <c r="H2" s="35"/>
      <c r="I2" s="35"/>
    </row>
    <row r="3" spans="1:13" x14ac:dyDescent="0.25">
      <c r="A3" s="39"/>
      <c r="B3" s="40"/>
      <c r="C3" s="40"/>
      <c r="D3" s="40"/>
      <c r="E3" s="41"/>
      <c r="F3" s="40"/>
      <c r="G3" s="41"/>
      <c r="H3" s="40"/>
      <c r="I3" s="40"/>
    </row>
    <row r="4" spans="1:13" x14ac:dyDescent="0.25">
      <c r="A4" s="42"/>
      <c r="B4" s="43"/>
      <c r="C4" s="43"/>
      <c r="D4" s="43"/>
      <c r="E4" s="44"/>
      <c r="F4" s="43"/>
      <c r="G4" s="44"/>
      <c r="H4" s="43"/>
      <c r="I4" s="43"/>
    </row>
    <row r="5" spans="1:13" x14ac:dyDescent="0.25">
      <c r="A5" s="42"/>
      <c r="B5" s="43"/>
      <c r="C5" s="43"/>
      <c r="D5" s="43"/>
      <c r="E5" s="45"/>
      <c r="F5" s="43"/>
      <c r="G5" s="44"/>
      <c r="H5" s="43"/>
      <c r="I5" s="43"/>
    </row>
    <row r="6" spans="1:13" ht="8.25" customHeight="1" x14ac:dyDescent="0.25">
      <c r="A6" s="42"/>
      <c r="B6" s="43"/>
      <c r="C6" s="43"/>
      <c r="D6" s="43"/>
      <c r="E6" s="44"/>
      <c r="F6" s="43"/>
      <c r="G6" s="44"/>
      <c r="H6" s="43"/>
      <c r="I6" s="43"/>
    </row>
    <row r="7" spans="1:13" ht="5.25" customHeight="1" x14ac:dyDescent="0.25">
      <c r="A7" s="42"/>
      <c r="B7" s="43"/>
      <c r="C7" s="43"/>
      <c r="D7" s="43"/>
      <c r="E7" s="44"/>
      <c r="F7" s="43"/>
      <c r="G7" s="44"/>
      <c r="H7" s="43"/>
      <c r="I7" s="43"/>
    </row>
    <row r="8" spans="1:13" ht="20.25" x14ac:dyDescent="0.3">
      <c r="A8" s="91" t="s">
        <v>12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ht="29.25" customHeight="1" x14ac:dyDescent="0.25">
      <c r="A9" s="108" t="s">
        <v>35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ht="15" customHeight="1" x14ac:dyDescent="0.25">
      <c r="A10" s="24" t="s">
        <v>15</v>
      </c>
      <c r="B10" s="25" t="s">
        <v>41</v>
      </c>
      <c r="C10" s="25" t="s">
        <v>79</v>
      </c>
      <c r="D10" s="46"/>
      <c r="E10" s="46"/>
      <c r="F10" s="46"/>
      <c r="G10" s="46"/>
      <c r="H10" s="46"/>
      <c r="I10" s="46"/>
      <c r="J10" s="46"/>
      <c r="K10" s="46"/>
      <c r="L10" s="46"/>
      <c r="M10" s="47"/>
    </row>
    <row r="11" spans="1:13" x14ac:dyDescent="0.25">
      <c r="A11" s="31" t="s">
        <v>4</v>
      </c>
      <c r="B11" s="93" t="s">
        <v>5</v>
      </c>
      <c r="C11" s="93"/>
      <c r="D11" s="93"/>
      <c r="E11" s="93"/>
      <c r="F11" s="31" t="s">
        <v>6</v>
      </c>
      <c r="G11" s="93" t="s">
        <v>7</v>
      </c>
      <c r="H11" s="93"/>
      <c r="I11" s="31" t="s">
        <v>8</v>
      </c>
      <c r="J11" s="31" t="s">
        <v>9</v>
      </c>
      <c r="K11" s="31" t="s">
        <v>10</v>
      </c>
      <c r="L11" s="31"/>
      <c r="M11" s="31" t="s">
        <v>11</v>
      </c>
    </row>
    <row r="12" spans="1:13" ht="32.25" customHeight="1" x14ac:dyDescent="0.25">
      <c r="A12" s="1">
        <v>1</v>
      </c>
      <c r="B12" s="105" t="s">
        <v>42</v>
      </c>
      <c r="C12" s="105"/>
      <c r="D12" s="105"/>
      <c r="E12" s="105"/>
      <c r="F12" s="2" t="s">
        <v>104</v>
      </c>
      <c r="G12" s="100"/>
      <c r="H12" s="100"/>
      <c r="I12" s="22">
        <f>IF(F12="SI",3,IF(F12="NO",2,1))</f>
        <v>3</v>
      </c>
      <c r="J12" s="48">
        <f>IF(F12="NO APLICA",0,1)</f>
        <v>1</v>
      </c>
      <c r="K12" s="48">
        <f t="shared" ref="K12" si="0">J12*I12</f>
        <v>3</v>
      </c>
      <c r="L12" s="48">
        <f>IF(F12="SI",1,IF(F12="NO",0,0))</f>
        <v>1</v>
      </c>
      <c r="M12" s="3">
        <f>IF(F12="No","3 - Nulo",0)</f>
        <v>0</v>
      </c>
    </row>
    <row r="13" spans="1:13" ht="28.5" customHeight="1" x14ac:dyDescent="0.25">
      <c r="A13" s="1">
        <v>2</v>
      </c>
      <c r="B13" s="105" t="s">
        <v>43</v>
      </c>
      <c r="C13" s="105"/>
      <c r="D13" s="105"/>
      <c r="E13" s="105"/>
      <c r="F13" s="2" t="s">
        <v>104</v>
      </c>
      <c r="G13" s="100"/>
      <c r="H13" s="100"/>
      <c r="I13" s="22">
        <f t="shared" ref="I13:I19" si="1">IF(F13="SI",3,IF(F13="NO",2,1))</f>
        <v>3</v>
      </c>
      <c r="J13" s="48">
        <f t="shared" ref="J13:J16" si="2">IF(F13="NO APLICA",0,1)</f>
        <v>1</v>
      </c>
      <c r="K13" s="48">
        <f t="shared" ref="K13:K16" si="3">J13*I13</f>
        <v>3</v>
      </c>
      <c r="L13" s="48">
        <f t="shared" ref="L13:L16" si="4">IF(F13="SI",1,IF(F13="NO",0,0))</f>
        <v>1</v>
      </c>
      <c r="M13" s="3">
        <f>IF(F13="No","3 - Nulo",0)</f>
        <v>0</v>
      </c>
    </row>
    <row r="14" spans="1:13" ht="20.25" customHeight="1" x14ac:dyDescent="0.25">
      <c r="A14" s="1">
        <v>3</v>
      </c>
      <c r="B14" s="105" t="s">
        <v>44</v>
      </c>
      <c r="C14" s="105"/>
      <c r="D14" s="105"/>
      <c r="E14" s="105"/>
      <c r="F14" s="2" t="s">
        <v>104</v>
      </c>
      <c r="G14" s="100"/>
      <c r="H14" s="100"/>
      <c r="I14" s="22">
        <f t="shared" si="1"/>
        <v>3</v>
      </c>
      <c r="J14" s="48">
        <f t="shared" si="2"/>
        <v>1</v>
      </c>
      <c r="K14" s="48">
        <f t="shared" si="3"/>
        <v>3</v>
      </c>
      <c r="L14" s="48">
        <f t="shared" si="4"/>
        <v>1</v>
      </c>
      <c r="M14" s="3">
        <f t="shared" ref="M14:M15" si="5">IF(F14="No","3 - Nulo",0)</f>
        <v>0</v>
      </c>
    </row>
    <row r="15" spans="1:13" x14ac:dyDescent="0.25">
      <c r="A15" s="1">
        <v>4</v>
      </c>
      <c r="B15" s="105" t="s">
        <v>85</v>
      </c>
      <c r="C15" s="105"/>
      <c r="D15" s="105"/>
      <c r="E15" s="105"/>
      <c r="F15" s="2" t="s">
        <v>104</v>
      </c>
      <c r="G15" s="100"/>
      <c r="H15" s="100"/>
      <c r="I15" s="22">
        <f t="shared" si="1"/>
        <v>3</v>
      </c>
      <c r="J15" s="48">
        <f t="shared" si="2"/>
        <v>1</v>
      </c>
      <c r="K15" s="48">
        <f t="shared" si="3"/>
        <v>3</v>
      </c>
      <c r="L15" s="48">
        <f t="shared" si="4"/>
        <v>1</v>
      </c>
      <c r="M15" s="3">
        <f t="shared" si="5"/>
        <v>0</v>
      </c>
    </row>
    <row r="16" spans="1:13" ht="40.5" customHeight="1" x14ac:dyDescent="0.25">
      <c r="A16" s="4">
        <v>5</v>
      </c>
      <c r="B16" s="99" t="s">
        <v>13</v>
      </c>
      <c r="C16" s="105"/>
      <c r="D16" s="105"/>
      <c r="E16" s="105"/>
      <c r="F16" s="2" t="s">
        <v>104</v>
      </c>
      <c r="G16" s="106"/>
      <c r="H16" s="106"/>
      <c r="I16" s="22">
        <f>IF(F16="SI",3,IF(F16="NO",2,1))</f>
        <v>3</v>
      </c>
      <c r="J16" s="48">
        <f t="shared" si="2"/>
        <v>1</v>
      </c>
      <c r="K16" s="48">
        <f t="shared" si="3"/>
        <v>3</v>
      </c>
      <c r="L16" s="48">
        <f t="shared" si="4"/>
        <v>1</v>
      </c>
      <c r="M16" s="3">
        <f>IF(F16="No","3 - Nulo",0)</f>
        <v>0</v>
      </c>
    </row>
    <row r="17" spans="1:13" s="6" customFormat="1" ht="29.25" customHeight="1" x14ac:dyDescent="0.2">
      <c r="A17" s="4">
        <v>6</v>
      </c>
      <c r="B17" s="109" t="s">
        <v>38</v>
      </c>
      <c r="C17" s="109"/>
      <c r="D17" s="109"/>
      <c r="E17" s="109"/>
      <c r="F17" s="2">
        <v>0</v>
      </c>
      <c r="G17" s="110"/>
      <c r="H17" s="110"/>
      <c r="I17" s="22">
        <f>IF(AND(F17&gt;-1,F17&lt;6),3,IF(AND(F17&gt;5,F17&lt;11),2,1))</f>
        <v>3</v>
      </c>
      <c r="J17" s="49">
        <v>1</v>
      </c>
      <c r="K17" s="49">
        <f>IF((F17&lt;=5),1,IF(AND(F17&gt;5,F17&lt;=10),0.5,IF((F17&gt;10),0,0)))</f>
        <v>1</v>
      </c>
      <c r="L17" s="49">
        <f>IF((F17&lt;=5),1,IF(AND(F17&gt;5,F17&lt;=10),0.5,IF((F17&gt;10),0,0)))</f>
        <v>1</v>
      </c>
      <c r="M17" s="3"/>
    </row>
    <row r="18" spans="1:13" x14ac:dyDescent="0.25">
      <c r="A18" s="5" t="str">
        <f>A10</f>
        <v xml:space="preserve">Documento </v>
      </c>
      <c r="B18" s="46" t="str">
        <f>B10</f>
        <v>MAI</v>
      </c>
      <c r="C18" s="50" t="str">
        <f>C10</f>
        <v>Manual de Instalación</v>
      </c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ht="30" customHeight="1" x14ac:dyDescent="0.25">
      <c r="A19" s="26">
        <v>7</v>
      </c>
      <c r="B19" s="101" t="s">
        <v>45</v>
      </c>
      <c r="C19" s="101"/>
      <c r="D19" s="101"/>
      <c r="E19" s="101"/>
      <c r="F19" s="2" t="s">
        <v>104</v>
      </c>
      <c r="G19" s="100"/>
      <c r="H19" s="100"/>
      <c r="I19" s="22">
        <f t="shared" si="1"/>
        <v>3</v>
      </c>
      <c r="J19" s="48">
        <f t="shared" ref="J19:J53" si="6">IF(F19="NO APLICA",0,1)</f>
        <v>1</v>
      </c>
      <c r="K19" s="48">
        <f t="shared" ref="K19:K54" si="7">J19*I19</f>
        <v>3</v>
      </c>
      <c r="L19" s="48">
        <f t="shared" ref="L19:L53" si="8">IF(F19="SI",1,IF(F19="NO",0,0))</f>
        <v>1</v>
      </c>
      <c r="M19" s="3">
        <f>IF(F19="No","3 - Nulo",0)</f>
        <v>0</v>
      </c>
    </row>
    <row r="20" spans="1:13" ht="45" customHeight="1" x14ac:dyDescent="0.25">
      <c r="A20" s="27">
        <v>8</v>
      </c>
      <c r="B20" s="99" t="s">
        <v>86</v>
      </c>
      <c r="C20" s="105"/>
      <c r="D20" s="105"/>
      <c r="E20" s="105"/>
      <c r="F20" s="2" t="s">
        <v>104</v>
      </c>
      <c r="G20" s="100"/>
      <c r="H20" s="100"/>
      <c r="I20" s="22">
        <f t="shared" ref="I20:I53" si="9">IF(F20="SI",3,IF(F20="NO",2,1))</f>
        <v>3</v>
      </c>
      <c r="J20" s="48">
        <f t="shared" si="6"/>
        <v>1</v>
      </c>
      <c r="K20" s="48">
        <f t="shared" si="7"/>
        <v>3</v>
      </c>
      <c r="L20" s="48">
        <f t="shared" si="8"/>
        <v>1</v>
      </c>
      <c r="M20" s="3">
        <f t="shared" ref="M20:M53" si="10">IF(F20="No","3 - Nulo",0)</f>
        <v>0</v>
      </c>
    </row>
    <row r="21" spans="1:13" ht="30" customHeight="1" x14ac:dyDescent="0.25">
      <c r="A21" s="26">
        <v>9</v>
      </c>
      <c r="B21" s="101" t="s">
        <v>87</v>
      </c>
      <c r="C21" s="101"/>
      <c r="D21" s="101"/>
      <c r="E21" s="101"/>
      <c r="F21" s="2" t="s">
        <v>104</v>
      </c>
      <c r="G21" s="100"/>
      <c r="H21" s="100"/>
      <c r="I21" s="22">
        <f t="shared" si="9"/>
        <v>3</v>
      </c>
      <c r="J21" s="48">
        <f t="shared" si="6"/>
        <v>1</v>
      </c>
      <c r="K21" s="48">
        <f t="shared" si="7"/>
        <v>3</v>
      </c>
      <c r="L21" s="48">
        <f t="shared" si="8"/>
        <v>1</v>
      </c>
      <c r="M21" s="3">
        <f t="shared" si="10"/>
        <v>0</v>
      </c>
    </row>
    <row r="22" spans="1:13" ht="30" customHeight="1" x14ac:dyDescent="0.25">
      <c r="A22" s="26">
        <v>10</v>
      </c>
      <c r="B22" s="99" t="s">
        <v>46</v>
      </c>
      <c r="C22" s="105"/>
      <c r="D22" s="105"/>
      <c r="E22" s="105"/>
      <c r="F22" s="2" t="s">
        <v>104</v>
      </c>
      <c r="G22" s="100"/>
      <c r="H22" s="100"/>
      <c r="I22" s="22">
        <f t="shared" si="9"/>
        <v>3</v>
      </c>
      <c r="J22" s="48">
        <f t="shared" si="6"/>
        <v>1</v>
      </c>
      <c r="K22" s="48">
        <f t="shared" si="7"/>
        <v>3</v>
      </c>
      <c r="L22" s="48">
        <f t="shared" si="8"/>
        <v>1</v>
      </c>
      <c r="M22" s="3">
        <f t="shared" si="10"/>
        <v>0</v>
      </c>
    </row>
    <row r="23" spans="1:13" ht="46.5" customHeight="1" x14ac:dyDescent="0.25">
      <c r="A23" s="27">
        <v>11</v>
      </c>
      <c r="B23" s="99" t="s">
        <v>47</v>
      </c>
      <c r="C23" s="105"/>
      <c r="D23" s="105"/>
      <c r="E23" s="105"/>
      <c r="F23" s="2" t="s">
        <v>104</v>
      </c>
      <c r="G23" s="100"/>
      <c r="H23" s="100"/>
      <c r="I23" s="22">
        <f t="shared" si="9"/>
        <v>3</v>
      </c>
      <c r="J23" s="48">
        <f t="shared" si="6"/>
        <v>1</v>
      </c>
      <c r="K23" s="48">
        <f t="shared" si="7"/>
        <v>3</v>
      </c>
      <c r="L23" s="48">
        <f t="shared" si="8"/>
        <v>1</v>
      </c>
      <c r="M23" s="3">
        <f t="shared" si="10"/>
        <v>0</v>
      </c>
    </row>
    <row r="24" spans="1:13" ht="30" customHeight="1" x14ac:dyDescent="0.25">
      <c r="A24" s="26">
        <v>12</v>
      </c>
      <c r="B24" s="101" t="s">
        <v>88</v>
      </c>
      <c r="C24" s="101"/>
      <c r="D24" s="101"/>
      <c r="E24" s="101"/>
      <c r="F24" s="2" t="s">
        <v>104</v>
      </c>
      <c r="G24" s="100"/>
      <c r="H24" s="100"/>
      <c r="I24" s="22">
        <f t="shared" si="9"/>
        <v>3</v>
      </c>
      <c r="J24" s="48">
        <f t="shared" si="6"/>
        <v>1</v>
      </c>
      <c r="K24" s="48">
        <f t="shared" si="7"/>
        <v>3</v>
      </c>
      <c r="L24" s="48">
        <f t="shared" si="8"/>
        <v>1</v>
      </c>
      <c r="M24" s="3">
        <f t="shared" si="10"/>
        <v>0</v>
      </c>
    </row>
    <row r="25" spans="1:13" ht="40.5" customHeight="1" x14ac:dyDescent="0.25">
      <c r="A25" s="26">
        <v>13</v>
      </c>
      <c r="B25" s="101" t="s">
        <v>48</v>
      </c>
      <c r="C25" s="101"/>
      <c r="D25" s="101"/>
      <c r="E25" s="101"/>
      <c r="F25" s="2" t="s">
        <v>105</v>
      </c>
      <c r="G25" s="100"/>
      <c r="H25" s="100"/>
      <c r="I25" s="22">
        <f t="shared" si="9"/>
        <v>1</v>
      </c>
      <c r="J25" s="48">
        <f t="shared" si="6"/>
        <v>0</v>
      </c>
      <c r="K25" s="48">
        <f t="shared" si="7"/>
        <v>0</v>
      </c>
      <c r="L25" s="48">
        <f t="shared" si="8"/>
        <v>0</v>
      </c>
      <c r="M25" s="3">
        <f t="shared" si="10"/>
        <v>0</v>
      </c>
    </row>
    <row r="26" spans="1:13" ht="44.25" customHeight="1" x14ac:dyDescent="0.25">
      <c r="A26" s="27">
        <v>14</v>
      </c>
      <c r="B26" s="101" t="s">
        <v>49</v>
      </c>
      <c r="C26" s="101"/>
      <c r="D26" s="101"/>
      <c r="E26" s="101"/>
      <c r="F26" s="2" t="s">
        <v>105</v>
      </c>
      <c r="G26" s="100"/>
      <c r="H26" s="100"/>
      <c r="I26" s="22">
        <f t="shared" si="9"/>
        <v>1</v>
      </c>
      <c r="J26" s="48">
        <f t="shared" si="6"/>
        <v>0</v>
      </c>
      <c r="K26" s="48">
        <f t="shared" si="7"/>
        <v>0</v>
      </c>
      <c r="L26" s="48">
        <f t="shared" si="8"/>
        <v>0</v>
      </c>
      <c r="M26" s="3">
        <f t="shared" si="10"/>
        <v>0</v>
      </c>
    </row>
    <row r="27" spans="1:13" ht="30" customHeight="1" x14ac:dyDescent="0.25">
      <c r="A27" s="26">
        <v>15</v>
      </c>
      <c r="B27" s="101" t="s">
        <v>50</v>
      </c>
      <c r="C27" s="101"/>
      <c r="D27" s="101"/>
      <c r="E27" s="101"/>
      <c r="F27" s="2" t="s">
        <v>104</v>
      </c>
      <c r="G27" s="100"/>
      <c r="H27" s="100"/>
      <c r="I27" s="22">
        <f t="shared" si="9"/>
        <v>3</v>
      </c>
      <c r="J27" s="48">
        <f t="shared" si="6"/>
        <v>1</v>
      </c>
      <c r="K27" s="48">
        <f t="shared" si="7"/>
        <v>3</v>
      </c>
      <c r="L27" s="48">
        <f t="shared" si="8"/>
        <v>1</v>
      </c>
      <c r="M27" s="3">
        <f t="shared" si="10"/>
        <v>0</v>
      </c>
    </row>
    <row r="28" spans="1:13" ht="30" customHeight="1" x14ac:dyDescent="0.25">
      <c r="A28" s="26">
        <v>16</v>
      </c>
      <c r="B28" s="101" t="s">
        <v>51</v>
      </c>
      <c r="C28" s="101"/>
      <c r="D28" s="101"/>
      <c r="E28" s="101"/>
      <c r="F28" s="2" t="s">
        <v>104</v>
      </c>
      <c r="G28" s="100"/>
      <c r="H28" s="100"/>
      <c r="I28" s="22">
        <f t="shared" si="9"/>
        <v>3</v>
      </c>
      <c r="J28" s="48">
        <f t="shared" si="6"/>
        <v>1</v>
      </c>
      <c r="K28" s="48">
        <f t="shared" si="7"/>
        <v>3</v>
      </c>
      <c r="L28" s="48">
        <f t="shared" si="8"/>
        <v>1</v>
      </c>
      <c r="M28" s="3">
        <f t="shared" si="10"/>
        <v>0</v>
      </c>
    </row>
    <row r="29" spans="1:13" ht="45" customHeight="1" x14ac:dyDescent="0.25">
      <c r="A29" s="27">
        <v>17</v>
      </c>
      <c r="B29" s="101" t="s">
        <v>89</v>
      </c>
      <c r="C29" s="101"/>
      <c r="D29" s="101"/>
      <c r="E29" s="101"/>
      <c r="F29" s="2" t="s">
        <v>104</v>
      </c>
      <c r="G29" s="100"/>
      <c r="H29" s="100"/>
      <c r="I29" s="22">
        <f t="shared" si="9"/>
        <v>3</v>
      </c>
      <c r="J29" s="48">
        <f t="shared" si="6"/>
        <v>1</v>
      </c>
      <c r="K29" s="48">
        <f t="shared" si="7"/>
        <v>3</v>
      </c>
      <c r="L29" s="48">
        <f t="shared" si="8"/>
        <v>1</v>
      </c>
      <c r="M29" s="3">
        <f t="shared" si="10"/>
        <v>0</v>
      </c>
    </row>
    <row r="30" spans="1:13" ht="54" customHeight="1" x14ac:dyDescent="0.25">
      <c r="A30" s="26">
        <v>18</v>
      </c>
      <c r="B30" s="101" t="s">
        <v>90</v>
      </c>
      <c r="C30" s="101"/>
      <c r="D30" s="101"/>
      <c r="E30" s="101"/>
      <c r="F30" s="2" t="s">
        <v>104</v>
      </c>
      <c r="G30" s="100"/>
      <c r="H30" s="100"/>
      <c r="I30" s="22">
        <f t="shared" si="9"/>
        <v>3</v>
      </c>
      <c r="J30" s="48">
        <f t="shared" si="6"/>
        <v>1</v>
      </c>
      <c r="K30" s="48">
        <f t="shared" si="7"/>
        <v>3</v>
      </c>
      <c r="L30" s="48">
        <f t="shared" si="8"/>
        <v>1</v>
      </c>
      <c r="M30" s="3">
        <f t="shared" si="10"/>
        <v>0</v>
      </c>
    </row>
    <row r="31" spans="1:13" ht="53.25" customHeight="1" x14ac:dyDescent="0.25">
      <c r="A31" s="26">
        <v>19</v>
      </c>
      <c r="B31" s="101" t="s">
        <v>91</v>
      </c>
      <c r="C31" s="101"/>
      <c r="D31" s="101"/>
      <c r="E31" s="101"/>
      <c r="F31" s="2" t="s">
        <v>105</v>
      </c>
      <c r="G31" s="100"/>
      <c r="H31" s="100"/>
      <c r="I31" s="22">
        <f t="shared" si="9"/>
        <v>1</v>
      </c>
      <c r="J31" s="48">
        <f t="shared" si="6"/>
        <v>0</v>
      </c>
      <c r="K31" s="48">
        <f t="shared" si="7"/>
        <v>0</v>
      </c>
      <c r="L31" s="48">
        <f t="shared" si="8"/>
        <v>0</v>
      </c>
      <c r="M31" s="3">
        <f t="shared" si="10"/>
        <v>0</v>
      </c>
    </row>
    <row r="32" spans="1:13" ht="53.25" customHeight="1" x14ac:dyDescent="0.25">
      <c r="A32" s="27">
        <v>20</v>
      </c>
      <c r="B32" s="101" t="s">
        <v>92</v>
      </c>
      <c r="C32" s="101"/>
      <c r="D32" s="101"/>
      <c r="E32" s="101"/>
      <c r="F32" s="2" t="s">
        <v>105</v>
      </c>
      <c r="G32" s="100"/>
      <c r="H32" s="100"/>
      <c r="I32" s="22">
        <f t="shared" si="9"/>
        <v>1</v>
      </c>
      <c r="J32" s="48">
        <f t="shared" si="6"/>
        <v>0</v>
      </c>
      <c r="K32" s="48">
        <f t="shared" si="7"/>
        <v>0</v>
      </c>
      <c r="L32" s="48">
        <f t="shared" si="8"/>
        <v>0</v>
      </c>
      <c r="M32" s="3">
        <f t="shared" si="10"/>
        <v>0</v>
      </c>
    </row>
    <row r="33" spans="1:13" ht="30" customHeight="1" x14ac:dyDescent="0.25">
      <c r="A33" s="26">
        <v>21</v>
      </c>
      <c r="B33" s="101" t="s">
        <v>52</v>
      </c>
      <c r="C33" s="101"/>
      <c r="D33" s="101"/>
      <c r="E33" s="101"/>
      <c r="F33" s="2" t="s">
        <v>105</v>
      </c>
      <c r="G33" s="100"/>
      <c r="H33" s="100"/>
      <c r="I33" s="22">
        <f t="shared" si="9"/>
        <v>1</v>
      </c>
      <c r="J33" s="48">
        <f t="shared" si="6"/>
        <v>0</v>
      </c>
      <c r="K33" s="48">
        <f t="shared" si="7"/>
        <v>0</v>
      </c>
      <c r="L33" s="48">
        <f t="shared" si="8"/>
        <v>0</v>
      </c>
      <c r="M33" s="3">
        <f t="shared" si="10"/>
        <v>0</v>
      </c>
    </row>
    <row r="34" spans="1:13" ht="28.5" customHeight="1" x14ac:dyDescent="0.25">
      <c r="A34" s="26">
        <v>22</v>
      </c>
      <c r="B34" s="101" t="s">
        <v>93</v>
      </c>
      <c r="C34" s="101"/>
      <c r="D34" s="101"/>
      <c r="E34" s="101"/>
      <c r="F34" s="2" t="s">
        <v>104</v>
      </c>
      <c r="G34" s="100"/>
      <c r="H34" s="100"/>
      <c r="I34" s="22">
        <f t="shared" si="9"/>
        <v>3</v>
      </c>
      <c r="J34" s="48">
        <f t="shared" si="6"/>
        <v>1</v>
      </c>
      <c r="K34" s="48">
        <f t="shared" si="7"/>
        <v>3</v>
      </c>
      <c r="L34" s="48">
        <f t="shared" si="8"/>
        <v>1</v>
      </c>
      <c r="M34" s="3">
        <f t="shared" si="10"/>
        <v>0</v>
      </c>
    </row>
    <row r="35" spans="1:13" ht="30" customHeight="1" x14ac:dyDescent="0.25">
      <c r="A35" s="27">
        <v>23</v>
      </c>
      <c r="B35" s="101" t="s">
        <v>53</v>
      </c>
      <c r="C35" s="101"/>
      <c r="D35" s="101"/>
      <c r="E35" s="101"/>
      <c r="F35" s="2" t="s">
        <v>104</v>
      </c>
      <c r="G35" s="100"/>
      <c r="H35" s="100"/>
      <c r="I35" s="22">
        <f t="shared" si="9"/>
        <v>3</v>
      </c>
      <c r="J35" s="48">
        <f t="shared" si="6"/>
        <v>1</v>
      </c>
      <c r="K35" s="48">
        <f t="shared" si="7"/>
        <v>3</v>
      </c>
      <c r="L35" s="48">
        <f t="shared" si="8"/>
        <v>1</v>
      </c>
      <c r="M35" s="3">
        <f t="shared" si="10"/>
        <v>0</v>
      </c>
    </row>
    <row r="36" spans="1:13" ht="57" customHeight="1" x14ac:dyDescent="0.25">
      <c r="A36" s="26">
        <v>24</v>
      </c>
      <c r="B36" s="101" t="s">
        <v>94</v>
      </c>
      <c r="C36" s="101"/>
      <c r="D36" s="101"/>
      <c r="E36" s="101"/>
      <c r="F36" s="2" t="s">
        <v>105</v>
      </c>
      <c r="G36" s="100"/>
      <c r="H36" s="100"/>
      <c r="I36" s="22">
        <f t="shared" si="9"/>
        <v>1</v>
      </c>
      <c r="J36" s="48">
        <f t="shared" si="6"/>
        <v>0</v>
      </c>
      <c r="K36" s="48">
        <f t="shared" si="7"/>
        <v>0</v>
      </c>
      <c r="L36" s="48">
        <f t="shared" si="8"/>
        <v>0</v>
      </c>
      <c r="M36" s="3">
        <f t="shared" si="10"/>
        <v>0</v>
      </c>
    </row>
    <row r="37" spans="1:13" ht="30" customHeight="1" x14ac:dyDescent="0.25">
      <c r="A37" s="26">
        <v>25</v>
      </c>
      <c r="B37" s="101" t="s">
        <v>54</v>
      </c>
      <c r="C37" s="101"/>
      <c r="D37" s="101"/>
      <c r="E37" s="101"/>
      <c r="F37" s="2" t="s">
        <v>105</v>
      </c>
      <c r="G37" s="100"/>
      <c r="H37" s="100"/>
      <c r="I37" s="22">
        <f t="shared" si="9"/>
        <v>1</v>
      </c>
      <c r="J37" s="48">
        <f t="shared" si="6"/>
        <v>0</v>
      </c>
      <c r="K37" s="48">
        <f t="shared" si="7"/>
        <v>0</v>
      </c>
      <c r="L37" s="48">
        <f t="shared" si="8"/>
        <v>0</v>
      </c>
      <c r="M37" s="3">
        <f t="shared" si="10"/>
        <v>0</v>
      </c>
    </row>
    <row r="38" spans="1:13" ht="30" customHeight="1" x14ac:dyDescent="0.25">
      <c r="A38" s="27">
        <v>26</v>
      </c>
      <c r="B38" s="101" t="s">
        <v>74</v>
      </c>
      <c r="C38" s="101"/>
      <c r="D38" s="101"/>
      <c r="E38" s="101"/>
      <c r="F38" s="2" t="s">
        <v>105</v>
      </c>
      <c r="G38" s="100"/>
      <c r="H38" s="100"/>
      <c r="I38" s="22">
        <f t="shared" si="9"/>
        <v>1</v>
      </c>
      <c r="J38" s="48">
        <f t="shared" si="6"/>
        <v>0</v>
      </c>
      <c r="K38" s="48">
        <f t="shared" si="7"/>
        <v>0</v>
      </c>
      <c r="L38" s="48">
        <f t="shared" si="8"/>
        <v>0</v>
      </c>
      <c r="M38" s="3">
        <f t="shared" si="10"/>
        <v>0</v>
      </c>
    </row>
    <row r="39" spans="1:13" ht="42" customHeight="1" x14ac:dyDescent="0.25">
      <c r="A39" s="26">
        <v>27</v>
      </c>
      <c r="B39" s="101" t="s">
        <v>75</v>
      </c>
      <c r="C39" s="101"/>
      <c r="D39" s="101"/>
      <c r="E39" s="101"/>
      <c r="F39" s="2" t="s">
        <v>105</v>
      </c>
      <c r="G39" s="100"/>
      <c r="H39" s="100"/>
      <c r="I39" s="22">
        <f t="shared" si="9"/>
        <v>1</v>
      </c>
      <c r="J39" s="48">
        <f t="shared" si="6"/>
        <v>0</v>
      </c>
      <c r="K39" s="48">
        <f t="shared" si="7"/>
        <v>0</v>
      </c>
      <c r="L39" s="48">
        <f t="shared" si="8"/>
        <v>0</v>
      </c>
      <c r="M39" s="3">
        <f t="shared" si="10"/>
        <v>0</v>
      </c>
    </row>
    <row r="40" spans="1:13" ht="44.25" customHeight="1" x14ac:dyDescent="0.25">
      <c r="A40" s="26">
        <v>28</v>
      </c>
      <c r="B40" s="101" t="s">
        <v>76</v>
      </c>
      <c r="C40" s="101"/>
      <c r="D40" s="101"/>
      <c r="E40" s="101"/>
      <c r="F40" s="2" t="s">
        <v>105</v>
      </c>
      <c r="G40" s="100"/>
      <c r="H40" s="100"/>
      <c r="I40" s="22">
        <f t="shared" si="9"/>
        <v>1</v>
      </c>
      <c r="J40" s="48">
        <f t="shared" si="6"/>
        <v>0</v>
      </c>
      <c r="K40" s="48">
        <f t="shared" si="7"/>
        <v>0</v>
      </c>
      <c r="L40" s="48">
        <f t="shared" si="8"/>
        <v>0</v>
      </c>
      <c r="M40" s="3">
        <f t="shared" si="10"/>
        <v>0</v>
      </c>
    </row>
    <row r="41" spans="1:13" ht="30" customHeight="1" x14ac:dyDescent="0.25">
      <c r="A41" s="27">
        <v>29</v>
      </c>
      <c r="B41" s="101" t="s">
        <v>55</v>
      </c>
      <c r="C41" s="101"/>
      <c r="D41" s="101"/>
      <c r="E41" s="101"/>
      <c r="F41" s="2" t="s">
        <v>104</v>
      </c>
      <c r="G41" s="100"/>
      <c r="H41" s="100"/>
      <c r="I41" s="22">
        <f t="shared" si="9"/>
        <v>3</v>
      </c>
      <c r="J41" s="48">
        <f t="shared" si="6"/>
        <v>1</v>
      </c>
      <c r="K41" s="48">
        <f t="shared" si="7"/>
        <v>3</v>
      </c>
      <c r="L41" s="48">
        <f t="shared" si="8"/>
        <v>1</v>
      </c>
      <c r="M41" s="3">
        <f t="shared" si="10"/>
        <v>0</v>
      </c>
    </row>
    <row r="42" spans="1:13" ht="30" customHeight="1" x14ac:dyDescent="0.25">
      <c r="A42" s="26">
        <v>30</v>
      </c>
      <c r="B42" s="101" t="s">
        <v>77</v>
      </c>
      <c r="C42" s="101"/>
      <c r="D42" s="101"/>
      <c r="E42" s="101"/>
      <c r="F42" s="2" t="s">
        <v>104</v>
      </c>
      <c r="G42" s="100"/>
      <c r="H42" s="100"/>
      <c r="I42" s="22">
        <f t="shared" si="9"/>
        <v>3</v>
      </c>
      <c r="J42" s="48">
        <f t="shared" si="6"/>
        <v>1</v>
      </c>
      <c r="K42" s="48">
        <f t="shared" si="7"/>
        <v>3</v>
      </c>
      <c r="L42" s="48">
        <f t="shared" si="8"/>
        <v>1</v>
      </c>
      <c r="M42" s="3">
        <f t="shared" si="10"/>
        <v>0</v>
      </c>
    </row>
    <row r="43" spans="1:13" ht="43.5" customHeight="1" x14ac:dyDescent="0.25">
      <c r="A43" s="26">
        <v>31</v>
      </c>
      <c r="B43" s="101" t="s">
        <v>78</v>
      </c>
      <c r="C43" s="101"/>
      <c r="D43" s="101"/>
      <c r="E43" s="101"/>
      <c r="F43" s="2" t="s">
        <v>104</v>
      </c>
      <c r="G43" s="100"/>
      <c r="H43" s="100"/>
      <c r="I43" s="22">
        <f t="shared" si="9"/>
        <v>3</v>
      </c>
      <c r="J43" s="48">
        <f t="shared" si="6"/>
        <v>1</v>
      </c>
      <c r="K43" s="48">
        <f t="shared" si="7"/>
        <v>3</v>
      </c>
      <c r="L43" s="48">
        <f t="shared" si="8"/>
        <v>1</v>
      </c>
      <c r="M43" s="3">
        <f t="shared" si="10"/>
        <v>0</v>
      </c>
    </row>
    <row r="44" spans="1:13" ht="32.25" customHeight="1" x14ac:dyDescent="0.25">
      <c r="A44" s="27">
        <v>32</v>
      </c>
      <c r="B44" s="101" t="s">
        <v>56</v>
      </c>
      <c r="C44" s="101"/>
      <c r="D44" s="101"/>
      <c r="E44" s="101"/>
      <c r="F44" s="2" t="s">
        <v>105</v>
      </c>
      <c r="G44" s="100"/>
      <c r="H44" s="100"/>
      <c r="I44" s="22">
        <f t="shared" si="9"/>
        <v>1</v>
      </c>
      <c r="J44" s="48">
        <f t="shared" si="6"/>
        <v>0</v>
      </c>
      <c r="K44" s="48">
        <f t="shared" si="7"/>
        <v>0</v>
      </c>
      <c r="L44" s="48">
        <f t="shared" si="8"/>
        <v>0</v>
      </c>
      <c r="M44" s="3">
        <f t="shared" si="10"/>
        <v>0</v>
      </c>
    </row>
    <row r="45" spans="1:13" ht="51.75" customHeight="1" x14ac:dyDescent="0.25">
      <c r="A45" s="26">
        <v>33</v>
      </c>
      <c r="B45" s="101" t="s">
        <v>95</v>
      </c>
      <c r="C45" s="101"/>
      <c r="D45" s="101"/>
      <c r="E45" s="101"/>
      <c r="F45" s="2" t="s">
        <v>104</v>
      </c>
      <c r="G45" s="100"/>
      <c r="H45" s="100"/>
      <c r="I45" s="22">
        <f t="shared" si="9"/>
        <v>3</v>
      </c>
      <c r="J45" s="48">
        <f t="shared" si="6"/>
        <v>1</v>
      </c>
      <c r="K45" s="48">
        <f t="shared" si="7"/>
        <v>3</v>
      </c>
      <c r="L45" s="48">
        <f t="shared" si="8"/>
        <v>1</v>
      </c>
      <c r="M45" s="3">
        <f t="shared" si="10"/>
        <v>0</v>
      </c>
    </row>
    <row r="46" spans="1:13" ht="16.5" customHeight="1" x14ac:dyDescent="0.25">
      <c r="A46" s="26">
        <v>34</v>
      </c>
      <c r="B46" s="101" t="s">
        <v>57</v>
      </c>
      <c r="C46" s="101"/>
      <c r="D46" s="101"/>
      <c r="E46" s="101"/>
      <c r="F46" s="2" t="s">
        <v>104</v>
      </c>
      <c r="G46" s="100"/>
      <c r="H46" s="100"/>
      <c r="I46" s="22">
        <f t="shared" ref="I46:I48" si="11">IF(F46="SI",3,IF(F46="NO",2,1))</f>
        <v>3</v>
      </c>
      <c r="J46" s="48">
        <f t="shared" si="6"/>
        <v>1</v>
      </c>
      <c r="K46" s="48">
        <f t="shared" si="7"/>
        <v>3</v>
      </c>
      <c r="L46" s="48">
        <f t="shared" si="8"/>
        <v>1</v>
      </c>
      <c r="M46" s="3">
        <f t="shared" ref="M46:M48" si="12">IF(F46="No","3 - Nulo",0)</f>
        <v>0</v>
      </c>
    </row>
    <row r="47" spans="1:13" ht="30" customHeight="1" x14ac:dyDescent="0.25">
      <c r="A47" s="27">
        <v>35</v>
      </c>
      <c r="B47" s="101" t="s">
        <v>58</v>
      </c>
      <c r="C47" s="101"/>
      <c r="D47" s="101"/>
      <c r="E47" s="101"/>
      <c r="F47" s="2" t="s">
        <v>104</v>
      </c>
      <c r="G47" s="100"/>
      <c r="H47" s="100"/>
      <c r="I47" s="22">
        <f t="shared" si="11"/>
        <v>3</v>
      </c>
      <c r="J47" s="48">
        <f t="shared" si="6"/>
        <v>1</v>
      </c>
      <c r="K47" s="48">
        <f t="shared" si="7"/>
        <v>3</v>
      </c>
      <c r="L47" s="48">
        <f t="shared" si="8"/>
        <v>1</v>
      </c>
      <c r="M47" s="3">
        <f t="shared" si="12"/>
        <v>0</v>
      </c>
    </row>
    <row r="48" spans="1:13" ht="30" customHeight="1" x14ac:dyDescent="0.25">
      <c r="A48" s="26">
        <v>36</v>
      </c>
      <c r="B48" s="101" t="s">
        <v>59</v>
      </c>
      <c r="C48" s="101"/>
      <c r="D48" s="101"/>
      <c r="E48" s="101"/>
      <c r="F48" s="2" t="s">
        <v>104</v>
      </c>
      <c r="G48" s="100"/>
      <c r="H48" s="100"/>
      <c r="I48" s="22">
        <f t="shared" si="11"/>
        <v>3</v>
      </c>
      <c r="J48" s="48">
        <f t="shared" si="6"/>
        <v>1</v>
      </c>
      <c r="K48" s="48">
        <f t="shared" si="7"/>
        <v>3</v>
      </c>
      <c r="L48" s="48">
        <f t="shared" si="8"/>
        <v>1</v>
      </c>
      <c r="M48" s="3">
        <f t="shared" si="12"/>
        <v>0</v>
      </c>
    </row>
    <row r="49" spans="1:13" ht="30" customHeight="1" x14ac:dyDescent="0.25">
      <c r="A49" s="26">
        <v>37</v>
      </c>
      <c r="B49" s="99" t="s">
        <v>60</v>
      </c>
      <c r="C49" s="99"/>
      <c r="D49" s="99"/>
      <c r="E49" s="99"/>
      <c r="F49" s="2" t="s">
        <v>104</v>
      </c>
      <c r="G49" s="100"/>
      <c r="H49" s="100"/>
      <c r="I49" s="22">
        <f t="shared" si="9"/>
        <v>3</v>
      </c>
      <c r="J49" s="48">
        <f t="shared" si="6"/>
        <v>1</v>
      </c>
      <c r="K49" s="48">
        <f t="shared" si="7"/>
        <v>3</v>
      </c>
      <c r="L49" s="48">
        <f t="shared" si="8"/>
        <v>1</v>
      </c>
      <c r="M49" s="3">
        <f t="shared" si="10"/>
        <v>0</v>
      </c>
    </row>
    <row r="50" spans="1:13" ht="30" customHeight="1" x14ac:dyDescent="0.25">
      <c r="A50" s="27">
        <v>38</v>
      </c>
      <c r="B50" s="99" t="s">
        <v>61</v>
      </c>
      <c r="C50" s="99"/>
      <c r="D50" s="99"/>
      <c r="E50" s="99"/>
      <c r="F50" s="2" t="s">
        <v>104</v>
      </c>
      <c r="G50" s="100"/>
      <c r="H50" s="100"/>
      <c r="I50" s="22">
        <f t="shared" si="9"/>
        <v>3</v>
      </c>
      <c r="J50" s="48">
        <f t="shared" si="6"/>
        <v>1</v>
      </c>
      <c r="K50" s="48">
        <f t="shared" si="7"/>
        <v>3</v>
      </c>
      <c r="L50" s="48">
        <f t="shared" si="8"/>
        <v>1</v>
      </c>
      <c r="M50" s="3">
        <f t="shared" si="10"/>
        <v>0</v>
      </c>
    </row>
    <row r="51" spans="1:13" ht="42.75" customHeight="1" x14ac:dyDescent="0.25">
      <c r="A51" s="26">
        <v>39</v>
      </c>
      <c r="B51" s="99" t="s">
        <v>62</v>
      </c>
      <c r="C51" s="99"/>
      <c r="D51" s="99"/>
      <c r="E51" s="99"/>
      <c r="F51" s="2" t="s">
        <v>104</v>
      </c>
      <c r="G51" s="100"/>
      <c r="H51" s="100"/>
      <c r="I51" s="22">
        <f t="shared" si="9"/>
        <v>3</v>
      </c>
      <c r="J51" s="48">
        <f t="shared" si="6"/>
        <v>1</v>
      </c>
      <c r="K51" s="48">
        <f t="shared" si="7"/>
        <v>3</v>
      </c>
      <c r="L51" s="48">
        <f t="shared" si="8"/>
        <v>1</v>
      </c>
      <c r="M51" s="3">
        <f t="shared" si="10"/>
        <v>0</v>
      </c>
    </row>
    <row r="52" spans="1:13" ht="30" customHeight="1" x14ac:dyDescent="0.25">
      <c r="A52" s="26">
        <v>40</v>
      </c>
      <c r="B52" s="99" t="s">
        <v>63</v>
      </c>
      <c r="C52" s="99"/>
      <c r="D52" s="99"/>
      <c r="E52" s="99"/>
      <c r="F52" s="2" t="s">
        <v>104</v>
      </c>
      <c r="G52" s="100"/>
      <c r="H52" s="100"/>
      <c r="I52" s="22">
        <f t="shared" si="9"/>
        <v>3</v>
      </c>
      <c r="J52" s="48">
        <f t="shared" si="6"/>
        <v>1</v>
      </c>
      <c r="K52" s="48">
        <f t="shared" si="7"/>
        <v>3</v>
      </c>
      <c r="L52" s="48">
        <f t="shared" si="8"/>
        <v>1</v>
      </c>
      <c r="M52" s="3">
        <f t="shared" si="10"/>
        <v>0</v>
      </c>
    </row>
    <row r="53" spans="1:13" ht="30" customHeight="1" x14ac:dyDescent="0.25">
      <c r="A53" s="27">
        <v>41</v>
      </c>
      <c r="B53" s="99" t="s">
        <v>64</v>
      </c>
      <c r="C53" s="99"/>
      <c r="D53" s="99"/>
      <c r="E53" s="99"/>
      <c r="F53" s="2" t="s">
        <v>104</v>
      </c>
      <c r="G53" s="100"/>
      <c r="H53" s="100"/>
      <c r="I53" s="22">
        <f t="shared" si="9"/>
        <v>3</v>
      </c>
      <c r="J53" s="48">
        <f t="shared" si="6"/>
        <v>1</v>
      </c>
      <c r="K53" s="48">
        <f t="shared" si="7"/>
        <v>3</v>
      </c>
      <c r="L53" s="48">
        <f t="shared" si="8"/>
        <v>1</v>
      </c>
      <c r="M53" s="3">
        <f t="shared" si="10"/>
        <v>0</v>
      </c>
    </row>
    <row r="54" spans="1:13" ht="16.5" thickBot="1" x14ac:dyDescent="0.3">
      <c r="A54" s="36"/>
      <c r="F54" s="102" t="s">
        <v>39</v>
      </c>
      <c r="G54" s="103"/>
      <c r="H54" s="104"/>
      <c r="I54" s="23">
        <f>IFERROR(L54/J54,"-")</f>
        <v>1</v>
      </c>
      <c r="J54" s="51">
        <f>SUM(J19:J53,J12:J17)</f>
        <v>30</v>
      </c>
      <c r="K54" s="51">
        <f t="shared" si="7"/>
        <v>30</v>
      </c>
      <c r="L54" s="51">
        <f>SUM(L19:L53,L12:L17)</f>
        <v>30</v>
      </c>
    </row>
  </sheetData>
  <sheetProtection sheet="1"/>
  <mergeCells count="87">
    <mergeCell ref="B42:E42"/>
    <mergeCell ref="G42:H42"/>
    <mergeCell ref="B43:E43"/>
    <mergeCell ref="G43:H43"/>
    <mergeCell ref="B46:E46"/>
    <mergeCell ref="G46:H46"/>
    <mergeCell ref="B40:E40"/>
    <mergeCell ref="G40:H40"/>
    <mergeCell ref="B37:E37"/>
    <mergeCell ref="G37:H37"/>
    <mergeCell ref="B41:E41"/>
    <mergeCell ref="G41:H41"/>
    <mergeCell ref="B36:E36"/>
    <mergeCell ref="G36:H36"/>
    <mergeCell ref="B38:E38"/>
    <mergeCell ref="G38:H38"/>
    <mergeCell ref="B39:E39"/>
    <mergeCell ref="G39:H39"/>
    <mergeCell ref="G32:H32"/>
    <mergeCell ref="B33:E33"/>
    <mergeCell ref="G33:H33"/>
    <mergeCell ref="B35:E35"/>
    <mergeCell ref="G35:H35"/>
    <mergeCell ref="B13:E13"/>
    <mergeCell ref="G13:H13"/>
    <mergeCell ref="B14:E14"/>
    <mergeCell ref="G14:H14"/>
    <mergeCell ref="B27:E27"/>
    <mergeCell ref="G27:H27"/>
    <mergeCell ref="B25:E25"/>
    <mergeCell ref="G25:H25"/>
    <mergeCell ref="B26:E26"/>
    <mergeCell ref="G26:H26"/>
    <mergeCell ref="G23:H23"/>
    <mergeCell ref="B15:E15"/>
    <mergeCell ref="G15:H15"/>
    <mergeCell ref="B17:E17"/>
    <mergeCell ref="G17:H17"/>
    <mergeCell ref="A8:M8"/>
    <mergeCell ref="A9:M9"/>
    <mergeCell ref="B11:E11"/>
    <mergeCell ref="G11:H11"/>
    <mergeCell ref="B12:E12"/>
    <mergeCell ref="G12:H12"/>
    <mergeCell ref="B53:E53"/>
    <mergeCell ref="G53:H53"/>
    <mergeCell ref="B24:E24"/>
    <mergeCell ref="G24:H24"/>
    <mergeCell ref="B28:E28"/>
    <mergeCell ref="G28:H28"/>
    <mergeCell ref="B30:E30"/>
    <mergeCell ref="G30:H30"/>
    <mergeCell ref="B31:E31"/>
    <mergeCell ref="G31:H31"/>
    <mergeCell ref="B29:E29"/>
    <mergeCell ref="G29:H29"/>
    <mergeCell ref="B34:E34"/>
    <mergeCell ref="G34:H34"/>
    <mergeCell ref="B32:E32"/>
    <mergeCell ref="G50:H50"/>
    <mergeCell ref="F54:H54"/>
    <mergeCell ref="B16:E16"/>
    <mergeCell ref="G16:H16"/>
    <mergeCell ref="B20:E20"/>
    <mergeCell ref="G20:H20"/>
    <mergeCell ref="B21:E21"/>
    <mergeCell ref="G21:H21"/>
    <mergeCell ref="B19:E19"/>
    <mergeCell ref="G19:H19"/>
    <mergeCell ref="B22:E22"/>
    <mergeCell ref="G22:H22"/>
    <mergeCell ref="B23:E23"/>
    <mergeCell ref="B52:E52"/>
    <mergeCell ref="G52:H52"/>
    <mergeCell ref="G49:H49"/>
    <mergeCell ref="B50:E50"/>
    <mergeCell ref="B51:E51"/>
    <mergeCell ref="G51:H51"/>
    <mergeCell ref="B44:E44"/>
    <mergeCell ref="G44:H44"/>
    <mergeCell ref="B45:E45"/>
    <mergeCell ref="G45:H45"/>
    <mergeCell ref="B49:E49"/>
    <mergeCell ref="B47:E47"/>
    <mergeCell ref="G47:H47"/>
    <mergeCell ref="B48:E48"/>
    <mergeCell ref="G48:H48"/>
  </mergeCells>
  <conditionalFormatting sqref="M12 M14 M16 M20:M48">
    <cfRule type="cellIs" dxfId="7" priority="52" stopIfTrue="1" operator="notEqual">
      <formula>0</formula>
    </cfRule>
  </conditionalFormatting>
  <conditionalFormatting sqref="M13 M15:M16">
    <cfRule type="cellIs" dxfId="6" priority="50" stopIfTrue="1" operator="notEqual">
      <formula>0</formula>
    </cfRule>
  </conditionalFormatting>
  <conditionalFormatting sqref="M19">
    <cfRule type="cellIs" dxfId="5" priority="48" stopIfTrue="1" operator="notEqual">
      <formula>0</formula>
    </cfRule>
  </conditionalFormatting>
  <conditionalFormatting sqref="M17">
    <cfRule type="cellIs" dxfId="4" priority="43" stopIfTrue="1" operator="notEqual">
      <formula>0</formula>
    </cfRule>
  </conditionalFormatting>
  <conditionalFormatting sqref="I54">
    <cfRule type="cellIs" dxfId="3" priority="7" operator="lessThan">
      <formula>80%</formula>
    </cfRule>
    <cfRule type="cellIs" dxfId="2" priority="8" operator="between">
      <formula>80%</formula>
      <formula>89%</formula>
    </cfRule>
    <cfRule type="cellIs" dxfId="1" priority="9" operator="greaterThan">
      <formula>89%</formula>
    </cfRule>
  </conditionalFormatting>
  <conditionalFormatting sqref="M49:M53">
    <cfRule type="cellIs" dxfId="0" priority="6" stopIfTrue="1" operator="notEqual">
      <formula>0</formula>
    </cfRule>
  </conditionalFormatting>
  <dataValidations count="2">
    <dataValidation type="list" allowBlank="1" showInputMessage="1" showErrorMessage="1" sqref="F983074:F983093 F65570:F65589 F131106:F131125 F196642:F196661 F262178:F262197 F327714:F327733 F393250:F393269 F458786:F458805 F524322:F524341 F589858:F589877 F655394:F655413 F720930:F720949 F786466:F786485 F852002:F852021 F917538:F917557">
      <formula1>"SI,NO"</formula1>
    </dataValidation>
    <dataValidation type="list" allowBlank="1" showInputMessage="1" showErrorMessage="1" sqref="F12:F16 F19:F53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I12:I15</xm:sqref>
        </x14:conditionalFormatting>
        <x14:conditionalFormatting xmlns:xm="http://schemas.microsoft.com/office/excel/2006/main">
          <x14:cfRule type="iconSet" priority="12" id="{DC169C18-2C57-415A-8BB3-B090FE0A48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10" id="{7097A316-D15A-4AF3-A69D-14327EF4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I19</xm:sqref>
        </x14:conditionalFormatting>
        <x14:conditionalFormatting xmlns:xm="http://schemas.microsoft.com/office/excel/2006/main">
          <x14:cfRule type="iconSet" priority="53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I49:I53 I20:I45</xm:sqref>
        </x14:conditionalFormatting>
        <x14:conditionalFormatting xmlns:xm="http://schemas.microsoft.com/office/excel/2006/main">
          <x14:cfRule type="iconSet" priority="54" id="{79E5F104-C43C-4A6F-A9AE-4425AA6D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60" id="{6FAD8BDC-2B46-4284-9EB8-6F46C46929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I46:I48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054E7B-E52C-4CC4-B088-12E1672924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669606-3400-485D-9953-163D502569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BEE762-E5C0-49B0-8968-DF98FB6DB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CS5</cp:lastModifiedBy>
  <cp:lastPrinted>2018-11-21T15:26:05Z</cp:lastPrinted>
  <dcterms:created xsi:type="dcterms:W3CDTF">2018-03-09T21:59:57Z</dcterms:created>
  <dcterms:modified xsi:type="dcterms:W3CDTF">2020-06-02T16:04:54Z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