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MB\SDMA5\POL_INICIATIVAS\I_363_E_611_IDE_WEB\LV\DISEÑO\"/>
    </mc:Choice>
  </mc:AlternateContent>
  <xr:revisionPtr revIDLastSave="0" documentId="13_ncr:1_{AEF18835-1E70-4789-87AA-FB6D90F055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rátula" sheetId="5" r:id="rId1"/>
    <sheet name="Instrucciones" sheetId="6" r:id="rId2"/>
    <sheet name="Criterios de Cumplimiento" sheetId="7" r:id="rId3"/>
    <sheet name="Lista_Verificació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2" l="1"/>
  <c r="J21" i="2"/>
  <c r="J22" i="2"/>
  <c r="J23" i="2"/>
  <c r="J24" i="2"/>
  <c r="J25" i="2"/>
  <c r="J26" i="2"/>
  <c r="K26" i="2" s="1"/>
  <c r="J27" i="2"/>
  <c r="J28" i="2"/>
  <c r="J29" i="2"/>
  <c r="J30" i="2"/>
  <c r="J31" i="2"/>
  <c r="J32" i="2"/>
  <c r="J33" i="2"/>
  <c r="J34" i="2"/>
  <c r="K34" i="2" s="1"/>
  <c r="J35" i="2"/>
  <c r="J36" i="2"/>
  <c r="J37" i="2"/>
  <c r="J38" i="2"/>
  <c r="J39" i="2"/>
  <c r="J40" i="2"/>
  <c r="J41" i="2"/>
  <c r="J12" i="2"/>
  <c r="J13" i="2"/>
  <c r="J14" i="2"/>
  <c r="J15" i="2"/>
  <c r="J16" i="2"/>
  <c r="J17" i="2"/>
  <c r="L18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12" i="2"/>
  <c r="L13" i="2"/>
  <c r="L14" i="2"/>
  <c r="L15" i="2"/>
  <c r="L16" i="2"/>
  <c r="L17" i="2"/>
  <c r="I41" i="2"/>
  <c r="I40" i="2"/>
  <c r="K40" i="2" s="1"/>
  <c r="I39" i="2"/>
  <c r="I38" i="2"/>
  <c r="K38" i="2" s="1"/>
  <c r="I37" i="2"/>
  <c r="I36" i="2"/>
  <c r="K36" i="2" s="1"/>
  <c r="I35" i="2"/>
  <c r="I34" i="2"/>
  <c r="I33" i="2"/>
  <c r="I32" i="2"/>
  <c r="K32" i="2" s="1"/>
  <c r="I31" i="2"/>
  <c r="I30" i="2"/>
  <c r="K30" i="2" s="1"/>
  <c r="I29" i="2"/>
  <c r="I28" i="2"/>
  <c r="I27" i="2"/>
  <c r="I26" i="2"/>
  <c r="I25" i="2"/>
  <c r="I24" i="2"/>
  <c r="K24" i="2" s="1"/>
  <c r="I23" i="2"/>
  <c r="I22" i="2"/>
  <c r="K22" i="2" s="1"/>
  <c r="I21" i="2"/>
  <c r="I20" i="2"/>
  <c r="K20" i="2" s="1"/>
  <c r="I17" i="2"/>
  <c r="I16" i="2"/>
  <c r="I15" i="2"/>
  <c r="I14" i="2"/>
  <c r="K14" i="2"/>
  <c r="I13" i="2"/>
  <c r="K18" i="2"/>
  <c r="M17" i="2"/>
  <c r="M16" i="2"/>
  <c r="N11" i="7"/>
  <c r="N12" i="7"/>
  <c r="N13" i="7"/>
  <c r="N14" i="7"/>
  <c r="N15" i="7"/>
  <c r="N16" i="7"/>
  <c r="I18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I12" i="2"/>
  <c r="K12" i="2" s="1"/>
  <c r="A8" i="6"/>
  <c r="B10" i="5"/>
  <c r="M14" i="2"/>
  <c r="M15" i="2"/>
  <c r="M20" i="2"/>
  <c r="M13" i="2"/>
  <c r="M12" i="2"/>
  <c r="K28" i="2" l="1"/>
  <c r="K16" i="2"/>
  <c r="L42" i="2"/>
  <c r="B23" i="5" s="1"/>
  <c r="K17" i="2"/>
  <c r="K13" i="2"/>
  <c r="K39" i="2"/>
  <c r="K35" i="2"/>
  <c r="K31" i="2"/>
  <c r="K27" i="2"/>
  <c r="K23" i="2"/>
  <c r="K15" i="2"/>
  <c r="K25" i="2"/>
  <c r="K33" i="2"/>
  <c r="K41" i="2"/>
  <c r="J42" i="2"/>
  <c r="C18" i="7"/>
  <c r="B22" i="5" s="1"/>
  <c r="K21" i="2"/>
  <c r="K29" i="2"/>
  <c r="K37" i="2"/>
  <c r="I42" i="2" l="1"/>
  <c r="E23" i="5" s="1"/>
  <c r="D23" i="5"/>
  <c r="K4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mpuente</author>
    <author>Brenda</author>
  </authors>
  <commentList>
    <comment ref="A11" authorId="0" shapeId="0" xr:uid="{00000000-0006-0000-0000-000001000000}">
      <text>
        <r>
          <rPr>
            <sz val="8"/>
            <color indexed="81"/>
            <rFont val="Arial"/>
            <family val="2"/>
          </rPr>
          <t>ID del Proyecto, se obtiene del Seguimiento a Proyectos_CAM de la columna Id. del Proyecto.</t>
        </r>
      </text>
    </comment>
    <comment ref="E11" authorId="0" shapeId="0" xr:uid="{00000000-0006-0000-0000-000002000000}">
      <text>
        <r>
          <rPr>
            <sz val="8"/>
            <color indexed="81"/>
            <rFont val="Arial"/>
            <family val="2"/>
          </rPr>
          <t>Nombre del Proyecto, se obtiene del Seguimiento a Proyectos_CAM de la columna del mismo nombre.</t>
        </r>
      </text>
    </comment>
    <comment ref="A12" authorId="1" shapeId="0" xr:uid="{00000000-0006-0000-0000-000003000000}">
      <text>
        <r>
          <rPr>
            <sz val="8"/>
            <color indexed="81"/>
            <rFont val="Arial"/>
            <family val="2"/>
          </rPr>
          <t>Nombre del Líder Técnico (CDS), se obtiene del Seguimiento a Proyectos_CAM de la columna Líder Técnico.</t>
        </r>
      </text>
    </comment>
    <comment ref="E12" authorId="0" shapeId="0" xr:uid="{00000000-0006-0000-0000-000004000000}">
      <text>
        <r>
          <rPr>
            <sz val="8"/>
            <color indexed="81"/>
            <rFont val="Arial"/>
            <family val="2"/>
          </rPr>
          <t>Nombre Líder de Proyecto, se obtiene del Seguimiento a Proyectos_CAM de la columna Líder de Proyecto.</t>
        </r>
      </text>
    </comment>
    <comment ref="A13" authorId="0" shapeId="0" xr:uid="{00000000-0006-0000-0000-000005000000}">
      <text>
        <r>
          <rPr>
            <sz val="8"/>
            <color indexed="81"/>
            <rFont val="Arial"/>
            <family val="2"/>
          </rPr>
          <t>Fecha planeada en que se realizará la verificación de acuerdo al Plan de Aseguramiento de Calidad del Proyecto
(dd-mm-aa).</t>
        </r>
      </text>
    </comment>
    <comment ref="E13" authorId="0" shapeId="0" xr:uid="{00000000-0006-0000-0000-000006000000}">
      <text>
        <r>
          <rPr>
            <sz val="8"/>
            <color indexed="81"/>
            <rFont val="Arial"/>
            <family val="2"/>
          </rPr>
          <t>Fecha en que se ejecuta la verificación de acuerdo al Plan de Aseguramiento de Calidad del Proyecto
(dd-mm-aa).</t>
        </r>
      </text>
    </comment>
    <comment ref="A14" authorId="0" shapeId="0" xr:uid="{00000000-0006-0000-0000-000007000000}">
      <text>
        <r>
          <rPr>
            <sz val="8"/>
            <color indexed="81"/>
            <rFont val="Arial"/>
            <family val="2"/>
          </rPr>
          <t>Nombre del responsable de ejecutar la verificación.</t>
        </r>
      </text>
    </comment>
    <comment ref="E14" authorId="0" shapeId="0" xr:uid="{00000000-0006-0000-0000-000008000000}">
      <text>
        <r>
          <rPr>
            <sz val="8"/>
            <color indexed="81"/>
            <rFont val="Arial"/>
            <family val="2"/>
          </rPr>
          <t>Fecha en que se cerrarán las No Conformidades (dd-mm-aa).</t>
        </r>
      </text>
    </comment>
    <comment ref="A15" authorId="1" shapeId="0" xr:uid="{00000000-0006-0000-0000-000009000000}">
      <text>
        <r>
          <rPr>
            <sz val="8"/>
            <color indexed="81"/>
            <rFont val="Arial"/>
            <family val="2"/>
          </rPr>
          <t>Fecha Inicio de Proyecto, se obtiene del Seguimiento a Proyectos_CAM de la columna Comienzo Real.</t>
        </r>
      </text>
    </comment>
    <comment ref="E15" authorId="1" shapeId="0" xr:uid="{00000000-0006-0000-0000-00000A000000}">
      <text>
        <r>
          <rPr>
            <sz val="8"/>
            <color indexed="81"/>
            <rFont val="Arial"/>
            <family val="2"/>
          </rPr>
          <t>Fecha Fin de Proyecto, se obtiene del Seguimiento a Proyectos_CAM de la columna Fin Real.</t>
        </r>
      </text>
    </comment>
    <comment ref="A16" authorId="1" shapeId="0" xr:uid="{00000000-0006-0000-0000-00000B000000}">
      <text>
        <r>
          <rPr>
            <sz val="8"/>
            <color indexed="81"/>
            <rFont val="Arial"/>
            <family val="2"/>
          </rPr>
          <t>La versión corresponde a la versión de la Lista de Verificación que se utilizó para realizar la Auditoría del Proyecto.</t>
        </r>
      </text>
    </comment>
    <comment ref="E16" authorId="0" shapeId="0" xr:uid="{00000000-0006-0000-0000-00000C000000}">
      <text>
        <r>
          <rPr>
            <sz val="8"/>
            <color indexed="81"/>
            <rFont val="Arial"/>
            <family val="2"/>
          </rPr>
          <t>Fase actual del Proyecto, se obtiene del Seguimiento a Proyectos_CAM de la columna Nombre de la fase de flujo de trabajo.</t>
        </r>
      </text>
    </comment>
    <comment ref="A22" authorId="0" shapeId="0" xr:uid="{00000000-0006-0000-0000-00000D000000}">
      <text>
        <r>
          <rPr>
            <sz val="8"/>
            <color indexed="81"/>
            <rFont val="Arial"/>
            <family val="2"/>
          </rPr>
          <t>Resultados obtenidos en la sección de Criterios de Cumplimiento. Si el porcentaje de cumplimiento es &gt;=90 el semáforo es verde, si el porcentaje de cumplimiento es &gt;=80 y &lt;90 existe una alerta, por lo que el semáforo se encuentra en amarillo; si el porcentaje de cumplimiento &lt;80 el semáforo se presenta en rojo.</t>
        </r>
      </text>
    </comment>
    <comment ref="B22" authorId="1" shapeId="0" xr:uid="{00000000-0006-0000-0000-00000E000000}">
      <text>
        <r>
          <rPr>
            <sz val="8"/>
            <color indexed="81"/>
            <rFont val="Arial"/>
            <family val="2"/>
          </rPr>
          <t xml:space="preserve"> Si el porcentaje de cumplimiento es &gt;=90 el semáforo es verde, si el porcentaje de cumplimiento es &gt;=80 y &lt;90 existe una alerta, por lo que el semáforo se encuentra en amarillo; si el porcentaje de cumplimiento &lt;80 el semáforo se presenta en rojo.</t>
        </r>
      </text>
    </comment>
    <comment ref="A23" authorId="0" shapeId="0" xr:uid="{00000000-0006-0000-0000-00000F000000}">
      <text>
        <r>
          <rPr>
            <sz val="8"/>
            <color indexed="81"/>
            <rFont val="Arial"/>
            <family val="2"/>
          </rPr>
          <t>Se muestra el número total de puntos cubiertos, así como el total de puntos a cubrir. Si el resultado de esta valoración es &gt;=90 el semáforo es verde, si el porcentaje es &gt;=80 y &lt;90 existe una alerta, por lo que el semáforo se encuentra en amarillo; si el porcentaje es &lt;80 el semáforo se presenta en rojo.</t>
        </r>
      </text>
    </comment>
    <comment ref="E23" authorId="1" shapeId="0" xr:uid="{00000000-0006-0000-0000-000010000000}">
      <text>
        <r>
          <rPr>
            <sz val="8"/>
            <color indexed="81"/>
            <rFont val="Arial"/>
            <family val="2"/>
          </rPr>
          <t>Si el resultado de esta valoración es &gt;=90 el semáforo es verde, si el porcentaje es &gt;=80 y &lt;90 existe una alerta, por lo que el semáforo se encuentra en amarillo; si el porcentaje es &lt;80 el semáforo se presenta en rojo.</t>
        </r>
      </text>
    </comment>
    <comment ref="A24" authorId="0" shapeId="0" xr:uid="{00000000-0006-0000-0000-000011000000}">
      <text>
        <r>
          <rPr>
            <sz val="8"/>
            <color indexed="81"/>
            <rFont val="Arial"/>
            <family val="2"/>
          </rPr>
          <t>Hallazgos encontrados, observaciones o recomendaciones que puedan aplicar y oportunidades de mejora encontradas.</t>
        </r>
      </text>
    </comment>
  </commentList>
</comments>
</file>

<file path=xl/sharedStrings.xml><?xml version="1.0" encoding="utf-8"?>
<sst xmlns="http://schemas.openxmlformats.org/spreadsheetml/2006/main" count="122" uniqueCount="91">
  <si>
    <t>Instrucciones</t>
  </si>
  <si>
    <t>Versión</t>
  </si>
  <si>
    <t>Propósito del Documento</t>
  </si>
  <si>
    <t>Firma</t>
  </si>
  <si>
    <t>Consecutivo</t>
  </si>
  <si>
    <t>Punto de Verificación</t>
  </si>
  <si>
    <t>Cumplimiento</t>
  </si>
  <si>
    <t>Observaciones</t>
  </si>
  <si>
    <t>Valoración</t>
  </si>
  <si>
    <t xml:space="preserve">Prioridad </t>
  </si>
  <si>
    <t>Ponderación</t>
  </si>
  <si>
    <t>Severidad</t>
  </si>
  <si>
    <t xml:space="preserve">Lista de verificación </t>
  </si>
  <si>
    <t>¿En todo el documento fue eliminado el texto de ayuda en azul o cambiado el texto de auto-ayuda en azul al formato y color estándar una vez sustituido el valor?</t>
  </si>
  <si>
    <t>Lista de Verificación</t>
  </si>
  <si>
    <t>Resumen de Resultados</t>
  </si>
  <si>
    <t>ID del Proyecto</t>
  </si>
  <si>
    <t>Nombre del Proyecto</t>
  </si>
  <si>
    <t>Nombre Líder Técnico (CDS)</t>
  </si>
  <si>
    <t>Nombre Líder de Proyecto (ACSN)</t>
  </si>
  <si>
    <t>Fecha Planeada de Ejecución de la Verificación</t>
  </si>
  <si>
    <t>Fecha Actual de Ejecución de la Verificación</t>
  </si>
  <si>
    <t>Fecha de Solución de NC</t>
  </si>
  <si>
    <t>Fecha Inicio de Proyecto</t>
  </si>
  <si>
    <t>Fecha Fin de Proyecto</t>
  </si>
  <si>
    <t>Fase del Proyecto</t>
  </si>
  <si>
    <t xml:space="preserve">Para contabilizar los hallazgos por Errores Ortográficos en los entregables comprometidos se debe considerar lo siguiente:
• De 1 a 5 hallazgos se considerarán como un defecto
• De 6 a 10 hallazgos se considerarán como 2 defectos
• Más de 10 hallazgos se considerarán como 3 defectos
</t>
  </si>
  <si>
    <t xml:space="preserve">Cumplimiento % </t>
  </si>
  <si>
    <t>de</t>
  </si>
  <si>
    <t>Hallazgos/Recomendaciones/Oportunidades de mejora</t>
  </si>
  <si>
    <t>La información contenida en este documento, es Propiedad del Proyecto / Requerimiento  por lo que no deberá ser divulgada, duplicada o dada a conocer, parcial o totalmente, fuera de alcance del Proyecto / Requerimiento sin autorización por escrito. INFORMACIÓN CONFIDENCIAL.</t>
  </si>
  <si>
    <t>Criterios de Cumplimiento</t>
  </si>
  <si>
    <t>Criterio de Cumplimiento</t>
  </si>
  <si>
    <t>Porcentaje de cumplimiento</t>
  </si>
  <si>
    <t>Seleccione en el campo "Cumplimiento" si la evidencia mostrada está en conformidad con los Puntos de Verificación,  y proporcione el detalle de la revisión realizada en la columna de "Observaciones".</t>
  </si>
  <si>
    <t>Ejecutada por parte del CAM</t>
  </si>
  <si>
    <t>Aprobado por Líder de Proyecto (ACSN)</t>
  </si>
  <si>
    <t xml:space="preserve">Número de hallazgos de ortografía y redacción identificados en el Artefacto. </t>
  </si>
  <si>
    <t>Valoración Final</t>
  </si>
  <si>
    <r>
      <t xml:space="preserve">Criterio de Cumplimiento. </t>
    </r>
    <r>
      <rPr>
        <sz val="11"/>
        <color theme="1"/>
        <rFont val="Arial"/>
        <family val="2"/>
      </rPr>
      <t xml:space="preserve">Se listan las secciones que componen el documento, para validar que se encuentre completamente llenado.
</t>
    </r>
  </si>
  <si>
    <r>
      <t>Cumplimiento.</t>
    </r>
    <r>
      <rPr>
        <sz val="11"/>
        <color theme="1"/>
        <rFont val="Arial"/>
        <family val="2"/>
      </rPr>
      <t xml:space="preserve"> Indicar si se esta cumpliendo con los criterios seleccionando "Sí", "No"  o "No Aplica" y cuando se trata del punto ortografía y redacción se indica el número de defectos.</t>
    </r>
  </si>
  <si>
    <t>En el encabezado, ¿Se tiene documentado la clave y nombre del documento?</t>
  </si>
  <si>
    <t>En el encabezado, ¿Se tiene documentado el número de versión?</t>
  </si>
  <si>
    <t>Tabla de Contenido.</t>
  </si>
  <si>
    <r>
      <t xml:space="preserve">Valoración Final. </t>
    </r>
    <r>
      <rPr>
        <sz val="11"/>
        <color theme="1"/>
        <rFont val="Arial"/>
        <family val="2"/>
      </rPr>
      <t>Se refiere a la suma de criterios cumplidos vs  el total de criterios, y se divide entre el número de criterios evaluados.</t>
    </r>
  </si>
  <si>
    <t>Objetivo Especifico y Tipo de la Prueba.</t>
  </si>
  <si>
    <t>Métricas Objetivo.</t>
  </si>
  <si>
    <t>Flujos de Negocio a Probar.</t>
  </si>
  <si>
    <t>Sembrado Físico.</t>
  </si>
  <si>
    <t>Firmas de Conformidad.</t>
  </si>
  <si>
    <t>¿En la sección de Firmas de conformidad, aparecen documentados el nombre de las personas que darán aprobación del documento de parte del responsable del documento?</t>
  </si>
  <si>
    <t>Documento RPP Requerimiento de Pruebas de Performance  Lista de verificación</t>
  </si>
  <si>
    <t>Dentro del "Objetivo Específico y Tipo de Prueba", ¿Se tienen descritos los elementos necesarios para llevar a cabo las pruebas?</t>
  </si>
  <si>
    <t>Dentro del "Objetivo Específico y Tipo de Prueba", ¿Se tienen especificadas las precondiciones necesarias para ejecutar todos los casos de prueba de la solución (técnicas, negocio, procesos)?</t>
  </si>
  <si>
    <t>Dentro de las "Métricas Objetivo", ¿Se tiene documentado el "ID del Caso-Nombre del Caso"?</t>
  </si>
  <si>
    <t>Dentro de las "Métricas Objetivo", ¿Se tiene establecido el "Número de usuarios concurrentes por hora en producción"?</t>
  </si>
  <si>
    <t>Dentro de las "Métricas Objetivo", ¿Se tiene definido el "Número de flujos por hora pico en el ambiente performance"?</t>
  </si>
  <si>
    <t>Dentro de las "Métricas Objetivo", ¿Se tiene definido el "Número de usuarios concurrentes por hora en el ambiente performance"?</t>
  </si>
  <si>
    <t>Dentro de las "Métricas Objetivo", ¿Se tienen definidas las "RDL's asociadas al requerimiento"?</t>
  </si>
  <si>
    <t>¿Las Métricas Objetivos encuentran documentadas detalladamente?, es decir ¿están documentadas de acuerdo a las guías Infoblue?</t>
  </si>
  <si>
    <t>En los "Flujos de Negocio", se encuentran referenciados los "ID del Caso"?</t>
  </si>
  <si>
    <t>En los "Flujos de Negocio", se encuentran referenciados los "Nombres del Caso"?</t>
  </si>
  <si>
    <t>En los "Flujos de Negocio", se encuentran referenciados los "Pasos seguidos"?</t>
  </si>
  <si>
    <t>La tabla de Firmas de Conformidad, ¿Se tiene completa?</t>
  </si>
  <si>
    <t>¿ Se cuenta con las Firmas de Conformidad ?</t>
  </si>
  <si>
    <t>Requerimiento de Pruebas de Performance</t>
  </si>
  <si>
    <t>Se listan las secciones que componen el documento, para validar que se encuentre completamente llenado.</t>
  </si>
  <si>
    <t>¿La Carátula tiene documentado el "Nombre del proyecto"?</t>
  </si>
  <si>
    <t>Dentro del "Objetivo Específico y Tipo de Prueba" de acuerdo con los elementos necesarios, ¿Se tienen definidas las mediciones para la capacidad de los equipos y sistemas funcionando en conjunto de tal forma que se asegure el rendimiento y capacidad de la solución tecnológica utilizada?</t>
  </si>
  <si>
    <t>Dentro de las "Métricas Objetivo", ¿Se tiene establecido el "Número de flujos por hora pico en la operación"?</t>
  </si>
  <si>
    <t>¿Se encuentran documentados detalladamente los Flujos de Negocio a Probar?, es decir ¿Están documentadas de acuerdo a las guías Infoblue?</t>
  </si>
  <si>
    <t>En los "Flujos de Negocio" se encuentran los Flujos de Negocio y Casos de Prueba solicitados para Pruebas indicando el nombre del documento?</t>
  </si>
  <si>
    <t>En los "Flujos de Negocio" se encuentran los Flujos de Negocio y Casos de Prueba solicitados para Pruebas indicando el procedimiento a seguir para la consulta del documento?</t>
  </si>
  <si>
    <t>En los "Flujos de Negocio" se tienen documentados los insumos necesarios para replicar los flujos (usuarios, contraseñas, archivos, folios, etc.)?</t>
  </si>
  <si>
    <t>Valoración Verificación %</t>
  </si>
  <si>
    <r>
      <t>Observaciones.</t>
    </r>
    <r>
      <rPr>
        <sz val="11"/>
        <color theme="1"/>
        <rFont val="Arial"/>
        <family val="2"/>
      </rPr>
      <t xml:space="preserve"> Detallar los incumplimientos en que se está incurriendo e indicar posibles soluciones.</t>
    </r>
  </si>
  <si>
    <r>
      <t xml:space="preserve">Punto de verificación. </t>
    </r>
    <r>
      <rPr>
        <sz val="11"/>
        <color theme="1"/>
        <rFont val="Arial"/>
        <family val="2"/>
      </rPr>
      <t xml:space="preserve">Descripción textual de las características del documento que será revisado. </t>
    </r>
  </si>
  <si>
    <r>
      <t xml:space="preserve">Observaciones. </t>
    </r>
    <r>
      <rPr>
        <sz val="11"/>
        <color theme="1"/>
        <rFont val="Arial"/>
        <family val="2"/>
      </rPr>
      <t>Detallar los hallazgos encontrados de forma clara e indicar posibles soluciones para cerrar la observación encontrada.</t>
    </r>
  </si>
  <si>
    <t>¿La Carátula tiene documentado el "ID del Requerimiento" de acuerdo al Seguimiento a Proyectos_CAM?</t>
  </si>
  <si>
    <t>En los "Flujos de Negocio", se encuentran referenciadas las Listas de los flujos de negocio (incluyendo las actividades) del RDP (Casos de Prueba) que serán probados?</t>
  </si>
  <si>
    <t>En el "Sembrado Físico", ¿Se encuentran documentados (listado) detalladamente el Ambiente de Pruebas, es decir, la infraestructura que es necesaria o se utilizará?</t>
  </si>
  <si>
    <t>¿Se cuenta con la refencia al nombre del modelado de sembrado físico, la ubicación física y procedimiento a seguir para su consulta?</t>
  </si>
  <si>
    <r>
      <t xml:space="preserve">Cumplimiento. </t>
    </r>
    <r>
      <rPr>
        <sz val="11"/>
        <color theme="1"/>
        <rFont val="Arial"/>
        <family val="2"/>
      </rPr>
      <t>Indica si se cumple, no cumple o no aplica con el punto de verificación.</t>
    </r>
  </si>
  <si>
    <r>
      <t xml:space="preserve">Valoración. </t>
    </r>
    <r>
      <rPr>
        <sz val="11"/>
        <color theme="1"/>
        <rFont val="Arial"/>
        <family val="2"/>
      </rPr>
      <t>Indica si fue cubierto el punto de verificación y se asigna un porcentaje de cumplimiento final.  Cuando se trata del criterio de cumplimiento de ortografía y redacción; de 0 a 1 defecto, se considera que se cumple al 100%; 2 defectos, se cumple el 50% y mayor a 2 defectos se tiene una valoración del 0% de este criterio.</t>
    </r>
  </si>
  <si>
    <t>Criterios y Lista de verificación para terminación del documento</t>
  </si>
  <si>
    <t>DyP_IPP – Mejoras al Módulo de descargas de acuses del IDE</t>
  </si>
  <si>
    <t>Jaime Maldonado Báez</t>
  </si>
  <si>
    <t>Manuel Vargas Espinosa</t>
  </si>
  <si>
    <t>Administración de Proyecto</t>
  </si>
  <si>
    <t>SI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</si>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</sst>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0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000000"/>
      <name val="Segoe UI"/>
      <family val="2"/>
    </font>
    <font>
      <b/>
      <sz val="11"/>
      <color theme="0"/>
      <name val="Arial"/>
      <family val="2"/>
    </font>
    <font>
      <sz val="20"/>
      <color theme="1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3" fillId="0" borderId="13" xfId="0" applyFont="1" applyBorder="1" applyAlignment="1" applyProtection="1">
      <alignment horizontal="center" vertical="top"/>
    </xf>
    <xf numFmtId="0" fontId="10" fillId="0" borderId="0" xfId="0" applyFont="1" applyProtection="1"/>
    <xf numFmtId="0" fontId="11" fillId="0" borderId="0" xfId="0" applyFont="1" applyProtection="1"/>
    <xf numFmtId="0" fontId="13" fillId="5" borderId="13" xfId="0" applyFont="1" applyFill="1" applyBorder="1" applyAlignment="1" applyProtection="1">
      <alignment horizontal="right" vertical="center" wrapText="1"/>
    </xf>
    <xf numFmtId="0" fontId="13" fillId="5" borderId="13" xfId="0" applyFont="1" applyFill="1" applyBorder="1" applyAlignment="1" applyProtection="1">
      <alignment horizontal="right"/>
    </xf>
    <xf numFmtId="0" fontId="13" fillId="5" borderId="13" xfId="0" applyFont="1" applyFill="1" applyBorder="1" applyAlignment="1" applyProtection="1">
      <alignment horizontal="right" wrapText="1"/>
    </xf>
    <xf numFmtId="164" fontId="10" fillId="0" borderId="0" xfId="0" applyNumberFormat="1" applyFont="1" applyAlignment="1" applyProtection="1">
      <alignment horizontal="left" vertical="top" wrapText="1"/>
    </xf>
    <xf numFmtId="0" fontId="10" fillId="0" borderId="0" xfId="0" applyFont="1" applyAlignment="1" applyProtection="1">
      <alignment horizontal="left" vertical="top" wrapText="1"/>
    </xf>
    <xf numFmtId="0" fontId="13" fillId="5" borderId="19" xfId="0" applyFont="1" applyFill="1" applyBorder="1" applyProtection="1"/>
    <xf numFmtId="9" fontId="10" fillId="0" borderId="19" xfId="0" applyNumberFormat="1" applyFont="1" applyBorder="1" applyAlignment="1" applyProtection="1">
      <alignment vertical="top" wrapText="1"/>
      <protection hidden="1"/>
    </xf>
    <xf numFmtId="0" fontId="10" fillId="0" borderId="0" xfId="0" applyFont="1" applyAlignment="1" applyProtection="1">
      <alignment vertical="top" wrapText="1"/>
    </xf>
    <xf numFmtId="0" fontId="13" fillId="5" borderId="13" xfId="0" applyFont="1" applyFill="1" applyBorder="1" applyProtection="1"/>
    <xf numFmtId="0" fontId="10" fillId="0" borderId="13" xfId="0" applyFont="1" applyBorder="1" applyAlignment="1" applyProtection="1">
      <alignment horizontal="center" vertical="center"/>
      <protection hidden="1"/>
    </xf>
    <xf numFmtId="0" fontId="10" fillId="0" borderId="13" xfId="0" applyFont="1" applyBorder="1" applyAlignment="1" applyProtection="1">
      <alignment horizontal="center" vertical="center" wrapText="1"/>
      <protection hidden="1"/>
    </xf>
    <xf numFmtId="0" fontId="9" fillId="4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7" fillId="0" borderId="0" xfId="0" applyFont="1" applyFill="1" applyBorder="1" applyAlignment="1" applyProtection="1">
      <alignment vertical="center" wrapText="1"/>
    </xf>
    <xf numFmtId="0" fontId="10" fillId="0" borderId="0" xfId="0" applyFont="1" applyProtection="1">
      <protection locked="0"/>
    </xf>
    <xf numFmtId="10" fontId="2" fillId="2" borderId="17" xfId="1" applyNumberFormat="1" applyFont="1" applyFill="1" applyBorder="1" applyAlignment="1" applyProtection="1">
      <alignment horizontal="center"/>
    </xf>
    <xf numFmtId="9" fontId="10" fillId="0" borderId="13" xfId="1" applyFont="1" applyBorder="1" applyAlignment="1" applyProtection="1">
      <alignment horizontal="center" vertical="center"/>
      <protection hidden="1"/>
    </xf>
    <xf numFmtId="0" fontId="6" fillId="0" borderId="13" xfId="0" applyFont="1" applyFill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top"/>
    </xf>
    <xf numFmtId="0" fontId="5" fillId="2" borderId="13" xfId="0" applyFont="1" applyFill="1" applyBorder="1" applyAlignment="1" applyProtection="1">
      <alignment vertical="center"/>
    </xf>
    <xf numFmtId="0" fontId="3" fillId="0" borderId="20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19" fillId="0" borderId="5" xfId="0" applyFont="1" applyBorder="1" applyAlignment="1" applyProtection="1">
      <alignment horizontal="left" vertical="top" wrapText="1"/>
      <protection locked="0"/>
    </xf>
    <xf numFmtId="0" fontId="19" fillId="0" borderId="7" xfId="0" applyFont="1" applyBorder="1" applyAlignment="1" applyProtection="1">
      <alignment horizontal="left" vertical="top" wrapText="1"/>
      <protection locked="0"/>
    </xf>
    <xf numFmtId="0" fontId="13" fillId="5" borderId="13" xfId="0" applyFont="1" applyFill="1" applyBorder="1" applyAlignment="1" applyProtection="1">
      <alignment horizontal="center"/>
    </xf>
    <xf numFmtId="0" fontId="13" fillId="5" borderId="13" xfId="0" applyFont="1" applyFill="1" applyBorder="1" applyAlignment="1" applyProtection="1">
      <alignment horizontal="right" vertical="top" wrapText="1"/>
    </xf>
    <xf numFmtId="0" fontId="7" fillId="3" borderId="13" xfId="0" applyFont="1" applyFill="1" applyBorder="1" applyAlignment="1" applyProtection="1">
      <alignment horizontal="center" vertical="center" wrapText="1"/>
    </xf>
    <xf numFmtId="0" fontId="10" fillId="0" borderId="0" xfId="0" applyFont="1" applyFill="1" applyProtection="1">
      <protection locked="0"/>
    </xf>
    <xf numFmtId="0" fontId="10" fillId="0" borderId="1" xfId="0" applyFont="1" applyBorder="1" applyProtection="1"/>
    <xf numFmtId="0" fontId="10" fillId="0" borderId="2" xfId="0" applyFont="1" applyBorder="1" applyProtection="1"/>
    <xf numFmtId="0" fontId="10" fillId="0" borderId="3" xfId="0" applyFont="1" applyBorder="1" applyProtection="1"/>
    <xf numFmtId="0" fontId="10" fillId="0" borderId="4" xfId="0" applyFont="1" applyBorder="1" applyProtection="1"/>
    <xf numFmtId="0" fontId="0" fillId="0" borderId="8" xfId="0" applyBorder="1" applyAlignment="1" applyProtection="1">
      <alignment vertical="center"/>
    </xf>
    <xf numFmtId="0" fontId="0" fillId="0" borderId="9" xfId="0" applyBorder="1" applyProtection="1"/>
    <xf numFmtId="0" fontId="0" fillId="0" borderId="9" xfId="0" applyBorder="1" applyAlignment="1" applyProtection="1">
      <alignment horizontal="center"/>
    </xf>
    <xf numFmtId="0" fontId="0" fillId="0" borderId="1" xfId="0" applyBorder="1" applyProtection="1"/>
    <xf numFmtId="0" fontId="0" fillId="0" borderId="0" xfId="0" applyProtection="1"/>
    <xf numFmtId="0" fontId="0" fillId="0" borderId="10" xfId="0" applyBorder="1" applyAlignment="1" applyProtection="1">
      <alignment vertical="center"/>
    </xf>
    <xf numFmtId="0" fontId="0" fillId="0" borderId="1" xfId="0" applyBorder="1" applyAlignment="1" applyProtection="1">
      <alignment horizontal="center"/>
    </xf>
    <xf numFmtId="0" fontId="0" fillId="0" borderId="11" xfId="0" applyBorder="1" applyAlignment="1" applyProtection="1">
      <alignment vertical="center"/>
    </xf>
    <xf numFmtId="0" fontId="0" fillId="0" borderId="3" xfId="0" applyBorder="1" applyProtection="1"/>
    <xf numFmtId="0" fontId="0" fillId="0" borderId="3" xfId="0" applyBorder="1" applyAlignment="1" applyProtection="1">
      <alignment horizontal="center"/>
    </xf>
    <xf numFmtId="0" fontId="0" fillId="0" borderId="0" xfId="0" applyBorder="1" applyAlignment="1" applyProtection="1">
      <alignment vertical="center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0" fillId="0" borderId="13" xfId="0" applyBorder="1" applyProtection="1"/>
    <xf numFmtId="0" fontId="10" fillId="0" borderId="19" xfId="0" applyFont="1" applyBorder="1" applyProtection="1"/>
    <xf numFmtId="0" fontId="0" fillId="0" borderId="26" xfId="0" applyFill="1" applyBorder="1" applyProtection="1"/>
    <xf numFmtId="0" fontId="0" fillId="0" borderId="0" xfId="0" applyAlignment="1" applyProtection="1">
      <alignment vertical="center"/>
    </xf>
    <xf numFmtId="0" fontId="7" fillId="3" borderId="13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Protection="1">
      <protection locked="0"/>
    </xf>
    <xf numFmtId="0" fontId="10" fillId="0" borderId="0" xfId="0" applyFont="1" applyBorder="1" applyProtection="1"/>
    <xf numFmtId="0" fontId="10" fillId="0" borderId="13" xfId="0" applyFont="1" applyFill="1" applyBorder="1" applyAlignment="1" applyProtection="1">
      <alignment horizontal="center" vertical="center"/>
    </xf>
    <xf numFmtId="0" fontId="10" fillId="0" borderId="0" xfId="0" applyFont="1" applyFill="1" applyProtection="1"/>
    <xf numFmtId="0" fontId="10" fillId="0" borderId="13" xfId="0" applyFont="1" applyBorder="1" applyAlignment="1" applyProtection="1">
      <alignment horizontal="center" vertical="center"/>
    </xf>
    <xf numFmtId="9" fontId="18" fillId="0" borderId="13" xfId="1" applyFont="1" applyBorder="1" applyAlignment="1" applyProtection="1">
      <alignment horizontal="center" vertical="center"/>
    </xf>
    <xf numFmtId="0" fontId="10" fillId="0" borderId="13" xfId="0" applyFont="1" applyBorder="1" applyAlignment="1" applyProtection="1">
      <alignment horizontal="left" vertical="top" wrapText="1"/>
      <protection locked="0"/>
    </xf>
    <xf numFmtId="0" fontId="13" fillId="5" borderId="13" xfId="0" applyFont="1" applyFill="1" applyBorder="1" applyAlignment="1" applyProtection="1">
      <alignment horizontal="right" vertical="top" wrapText="1"/>
    </xf>
    <xf numFmtId="0" fontId="12" fillId="5" borderId="0" xfId="0" applyFont="1" applyFill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left" vertical="center" wrapText="1"/>
    </xf>
    <xf numFmtId="0" fontId="10" fillId="0" borderId="5" xfId="0" applyFont="1" applyBorder="1" applyAlignment="1" applyProtection="1">
      <alignment horizontal="left" vertical="top" wrapText="1"/>
      <protection locked="0"/>
    </xf>
    <xf numFmtId="0" fontId="10" fillId="0" borderId="6" xfId="0" applyFont="1" applyBorder="1" applyAlignment="1" applyProtection="1">
      <alignment horizontal="left" vertical="top" wrapText="1"/>
      <protection locked="0"/>
    </xf>
    <xf numFmtId="0" fontId="10" fillId="0" borderId="7" xfId="0" applyFont="1" applyBorder="1" applyAlignment="1" applyProtection="1">
      <alignment horizontal="left" vertical="top" wrapText="1"/>
      <protection locked="0"/>
    </xf>
    <xf numFmtId="0" fontId="13" fillId="5" borderId="13" xfId="0" applyFont="1" applyFill="1" applyBorder="1" applyAlignment="1" applyProtection="1">
      <alignment horizontal="center"/>
    </xf>
    <xf numFmtId="15" fontId="10" fillId="0" borderId="13" xfId="0" applyNumberFormat="1" applyFont="1" applyBorder="1" applyAlignment="1" applyProtection="1">
      <alignment horizontal="left" vertical="top" wrapText="1"/>
      <protection locked="0"/>
    </xf>
    <xf numFmtId="164" fontId="10" fillId="0" borderId="19" xfId="0" applyNumberFormat="1" applyFont="1" applyBorder="1" applyAlignment="1" applyProtection="1">
      <alignment horizontal="left" vertical="top" wrapText="1"/>
      <protection locked="0"/>
    </xf>
    <xf numFmtId="0" fontId="10" fillId="0" borderId="13" xfId="0" applyFont="1" applyBorder="1" applyAlignment="1" applyProtection="1">
      <alignment horizontal="left" vertical="center"/>
      <protection locked="0"/>
    </xf>
    <xf numFmtId="0" fontId="10" fillId="0" borderId="13" xfId="0" applyFont="1" applyBorder="1" applyAlignment="1" applyProtection="1">
      <alignment horizontal="center" vertical="center" wrapText="1"/>
    </xf>
    <xf numFmtId="0" fontId="13" fillId="5" borderId="5" xfId="0" applyFont="1" applyFill="1" applyBorder="1" applyAlignment="1" applyProtection="1">
      <alignment horizontal="left" vertical="top" wrapText="1"/>
    </xf>
    <xf numFmtId="0" fontId="13" fillId="5" borderId="6" xfId="0" applyFont="1" applyFill="1" applyBorder="1" applyAlignment="1" applyProtection="1">
      <alignment horizontal="left" vertical="top" wrapText="1"/>
    </xf>
    <xf numFmtId="0" fontId="13" fillId="5" borderId="7" xfId="0" applyFont="1" applyFill="1" applyBorder="1" applyAlignment="1" applyProtection="1">
      <alignment horizontal="left" vertical="top" wrapText="1"/>
    </xf>
    <xf numFmtId="0" fontId="13" fillId="0" borderId="0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5" fillId="0" borderId="21" xfId="0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 vertical="center" wrapText="1"/>
    </xf>
    <xf numFmtId="0" fontId="15" fillId="0" borderId="22" xfId="0" applyFont="1" applyBorder="1" applyAlignment="1" applyProtection="1">
      <alignment horizontal="center" vertical="center" wrapText="1"/>
    </xf>
    <xf numFmtId="0" fontId="15" fillId="0" borderId="23" xfId="0" applyFont="1" applyBorder="1" applyAlignment="1" applyProtection="1">
      <alignment horizontal="center" vertical="center" wrapText="1"/>
    </xf>
    <xf numFmtId="0" fontId="15" fillId="0" borderId="24" xfId="0" applyFont="1" applyBorder="1" applyAlignment="1" applyProtection="1">
      <alignment horizontal="center" vertical="center" wrapText="1"/>
    </xf>
    <xf numFmtId="0" fontId="15" fillId="0" borderId="25" xfId="0" applyFont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vertical="top" wrapText="1"/>
    </xf>
    <xf numFmtId="0" fontId="10" fillId="0" borderId="1" xfId="0" applyFont="1" applyBorder="1" applyAlignment="1" applyProtection="1">
      <alignment wrapText="1"/>
    </xf>
    <xf numFmtId="0" fontId="13" fillId="0" borderId="0" xfId="0" applyFont="1" applyAlignment="1" applyProtection="1">
      <alignment horizontal="left" vertical="top" wrapText="1"/>
    </xf>
    <xf numFmtId="0" fontId="11" fillId="0" borderId="18" xfId="0" applyFont="1" applyBorder="1" applyAlignment="1" applyProtection="1">
      <alignment horizontal="left" vertical="top" wrapText="1"/>
    </xf>
    <xf numFmtId="0" fontId="11" fillId="0" borderId="0" xfId="0" applyFont="1" applyBorder="1" applyAlignment="1" applyProtection="1">
      <alignment horizontal="left" vertical="top" wrapText="1"/>
    </xf>
    <xf numFmtId="0" fontId="11" fillId="0" borderId="0" xfId="0" applyFont="1" applyAlignment="1" applyProtection="1">
      <alignment horizontal="center"/>
    </xf>
    <xf numFmtId="0" fontId="9" fillId="3" borderId="0" xfId="0" applyFont="1" applyFill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left" vertical="center" wrapText="1"/>
    </xf>
    <xf numFmtId="0" fontId="10" fillId="0" borderId="6" xfId="0" applyFont="1" applyBorder="1" applyAlignment="1" applyProtection="1">
      <alignment horizontal="left" vertical="center" wrapText="1"/>
    </xf>
    <xf numFmtId="0" fontId="10" fillId="0" borderId="7" xfId="0" applyFont="1" applyBorder="1" applyAlignment="1" applyProtection="1">
      <alignment horizontal="left" vertical="center" wrapText="1"/>
    </xf>
    <xf numFmtId="0" fontId="17" fillId="3" borderId="5" xfId="0" applyFont="1" applyFill="1" applyBorder="1" applyAlignment="1" applyProtection="1">
      <alignment horizontal="center" vertical="center" wrapText="1"/>
    </xf>
    <xf numFmtId="0" fontId="17" fillId="3" borderId="7" xfId="0" applyFont="1" applyFill="1" applyBorder="1" applyAlignment="1" applyProtection="1">
      <alignment horizontal="center" vertical="center" wrapText="1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center" vertical="center" wrapText="1"/>
    </xf>
    <xf numFmtId="0" fontId="10" fillId="0" borderId="5" xfId="0" applyFont="1" applyFill="1" applyBorder="1" applyAlignment="1" applyProtection="1">
      <alignment horizontal="left" vertical="center" wrapText="1"/>
    </xf>
    <xf numFmtId="0" fontId="10" fillId="0" borderId="6" xfId="0" applyFont="1" applyFill="1" applyBorder="1" applyAlignment="1" applyProtection="1">
      <alignment horizontal="left" vertical="center" wrapText="1"/>
    </xf>
    <xf numFmtId="0" fontId="10" fillId="0" borderId="7" xfId="0" applyFont="1" applyFill="1" applyBorder="1" applyAlignment="1" applyProtection="1">
      <alignment horizontal="left" vertical="center" wrapText="1"/>
    </xf>
    <xf numFmtId="0" fontId="14" fillId="0" borderId="13" xfId="0" applyFont="1" applyFill="1" applyBorder="1" applyAlignment="1" applyProtection="1">
      <alignment horizontal="left" vertical="top" wrapText="1"/>
      <protection locked="0"/>
    </xf>
    <xf numFmtId="0" fontId="3" fillId="0" borderId="13" xfId="0" applyFont="1" applyFill="1" applyBorder="1" applyAlignment="1" applyProtection="1">
      <alignment horizontal="justify" vertical="top" readingOrder="1"/>
    </xf>
    <xf numFmtId="0" fontId="3" fillId="0" borderId="13" xfId="0" applyFont="1" applyBorder="1" applyAlignment="1" applyProtection="1">
      <alignment horizontal="justify" wrapText="1"/>
      <protection locked="0"/>
    </xf>
    <xf numFmtId="0" fontId="7" fillId="3" borderId="5" xfId="0" applyFont="1" applyFill="1" applyBorder="1" applyAlignment="1" applyProtection="1">
      <alignment vertical="top" wrapText="1"/>
    </xf>
    <xf numFmtId="0" fontId="8" fillId="3" borderId="6" xfId="0" applyFont="1" applyFill="1" applyBorder="1" applyAlignment="1" applyProtection="1">
      <alignment vertical="top" wrapText="1"/>
    </xf>
    <xf numFmtId="0" fontId="8" fillId="3" borderId="7" xfId="0" applyFont="1" applyFill="1" applyBorder="1" applyAlignment="1" applyProtection="1">
      <alignment vertical="top" wrapText="1"/>
    </xf>
    <xf numFmtId="0" fontId="9" fillId="3" borderId="0" xfId="0" applyFont="1" applyFill="1" applyBorder="1" applyAlignment="1" applyProtection="1">
      <alignment horizontal="center"/>
    </xf>
    <xf numFmtId="0" fontId="4" fillId="0" borderId="12" xfId="0" applyFont="1" applyFill="1" applyBorder="1" applyAlignment="1" applyProtection="1">
      <alignment horizontal="left" vertical="center" wrapText="1"/>
    </xf>
    <xf numFmtId="0" fontId="3" fillId="2" borderId="14" xfId="0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  <xf numFmtId="0" fontId="19" fillId="0" borderId="19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justify" wrapText="1"/>
      <protection locked="0"/>
    </xf>
    <xf numFmtId="0" fontId="3" fillId="0" borderId="5" xfId="0" applyFont="1" applyFill="1" applyBorder="1" applyAlignment="1" applyProtection="1">
      <alignment horizontal="left" vertical="top" wrapText="1" readingOrder="1"/>
    </xf>
    <xf numFmtId="0" fontId="3" fillId="0" borderId="6" xfId="0" applyFont="1" applyFill="1" applyBorder="1" applyAlignment="1" applyProtection="1">
      <alignment horizontal="left" vertical="top" wrapText="1" readingOrder="1"/>
    </xf>
    <xf numFmtId="0" fontId="3" fillId="0" borderId="7" xfId="0" applyFont="1" applyFill="1" applyBorder="1" applyAlignment="1" applyProtection="1">
      <alignment horizontal="left" vertical="top" wrapText="1" readingOrder="1"/>
    </xf>
  </cellXfs>
  <cellStyles count="2">
    <cellStyle name="Normal" xfId="0" builtinId="0"/>
    <cellStyle name="Porcentaje" xfId="1" builtinId="5"/>
  </cellStyles>
  <dxfs count="18"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lockText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Radio" checked="Checked" firstButton="1" fmlaLink="$M$16" lockText="1"/>
</file>

<file path=xl/ctrlProps/ctrlProp14.xml><?xml version="1.0" encoding="utf-8"?>
<formControlPr xmlns="http://schemas.microsoft.com/office/spreadsheetml/2009/9/main" objectType="Radio" lockText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Radio" checked="Checked" firstButton="1" fmlaLink="$M$12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Radio" checked="Checked" firstButton="1" fmlaLink="$M$11" lockText="1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checked="Checked" firstButton="1" fmlaLink="$M$13" lockText="1"/>
</file>

<file path=xl/ctrlProps/ctrlProp6.xml><?xml version="1.0" encoding="utf-8"?>
<formControlPr xmlns="http://schemas.microsoft.com/office/spreadsheetml/2009/9/main" objectType="Radio" checked="Checked" firstButton="1" fmlaLink="$M$14" lockText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checked="Checked" firstButton="1" fmlaLink="$M$15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549954</xdr:colOff>
      <xdr:row>4</xdr:row>
      <xdr:rowOff>173038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435654</xdr:colOff>
      <xdr:row>4</xdr:row>
      <xdr:rowOff>173038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</xdr:row>
          <xdr:rowOff>85725</xdr:rowOff>
        </xdr:from>
        <xdr:to>
          <xdr:col>5</xdr:col>
          <xdr:colOff>1981200</xdr:colOff>
          <xdr:row>10</xdr:row>
          <xdr:rowOff>504825</xdr:rowOff>
        </xdr:to>
        <xdr:sp macro="" textlink="">
          <xdr:nvSpPr>
            <xdr:cNvPr id="6145" name="Group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57150</xdr:rowOff>
        </xdr:from>
        <xdr:to>
          <xdr:col>5</xdr:col>
          <xdr:colOff>1981200</xdr:colOff>
          <xdr:row>12</xdr:row>
          <xdr:rowOff>495300</xdr:rowOff>
        </xdr:to>
        <xdr:sp macro="" textlink="">
          <xdr:nvSpPr>
            <xdr:cNvPr id="6153" name="Group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2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57150</xdr:rowOff>
        </xdr:from>
        <xdr:to>
          <xdr:col>5</xdr:col>
          <xdr:colOff>1981200</xdr:colOff>
          <xdr:row>13</xdr:row>
          <xdr:rowOff>495300</xdr:rowOff>
        </xdr:to>
        <xdr:sp macro="" textlink="">
          <xdr:nvSpPr>
            <xdr:cNvPr id="6157" name="Group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2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57150</xdr:rowOff>
        </xdr:from>
        <xdr:to>
          <xdr:col>5</xdr:col>
          <xdr:colOff>1971675</xdr:colOff>
          <xdr:row>14</xdr:row>
          <xdr:rowOff>495300</xdr:rowOff>
        </xdr:to>
        <xdr:sp macro="" textlink="">
          <xdr:nvSpPr>
            <xdr:cNvPr id="6160" name="Group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2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57150</xdr:rowOff>
        </xdr:from>
        <xdr:to>
          <xdr:col>5</xdr:col>
          <xdr:colOff>1971675</xdr:colOff>
          <xdr:row>15</xdr:row>
          <xdr:rowOff>495300</xdr:rowOff>
        </xdr:to>
        <xdr:sp macro="" textlink="">
          <xdr:nvSpPr>
            <xdr:cNvPr id="6162" name="Group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2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10</xdr:row>
          <xdr:rowOff>152400</xdr:rowOff>
        </xdr:from>
        <xdr:to>
          <xdr:col>5</xdr:col>
          <xdr:colOff>1828800</xdr:colOff>
          <xdr:row>10</xdr:row>
          <xdr:rowOff>400050</xdr:rowOff>
        </xdr:to>
        <xdr:grpSp>
          <xdr:nvGrpSpPr>
            <xdr:cNvPr id="3" name="Grup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pSpPr/>
          </xdr:nvGrpSpPr>
          <xdr:grpSpPr>
            <a:xfrm>
              <a:off x="5524500" y="1981200"/>
              <a:ext cx="1657350" cy="247650"/>
              <a:chOff x="5524500" y="1981200"/>
              <a:chExt cx="1657350" cy="247650"/>
            </a:xfrm>
          </xdr:grpSpPr>
          <xdr:sp macro="" textlink="">
            <xdr:nvSpPr>
              <xdr:cNvPr id="6146" name="Option Button 2" hidden="1">
                <a:extLst>
                  <a:ext uri="{63B3BB69-23CF-44E3-9099-C40C66FF867C}">
                    <a14:compatExt spid="_x0000_s6146"/>
                  </a:ext>
                  <a:ext uri="{FF2B5EF4-FFF2-40B4-BE49-F238E27FC236}">
                    <a16:creationId xmlns:a16="http://schemas.microsoft.com/office/drawing/2014/main" id="{00000000-0008-0000-0200-000002180000}"/>
                  </a:ext>
                </a:extLst>
              </xdr:cNvPr>
              <xdr:cNvSpPr/>
            </xdr:nvSpPr>
            <xdr:spPr bwMode="auto">
              <a:xfrm>
                <a:off x="5524500" y="1981200"/>
                <a:ext cx="304800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47" name="Option Button 3" hidden="1">
                <a:extLst>
                  <a:ext uri="{63B3BB69-23CF-44E3-9099-C40C66FF867C}">
                    <a14:compatExt spid="_x0000_s6147"/>
                  </a:ext>
                  <a:ext uri="{FF2B5EF4-FFF2-40B4-BE49-F238E27FC236}">
                    <a16:creationId xmlns:a16="http://schemas.microsoft.com/office/drawing/2014/main" id="{00000000-0008-0000-0200-000003180000}"/>
                  </a:ext>
                </a:extLst>
              </xdr:cNvPr>
              <xdr:cNvSpPr/>
            </xdr:nvSpPr>
            <xdr:spPr bwMode="auto">
              <a:xfrm>
                <a:off x="6000750" y="20002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2" name="Option Button 28" hidden="1">
                <a:extLst>
                  <a:ext uri="{63B3BB69-23CF-44E3-9099-C40C66FF867C}">
                    <a14:compatExt spid="_x0000_s6172"/>
                  </a:ext>
                  <a:ext uri="{FF2B5EF4-FFF2-40B4-BE49-F238E27FC236}">
                    <a16:creationId xmlns:a16="http://schemas.microsoft.com/office/drawing/2014/main" id="{00000000-0008-0000-0200-00001C180000}"/>
                  </a:ext>
                </a:extLst>
              </xdr:cNvPr>
              <xdr:cNvSpPr/>
            </xdr:nvSpPr>
            <xdr:spPr bwMode="auto">
              <a:xfrm>
                <a:off x="6476999" y="2019300"/>
                <a:ext cx="704851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</xdr:row>
          <xdr:rowOff>85725</xdr:rowOff>
        </xdr:from>
        <xdr:to>
          <xdr:col>5</xdr:col>
          <xdr:colOff>1981200</xdr:colOff>
          <xdr:row>11</xdr:row>
          <xdr:rowOff>504825</xdr:rowOff>
        </xdr:to>
        <xdr:sp macro="" textlink="">
          <xdr:nvSpPr>
            <xdr:cNvPr id="6173" name="Group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2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</xdr:row>
          <xdr:rowOff>85725</xdr:rowOff>
        </xdr:from>
        <xdr:to>
          <xdr:col>5</xdr:col>
          <xdr:colOff>1981200</xdr:colOff>
          <xdr:row>11</xdr:row>
          <xdr:rowOff>504825</xdr:rowOff>
        </xdr:to>
        <xdr:sp macro="" textlink="">
          <xdr:nvSpPr>
            <xdr:cNvPr id="6174" name="Group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2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171450</xdr:colOff>
          <xdr:row>11</xdr:row>
          <xdr:rowOff>152400</xdr:rowOff>
        </xdr:from>
        <xdr:to>
          <xdr:col>5</xdr:col>
          <xdr:colOff>476250</xdr:colOff>
          <xdr:row>11</xdr:row>
          <xdr:rowOff>400050</xdr:rowOff>
        </xdr:to>
        <xdr:sp macro="" textlink="">
          <xdr:nvSpPr>
            <xdr:cNvPr id="6175" name="Option Button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2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647700</xdr:colOff>
          <xdr:row>11</xdr:row>
          <xdr:rowOff>171450</xdr:rowOff>
        </xdr:from>
        <xdr:to>
          <xdr:col>5</xdr:col>
          <xdr:colOff>1828800</xdr:colOff>
          <xdr:row>11</xdr:row>
          <xdr:rowOff>390525</xdr:rowOff>
        </xdr:to>
        <xdr:grpSp>
          <xdr:nvGrpSpPr>
            <xdr:cNvPr id="4" name="Grup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6000750" y="2562225"/>
              <a:ext cx="1181100" cy="219075"/>
              <a:chOff x="6000750" y="2562225"/>
              <a:chExt cx="1181100" cy="219075"/>
            </a:xfrm>
          </xdr:grpSpPr>
          <xdr:sp macro="" textlink="">
            <xdr:nvSpPr>
              <xdr:cNvPr id="6176" name="Option Button 32" hidden="1">
                <a:extLst>
                  <a:ext uri="{63B3BB69-23CF-44E3-9099-C40C66FF867C}">
                    <a14:compatExt spid="_x0000_s6176"/>
                  </a:ext>
                  <a:ext uri="{FF2B5EF4-FFF2-40B4-BE49-F238E27FC236}">
                    <a16:creationId xmlns:a16="http://schemas.microsoft.com/office/drawing/2014/main" id="{00000000-0008-0000-0200-000020180000}"/>
                  </a:ext>
                </a:extLst>
              </xdr:cNvPr>
              <xdr:cNvSpPr/>
            </xdr:nvSpPr>
            <xdr:spPr bwMode="auto">
              <a:xfrm>
                <a:off x="6000750" y="256222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7" name="Option Button 33" hidden="1">
                <a:extLst>
                  <a:ext uri="{63B3BB69-23CF-44E3-9099-C40C66FF867C}">
                    <a14:compatExt spid="_x0000_s6177"/>
                  </a:ext>
                  <a:ext uri="{FF2B5EF4-FFF2-40B4-BE49-F238E27FC236}">
                    <a16:creationId xmlns:a16="http://schemas.microsoft.com/office/drawing/2014/main" id="{00000000-0008-0000-0200-000021180000}"/>
                  </a:ext>
                </a:extLst>
              </xdr:cNvPr>
              <xdr:cNvSpPr/>
            </xdr:nvSpPr>
            <xdr:spPr bwMode="auto">
              <a:xfrm>
                <a:off x="6477000" y="25812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161925</xdr:colOff>
          <xdr:row>12</xdr:row>
          <xdr:rowOff>200025</xdr:rowOff>
        </xdr:from>
        <xdr:to>
          <xdr:col>5</xdr:col>
          <xdr:colOff>466725</xdr:colOff>
          <xdr:row>12</xdr:row>
          <xdr:rowOff>419100</xdr:rowOff>
        </xdr:to>
        <xdr:sp macro="" textlink="">
          <xdr:nvSpPr>
            <xdr:cNvPr id="6155" name="Option Button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2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12</xdr:row>
          <xdr:rowOff>219075</xdr:rowOff>
        </xdr:from>
        <xdr:to>
          <xdr:col>5</xdr:col>
          <xdr:colOff>1133475</xdr:colOff>
          <xdr:row>12</xdr:row>
          <xdr:rowOff>409575</xdr:rowOff>
        </xdr:to>
        <xdr:sp macro="" textlink="">
          <xdr:nvSpPr>
            <xdr:cNvPr id="6178" name="Option Button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2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13</xdr:row>
          <xdr:rowOff>171450</xdr:rowOff>
        </xdr:from>
        <xdr:to>
          <xdr:col>5</xdr:col>
          <xdr:colOff>1876425</xdr:colOff>
          <xdr:row>13</xdr:row>
          <xdr:rowOff>400050</xdr:rowOff>
        </xdr:to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pSpPr/>
          </xdr:nvGrpSpPr>
          <xdr:grpSpPr>
            <a:xfrm>
              <a:off x="5514975" y="3686175"/>
              <a:ext cx="1714500" cy="228600"/>
              <a:chOff x="5514975" y="3686175"/>
              <a:chExt cx="1714500" cy="228600"/>
            </a:xfrm>
          </xdr:grpSpPr>
          <xdr:sp macro="" textlink="">
            <xdr:nvSpPr>
              <xdr:cNvPr id="6156" name="Option Button 12" hidden="1">
                <a:extLst>
                  <a:ext uri="{63B3BB69-23CF-44E3-9099-C40C66FF867C}">
                    <a14:compatExt spid="_x0000_s6156"/>
                  </a:ext>
                  <a:ext uri="{FF2B5EF4-FFF2-40B4-BE49-F238E27FC236}">
                    <a16:creationId xmlns:a16="http://schemas.microsoft.com/office/drawing/2014/main" id="{00000000-0008-0000-0200-00000C180000}"/>
                  </a:ext>
                </a:extLst>
              </xdr:cNvPr>
              <xdr:cNvSpPr/>
            </xdr:nvSpPr>
            <xdr:spPr bwMode="auto">
              <a:xfrm>
                <a:off x="5514975" y="3695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58" name="Option Button 14" hidden="1">
                <a:extLst>
                  <a:ext uri="{63B3BB69-23CF-44E3-9099-C40C66FF867C}">
                    <a14:compatExt spid="_x0000_s6158"/>
                  </a:ext>
                  <a:ext uri="{FF2B5EF4-FFF2-40B4-BE49-F238E27FC236}">
                    <a16:creationId xmlns:a16="http://schemas.microsoft.com/office/drawing/2014/main" id="{00000000-0008-0000-0200-00000E180000}"/>
                  </a:ext>
                </a:extLst>
              </xdr:cNvPr>
              <xdr:cNvSpPr/>
            </xdr:nvSpPr>
            <xdr:spPr bwMode="auto">
              <a:xfrm>
                <a:off x="6010275" y="36861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9" name="Option Button 35" hidden="1">
                <a:extLst>
                  <a:ext uri="{63B3BB69-23CF-44E3-9099-C40C66FF867C}">
                    <a14:compatExt spid="_x0000_s6179"/>
                  </a:ext>
                  <a:ext uri="{FF2B5EF4-FFF2-40B4-BE49-F238E27FC236}">
                    <a16:creationId xmlns:a16="http://schemas.microsoft.com/office/drawing/2014/main" id="{00000000-0008-0000-0200-000023180000}"/>
                  </a:ext>
                </a:extLst>
              </xdr:cNvPr>
              <xdr:cNvSpPr/>
            </xdr:nvSpPr>
            <xdr:spPr bwMode="auto">
              <a:xfrm>
                <a:off x="6524625" y="36957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14</xdr:row>
          <xdr:rowOff>171450</xdr:rowOff>
        </xdr:from>
        <xdr:to>
          <xdr:col>5</xdr:col>
          <xdr:colOff>1895475</xdr:colOff>
          <xdr:row>14</xdr:row>
          <xdr:rowOff>400050</xdr:rowOff>
        </xdr:to>
        <xdr:grpSp>
          <xdr:nvGrpSpPr>
            <xdr:cNvPr id="7" name="Grupo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5514975" y="4248150"/>
              <a:ext cx="1733550" cy="228600"/>
              <a:chOff x="5514975" y="4248150"/>
              <a:chExt cx="1733550" cy="228600"/>
            </a:xfrm>
          </xdr:grpSpPr>
          <xdr:sp macro="" textlink="">
            <xdr:nvSpPr>
              <xdr:cNvPr id="6159" name="Option Button 15" hidden="1">
                <a:extLst>
                  <a:ext uri="{63B3BB69-23CF-44E3-9099-C40C66FF867C}">
                    <a14:compatExt spid="_x0000_s6159"/>
                  </a:ext>
                  <a:ext uri="{FF2B5EF4-FFF2-40B4-BE49-F238E27FC236}">
                    <a16:creationId xmlns:a16="http://schemas.microsoft.com/office/drawing/2014/main" id="{00000000-0008-0000-0200-00000F180000}"/>
                  </a:ext>
                </a:extLst>
              </xdr:cNvPr>
              <xdr:cNvSpPr/>
            </xdr:nvSpPr>
            <xdr:spPr bwMode="auto">
              <a:xfrm>
                <a:off x="5514975" y="42576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1" name="Option Button 17" hidden="1">
                <a:extLst>
                  <a:ext uri="{63B3BB69-23CF-44E3-9099-C40C66FF867C}">
                    <a14:compatExt spid="_x0000_s6161"/>
                  </a:ext>
                  <a:ext uri="{FF2B5EF4-FFF2-40B4-BE49-F238E27FC236}">
                    <a16:creationId xmlns:a16="http://schemas.microsoft.com/office/drawing/2014/main" id="{00000000-0008-0000-0200-000011180000}"/>
                  </a:ext>
                </a:extLst>
              </xdr:cNvPr>
              <xdr:cNvSpPr/>
            </xdr:nvSpPr>
            <xdr:spPr bwMode="auto">
              <a:xfrm>
                <a:off x="6010275" y="42481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0" name="Option Button 36" hidden="1">
                <a:extLst>
                  <a:ext uri="{63B3BB69-23CF-44E3-9099-C40C66FF867C}">
                    <a14:compatExt spid="_x0000_s6180"/>
                  </a:ext>
                  <a:ext uri="{FF2B5EF4-FFF2-40B4-BE49-F238E27FC236}">
                    <a16:creationId xmlns:a16="http://schemas.microsoft.com/office/drawing/2014/main" id="{00000000-0008-0000-0200-000024180000}"/>
                  </a:ext>
                </a:extLst>
              </xdr:cNvPr>
              <xdr:cNvSpPr/>
            </xdr:nvSpPr>
            <xdr:spPr bwMode="auto">
              <a:xfrm>
                <a:off x="6543675" y="42576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15</xdr:row>
          <xdr:rowOff>180975</xdr:rowOff>
        </xdr:from>
        <xdr:to>
          <xdr:col>5</xdr:col>
          <xdr:colOff>1914525</xdr:colOff>
          <xdr:row>15</xdr:row>
          <xdr:rowOff>419100</xdr:rowOff>
        </xdr:to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pSpPr/>
          </xdr:nvGrpSpPr>
          <xdr:grpSpPr>
            <a:xfrm>
              <a:off x="5543550" y="4819650"/>
              <a:ext cx="1724025" cy="238125"/>
              <a:chOff x="5543550" y="4819650"/>
              <a:chExt cx="1724025" cy="238125"/>
            </a:xfrm>
          </xdr:grpSpPr>
          <xdr:sp macro="" textlink="">
            <xdr:nvSpPr>
              <xdr:cNvPr id="6163" name="Option Button 19" hidden="1">
                <a:extLst>
                  <a:ext uri="{63B3BB69-23CF-44E3-9099-C40C66FF867C}">
                    <a14:compatExt spid="_x0000_s6163"/>
                  </a:ext>
                  <a:ext uri="{FF2B5EF4-FFF2-40B4-BE49-F238E27FC236}">
                    <a16:creationId xmlns:a16="http://schemas.microsoft.com/office/drawing/2014/main" id="{00000000-0008-0000-0200-000013180000}"/>
                  </a:ext>
                </a:extLst>
              </xdr:cNvPr>
              <xdr:cNvSpPr/>
            </xdr:nvSpPr>
            <xdr:spPr bwMode="auto">
              <a:xfrm>
                <a:off x="5543550" y="4838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8" name="Option Button 24" hidden="1">
                <a:extLst>
                  <a:ext uri="{63B3BB69-23CF-44E3-9099-C40C66FF867C}">
                    <a14:compatExt spid="_x0000_s6168"/>
                  </a:ext>
                  <a:ext uri="{FF2B5EF4-FFF2-40B4-BE49-F238E27FC236}">
                    <a16:creationId xmlns:a16="http://schemas.microsoft.com/office/drawing/2014/main" id="{00000000-0008-0000-0200-000018180000}"/>
                  </a:ext>
                </a:extLst>
              </xdr:cNvPr>
              <xdr:cNvSpPr/>
            </xdr:nvSpPr>
            <xdr:spPr bwMode="auto">
              <a:xfrm>
                <a:off x="6067425" y="48196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1" name="Option Button 37" hidden="1">
                <a:extLst>
                  <a:ext uri="{63B3BB69-23CF-44E3-9099-C40C66FF867C}">
                    <a14:compatExt spid="_x0000_s6181"/>
                  </a:ext>
                  <a:ext uri="{FF2B5EF4-FFF2-40B4-BE49-F238E27FC236}">
                    <a16:creationId xmlns:a16="http://schemas.microsoft.com/office/drawing/2014/main" id="{00000000-0008-0000-0200-000025180000}"/>
                  </a:ext>
                </a:extLst>
              </xdr:cNvPr>
              <xdr:cNvSpPr/>
            </xdr:nvSpPr>
            <xdr:spPr bwMode="auto">
              <a:xfrm>
                <a:off x="6562725" y="48291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1209675</xdr:colOff>
          <xdr:row>12</xdr:row>
          <xdr:rowOff>228600</xdr:rowOff>
        </xdr:from>
        <xdr:to>
          <xdr:col>5</xdr:col>
          <xdr:colOff>1885950</xdr:colOff>
          <xdr:row>12</xdr:row>
          <xdr:rowOff>409575</xdr:rowOff>
        </xdr:to>
        <xdr:sp macro="" textlink="">
          <xdr:nvSpPr>
            <xdr:cNvPr id="6185" name="Option Button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2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Aplica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4</xdr:col>
      <xdr:colOff>788079</xdr:colOff>
      <xdr:row>4</xdr:row>
      <xdr:rowOff>173038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664254</xdr:colOff>
      <xdr:row>4</xdr:row>
      <xdr:rowOff>134938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J39"/>
  <sheetViews>
    <sheetView showGridLines="0" showRowColHeaders="0" tabSelected="1" workbookViewId="0">
      <selection activeCell="A9" sqref="A9:J9"/>
    </sheetView>
  </sheetViews>
  <sheetFormatPr baseColWidth="10" defaultColWidth="11.42578125" defaultRowHeight="14.25" x14ac:dyDescent="0.2"/>
  <cols>
    <col min="1" max="1" width="41.7109375" style="2" customWidth="1"/>
    <col min="2" max="2" width="13.7109375" style="2" bestFit="1" customWidth="1"/>
    <col min="3" max="6" width="11.42578125" style="2"/>
    <col min="7" max="7" width="5.140625" style="2" customWidth="1"/>
    <col min="8" max="8" width="13.5703125" style="2" customWidth="1"/>
    <col min="9" max="16384" width="11.42578125" style="2"/>
  </cols>
  <sheetData>
    <row r="1" spans="1:10" x14ac:dyDescent="0.2">
      <c r="A1" s="33"/>
      <c r="B1" s="33"/>
      <c r="C1" s="33"/>
      <c r="D1" s="33"/>
      <c r="E1" s="33"/>
      <c r="F1" s="33"/>
      <c r="G1" s="33"/>
      <c r="H1" s="33"/>
    </row>
    <row r="3" spans="1:10" x14ac:dyDescent="0.2">
      <c r="A3" s="33"/>
      <c r="B3" s="33"/>
      <c r="C3" s="33"/>
      <c r="D3" s="33"/>
      <c r="E3" s="33"/>
      <c r="F3" s="33"/>
      <c r="G3" s="33"/>
      <c r="H3" s="33"/>
    </row>
    <row r="4" spans="1:10" x14ac:dyDescent="0.2">
      <c r="A4" s="34"/>
      <c r="B4" s="35"/>
      <c r="C4" s="35"/>
      <c r="D4" s="35"/>
      <c r="E4" s="35"/>
      <c r="F4" s="35"/>
      <c r="G4" s="35"/>
      <c r="H4" s="36"/>
    </row>
    <row r="5" spans="1:10" x14ac:dyDescent="0.2">
      <c r="A5" s="33"/>
      <c r="B5" s="33"/>
      <c r="C5" s="33"/>
      <c r="D5" s="33"/>
      <c r="E5" s="33"/>
      <c r="F5" s="33"/>
      <c r="G5" s="33"/>
      <c r="H5" s="33"/>
    </row>
    <row r="6" spans="1:10" x14ac:dyDescent="0.2">
      <c r="A6" s="33"/>
      <c r="B6" s="33"/>
      <c r="C6" s="33"/>
      <c r="D6" s="33"/>
      <c r="E6" s="33"/>
      <c r="F6" s="33"/>
      <c r="G6" s="33"/>
      <c r="H6" s="33"/>
    </row>
    <row r="7" spans="1:10" ht="23.25" x14ac:dyDescent="0.35">
      <c r="A7" s="3" t="s">
        <v>65</v>
      </c>
    </row>
    <row r="9" spans="1:10" ht="18" customHeight="1" x14ac:dyDescent="0.2">
      <c r="A9" s="64" t="s">
        <v>15</v>
      </c>
      <c r="B9" s="64"/>
      <c r="C9" s="64"/>
      <c r="D9" s="64"/>
      <c r="E9" s="64"/>
      <c r="F9" s="64"/>
      <c r="G9" s="64"/>
      <c r="H9" s="64"/>
      <c r="I9" s="64"/>
      <c r="J9" s="64"/>
    </row>
    <row r="10" spans="1:10" ht="27.75" customHeight="1" x14ac:dyDescent="0.2">
      <c r="A10" s="4" t="s">
        <v>2</v>
      </c>
      <c r="B10" s="65" t="str">
        <f>CONCATENATE("Este documento es utilizado como soporte para realizar la valoración de la correcta elaboración del documento"," ",A7)</f>
        <v>Este documento es utilizado como soporte para realizar la valoración de la correcta elaboración del documento Requerimiento de Pruebas de Performance</v>
      </c>
      <c r="C10" s="65"/>
      <c r="D10" s="65"/>
      <c r="E10" s="65"/>
      <c r="F10" s="65"/>
      <c r="G10" s="65"/>
      <c r="H10" s="65"/>
      <c r="I10" s="65"/>
      <c r="J10" s="65"/>
    </row>
    <row r="11" spans="1:10" ht="15" customHeight="1" x14ac:dyDescent="0.2">
      <c r="A11" s="4" t="s">
        <v>16</v>
      </c>
      <c r="B11" s="66">
        <v>363</v>
      </c>
      <c r="C11" s="67"/>
      <c r="D11" s="68"/>
      <c r="E11" s="63" t="s">
        <v>17</v>
      </c>
      <c r="F11" s="63"/>
      <c r="G11" s="63"/>
      <c r="H11" s="62" t="s">
        <v>85</v>
      </c>
      <c r="I11" s="62"/>
      <c r="J11" s="62"/>
    </row>
    <row r="12" spans="1:10" ht="15" customHeight="1" x14ac:dyDescent="0.25">
      <c r="A12" s="5" t="s">
        <v>18</v>
      </c>
      <c r="B12" s="62" t="s">
        <v>86</v>
      </c>
      <c r="C12" s="62"/>
      <c r="D12" s="62"/>
      <c r="E12" s="63" t="s">
        <v>19</v>
      </c>
      <c r="F12" s="63"/>
      <c r="G12" s="63"/>
      <c r="H12" s="62" t="s">
        <v>87</v>
      </c>
      <c r="I12" s="62"/>
      <c r="J12" s="62"/>
    </row>
    <row r="13" spans="1:10" ht="30" customHeight="1" x14ac:dyDescent="0.25">
      <c r="A13" s="6" t="s">
        <v>20</v>
      </c>
      <c r="B13" s="70">
        <v>44012</v>
      </c>
      <c r="C13" s="70"/>
      <c r="D13" s="70"/>
      <c r="E13" s="63" t="s">
        <v>21</v>
      </c>
      <c r="F13" s="63"/>
      <c r="G13" s="63"/>
      <c r="H13" s="70">
        <v>44012</v>
      </c>
      <c r="I13" s="70"/>
      <c r="J13" s="70"/>
    </row>
    <row r="14" spans="1:10" ht="15" customHeight="1" x14ac:dyDescent="0.25">
      <c r="A14" s="5" t="s">
        <v>35</v>
      </c>
      <c r="B14" s="62"/>
      <c r="C14" s="62"/>
      <c r="D14" s="62"/>
      <c r="E14" s="63" t="s">
        <v>22</v>
      </c>
      <c r="F14" s="63"/>
      <c r="G14" s="63"/>
      <c r="H14" s="70"/>
      <c r="I14" s="70"/>
      <c r="J14" s="70"/>
    </row>
    <row r="15" spans="1:10" ht="15" customHeight="1" x14ac:dyDescent="0.25">
      <c r="A15" s="5" t="s">
        <v>23</v>
      </c>
      <c r="B15" s="70">
        <v>43507</v>
      </c>
      <c r="C15" s="70"/>
      <c r="D15" s="70"/>
      <c r="E15" s="63" t="s">
        <v>24</v>
      </c>
      <c r="F15" s="63"/>
      <c r="G15" s="63"/>
      <c r="H15" s="70">
        <v>43676</v>
      </c>
      <c r="I15" s="70"/>
      <c r="J15" s="70"/>
    </row>
    <row r="16" spans="1:10" ht="15" customHeight="1" x14ac:dyDescent="0.2">
      <c r="A16" s="30" t="s">
        <v>1</v>
      </c>
      <c r="B16" s="71">
        <v>1</v>
      </c>
      <c r="C16" s="71"/>
      <c r="D16" s="71"/>
      <c r="E16" s="63" t="s">
        <v>25</v>
      </c>
      <c r="F16" s="63"/>
      <c r="G16" s="63"/>
      <c r="H16" s="62" t="s">
        <v>88</v>
      </c>
      <c r="I16" s="62"/>
      <c r="J16" s="62"/>
    </row>
    <row r="17" spans="1:10" ht="15" x14ac:dyDescent="0.25">
      <c r="A17" s="29" t="s">
        <v>36</v>
      </c>
      <c r="B17" s="69" t="s">
        <v>3</v>
      </c>
      <c r="C17" s="69"/>
      <c r="D17" s="69"/>
      <c r="E17" s="69"/>
      <c r="F17" s="69"/>
      <c r="G17" s="69"/>
      <c r="H17" s="7"/>
      <c r="I17" s="8"/>
      <c r="J17" s="8"/>
    </row>
    <row r="18" spans="1:10" x14ac:dyDescent="0.2">
      <c r="A18" s="72"/>
      <c r="B18" s="73"/>
      <c r="C18" s="73"/>
      <c r="D18" s="73"/>
      <c r="E18" s="73"/>
      <c r="F18" s="73"/>
      <c r="G18" s="73"/>
      <c r="H18" s="7"/>
      <c r="I18" s="8"/>
      <c r="J18" s="8"/>
    </row>
    <row r="19" spans="1:10" x14ac:dyDescent="0.2">
      <c r="A19" s="72"/>
      <c r="B19" s="73"/>
      <c r="C19" s="73"/>
      <c r="D19" s="73"/>
      <c r="E19" s="73"/>
      <c r="F19" s="73"/>
      <c r="G19" s="73"/>
      <c r="H19" s="7"/>
      <c r="I19" s="8"/>
      <c r="J19" s="8"/>
    </row>
    <row r="20" spans="1:10" x14ac:dyDescent="0.2">
      <c r="A20" s="72"/>
      <c r="B20" s="73"/>
      <c r="C20" s="73"/>
      <c r="D20" s="73"/>
      <c r="E20" s="73"/>
      <c r="F20" s="73"/>
      <c r="G20" s="73"/>
      <c r="H20" s="7"/>
      <c r="I20" s="8"/>
      <c r="J20" s="8"/>
    </row>
    <row r="21" spans="1:10" ht="79.5" customHeight="1" x14ac:dyDescent="0.2">
      <c r="A21" s="74" t="s">
        <v>26</v>
      </c>
      <c r="B21" s="75"/>
      <c r="C21" s="75"/>
      <c r="D21" s="75"/>
      <c r="E21" s="75"/>
      <c r="F21" s="75"/>
      <c r="G21" s="76"/>
      <c r="H21" s="8"/>
      <c r="I21" s="8"/>
      <c r="J21" s="8"/>
    </row>
    <row r="22" spans="1:10" ht="15" customHeight="1" x14ac:dyDescent="0.25">
      <c r="A22" s="9" t="s">
        <v>27</v>
      </c>
      <c r="B22" s="10">
        <f>'Criterios de Cumplimiento'!C18</f>
        <v>1</v>
      </c>
      <c r="C22" s="11"/>
      <c r="D22" s="11"/>
      <c r="F22" s="77"/>
      <c r="G22" s="77"/>
      <c r="H22" s="77"/>
      <c r="I22" s="78"/>
      <c r="J22" s="78"/>
    </row>
    <row r="23" spans="1:10" ht="15" x14ac:dyDescent="0.25">
      <c r="A23" s="12" t="s">
        <v>74</v>
      </c>
      <c r="B23" s="13">
        <f>Lista_Verificación!L42</f>
        <v>28</v>
      </c>
      <c r="C23" s="14" t="s">
        <v>28</v>
      </c>
      <c r="D23" s="13">
        <f>Lista_Verificación!J42</f>
        <v>28</v>
      </c>
      <c r="E23" s="20">
        <f>Lista_Verificación!I42</f>
        <v>1</v>
      </c>
      <c r="F23" s="77"/>
      <c r="G23" s="77"/>
      <c r="H23" s="77"/>
      <c r="I23" s="78"/>
      <c r="J23" s="78"/>
    </row>
    <row r="24" spans="1:10" ht="20.25" customHeight="1" x14ac:dyDescent="0.2">
      <c r="A24" s="64" t="s">
        <v>29</v>
      </c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30" customHeight="1" x14ac:dyDescent="0.2">
      <c r="A25" s="79"/>
      <c r="B25" s="79"/>
      <c r="C25" s="79"/>
      <c r="D25" s="79"/>
      <c r="E25" s="79"/>
      <c r="F25" s="79"/>
      <c r="G25" s="79"/>
      <c r="H25" s="79"/>
      <c r="I25" s="79"/>
      <c r="J25" s="79"/>
    </row>
    <row r="26" spans="1:10" ht="33" customHeight="1" x14ac:dyDescent="0.2">
      <c r="A26" s="79"/>
      <c r="B26" s="79"/>
      <c r="C26" s="79"/>
      <c r="D26" s="79"/>
      <c r="E26" s="79"/>
      <c r="F26" s="79"/>
      <c r="G26" s="79"/>
      <c r="H26" s="79"/>
      <c r="I26" s="79"/>
      <c r="J26" s="79"/>
    </row>
    <row r="27" spans="1:10" ht="30" customHeight="1" x14ac:dyDescent="0.2">
      <c r="A27" s="79"/>
      <c r="B27" s="79"/>
      <c r="C27" s="79"/>
      <c r="D27" s="79"/>
      <c r="E27" s="79"/>
      <c r="F27" s="79"/>
      <c r="G27" s="79"/>
      <c r="H27" s="79"/>
      <c r="I27" s="79"/>
      <c r="J27" s="79"/>
    </row>
    <row r="28" spans="1:10" ht="32.25" customHeight="1" x14ac:dyDescent="0.2">
      <c r="A28" s="79"/>
      <c r="B28" s="79"/>
      <c r="C28" s="79"/>
      <c r="D28" s="79"/>
      <c r="E28" s="79"/>
      <c r="F28" s="79"/>
      <c r="G28" s="79"/>
      <c r="H28" s="79"/>
      <c r="I28" s="79"/>
      <c r="J28" s="79"/>
    </row>
    <row r="29" spans="1:10" ht="28.5" customHeight="1" x14ac:dyDescent="0.2">
      <c r="A29" s="79"/>
      <c r="B29" s="79"/>
      <c r="C29" s="79"/>
      <c r="D29" s="79"/>
      <c r="E29" s="79"/>
      <c r="F29" s="79"/>
      <c r="G29" s="79"/>
      <c r="H29" s="79"/>
      <c r="I29" s="79"/>
      <c r="J29" s="79"/>
    </row>
    <row r="30" spans="1:10" ht="14.25" customHeight="1" x14ac:dyDescent="0.2">
      <c r="A30" s="80" t="s">
        <v>30</v>
      </c>
      <c r="B30" s="81"/>
      <c r="C30" s="81"/>
      <c r="D30" s="81"/>
      <c r="E30" s="81"/>
      <c r="F30" s="81"/>
      <c r="G30" s="81"/>
      <c r="H30" s="81"/>
      <c r="I30" s="81"/>
      <c r="J30" s="82"/>
    </row>
    <row r="31" spans="1:10" x14ac:dyDescent="0.2">
      <c r="A31" s="80"/>
      <c r="B31" s="81"/>
      <c r="C31" s="81"/>
      <c r="D31" s="81"/>
      <c r="E31" s="81"/>
      <c r="F31" s="81"/>
      <c r="G31" s="81"/>
      <c r="H31" s="81"/>
      <c r="I31" s="81"/>
      <c r="J31" s="82"/>
    </row>
    <row r="32" spans="1:10" ht="15" thickBot="1" x14ac:dyDescent="0.25">
      <c r="A32" s="83"/>
      <c r="B32" s="84"/>
      <c r="C32" s="84"/>
      <c r="D32" s="84"/>
      <c r="E32" s="84"/>
      <c r="F32" s="84"/>
      <c r="G32" s="84"/>
      <c r="H32" s="84"/>
      <c r="I32" s="84"/>
      <c r="J32" s="85"/>
    </row>
    <row r="33" spans="1:8" ht="15" thickTop="1" x14ac:dyDescent="0.2">
      <c r="A33" s="86"/>
      <c r="B33" s="87"/>
      <c r="C33" s="87"/>
      <c r="D33" s="87"/>
      <c r="E33" s="87"/>
      <c r="F33" s="87"/>
      <c r="G33" s="87"/>
      <c r="H33" s="87"/>
    </row>
    <row r="34" spans="1:8" x14ac:dyDescent="0.2">
      <c r="A34" s="86"/>
      <c r="B34" s="87"/>
      <c r="C34" s="87"/>
      <c r="D34" s="87"/>
      <c r="E34" s="87"/>
      <c r="F34" s="87"/>
      <c r="G34" s="87"/>
      <c r="H34" s="87"/>
    </row>
    <row r="35" spans="1:8" x14ac:dyDescent="0.2">
      <c r="A35" s="33"/>
      <c r="B35" s="87"/>
      <c r="C35" s="87"/>
      <c r="D35" s="87"/>
      <c r="E35" s="87"/>
      <c r="F35" s="87"/>
      <c r="G35" s="87"/>
      <c r="H35" s="87"/>
    </row>
    <row r="36" spans="1:8" x14ac:dyDescent="0.2">
      <c r="A36" s="33"/>
      <c r="B36" s="87"/>
      <c r="C36" s="87"/>
      <c r="D36" s="87"/>
      <c r="E36" s="87"/>
      <c r="F36" s="87"/>
      <c r="G36" s="87"/>
      <c r="H36" s="87"/>
    </row>
    <row r="37" spans="1:8" x14ac:dyDescent="0.2">
      <c r="A37" s="33"/>
      <c r="B37" s="87"/>
      <c r="C37" s="87"/>
      <c r="D37" s="87"/>
      <c r="E37" s="87"/>
      <c r="F37" s="87"/>
      <c r="G37" s="87"/>
      <c r="H37" s="87"/>
    </row>
    <row r="38" spans="1:8" x14ac:dyDescent="0.2">
      <c r="A38" s="33"/>
      <c r="B38" s="87"/>
      <c r="C38" s="87"/>
      <c r="D38" s="87"/>
      <c r="E38" s="87"/>
      <c r="F38" s="87"/>
      <c r="G38" s="87"/>
      <c r="H38" s="87"/>
    </row>
    <row r="39" spans="1:8" x14ac:dyDescent="0.2">
      <c r="A39" s="33"/>
      <c r="B39" s="87"/>
      <c r="C39" s="87"/>
      <c r="D39" s="87"/>
      <c r="E39" s="87"/>
      <c r="F39" s="87"/>
      <c r="G39" s="87"/>
      <c r="H39" s="87"/>
    </row>
  </sheetData>
  <mergeCells count="37">
    <mergeCell ref="B35:H35"/>
    <mergeCell ref="B36:H36"/>
    <mergeCell ref="B37:H37"/>
    <mergeCell ref="B38:H38"/>
    <mergeCell ref="B39:H39"/>
    <mergeCell ref="A25:J29"/>
    <mergeCell ref="A30:J32"/>
    <mergeCell ref="A33:A34"/>
    <mergeCell ref="B33:H33"/>
    <mergeCell ref="B34:H34"/>
    <mergeCell ref="A18:A20"/>
    <mergeCell ref="B18:G20"/>
    <mergeCell ref="A21:G21"/>
    <mergeCell ref="F22:H23"/>
    <mergeCell ref="A24:J24"/>
    <mergeCell ref="I22:J23"/>
    <mergeCell ref="B17:G17"/>
    <mergeCell ref="B13:D13"/>
    <mergeCell ref="E13:G13"/>
    <mergeCell ref="H13:J13"/>
    <mergeCell ref="B14:D14"/>
    <mergeCell ref="E14:G14"/>
    <mergeCell ref="H14:J14"/>
    <mergeCell ref="B15:D15"/>
    <mergeCell ref="E15:G15"/>
    <mergeCell ref="H15:J15"/>
    <mergeCell ref="B16:D16"/>
    <mergeCell ref="E16:G16"/>
    <mergeCell ref="H16:J16"/>
    <mergeCell ref="B12:D12"/>
    <mergeCell ref="E12:G12"/>
    <mergeCell ref="H12:J12"/>
    <mergeCell ref="A9:J9"/>
    <mergeCell ref="B10:J10"/>
    <mergeCell ref="B11:D11"/>
    <mergeCell ref="E11:G11"/>
    <mergeCell ref="H11:J11"/>
  </mergeCells>
  <conditionalFormatting sqref="E23">
    <cfRule type="cellIs" dxfId="17" priority="4" operator="greaterThanOrEqual">
      <formula>90%</formula>
    </cfRule>
    <cfRule type="cellIs" dxfId="16" priority="5" operator="greaterThanOrEqual">
      <formula>80%</formula>
    </cfRule>
    <cfRule type="cellIs" dxfId="15" priority="6" operator="lessThan">
      <formula>80%</formula>
    </cfRule>
  </conditionalFormatting>
  <conditionalFormatting sqref="B22">
    <cfRule type="cellIs" dxfId="14" priority="1" operator="greaterThanOrEqual">
      <formula>0.9</formula>
    </cfRule>
    <cfRule type="cellIs" dxfId="13" priority="2" operator="greaterThanOrEqual">
      <formula>0.8</formula>
    </cfRule>
    <cfRule type="cellIs" dxfId="12" priority="3" operator="lessThan">
      <formula>0.8</formula>
    </cfRule>
  </conditionalFormatting>
  <dataValidations count="1">
    <dataValidation type="list" allowBlank="1" showInputMessage="1" showErrorMessage="1" sqref="H16:J16" xr:uid="{00000000-0002-0000-0000-000000000000}">
      <formula1>"Administración de Proyecto,Análisis,Diseño,Desarrollo,Pruebas,Acompañamiento a la Implementación"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7:L22"/>
  <sheetViews>
    <sheetView showGridLines="0" showRowColHeaders="0" zoomScaleNormal="100" workbookViewId="0">
      <selection activeCell="A12" sqref="A12:H12"/>
    </sheetView>
  </sheetViews>
  <sheetFormatPr baseColWidth="10" defaultColWidth="11.42578125" defaultRowHeight="14.25" x14ac:dyDescent="0.2"/>
  <cols>
    <col min="1" max="8" width="11.42578125" style="2"/>
    <col min="9" max="9" width="1.7109375" style="2" customWidth="1"/>
    <col min="10" max="16384" width="11.42578125" style="2"/>
  </cols>
  <sheetData>
    <row r="7" spans="1:11" ht="23.25" x14ac:dyDescent="0.2">
      <c r="A7" s="89" t="s">
        <v>84</v>
      </c>
      <c r="B7" s="90"/>
      <c r="C7" s="90"/>
      <c r="D7" s="90"/>
      <c r="E7" s="90"/>
      <c r="F7" s="90"/>
      <c r="G7" s="90"/>
      <c r="H7" s="90"/>
      <c r="I7" s="90"/>
      <c r="J7" s="90"/>
      <c r="K7" s="90"/>
    </row>
    <row r="8" spans="1:11" ht="44.25" customHeight="1" x14ac:dyDescent="0.2">
      <c r="A8" s="89" t="str">
        <f>Carátula!A7</f>
        <v>Requerimiento de Pruebas de Performance</v>
      </c>
      <c r="B8" s="90"/>
      <c r="C8" s="90"/>
      <c r="D8" s="90"/>
      <c r="E8" s="90"/>
      <c r="F8" s="90"/>
      <c r="G8" s="90"/>
      <c r="H8" s="90"/>
      <c r="I8" s="90"/>
      <c r="J8" s="90"/>
      <c r="K8" s="90"/>
    </row>
    <row r="10" spans="1:11" ht="23.25" x14ac:dyDescent="0.35">
      <c r="A10" s="91" t="s">
        <v>0</v>
      </c>
      <c r="B10" s="91"/>
      <c r="C10" s="91"/>
      <c r="D10" s="91"/>
      <c r="E10" s="91"/>
      <c r="F10" s="91"/>
      <c r="G10" s="91"/>
      <c r="H10" s="91"/>
      <c r="I10" s="91"/>
    </row>
    <row r="12" spans="1:11" ht="20.25" x14ac:dyDescent="0.2">
      <c r="A12" s="92" t="s">
        <v>31</v>
      </c>
      <c r="B12" s="92"/>
      <c r="C12" s="92"/>
      <c r="D12" s="92"/>
      <c r="E12" s="92"/>
      <c r="F12" s="92"/>
      <c r="G12" s="92"/>
      <c r="H12" s="92"/>
    </row>
    <row r="13" spans="1:11" ht="36" customHeight="1" x14ac:dyDescent="0.2">
      <c r="A13" s="88" t="s">
        <v>39</v>
      </c>
      <c r="B13" s="88"/>
      <c r="C13" s="88"/>
      <c r="D13" s="88"/>
      <c r="E13" s="88"/>
      <c r="F13" s="88"/>
      <c r="G13" s="88"/>
      <c r="H13" s="88"/>
    </row>
    <row r="14" spans="1:11" ht="36" customHeight="1" x14ac:dyDescent="0.2">
      <c r="A14" s="88" t="s">
        <v>40</v>
      </c>
      <c r="B14" s="88"/>
      <c r="C14" s="88"/>
      <c r="D14" s="88"/>
      <c r="E14" s="88"/>
      <c r="F14" s="88"/>
      <c r="G14" s="88"/>
      <c r="H14" s="88"/>
    </row>
    <row r="15" spans="1:11" ht="36" customHeight="1" x14ac:dyDescent="0.2">
      <c r="A15" s="88" t="s">
        <v>75</v>
      </c>
      <c r="B15" s="88"/>
      <c r="C15" s="88"/>
      <c r="D15" s="88"/>
      <c r="E15" s="88"/>
      <c r="F15" s="88"/>
      <c r="G15" s="88"/>
      <c r="H15" s="88"/>
    </row>
    <row r="17" spans="1:12" ht="20.25" x14ac:dyDescent="0.3">
      <c r="A17" s="92" t="s">
        <v>14</v>
      </c>
      <c r="B17" s="92"/>
      <c r="C17" s="92"/>
      <c r="D17" s="92"/>
      <c r="E17" s="92"/>
      <c r="F17" s="92"/>
      <c r="G17" s="92"/>
      <c r="H17" s="92"/>
      <c r="I17" s="15"/>
      <c r="J17" s="15"/>
      <c r="K17" s="15"/>
      <c r="L17" s="15"/>
    </row>
    <row r="18" spans="1:12" ht="18.95" customHeight="1" x14ac:dyDescent="0.2">
      <c r="A18" s="88" t="s">
        <v>76</v>
      </c>
      <c r="B18" s="88"/>
      <c r="C18" s="88"/>
      <c r="D18" s="88"/>
      <c r="E18" s="88"/>
      <c r="F18" s="88"/>
      <c r="G18" s="88"/>
      <c r="H18" s="88"/>
    </row>
    <row r="19" spans="1:12" ht="16.5" customHeight="1" x14ac:dyDescent="0.2">
      <c r="A19" s="88" t="s">
        <v>82</v>
      </c>
      <c r="B19" s="88"/>
      <c r="C19" s="88"/>
      <c r="D19" s="88"/>
      <c r="E19" s="88"/>
      <c r="F19" s="88"/>
      <c r="G19" s="88"/>
      <c r="H19" s="88"/>
    </row>
    <row r="20" spans="1:12" ht="32.25" customHeight="1" x14ac:dyDescent="0.2">
      <c r="A20" s="88" t="s">
        <v>77</v>
      </c>
      <c r="B20" s="88"/>
      <c r="C20" s="88"/>
      <c r="D20" s="88"/>
      <c r="E20" s="88"/>
      <c r="F20" s="88"/>
      <c r="G20" s="88"/>
      <c r="H20" s="88"/>
    </row>
    <row r="21" spans="1:12" ht="63.75" customHeight="1" x14ac:dyDescent="0.2">
      <c r="A21" s="88" t="s">
        <v>83</v>
      </c>
      <c r="B21" s="88"/>
      <c r="C21" s="88"/>
      <c r="D21" s="88"/>
      <c r="E21" s="88"/>
      <c r="F21" s="88"/>
      <c r="G21" s="88"/>
      <c r="H21" s="88"/>
    </row>
    <row r="22" spans="1:12" ht="50.25" customHeight="1" x14ac:dyDescent="0.2">
      <c r="A22" s="88" t="s">
        <v>44</v>
      </c>
      <c r="B22" s="88"/>
      <c r="C22" s="88"/>
      <c r="D22" s="88"/>
      <c r="E22" s="88"/>
      <c r="F22" s="88"/>
      <c r="G22" s="88"/>
      <c r="H22" s="88"/>
    </row>
  </sheetData>
  <sheetProtection selectLockedCells="1" selectUnlockedCells="1"/>
  <mergeCells count="13">
    <mergeCell ref="A22:H22"/>
    <mergeCell ref="A21:H21"/>
    <mergeCell ref="A7:K7"/>
    <mergeCell ref="A8:K8"/>
    <mergeCell ref="A10:I10"/>
    <mergeCell ref="A12:H12"/>
    <mergeCell ref="A13:H13"/>
    <mergeCell ref="A14:H14"/>
    <mergeCell ref="A15:H15"/>
    <mergeCell ref="A17:H17"/>
    <mergeCell ref="A18:H18"/>
    <mergeCell ref="A19:H19"/>
    <mergeCell ref="A20:H20"/>
  </mergeCells>
  <pageMargins left="0.70866141732283472" right="0.70866141732283472" top="0.74803149606299213" bottom="0.74803149606299213" header="0.31496062992125984" footer="0.31496062992125984"/>
  <pageSetup scale="7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6:N18"/>
  <sheetViews>
    <sheetView showGridLines="0" showRowColHeaders="0" zoomScaleNormal="100" workbookViewId="0">
      <selection activeCell="A7" sqref="A7:I7"/>
    </sheetView>
  </sheetViews>
  <sheetFormatPr baseColWidth="10" defaultColWidth="11.42578125" defaultRowHeight="14.25" x14ac:dyDescent="0.2"/>
  <cols>
    <col min="1" max="1" width="14.42578125" style="2" customWidth="1"/>
    <col min="2" max="2" width="16.85546875" style="2" customWidth="1"/>
    <col min="3" max="3" width="15.5703125" style="2" customWidth="1"/>
    <col min="4" max="4" width="16.42578125" style="2" customWidth="1"/>
    <col min="5" max="5" width="17" style="2" customWidth="1"/>
    <col min="6" max="6" width="30.42578125" style="2" customWidth="1"/>
    <col min="7" max="7" width="24.85546875" style="2" customWidth="1"/>
    <col min="8" max="8" width="30.28515625" style="2" customWidth="1"/>
    <col min="9" max="9" width="11.42578125" style="2" customWidth="1"/>
    <col min="10" max="10" width="0" style="2" hidden="1" customWidth="1"/>
    <col min="11" max="11" width="5" style="2" hidden="1" customWidth="1"/>
    <col min="12" max="12" width="4.5703125" style="2" hidden="1" customWidth="1"/>
    <col min="13" max="13" width="5.28515625" style="2" hidden="1" customWidth="1"/>
    <col min="14" max="14" width="6" style="2" hidden="1" customWidth="1"/>
    <col min="15" max="15" width="5.85546875" style="2" customWidth="1"/>
    <col min="16" max="16384" width="11.42578125" style="2"/>
  </cols>
  <sheetData>
    <row r="6" spans="1:14" ht="9" customHeight="1" x14ac:dyDescent="0.2"/>
    <row r="7" spans="1:14" ht="20.25" x14ac:dyDescent="0.3">
      <c r="A7" s="92" t="s">
        <v>12</v>
      </c>
      <c r="B7" s="92"/>
      <c r="C7" s="92"/>
      <c r="D7" s="92"/>
      <c r="E7" s="92"/>
      <c r="F7" s="92"/>
      <c r="G7" s="92"/>
      <c r="H7" s="92"/>
      <c r="I7" s="92"/>
      <c r="J7" s="16"/>
      <c r="K7" s="16"/>
      <c r="L7" s="16"/>
    </row>
    <row r="8" spans="1:14" ht="15" customHeight="1" x14ac:dyDescent="0.2">
      <c r="A8" s="88" t="s">
        <v>66</v>
      </c>
      <c r="B8" s="88"/>
      <c r="C8" s="88"/>
      <c r="D8" s="88"/>
      <c r="E8" s="88"/>
      <c r="F8" s="88"/>
      <c r="G8" s="88"/>
      <c r="H8" s="88"/>
      <c r="I8" s="88"/>
    </row>
    <row r="9" spans="1:14" ht="9.75" customHeight="1" x14ac:dyDescent="0.2">
      <c r="A9" s="88"/>
      <c r="B9" s="88"/>
      <c r="C9" s="88"/>
      <c r="D9" s="88"/>
      <c r="E9" s="88"/>
      <c r="F9" s="88"/>
      <c r="G9" s="88"/>
      <c r="H9" s="88"/>
      <c r="I9" s="88"/>
      <c r="J9" s="57"/>
    </row>
    <row r="10" spans="1:14" ht="18.75" customHeight="1" x14ac:dyDescent="0.2">
      <c r="A10" s="55" t="s">
        <v>4</v>
      </c>
      <c r="B10" s="98" t="s">
        <v>32</v>
      </c>
      <c r="C10" s="98"/>
      <c r="D10" s="98"/>
      <c r="E10" s="98"/>
      <c r="F10" s="55" t="s">
        <v>6</v>
      </c>
      <c r="G10" s="99" t="s">
        <v>7</v>
      </c>
      <c r="H10" s="100"/>
      <c r="I10" s="101"/>
      <c r="J10" s="17"/>
    </row>
    <row r="11" spans="1:14" s="59" customFormat="1" ht="44.25" customHeight="1" x14ac:dyDescent="0.2">
      <c r="A11" s="58">
        <v>1</v>
      </c>
      <c r="B11" s="102" t="s">
        <v>43</v>
      </c>
      <c r="C11" s="103"/>
      <c r="D11" s="103"/>
      <c r="E11" s="104"/>
      <c r="F11" s="58"/>
      <c r="G11" s="105"/>
      <c r="H11" s="105"/>
      <c r="I11" s="105"/>
      <c r="J11" s="56"/>
      <c r="K11" s="32"/>
      <c r="L11" s="32"/>
      <c r="M11" s="32">
        <v>1</v>
      </c>
      <c r="N11" s="32">
        <f>IF(M11=1,1,IF(M11=2,0,""))</f>
        <v>1</v>
      </c>
    </row>
    <row r="12" spans="1:14" s="59" customFormat="1" ht="44.25" customHeight="1" x14ac:dyDescent="0.2">
      <c r="A12" s="58">
        <v>2</v>
      </c>
      <c r="B12" s="102" t="s">
        <v>45</v>
      </c>
      <c r="C12" s="103"/>
      <c r="D12" s="103"/>
      <c r="E12" s="104"/>
      <c r="F12" s="58"/>
      <c r="G12" s="105"/>
      <c r="H12" s="105"/>
      <c r="I12" s="105"/>
      <c r="J12" s="32"/>
      <c r="K12" s="32"/>
      <c r="L12" s="32"/>
      <c r="M12" s="32">
        <v>1</v>
      </c>
      <c r="N12" s="32">
        <f t="shared" ref="N12:N16" si="0">IF(M12=1,1,IF(M12=2,0,""))</f>
        <v>1</v>
      </c>
    </row>
    <row r="13" spans="1:14" ht="44.25" customHeight="1" x14ac:dyDescent="0.2">
      <c r="A13" s="60">
        <v>3</v>
      </c>
      <c r="B13" s="93" t="s">
        <v>46</v>
      </c>
      <c r="C13" s="94"/>
      <c r="D13" s="94"/>
      <c r="E13" s="95"/>
      <c r="F13" s="60"/>
      <c r="G13" s="79"/>
      <c r="H13" s="79"/>
      <c r="I13" s="79"/>
      <c r="J13" s="18"/>
      <c r="K13" s="18"/>
      <c r="L13" s="18"/>
      <c r="M13" s="18">
        <v>1</v>
      </c>
      <c r="N13" s="18">
        <f t="shared" si="0"/>
        <v>1</v>
      </c>
    </row>
    <row r="14" spans="1:14" ht="44.25" customHeight="1" x14ac:dyDescent="0.2">
      <c r="A14" s="60">
        <v>4</v>
      </c>
      <c r="B14" s="93" t="s">
        <v>47</v>
      </c>
      <c r="C14" s="94"/>
      <c r="D14" s="94"/>
      <c r="E14" s="95"/>
      <c r="F14" s="60"/>
      <c r="G14" s="79"/>
      <c r="H14" s="79"/>
      <c r="I14" s="79"/>
      <c r="J14" s="18"/>
      <c r="K14" s="18"/>
      <c r="L14" s="18"/>
      <c r="M14" s="18">
        <v>1</v>
      </c>
      <c r="N14" s="18">
        <f t="shared" si="0"/>
        <v>1</v>
      </c>
    </row>
    <row r="15" spans="1:14" ht="44.25" customHeight="1" x14ac:dyDescent="0.2">
      <c r="A15" s="60">
        <v>5</v>
      </c>
      <c r="B15" s="93" t="s">
        <v>48</v>
      </c>
      <c r="C15" s="94"/>
      <c r="D15" s="94"/>
      <c r="E15" s="95"/>
      <c r="F15" s="60"/>
      <c r="G15" s="79"/>
      <c r="H15" s="79"/>
      <c r="I15" s="79"/>
      <c r="J15" s="18"/>
      <c r="K15" s="18"/>
      <c r="L15" s="18"/>
      <c r="M15" s="18">
        <v>1</v>
      </c>
      <c r="N15" s="18">
        <f t="shared" si="0"/>
        <v>1</v>
      </c>
    </row>
    <row r="16" spans="1:14" ht="44.25" customHeight="1" x14ac:dyDescent="0.2">
      <c r="A16" s="60">
        <v>6</v>
      </c>
      <c r="B16" s="93" t="s">
        <v>49</v>
      </c>
      <c r="C16" s="94"/>
      <c r="D16" s="94"/>
      <c r="E16" s="95"/>
      <c r="F16" s="60"/>
      <c r="G16" s="79"/>
      <c r="H16" s="79"/>
      <c r="I16" s="79"/>
      <c r="J16" s="18"/>
      <c r="K16" s="18"/>
      <c r="L16" s="18"/>
      <c r="M16" s="18">
        <v>1</v>
      </c>
      <c r="N16" s="18">
        <f t="shared" si="0"/>
        <v>1</v>
      </c>
    </row>
    <row r="17" spans="1:3" ht="16.5" customHeight="1" x14ac:dyDescent="0.2"/>
    <row r="18" spans="1:3" ht="27.75" customHeight="1" x14ac:dyDescent="0.2">
      <c r="A18" s="96" t="s">
        <v>33</v>
      </c>
      <c r="B18" s="97"/>
      <c r="C18" s="61">
        <f>IFERROR((SUM($N$11:$N$16))/(COUNT($N$11:$N$16)),"-")</f>
        <v>1</v>
      </c>
    </row>
  </sheetData>
  <sheetProtection sheet="1"/>
  <mergeCells count="17">
    <mergeCell ref="B12:E12"/>
    <mergeCell ref="G12:I12"/>
    <mergeCell ref="B13:E13"/>
    <mergeCell ref="G13:I13"/>
    <mergeCell ref="B14:E14"/>
    <mergeCell ref="G14:I14"/>
    <mergeCell ref="A7:I7"/>
    <mergeCell ref="A8:I9"/>
    <mergeCell ref="B10:E10"/>
    <mergeCell ref="G10:I10"/>
    <mergeCell ref="B11:E11"/>
    <mergeCell ref="G11:I11"/>
    <mergeCell ref="B15:E15"/>
    <mergeCell ref="G15:I15"/>
    <mergeCell ref="B16:E16"/>
    <mergeCell ref="G16:I16"/>
    <mergeCell ref="A18:B18"/>
  </mergeCells>
  <conditionalFormatting sqref="C18">
    <cfRule type="cellIs" dxfId="11" priority="1" operator="greaterThanOrEqual">
      <formula>0.9</formula>
    </cfRule>
    <cfRule type="cellIs" dxfId="10" priority="2" operator="greaterThanOrEqual">
      <formula>0.8</formula>
    </cfRule>
    <cfRule type="cellIs" dxfId="9" priority="3" operator="lessThan">
      <formula>0.8</formula>
    </cfRule>
  </conditionalFormatting>
  <pageMargins left="0.70866141732283472" right="0.70866141732283472" top="0.74803149606299213" bottom="0.74803149606299213" header="0.31496062992125984" footer="0.31496062992125984"/>
  <pageSetup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Group Box 1">
              <controlPr defaultSize="0" autoFill="0" autoPict="0">
                <anchor moveWithCells="1">
                  <from>
                    <xdr:col>5</xdr:col>
                    <xdr:colOff>47625</xdr:colOff>
                    <xdr:row>10</xdr:row>
                    <xdr:rowOff>85725</xdr:rowOff>
                  </from>
                  <to>
                    <xdr:col>5</xdr:col>
                    <xdr:colOff>1981200</xdr:colOff>
                    <xdr:row>10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Option Button 2">
              <controlPr defaultSize="0" autoFill="0" autoLine="0" autoPict="0" altText="">
                <anchor>
                  <from>
                    <xdr:col>5</xdr:col>
                    <xdr:colOff>171450</xdr:colOff>
                    <xdr:row>10</xdr:row>
                    <xdr:rowOff>152400</xdr:rowOff>
                  </from>
                  <to>
                    <xdr:col>5</xdr:col>
                    <xdr:colOff>476250</xdr:colOff>
                    <xdr:row>10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Option Button 3">
              <controlPr defaultSize="0" autoFill="0" autoLine="0" autoPict="0" altText="">
                <anchor>
                  <from>
                    <xdr:col>5</xdr:col>
                    <xdr:colOff>647700</xdr:colOff>
                    <xdr:row>10</xdr:row>
                    <xdr:rowOff>171450</xdr:rowOff>
                  </from>
                  <to>
                    <xdr:col>5</xdr:col>
                    <xdr:colOff>952500</xdr:colOff>
                    <xdr:row>10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Group Box 9">
              <controlPr defaultSize="0" autoFill="0" autoPict="0">
                <anchor moveWithCells="1">
                  <from>
                    <xdr:col>5</xdr:col>
                    <xdr:colOff>57150</xdr:colOff>
                    <xdr:row>12</xdr:row>
                    <xdr:rowOff>57150</xdr:rowOff>
                  </from>
                  <to>
                    <xdr:col>5</xdr:col>
                    <xdr:colOff>1981200</xdr:colOff>
                    <xdr:row>12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8" name="Option Button 11">
              <controlPr defaultSize="0" autoFill="0" autoLine="0" autoPict="0">
                <anchor>
                  <from>
                    <xdr:col>5</xdr:col>
                    <xdr:colOff>161925</xdr:colOff>
                    <xdr:row>12</xdr:row>
                    <xdr:rowOff>200025</xdr:rowOff>
                  </from>
                  <to>
                    <xdr:col>5</xdr:col>
                    <xdr:colOff>466725</xdr:colOff>
                    <xdr:row>12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9" name="Option Button 12">
              <controlPr defaultSize="0" autoFill="0" autoLine="0" autoPict="0">
                <anchor>
                  <from>
                    <xdr:col>5</xdr:col>
                    <xdr:colOff>161925</xdr:colOff>
                    <xdr:row>13</xdr:row>
                    <xdr:rowOff>180975</xdr:rowOff>
                  </from>
                  <to>
                    <xdr:col>5</xdr:col>
                    <xdr:colOff>466725</xdr:colOff>
                    <xdr:row>13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0" name="Group Box 13">
              <controlPr defaultSize="0" autoFill="0" autoPict="0">
                <anchor moveWithCells="1">
                  <from>
                    <xdr:col>5</xdr:col>
                    <xdr:colOff>57150</xdr:colOff>
                    <xdr:row>13</xdr:row>
                    <xdr:rowOff>57150</xdr:rowOff>
                  </from>
                  <to>
                    <xdr:col>5</xdr:col>
                    <xdr:colOff>1981200</xdr:colOff>
                    <xdr:row>13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1" name="Option Button 14">
              <controlPr defaultSize="0" autoFill="0" autoLine="0" autoPict="0">
                <anchor moveWithCells="1">
                  <from>
                    <xdr:col>5</xdr:col>
                    <xdr:colOff>657225</xdr:colOff>
                    <xdr:row>13</xdr:row>
                    <xdr:rowOff>171450</xdr:rowOff>
                  </from>
                  <to>
                    <xdr:col>5</xdr:col>
                    <xdr:colOff>962025</xdr:colOff>
                    <xdr:row>13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2" name="Option Button 15">
              <controlPr defaultSize="0" autoFill="0" autoLine="0" autoPict="0">
                <anchor>
                  <from>
                    <xdr:col>5</xdr:col>
                    <xdr:colOff>161925</xdr:colOff>
                    <xdr:row>14</xdr:row>
                    <xdr:rowOff>180975</xdr:rowOff>
                  </from>
                  <to>
                    <xdr:col>5</xdr:col>
                    <xdr:colOff>466725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3" name="Group Box 16">
              <controlPr defaultSize="0" autoFill="0" autoPict="0">
                <anchor moveWithCells="1">
                  <from>
                    <xdr:col>5</xdr:col>
                    <xdr:colOff>57150</xdr:colOff>
                    <xdr:row>14</xdr:row>
                    <xdr:rowOff>57150</xdr:rowOff>
                  </from>
                  <to>
                    <xdr:col>5</xdr:col>
                    <xdr:colOff>1971675</xdr:colOff>
                    <xdr:row>14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4" name="Option Button 17">
              <controlPr defaultSize="0" autoFill="0" autoLine="0" autoPict="0">
                <anchor moveWithCells="1">
                  <from>
                    <xdr:col>5</xdr:col>
                    <xdr:colOff>657225</xdr:colOff>
                    <xdr:row>14</xdr:row>
                    <xdr:rowOff>171450</xdr:rowOff>
                  </from>
                  <to>
                    <xdr:col>5</xdr:col>
                    <xdr:colOff>962025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5" name="Group Box 18">
              <controlPr defaultSize="0" autoFill="0" autoPict="0">
                <anchor moveWithCells="1">
                  <from>
                    <xdr:col>5</xdr:col>
                    <xdr:colOff>57150</xdr:colOff>
                    <xdr:row>15</xdr:row>
                    <xdr:rowOff>57150</xdr:rowOff>
                  </from>
                  <to>
                    <xdr:col>5</xdr:col>
                    <xdr:colOff>1971675</xdr:colOff>
                    <xdr:row>15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6" name="Option Button 19">
              <controlPr defaultSize="0" autoFill="0" autoLine="0" autoPict="0">
                <anchor moveWithCells="1">
                  <from>
                    <xdr:col>5</xdr:col>
                    <xdr:colOff>190500</xdr:colOff>
                    <xdr:row>15</xdr:row>
                    <xdr:rowOff>200025</xdr:rowOff>
                  </from>
                  <to>
                    <xdr:col>5</xdr:col>
                    <xdr:colOff>495300</xdr:colOff>
                    <xdr:row>15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7" name="Option Button 24">
              <controlPr defaultSize="0" autoFill="0" autoLine="0" autoPict="0">
                <anchor>
                  <from>
                    <xdr:col>5</xdr:col>
                    <xdr:colOff>714375</xdr:colOff>
                    <xdr:row>15</xdr:row>
                    <xdr:rowOff>180975</xdr:rowOff>
                  </from>
                  <to>
                    <xdr:col>5</xdr:col>
                    <xdr:colOff>1019175</xdr:colOff>
                    <xdr:row>15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18" name="Option Button 28">
              <controlPr defaultSize="0" autoFill="0" autoLine="0" autoPict="0">
                <anchor moveWithCells="1">
                  <from>
                    <xdr:col>5</xdr:col>
                    <xdr:colOff>1123950</xdr:colOff>
                    <xdr:row>10</xdr:row>
                    <xdr:rowOff>190500</xdr:rowOff>
                  </from>
                  <to>
                    <xdr:col>5</xdr:col>
                    <xdr:colOff>1828800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19" name="Group Box 29">
              <controlPr defaultSize="0" autoFill="0" autoPict="0">
                <anchor moveWithCells="1">
                  <from>
                    <xdr:col>5</xdr:col>
                    <xdr:colOff>47625</xdr:colOff>
                    <xdr:row>11</xdr:row>
                    <xdr:rowOff>85725</xdr:rowOff>
                  </from>
                  <to>
                    <xdr:col>5</xdr:col>
                    <xdr:colOff>1981200</xdr:colOff>
                    <xdr:row>11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20" name="Group Box 30">
              <controlPr defaultSize="0" autoFill="0" autoPict="0">
                <anchor moveWithCells="1">
                  <from>
                    <xdr:col>5</xdr:col>
                    <xdr:colOff>47625</xdr:colOff>
                    <xdr:row>11</xdr:row>
                    <xdr:rowOff>85725</xdr:rowOff>
                  </from>
                  <to>
                    <xdr:col>5</xdr:col>
                    <xdr:colOff>1981200</xdr:colOff>
                    <xdr:row>11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1" name="Option Button 31">
              <controlPr locked="0" defaultSize="0" autoFill="0" autoLine="0" autoPict="0" altText="">
                <anchor>
                  <from>
                    <xdr:col>5</xdr:col>
                    <xdr:colOff>171450</xdr:colOff>
                    <xdr:row>11</xdr:row>
                    <xdr:rowOff>152400</xdr:rowOff>
                  </from>
                  <to>
                    <xdr:col>5</xdr:col>
                    <xdr:colOff>476250</xdr:colOff>
                    <xdr:row>11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22" name="Option Button 32">
              <controlPr defaultSize="0" autoFill="0" autoLine="0" autoPict="0" altText="">
                <anchor>
                  <from>
                    <xdr:col>5</xdr:col>
                    <xdr:colOff>647700</xdr:colOff>
                    <xdr:row>11</xdr:row>
                    <xdr:rowOff>171450</xdr:rowOff>
                  </from>
                  <to>
                    <xdr:col>5</xdr:col>
                    <xdr:colOff>952500</xdr:colOff>
                    <xdr:row>11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23" name="Option Button 33">
              <controlPr defaultSize="0" autoFill="0" autoLine="0" autoPict="0">
                <anchor moveWithCells="1">
                  <from>
                    <xdr:col>5</xdr:col>
                    <xdr:colOff>1123950</xdr:colOff>
                    <xdr:row>11</xdr:row>
                    <xdr:rowOff>190500</xdr:rowOff>
                  </from>
                  <to>
                    <xdr:col>5</xdr:col>
                    <xdr:colOff>1828800</xdr:colOff>
                    <xdr:row>11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24" name="Option Button 34">
              <controlPr defaultSize="0" autoFill="0" autoLine="0" autoPict="0">
                <anchor moveWithCells="1">
                  <from>
                    <xdr:col>5</xdr:col>
                    <xdr:colOff>666750</xdr:colOff>
                    <xdr:row>12</xdr:row>
                    <xdr:rowOff>219075</xdr:rowOff>
                  </from>
                  <to>
                    <xdr:col>5</xdr:col>
                    <xdr:colOff>1133475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25" name="Option Button 35">
              <controlPr defaultSize="0" autoFill="0" autoLine="0" autoPict="0">
                <anchor moveWithCells="1">
                  <from>
                    <xdr:col>5</xdr:col>
                    <xdr:colOff>1171575</xdr:colOff>
                    <xdr:row>13</xdr:row>
                    <xdr:rowOff>180975</xdr:rowOff>
                  </from>
                  <to>
                    <xdr:col>5</xdr:col>
                    <xdr:colOff>1876425</xdr:colOff>
                    <xdr:row>13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26" name="Option Button 36">
              <controlPr defaultSize="0" autoFill="0" autoLine="0" autoPict="0">
                <anchor moveWithCells="1">
                  <from>
                    <xdr:col>5</xdr:col>
                    <xdr:colOff>1190625</xdr:colOff>
                    <xdr:row>14</xdr:row>
                    <xdr:rowOff>180975</xdr:rowOff>
                  </from>
                  <to>
                    <xdr:col>5</xdr:col>
                    <xdr:colOff>1895475</xdr:colOff>
                    <xdr:row>14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27" name="Option Button 37">
              <controlPr defaultSize="0" autoFill="0" autoLine="0" autoPict="0">
                <anchor moveWithCells="1">
                  <from>
                    <xdr:col>5</xdr:col>
                    <xdr:colOff>1209675</xdr:colOff>
                    <xdr:row>15</xdr:row>
                    <xdr:rowOff>190500</xdr:rowOff>
                  </from>
                  <to>
                    <xdr:col>5</xdr:col>
                    <xdr:colOff>1914525</xdr:colOff>
                    <xdr:row>15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28" name="Option Button 41">
              <controlPr defaultSize="0" autoFill="0" autoLine="0" autoPict="0">
                <anchor moveWithCells="1">
                  <from>
                    <xdr:col>5</xdr:col>
                    <xdr:colOff>1209675</xdr:colOff>
                    <xdr:row>12</xdr:row>
                    <xdr:rowOff>228600</xdr:rowOff>
                  </from>
                  <to>
                    <xdr:col>5</xdr:col>
                    <xdr:colOff>1885950</xdr:colOff>
                    <xdr:row>12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M42"/>
  <sheetViews>
    <sheetView showGridLines="0" showRowColHeaders="0" zoomScaleNormal="100" workbookViewId="0">
      <selection activeCell="A8" sqref="A8:M8"/>
    </sheetView>
  </sheetViews>
  <sheetFormatPr baseColWidth="10" defaultColWidth="11.42578125" defaultRowHeight="15" x14ac:dyDescent="0.25"/>
  <cols>
    <col min="1" max="1" width="12.140625" style="54" customWidth="1"/>
    <col min="2" max="2" width="7.28515625" style="41" customWidth="1"/>
    <col min="3" max="3" width="13.7109375" style="41" customWidth="1"/>
    <col min="4" max="4" width="15.140625" style="41" customWidth="1"/>
    <col min="5" max="5" width="16.85546875" style="41" customWidth="1"/>
    <col min="6" max="6" width="15.140625" style="41" bestFit="1" customWidth="1"/>
    <col min="7" max="7" width="11.28515625" style="41" customWidth="1"/>
    <col min="8" max="8" width="21.140625" style="41" customWidth="1"/>
    <col min="9" max="9" width="12.85546875" style="41" bestFit="1" customWidth="1"/>
    <col min="10" max="10" width="10.85546875" style="41" hidden="1" customWidth="1"/>
    <col min="11" max="12" width="12.7109375" style="41" hidden="1" customWidth="1"/>
    <col min="13" max="13" width="10.85546875" style="41" hidden="1" customWidth="1"/>
    <col min="14" max="16384" width="11.42578125" style="41"/>
  </cols>
  <sheetData>
    <row r="1" spans="1:13" x14ac:dyDescent="0.25">
      <c r="A1" s="37"/>
      <c r="B1" s="38"/>
      <c r="C1" s="38"/>
      <c r="D1" s="38"/>
      <c r="E1" s="39"/>
      <c r="F1" s="38"/>
      <c r="G1" s="39"/>
      <c r="H1" s="38"/>
      <c r="I1" s="40"/>
    </row>
    <row r="2" spans="1:13" x14ac:dyDescent="0.25">
      <c r="A2" s="42"/>
      <c r="B2" s="40"/>
      <c r="C2" s="40"/>
      <c r="D2" s="40"/>
      <c r="E2" s="43"/>
      <c r="F2" s="40"/>
      <c r="G2" s="43"/>
      <c r="H2" s="40"/>
      <c r="I2" s="40"/>
    </row>
    <row r="3" spans="1:13" x14ac:dyDescent="0.25">
      <c r="A3" s="44"/>
      <c r="B3" s="45"/>
      <c r="C3" s="45"/>
      <c r="D3" s="45"/>
      <c r="E3" s="46"/>
      <c r="F3" s="45"/>
      <c r="G3" s="46"/>
      <c r="H3" s="45"/>
      <c r="I3" s="45"/>
    </row>
    <row r="4" spans="1:13" x14ac:dyDescent="0.25">
      <c r="A4" s="47"/>
      <c r="B4" s="48"/>
      <c r="C4" s="48"/>
      <c r="D4" s="48"/>
      <c r="E4" s="49"/>
      <c r="F4" s="48"/>
      <c r="G4" s="49"/>
      <c r="H4" s="48"/>
      <c r="I4" s="48"/>
    </row>
    <row r="5" spans="1:13" x14ac:dyDescent="0.25">
      <c r="A5" s="47"/>
      <c r="B5" s="48"/>
      <c r="C5" s="48"/>
      <c r="D5" s="48"/>
      <c r="E5" s="50"/>
      <c r="F5" s="48"/>
      <c r="G5" s="49"/>
      <c r="H5" s="48"/>
      <c r="I5" s="48"/>
    </row>
    <row r="6" spans="1:13" ht="8.25" customHeight="1" x14ac:dyDescent="0.25">
      <c r="A6" s="47"/>
      <c r="B6" s="48"/>
      <c r="C6" s="48"/>
      <c r="D6" s="48"/>
      <c r="E6" s="49"/>
      <c r="F6" s="48"/>
      <c r="G6" s="49"/>
      <c r="H6" s="48"/>
      <c r="I6" s="48"/>
    </row>
    <row r="7" spans="1:13" ht="5.25" customHeight="1" x14ac:dyDescent="0.25">
      <c r="A7" s="47"/>
      <c r="B7" s="48"/>
      <c r="C7" s="48"/>
      <c r="D7" s="48"/>
      <c r="E7" s="49"/>
      <c r="F7" s="48"/>
      <c r="G7" s="49"/>
      <c r="H7" s="48"/>
      <c r="I7" s="48"/>
    </row>
    <row r="8" spans="1:13" ht="20.25" x14ac:dyDescent="0.3">
      <c r="A8" s="92" t="s">
        <v>12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</row>
    <row r="9" spans="1:13" ht="29.25" customHeight="1" x14ac:dyDescent="0.25">
      <c r="A9" s="112" t="s">
        <v>34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</row>
    <row r="10" spans="1:13" x14ac:dyDescent="0.25">
      <c r="A10" s="108" t="s">
        <v>51</v>
      </c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10"/>
    </row>
    <row r="11" spans="1:13" x14ac:dyDescent="0.25">
      <c r="A11" s="31" t="s">
        <v>4</v>
      </c>
      <c r="B11" s="98" t="s">
        <v>5</v>
      </c>
      <c r="C11" s="98"/>
      <c r="D11" s="98"/>
      <c r="E11" s="98"/>
      <c r="F11" s="31" t="s">
        <v>6</v>
      </c>
      <c r="G11" s="98" t="s">
        <v>7</v>
      </c>
      <c r="H11" s="98"/>
      <c r="I11" s="31" t="s">
        <v>8</v>
      </c>
      <c r="J11" s="31" t="s">
        <v>9</v>
      </c>
      <c r="K11" s="31" t="s">
        <v>10</v>
      </c>
      <c r="L11" s="31"/>
      <c r="M11" s="31" t="s">
        <v>11</v>
      </c>
    </row>
    <row r="12" spans="1:13" ht="32.25" customHeight="1" x14ac:dyDescent="0.25">
      <c r="A12" s="1">
        <v>1</v>
      </c>
      <c r="B12" s="106" t="s">
        <v>41</v>
      </c>
      <c r="C12" s="106"/>
      <c r="D12" s="106"/>
      <c r="E12" s="106"/>
      <c r="F12" s="22" t="s">
        <v>89</v>
      </c>
      <c r="G12" s="107"/>
      <c r="H12" s="107"/>
      <c r="I12" s="24">
        <f>IF(F12="SI",3,IF(F12="NO",2,1))</f>
        <v>3</v>
      </c>
      <c r="J12" s="51">
        <f>IF(F12="NO APLICA",0,1)</f>
        <v>1</v>
      </c>
      <c r="K12" s="51">
        <f t="shared" ref="K12" si="0">J12*I12</f>
        <v>3</v>
      </c>
      <c r="L12" s="51">
        <f>IF(F12="SI",1,IF(F12="NO",0,0))</f>
        <v>1</v>
      </c>
      <c r="M12" s="21">
        <f>IF(F12="No","3 - Nulo",0)</f>
        <v>0</v>
      </c>
    </row>
    <row r="13" spans="1:13" ht="28.5" customHeight="1" x14ac:dyDescent="0.25">
      <c r="A13" s="1">
        <v>2</v>
      </c>
      <c r="B13" s="106" t="s">
        <v>42</v>
      </c>
      <c r="C13" s="106"/>
      <c r="D13" s="106"/>
      <c r="E13" s="106"/>
      <c r="F13" s="22" t="s">
        <v>89</v>
      </c>
      <c r="G13" s="107"/>
      <c r="H13" s="107"/>
      <c r="I13" s="24">
        <f t="shared" ref="I13:I20" si="1">IF(F13="SI",3,IF(F13="NO",2,1))</f>
        <v>3</v>
      </c>
      <c r="J13" s="51">
        <f t="shared" ref="J13:J17" si="2">IF(F13="NO APLICA",0,1)</f>
        <v>1</v>
      </c>
      <c r="K13" s="51">
        <f t="shared" ref="K13:K17" si="3">J13*I13</f>
        <v>3</v>
      </c>
      <c r="L13" s="51">
        <f t="shared" ref="L13:L17" si="4">IF(F13="SI",1,IF(F13="NO",0,0))</f>
        <v>1</v>
      </c>
      <c r="M13" s="21">
        <f>IF(F13="No","3 - Nulo",0)</f>
        <v>0</v>
      </c>
    </row>
    <row r="14" spans="1:13" ht="34.5" customHeight="1" x14ac:dyDescent="0.25">
      <c r="A14" s="1">
        <v>3</v>
      </c>
      <c r="B14" s="106" t="s">
        <v>78</v>
      </c>
      <c r="C14" s="106"/>
      <c r="D14" s="106"/>
      <c r="E14" s="106"/>
      <c r="F14" s="22" t="s">
        <v>89</v>
      </c>
      <c r="G14" s="107"/>
      <c r="H14" s="107"/>
      <c r="I14" s="24">
        <f t="shared" si="1"/>
        <v>3</v>
      </c>
      <c r="J14" s="51">
        <f t="shared" si="2"/>
        <v>1</v>
      </c>
      <c r="K14" s="51">
        <f t="shared" si="3"/>
        <v>3</v>
      </c>
      <c r="L14" s="51">
        <f t="shared" si="4"/>
        <v>1</v>
      </c>
      <c r="M14" s="21">
        <f t="shared" ref="M14:M16" si="5">IF(F14="No","3 - Nulo",0)</f>
        <v>0</v>
      </c>
    </row>
    <row r="15" spans="1:13" ht="21.75" customHeight="1" x14ac:dyDescent="0.25">
      <c r="A15" s="1">
        <v>4</v>
      </c>
      <c r="B15" s="106" t="s">
        <v>67</v>
      </c>
      <c r="C15" s="106"/>
      <c r="D15" s="106"/>
      <c r="E15" s="106"/>
      <c r="F15" s="22" t="s">
        <v>89</v>
      </c>
      <c r="G15" s="107"/>
      <c r="H15" s="107"/>
      <c r="I15" s="24">
        <f t="shared" si="1"/>
        <v>3</v>
      </c>
      <c r="J15" s="51">
        <f t="shared" si="2"/>
        <v>1</v>
      </c>
      <c r="K15" s="51">
        <f t="shared" si="3"/>
        <v>3</v>
      </c>
      <c r="L15" s="51">
        <f t="shared" si="4"/>
        <v>1</v>
      </c>
      <c r="M15" s="21">
        <f t="shared" si="5"/>
        <v>0</v>
      </c>
    </row>
    <row r="16" spans="1:13" s="2" customFormat="1" ht="45" customHeight="1" x14ac:dyDescent="0.25">
      <c r="A16" s="23">
        <v>5</v>
      </c>
      <c r="B16" s="106" t="s">
        <v>13</v>
      </c>
      <c r="C16" s="106"/>
      <c r="D16" s="106"/>
      <c r="E16" s="106"/>
      <c r="F16" s="22" t="s">
        <v>89</v>
      </c>
      <c r="G16" s="116"/>
      <c r="H16" s="116"/>
      <c r="I16" s="24">
        <f t="shared" si="1"/>
        <v>3</v>
      </c>
      <c r="J16" s="51">
        <f t="shared" si="2"/>
        <v>1</v>
      </c>
      <c r="K16" s="51">
        <f t="shared" si="3"/>
        <v>3</v>
      </c>
      <c r="L16" s="51">
        <f t="shared" si="4"/>
        <v>1</v>
      </c>
      <c r="M16" s="21">
        <f t="shared" si="5"/>
        <v>0</v>
      </c>
    </row>
    <row r="17" spans="1:13" ht="56.25" customHeight="1" x14ac:dyDescent="0.25">
      <c r="A17" s="23">
        <v>6</v>
      </c>
      <c r="B17" s="106" t="s">
        <v>50</v>
      </c>
      <c r="C17" s="106"/>
      <c r="D17" s="106"/>
      <c r="E17" s="106"/>
      <c r="F17" s="22" t="s">
        <v>89</v>
      </c>
      <c r="G17" s="117"/>
      <c r="H17" s="117"/>
      <c r="I17" s="24">
        <f t="shared" ref="I17" si="6">IF(F17="SI",3,IF(F17="NO",2,1))</f>
        <v>3</v>
      </c>
      <c r="J17" s="51">
        <f t="shared" si="2"/>
        <v>1</v>
      </c>
      <c r="K17" s="51">
        <f t="shared" si="3"/>
        <v>3</v>
      </c>
      <c r="L17" s="51">
        <f t="shared" si="4"/>
        <v>1</v>
      </c>
      <c r="M17" s="21">
        <f t="shared" ref="M17" si="7">IF(F17="No","3 - Nulo",0)</f>
        <v>0</v>
      </c>
    </row>
    <row r="18" spans="1:13" s="2" customFormat="1" ht="29.25" customHeight="1" x14ac:dyDescent="0.2">
      <c r="A18" s="23">
        <v>7</v>
      </c>
      <c r="B18" s="118" t="s">
        <v>37</v>
      </c>
      <c r="C18" s="119"/>
      <c r="D18" s="119"/>
      <c r="E18" s="120"/>
      <c r="F18" s="22">
        <v>0</v>
      </c>
      <c r="G18" s="27"/>
      <c r="H18" s="28"/>
      <c r="I18" s="24">
        <f>IF(AND(F18&gt;-1,F18&lt;6),3,IF(AND(F18&gt;5,F18&lt;11),2,1))</f>
        <v>3</v>
      </c>
      <c r="J18" s="52">
        <v>1</v>
      </c>
      <c r="K18" s="52">
        <f>IF((F18&lt;=5),1,IF(AND(F18&gt;5,F18&lt;=10),0.5,IF((F18&gt;10),0,0)))</f>
        <v>1</v>
      </c>
      <c r="L18" s="52">
        <f>IF((F18&lt;=5),1,IF(AND(F18&gt;5,F18&lt;=10),0.5,IF((F18&gt;10),0,0)))</f>
        <v>1</v>
      </c>
      <c r="M18" s="21"/>
    </row>
    <row r="19" spans="1:13" x14ac:dyDescent="0.25">
      <c r="A19" s="108" t="s">
        <v>51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10"/>
    </row>
    <row r="20" spans="1:13" ht="40.5" customHeight="1" x14ac:dyDescent="0.25">
      <c r="A20" s="25">
        <v>8</v>
      </c>
      <c r="B20" s="106" t="s">
        <v>52</v>
      </c>
      <c r="C20" s="106"/>
      <c r="D20" s="106"/>
      <c r="E20" s="106"/>
      <c r="F20" s="22" t="s">
        <v>89</v>
      </c>
      <c r="G20" s="107"/>
      <c r="H20" s="107"/>
      <c r="I20" s="24">
        <f t="shared" si="1"/>
        <v>3</v>
      </c>
      <c r="J20" s="51">
        <f t="shared" ref="J20:J41" si="8">IF(F20="NO APLICA",0,1)</f>
        <v>1</v>
      </c>
      <c r="K20" s="51">
        <f t="shared" ref="K20:K42" si="9">J20*I20</f>
        <v>3</v>
      </c>
      <c r="L20" s="51">
        <f t="shared" ref="L20:L41" si="10">IF(F20="SI",1,IF(F20="NO",0,0))</f>
        <v>1</v>
      </c>
      <c r="M20" s="21">
        <f>IF(F20="No","3 - Nulo",0)</f>
        <v>0</v>
      </c>
    </row>
    <row r="21" spans="1:13" ht="84.75" customHeight="1" x14ac:dyDescent="0.25">
      <c r="A21" s="26">
        <v>9</v>
      </c>
      <c r="B21" s="106" t="s">
        <v>68</v>
      </c>
      <c r="C21" s="106"/>
      <c r="D21" s="106"/>
      <c r="E21" s="106"/>
      <c r="F21" s="22" t="s">
        <v>89</v>
      </c>
      <c r="G21" s="107"/>
      <c r="H21" s="107"/>
      <c r="I21" s="24">
        <f t="shared" ref="I21:I41" si="11">IF(F21="SI",3,IF(F21="NO",2,1))</f>
        <v>3</v>
      </c>
      <c r="J21" s="51">
        <f t="shared" si="8"/>
        <v>1</v>
      </c>
      <c r="K21" s="51">
        <f t="shared" si="9"/>
        <v>3</v>
      </c>
      <c r="L21" s="51">
        <f t="shared" si="10"/>
        <v>1</v>
      </c>
      <c r="M21" s="21">
        <f t="shared" ref="M21:M41" si="12">IF(F21="No","3 - Nulo",0)</f>
        <v>0</v>
      </c>
    </row>
    <row r="22" spans="1:13" ht="52.5" customHeight="1" x14ac:dyDescent="0.25">
      <c r="A22" s="25">
        <v>10</v>
      </c>
      <c r="B22" s="106" t="s">
        <v>53</v>
      </c>
      <c r="C22" s="106"/>
      <c r="D22" s="106"/>
      <c r="E22" s="106"/>
      <c r="F22" s="22" t="s">
        <v>89</v>
      </c>
      <c r="G22" s="107"/>
      <c r="H22" s="107"/>
      <c r="I22" s="24">
        <f t="shared" si="11"/>
        <v>3</v>
      </c>
      <c r="J22" s="51">
        <f t="shared" si="8"/>
        <v>1</v>
      </c>
      <c r="K22" s="51">
        <f t="shared" si="9"/>
        <v>3</v>
      </c>
      <c r="L22" s="51">
        <f t="shared" si="10"/>
        <v>1</v>
      </c>
      <c r="M22" s="21">
        <f t="shared" si="12"/>
        <v>0</v>
      </c>
    </row>
    <row r="23" spans="1:13" ht="30" customHeight="1" x14ac:dyDescent="0.25">
      <c r="A23" s="26">
        <v>11</v>
      </c>
      <c r="B23" s="106" t="s">
        <v>54</v>
      </c>
      <c r="C23" s="106"/>
      <c r="D23" s="106"/>
      <c r="E23" s="106"/>
      <c r="F23" s="22" t="s">
        <v>89</v>
      </c>
      <c r="G23" s="107"/>
      <c r="H23" s="107"/>
      <c r="I23" s="24">
        <f t="shared" si="11"/>
        <v>3</v>
      </c>
      <c r="J23" s="51">
        <f t="shared" si="8"/>
        <v>1</v>
      </c>
      <c r="K23" s="51">
        <f t="shared" si="9"/>
        <v>3</v>
      </c>
      <c r="L23" s="51">
        <f t="shared" si="10"/>
        <v>1</v>
      </c>
      <c r="M23" s="21">
        <f t="shared" si="12"/>
        <v>0</v>
      </c>
    </row>
    <row r="24" spans="1:13" ht="30" customHeight="1" x14ac:dyDescent="0.25">
      <c r="A24" s="25">
        <v>12</v>
      </c>
      <c r="B24" s="106" t="s">
        <v>69</v>
      </c>
      <c r="C24" s="106"/>
      <c r="D24" s="106"/>
      <c r="E24" s="106"/>
      <c r="F24" s="22" t="s">
        <v>89</v>
      </c>
      <c r="G24" s="107"/>
      <c r="H24" s="107"/>
      <c r="I24" s="24">
        <f t="shared" si="11"/>
        <v>3</v>
      </c>
      <c r="J24" s="51">
        <f t="shared" si="8"/>
        <v>1</v>
      </c>
      <c r="K24" s="51">
        <f t="shared" si="9"/>
        <v>3</v>
      </c>
      <c r="L24" s="51">
        <f t="shared" si="10"/>
        <v>1</v>
      </c>
      <c r="M24" s="21">
        <f t="shared" si="12"/>
        <v>0</v>
      </c>
    </row>
    <row r="25" spans="1:13" ht="45.75" customHeight="1" x14ac:dyDescent="0.25">
      <c r="A25" s="26">
        <v>13</v>
      </c>
      <c r="B25" s="106" t="s">
        <v>55</v>
      </c>
      <c r="C25" s="106"/>
      <c r="D25" s="106"/>
      <c r="E25" s="106"/>
      <c r="F25" s="22" t="s">
        <v>89</v>
      </c>
      <c r="G25" s="107"/>
      <c r="H25" s="107"/>
      <c r="I25" s="24">
        <f t="shared" si="11"/>
        <v>3</v>
      </c>
      <c r="J25" s="51">
        <f t="shared" si="8"/>
        <v>1</v>
      </c>
      <c r="K25" s="51">
        <f t="shared" si="9"/>
        <v>3</v>
      </c>
      <c r="L25" s="51">
        <f t="shared" si="10"/>
        <v>1</v>
      </c>
      <c r="M25" s="21">
        <f t="shared" si="12"/>
        <v>0</v>
      </c>
    </row>
    <row r="26" spans="1:13" ht="43.5" customHeight="1" x14ac:dyDescent="0.25">
      <c r="A26" s="25">
        <v>14</v>
      </c>
      <c r="B26" s="106" t="s">
        <v>56</v>
      </c>
      <c r="C26" s="106"/>
      <c r="D26" s="106"/>
      <c r="E26" s="106"/>
      <c r="F26" s="22" t="s">
        <v>89</v>
      </c>
      <c r="G26" s="107"/>
      <c r="H26" s="107"/>
      <c r="I26" s="24">
        <f t="shared" si="11"/>
        <v>3</v>
      </c>
      <c r="J26" s="51">
        <f t="shared" si="8"/>
        <v>1</v>
      </c>
      <c r="K26" s="51">
        <f t="shared" si="9"/>
        <v>3</v>
      </c>
      <c r="L26" s="51">
        <f t="shared" si="10"/>
        <v>1</v>
      </c>
      <c r="M26" s="21">
        <f t="shared" si="12"/>
        <v>0</v>
      </c>
    </row>
    <row r="27" spans="1:13" ht="45" customHeight="1" x14ac:dyDescent="0.25">
      <c r="A27" s="26">
        <v>15</v>
      </c>
      <c r="B27" s="106" t="s">
        <v>57</v>
      </c>
      <c r="C27" s="106"/>
      <c r="D27" s="106"/>
      <c r="E27" s="106"/>
      <c r="F27" s="22" t="s">
        <v>89</v>
      </c>
      <c r="G27" s="107"/>
      <c r="H27" s="107"/>
      <c r="I27" s="24">
        <f t="shared" si="11"/>
        <v>3</v>
      </c>
      <c r="J27" s="51">
        <f t="shared" si="8"/>
        <v>1</v>
      </c>
      <c r="K27" s="51">
        <f t="shared" si="9"/>
        <v>3</v>
      </c>
      <c r="L27" s="51">
        <f t="shared" si="10"/>
        <v>1</v>
      </c>
      <c r="M27" s="21">
        <f t="shared" si="12"/>
        <v>0</v>
      </c>
    </row>
    <row r="28" spans="1:13" ht="32.25" customHeight="1" x14ac:dyDescent="0.25">
      <c r="A28" s="25">
        <v>16</v>
      </c>
      <c r="B28" s="106" t="s">
        <v>58</v>
      </c>
      <c r="C28" s="106"/>
      <c r="D28" s="106"/>
      <c r="E28" s="106"/>
      <c r="F28" s="22" t="s">
        <v>89</v>
      </c>
      <c r="G28" s="107"/>
      <c r="H28" s="107"/>
      <c r="I28" s="24">
        <f t="shared" si="11"/>
        <v>3</v>
      </c>
      <c r="J28" s="51">
        <f t="shared" si="8"/>
        <v>1</v>
      </c>
      <c r="K28" s="51">
        <f t="shared" si="9"/>
        <v>3</v>
      </c>
      <c r="L28" s="51">
        <f t="shared" si="10"/>
        <v>1</v>
      </c>
      <c r="M28" s="21">
        <f t="shared" si="12"/>
        <v>0</v>
      </c>
    </row>
    <row r="29" spans="1:13" ht="39.75" customHeight="1" x14ac:dyDescent="0.25">
      <c r="A29" s="26">
        <v>17</v>
      </c>
      <c r="B29" s="106" t="s">
        <v>59</v>
      </c>
      <c r="C29" s="106"/>
      <c r="D29" s="106"/>
      <c r="E29" s="106"/>
      <c r="F29" s="22" t="s">
        <v>89</v>
      </c>
      <c r="G29" s="107"/>
      <c r="H29" s="107"/>
      <c r="I29" s="24">
        <f t="shared" si="11"/>
        <v>3</v>
      </c>
      <c r="J29" s="51">
        <f t="shared" si="8"/>
        <v>1</v>
      </c>
      <c r="K29" s="51">
        <f t="shared" si="9"/>
        <v>3</v>
      </c>
      <c r="L29" s="51">
        <f t="shared" si="10"/>
        <v>1</v>
      </c>
      <c r="M29" s="21">
        <f t="shared" si="12"/>
        <v>0</v>
      </c>
    </row>
    <row r="30" spans="1:13" ht="30" customHeight="1" x14ac:dyDescent="0.25">
      <c r="A30" s="25">
        <v>18</v>
      </c>
      <c r="B30" s="106" t="s">
        <v>60</v>
      </c>
      <c r="C30" s="106"/>
      <c r="D30" s="106"/>
      <c r="E30" s="106"/>
      <c r="F30" s="22" t="s">
        <v>89</v>
      </c>
      <c r="G30" s="107"/>
      <c r="H30" s="107"/>
      <c r="I30" s="24">
        <f t="shared" si="11"/>
        <v>3</v>
      </c>
      <c r="J30" s="51">
        <f t="shared" si="8"/>
        <v>1</v>
      </c>
      <c r="K30" s="51">
        <f t="shared" si="9"/>
        <v>3</v>
      </c>
      <c r="L30" s="51">
        <f t="shared" si="10"/>
        <v>1</v>
      </c>
      <c r="M30" s="21">
        <f t="shared" si="12"/>
        <v>0</v>
      </c>
    </row>
    <row r="31" spans="1:13" ht="30" customHeight="1" x14ac:dyDescent="0.25">
      <c r="A31" s="26">
        <v>19</v>
      </c>
      <c r="B31" s="106" t="s">
        <v>61</v>
      </c>
      <c r="C31" s="106"/>
      <c r="D31" s="106"/>
      <c r="E31" s="106"/>
      <c r="F31" s="22" t="s">
        <v>89</v>
      </c>
      <c r="G31" s="107"/>
      <c r="H31" s="107"/>
      <c r="I31" s="24">
        <f t="shared" si="11"/>
        <v>3</v>
      </c>
      <c r="J31" s="51">
        <f t="shared" si="8"/>
        <v>1</v>
      </c>
      <c r="K31" s="51">
        <f t="shared" si="9"/>
        <v>3</v>
      </c>
      <c r="L31" s="51">
        <f t="shared" si="10"/>
        <v>1</v>
      </c>
      <c r="M31" s="21">
        <f t="shared" si="12"/>
        <v>0</v>
      </c>
    </row>
    <row r="32" spans="1:13" ht="33" customHeight="1" x14ac:dyDescent="0.25">
      <c r="A32" s="25">
        <v>20</v>
      </c>
      <c r="B32" s="106" t="s">
        <v>62</v>
      </c>
      <c r="C32" s="106"/>
      <c r="D32" s="106"/>
      <c r="E32" s="106"/>
      <c r="F32" s="22" t="s">
        <v>89</v>
      </c>
      <c r="G32" s="107"/>
      <c r="H32" s="107"/>
      <c r="I32" s="24">
        <f t="shared" si="11"/>
        <v>3</v>
      </c>
      <c r="J32" s="51">
        <f t="shared" si="8"/>
        <v>1</v>
      </c>
      <c r="K32" s="51">
        <f t="shared" si="9"/>
        <v>3</v>
      </c>
      <c r="L32" s="51">
        <f t="shared" si="10"/>
        <v>1</v>
      </c>
      <c r="M32" s="21">
        <f t="shared" si="12"/>
        <v>0</v>
      </c>
    </row>
    <row r="33" spans="1:13" ht="53.25" customHeight="1" x14ac:dyDescent="0.25">
      <c r="A33" s="26">
        <v>21</v>
      </c>
      <c r="B33" s="106" t="s">
        <v>79</v>
      </c>
      <c r="C33" s="106"/>
      <c r="D33" s="106"/>
      <c r="E33" s="106"/>
      <c r="F33" s="22" t="s">
        <v>89</v>
      </c>
      <c r="G33" s="107"/>
      <c r="H33" s="107"/>
      <c r="I33" s="24">
        <f t="shared" si="11"/>
        <v>3</v>
      </c>
      <c r="J33" s="51">
        <f t="shared" si="8"/>
        <v>1</v>
      </c>
      <c r="K33" s="51">
        <f t="shared" si="9"/>
        <v>3</v>
      </c>
      <c r="L33" s="51">
        <f t="shared" si="10"/>
        <v>1</v>
      </c>
      <c r="M33" s="21">
        <f t="shared" si="12"/>
        <v>0</v>
      </c>
    </row>
    <row r="34" spans="1:13" ht="39.75" customHeight="1" x14ac:dyDescent="0.25">
      <c r="A34" s="25">
        <v>22</v>
      </c>
      <c r="B34" s="106" t="s">
        <v>70</v>
      </c>
      <c r="C34" s="106"/>
      <c r="D34" s="106"/>
      <c r="E34" s="106"/>
      <c r="F34" s="22" t="s">
        <v>89</v>
      </c>
      <c r="G34" s="107"/>
      <c r="H34" s="107"/>
      <c r="I34" s="24">
        <f t="shared" si="11"/>
        <v>3</v>
      </c>
      <c r="J34" s="51">
        <f t="shared" si="8"/>
        <v>1</v>
      </c>
      <c r="K34" s="51">
        <f t="shared" si="9"/>
        <v>3</v>
      </c>
      <c r="L34" s="51">
        <f t="shared" si="10"/>
        <v>1</v>
      </c>
      <c r="M34" s="21">
        <f t="shared" si="12"/>
        <v>0</v>
      </c>
    </row>
    <row r="35" spans="1:13" ht="43.5" customHeight="1" x14ac:dyDescent="0.25">
      <c r="A35" s="26">
        <v>23</v>
      </c>
      <c r="B35" s="106" t="s">
        <v>71</v>
      </c>
      <c r="C35" s="106"/>
      <c r="D35" s="106"/>
      <c r="E35" s="106"/>
      <c r="F35" s="22" t="s">
        <v>89</v>
      </c>
      <c r="G35" s="107"/>
      <c r="H35" s="107"/>
      <c r="I35" s="24">
        <f t="shared" si="11"/>
        <v>3</v>
      </c>
      <c r="J35" s="51">
        <f t="shared" si="8"/>
        <v>1</v>
      </c>
      <c r="K35" s="51">
        <f t="shared" si="9"/>
        <v>3</v>
      </c>
      <c r="L35" s="51">
        <f t="shared" si="10"/>
        <v>1</v>
      </c>
      <c r="M35" s="21">
        <f t="shared" si="12"/>
        <v>0</v>
      </c>
    </row>
    <row r="36" spans="1:13" ht="51.75" customHeight="1" x14ac:dyDescent="0.25">
      <c r="A36" s="25">
        <v>24</v>
      </c>
      <c r="B36" s="106" t="s">
        <v>72</v>
      </c>
      <c r="C36" s="106"/>
      <c r="D36" s="106"/>
      <c r="E36" s="106"/>
      <c r="F36" s="22" t="s">
        <v>89</v>
      </c>
      <c r="G36" s="107"/>
      <c r="H36" s="107"/>
      <c r="I36" s="24">
        <f t="shared" si="11"/>
        <v>3</v>
      </c>
      <c r="J36" s="51">
        <f t="shared" si="8"/>
        <v>1</v>
      </c>
      <c r="K36" s="51">
        <f t="shared" si="9"/>
        <v>3</v>
      </c>
      <c r="L36" s="51">
        <f t="shared" si="10"/>
        <v>1</v>
      </c>
      <c r="M36" s="21">
        <f t="shared" si="12"/>
        <v>0</v>
      </c>
    </row>
    <row r="37" spans="1:13" ht="42" customHeight="1" x14ac:dyDescent="0.25">
      <c r="A37" s="26">
        <v>25</v>
      </c>
      <c r="B37" s="106" t="s">
        <v>73</v>
      </c>
      <c r="C37" s="106"/>
      <c r="D37" s="106"/>
      <c r="E37" s="106"/>
      <c r="F37" s="22" t="s">
        <v>89</v>
      </c>
      <c r="G37" s="107"/>
      <c r="H37" s="107"/>
      <c r="I37" s="24">
        <f t="shared" si="11"/>
        <v>3</v>
      </c>
      <c r="J37" s="51">
        <f t="shared" si="8"/>
        <v>1</v>
      </c>
      <c r="K37" s="51">
        <f t="shared" si="9"/>
        <v>3</v>
      </c>
      <c r="L37" s="51">
        <f t="shared" si="10"/>
        <v>1</v>
      </c>
      <c r="M37" s="21">
        <f t="shared" si="12"/>
        <v>0</v>
      </c>
    </row>
    <row r="38" spans="1:13" ht="39.75" customHeight="1" x14ac:dyDescent="0.25">
      <c r="A38" s="25">
        <v>26</v>
      </c>
      <c r="B38" s="106" t="s">
        <v>80</v>
      </c>
      <c r="C38" s="106"/>
      <c r="D38" s="106"/>
      <c r="E38" s="106"/>
      <c r="F38" s="22" t="s">
        <v>89</v>
      </c>
      <c r="G38" s="107"/>
      <c r="H38" s="107"/>
      <c r="I38" s="24">
        <f t="shared" si="11"/>
        <v>3</v>
      </c>
      <c r="J38" s="51">
        <f t="shared" si="8"/>
        <v>1</v>
      </c>
      <c r="K38" s="51">
        <f t="shared" si="9"/>
        <v>3</v>
      </c>
      <c r="L38" s="51">
        <f t="shared" si="10"/>
        <v>1</v>
      </c>
      <c r="M38" s="21">
        <f t="shared" si="12"/>
        <v>0</v>
      </c>
    </row>
    <row r="39" spans="1:13" ht="40.5" customHeight="1" x14ac:dyDescent="0.25">
      <c r="A39" s="26">
        <v>27</v>
      </c>
      <c r="B39" s="106" t="s">
        <v>81</v>
      </c>
      <c r="C39" s="106"/>
      <c r="D39" s="106"/>
      <c r="E39" s="106"/>
      <c r="F39" s="22" t="s">
        <v>89</v>
      </c>
      <c r="G39" s="107"/>
      <c r="H39" s="107"/>
      <c r="I39" s="24">
        <f t="shared" si="11"/>
        <v>3</v>
      </c>
      <c r="J39" s="51">
        <f t="shared" si="8"/>
        <v>1</v>
      </c>
      <c r="K39" s="51">
        <f t="shared" si="9"/>
        <v>3</v>
      </c>
      <c r="L39" s="51">
        <f t="shared" si="10"/>
        <v>1</v>
      </c>
      <c r="M39" s="21">
        <f t="shared" si="12"/>
        <v>0</v>
      </c>
    </row>
    <row r="40" spans="1:13" ht="21" customHeight="1" x14ac:dyDescent="0.25">
      <c r="A40" s="25">
        <v>28</v>
      </c>
      <c r="B40" s="106" t="s">
        <v>63</v>
      </c>
      <c r="C40" s="106"/>
      <c r="D40" s="106"/>
      <c r="E40" s="106"/>
      <c r="F40" s="22" t="s">
        <v>89</v>
      </c>
      <c r="G40" s="107"/>
      <c r="H40" s="107"/>
      <c r="I40" s="24">
        <f t="shared" si="11"/>
        <v>3</v>
      </c>
      <c r="J40" s="51">
        <f t="shared" si="8"/>
        <v>1</v>
      </c>
      <c r="K40" s="51">
        <f t="shared" si="9"/>
        <v>3</v>
      </c>
      <c r="L40" s="51">
        <f t="shared" si="10"/>
        <v>1</v>
      </c>
      <c r="M40" s="21">
        <f t="shared" si="12"/>
        <v>0</v>
      </c>
    </row>
    <row r="41" spans="1:13" ht="23.25" customHeight="1" x14ac:dyDescent="0.25">
      <c r="A41" s="26">
        <v>29</v>
      </c>
      <c r="B41" s="106" t="s">
        <v>64</v>
      </c>
      <c r="C41" s="106"/>
      <c r="D41" s="106"/>
      <c r="E41" s="106"/>
      <c r="F41" s="22" t="s">
        <v>90</v>
      </c>
      <c r="G41" s="107"/>
      <c r="H41" s="107"/>
      <c r="I41" s="24">
        <f t="shared" si="11"/>
        <v>1</v>
      </c>
      <c r="J41" s="51">
        <f t="shared" si="8"/>
        <v>0</v>
      </c>
      <c r="K41" s="51">
        <f t="shared" si="9"/>
        <v>0</v>
      </c>
      <c r="L41" s="51">
        <f t="shared" si="10"/>
        <v>0</v>
      </c>
      <c r="M41" s="21">
        <f t="shared" si="12"/>
        <v>0</v>
      </c>
    </row>
    <row r="42" spans="1:13" ht="16.5" thickBot="1" x14ac:dyDescent="0.3">
      <c r="A42" s="41"/>
      <c r="F42" s="113" t="s">
        <v>38</v>
      </c>
      <c r="G42" s="114"/>
      <c r="H42" s="115"/>
      <c r="I42" s="19">
        <f>IFERROR(L42/J42,"-")</f>
        <v>1</v>
      </c>
      <c r="J42" s="53">
        <f>SUM(J20:J41,J12:J18)</f>
        <v>28</v>
      </c>
      <c r="K42" s="53">
        <f t="shared" si="9"/>
        <v>28</v>
      </c>
      <c r="L42" s="53">
        <f>SUM(L20:L41,L12:L18)</f>
        <v>28</v>
      </c>
    </row>
  </sheetData>
  <sheetProtection sheet="1"/>
  <mergeCells count="64">
    <mergeCell ref="B16:E16"/>
    <mergeCell ref="G16:H16"/>
    <mergeCell ref="B17:E17"/>
    <mergeCell ref="G17:H17"/>
    <mergeCell ref="B26:E26"/>
    <mergeCell ref="G26:H26"/>
    <mergeCell ref="A19:L19"/>
    <mergeCell ref="G24:H24"/>
    <mergeCell ref="B18:E18"/>
    <mergeCell ref="B20:E20"/>
    <mergeCell ref="G20:H20"/>
    <mergeCell ref="F42:H42"/>
    <mergeCell ref="B21:E21"/>
    <mergeCell ref="G21:H21"/>
    <mergeCell ref="B22:E22"/>
    <mergeCell ref="G22:H22"/>
    <mergeCell ref="B23:E23"/>
    <mergeCell ref="G23:H23"/>
    <mergeCell ref="B24:E24"/>
    <mergeCell ref="B31:E31"/>
    <mergeCell ref="G31:H31"/>
    <mergeCell ref="B28:E28"/>
    <mergeCell ref="G28:H28"/>
    <mergeCell ref="B35:E35"/>
    <mergeCell ref="G35:H35"/>
    <mergeCell ref="B32:E32"/>
    <mergeCell ref="G32:H32"/>
    <mergeCell ref="A10:L10"/>
    <mergeCell ref="A8:M8"/>
    <mergeCell ref="A9:M9"/>
    <mergeCell ref="B11:E11"/>
    <mergeCell ref="G11:H11"/>
    <mergeCell ref="B12:E12"/>
    <mergeCell ref="G12:H12"/>
    <mergeCell ref="B29:E29"/>
    <mergeCell ref="G29:H29"/>
    <mergeCell ref="B30:E30"/>
    <mergeCell ref="G30:H30"/>
    <mergeCell ref="G27:H27"/>
    <mergeCell ref="B27:E27"/>
    <mergeCell ref="B25:E25"/>
    <mergeCell ref="G25:H25"/>
    <mergeCell ref="B13:E13"/>
    <mergeCell ref="G13:H13"/>
    <mergeCell ref="B14:E14"/>
    <mergeCell ref="G14:H14"/>
    <mergeCell ref="B15:E15"/>
    <mergeCell ref="G15:H15"/>
    <mergeCell ref="B33:E33"/>
    <mergeCell ref="G33:H33"/>
    <mergeCell ref="B34:E34"/>
    <mergeCell ref="G34:H34"/>
    <mergeCell ref="B38:E38"/>
    <mergeCell ref="G38:H38"/>
    <mergeCell ref="B36:E36"/>
    <mergeCell ref="G36:H36"/>
    <mergeCell ref="B37:E37"/>
    <mergeCell ref="G37:H37"/>
    <mergeCell ref="B41:E41"/>
    <mergeCell ref="G41:H41"/>
    <mergeCell ref="B39:E39"/>
    <mergeCell ref="G39:H39"/>
    <mergeCell ref="B40:E40"/>
    <mergeCell ref="G40:H40"/>
  </mergeCells>
  <conditionalFormatting sqref="M12 M14 M21:M41">
    <cfRule type="cellIs" dxfId="8" priority="58" stopIfTrue="1" operator="notEqual">
      <formula>0</formula>
    </cfRule>
  </conditionalFormatting>
  <conditionalFormatting sqref="M13 M15">
    <cfRule type="cellIs" dxfId="7" priority="56" stopIfTrue="1" operator="notEqual">
      <formula>0</formula>
    </cfRule>
  </conditionalFormatting>
  <conditionalFormatting sqref="M20">
    <cfRule type="cellIs" dxfId="6" priority="54" stopIfTrue="1" operator="notEqual">
      <formula>0</formula>
    </cfRule>
  </conditionalFormatting>
  <conditionalFormatting sqref="M18">
    <cfRule type="cellIs" dxfId="5" priority="49" stopIfTrue="1" operator="notEqual">
      <formula>0</formula>
    </cfRule>
  </conditionalFormatting>
  <conditionalFormatting sqref="I42">
    <cfRule type="cellIs" dxfId="4" priority="13" operator="lessThan">
      <formula>80%</formula>
    </cfRule>
    <cfRule type="cellIs" dxfId="3" priority="14" operator="between">
      <formula>80%</formula>
      <formula>89%</formula>
    </cfRule>
    <cfRule type="cellIs" dxfId="2" priority="15" operator="greaterThan">
      <formula>89%</formula>
    </cfRule>
  </conditionalFormatting>
  <conditionalFormatting sqref="M17">
    <cfRule type="cellIs" dxfId="1" priority="4" stopIfTrue="1" operator="notEqual">
      <formula>0</formula>
    </cfRule>
  </conditionalFormatting>
  <conditionalFormatting sqref="M16">
    <cfRule type="cellIs" dxfId="0" priority="2" stopIfTrue="1" operator="notEqual">
      <formula>0</formula>
    </cfRule>
  </conditionalFormatting>
  <dataValidations count="2">
    <dataValidation type="list" allowBlank="1" showInputMessage="1" showErrorMessage="1" sqref="F983062:F983081 F65558:F65577 F131094:F131113 F196630:F196649 F262166:F262185 F327702:F327721 F393238:F393257 F458774:F458793 F524310:F524329 F589846:F589865 F655382:F655401 F720918:F720937 F786454:F786473 F851990:F852009 F917526:F917545" xr:uid="{00000000-0002-0000-0300-000000000000}">
      <formula1>"SI,NO"</formula1>
    </dataValidation>
    <dataValidation type="list" allowBlank="1" showInputMessage="1" showErrorMessage="1" sqref="F20:F41 F12:F17" xr:uid="{00000000-0002-0000-0300-000001000000}">
      <formula1>"SI, NO, NO APLICA"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ignoredErrors>
    <ignoredError sqref="I18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4402B1F9-DAB5-4661-9665-A9FC09916B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I12:I15</xm:sqref>
        </x14:conditionalFormatting>
        <x14:conditionalFormatting xmlns:xm="http://schemas.microsoft.com/office/excel/2006/main">
          <x14:cfRule type="iconSet" priority="17" id="{79E5F104-C43C-4A6F-A9AE-4425AA6D14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I18</xm:sqref>
        </x14:conditionalFormatting>
        <x14:conditionalFormatting xmlns:xm="http://schemas.microsoft.com/office/excel/2006/main">
          <x14:cfRule type="iconSet" priority="16" id="{7097A316-D15A-4AF3-A69D-14327EF402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I20</xm:sqref>
        </x14:conditionalFormatting>
        <x14:conditionalFormatting xmlns:xm="http://schemas.microsoft.com/office/excel/2006/main">
          <x14:cfRule type="iconSet" priority="78" id="{0DF88972-387B-4C6A-94A0-04CBD5FE61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I21:I41</xm:sqref>
        </x14:conditionalFormatting>
        <x14:conditionalFormatting xmlns:xm="http://schemas.microsoft.com/office/excel/2006/main">
          <x14:cfRule type="iconSet" priority="3" id="{AAA1FE4F-BCAC-4953-B737-21D6F18750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I17</xm:sqref>
        </x14:conditionalFormatting>
        <x14:conditionalFormatting xmlns:xm="http://schemas.microsoft.com/office/excel/2006/main">
          <x14:cfRule type="iconSet" priority="1" id="{2BB789DB-FAC4-4214-AB58-43584BC8E5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108CE498884148A4900638AB632DFA" ma:contentTypeVersion="0" ma:contentTypeDescription="Crear nuevo documento." ma:contentTypeScope="" ma:versionID="3703657b2d2a56cd08285515640a9be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BF70AA-5B49-4E60-85E6-01E2BE5873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FB8928-5C19-432C-8207-FDE2AA5D3B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13D8EE-BC6F-4D75-A88D-D9AC4D784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Carátula</vt:lpstr>
      <vt:lpstr>Instrucciones</vt:lpstr>
      <vt:lpstr>Criterios de Cumplimiento</vt:lpstr>
      <vt:lpstr>Lista_Verificación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Gasca Espinosa De Los Monteros</dc:creator>
  <cp:lastModifiedBy>JAIME MALDONADO BAEZ</cp:lastModifiedBy>
  <cp:lastPrinted>2018-11-21T15:26:05Z</cp:lastPrinted>
  <dcterms:created xsi:type="dcterms:W3CDTF">2018-03-09T21:59:57Z</dcterms:created>
  <dcterms:modified xsi:type="dcterms:W3CDTF">2020-06-30T09:02:07Z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0x0101004D108CE498884148A4900638AB632DFA</vt:lpwstr>
  </property>
</Properties>
</file>