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gel\Courses\Google\Analisis de datos\Course08\Week02\Fitabase Data 4.12.16-5.12.16 [Working copy]\"/>
    </mc:Choice>
  </mc:AlternateContent>
  <xr:revisionPtr revIDLastSave="0" documentId="13_ncr:1_{01504F04-43B6-4B0D-AA4D-DEAA79425F8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weightLogInfo_merged" sheetId="1" r:id="rId1"/>
  </sheets>
  <definedNames>
    <definedName name="_xlnm._FilterDatabase" localSheetId="0" hidden="1">weightLogInfo_merged!$A$7:$N$75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2" i="1"/>
  <c r="L79" i="1"/>
  <c r="J79" i="1"/>
  <c r="J80" i="1"/>
  <c r="L80" i="1"/>
  <c r="J81" i="1"/>
  <c r="L81" i="1"/>
  <c r="J82" i="1"/>
  <c r="L82" i="1"/>
  <c r="J83" i="1"/>
  <c r="L83" i="1"/>
  <c r="J84" i="1"/>
  <c r="L84" i="1"/>
  <c r="J85" i="1"/>
  <c r="L85" i="1"/>
  <c r="J86" i="1"/>
  <c r="L86" i="1"/>
  <c r="I80" i="1"/>
  <c r="I81" i="1"/>
  <c r="I82" i="1"/>
  <c r="I83" i="1"/>
  <c r="I84" i="1"/>
  <c r="I85" i="1"/>
  <c r="I86" i="1"/>
  <c r="I79" i="1"/>
  <c r="B80" i="1"/>
  <c r="B81" i="1"/>
  <c r="B82" i="1"/>
  <c r="B83" i="1"/>
  <c r="B84" i="1"/>
  <c r="B85" i="1"/>
  <c r="B86" i="1"/>
  <c r="B79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F8" i="1"/>
  <c r="E8" i="1"/>
  <c r="D8" i="1"/>
  <c r="P79" i="1" l="1"/>
  <c r="R86" i="1"/>
  <c r="S86" i="1" s="1"/>
  <c r="Q86" i="1"/>
  <c r="R85" i="1"/>
  <c r="S85" i="1" s="1"/>
  <c r="Q85" i="1"/>
  <c r="R84" i="1"/>
  <c r="S84" i="1" s="1"/>
  <c r="Q84" i="1"/>
  <c r="R83" i="1"/>
  <c r="S83" i="1" s="1"/>
  <c r="Q83" i="1"/>
  <c r="R82" i="1"/>
  <c r="S82" i="1" s="1"/>
  <c r="Q82" i="1"/>
  <c r="R81" i="1"/>
  <c r="S81" i="1" s="1"/>
  <c r="Q81" i="1"/>
  <c r="R80" i="1"/>
  <c r="S80" i="1" s="1"/>
  <c r="Q80" i="1"/>
  <c r="R79" i="1"/>
  <c r="S79" i="1" s="1"/>
  <c r="Q79" i="1"/>
  <c r="P86" i="1"/>
  <c r="P85" i="1"/>
  <c r="P84" i="1"/>
  <c r="P83" i="1"/>
  <c r="P82" i="1"/>
  <c r="P81" i="1"/>
  <c r="P80" i="1"/>
  <c r="T3" i="1" l="1"/>
  <c r="T4" i="1"/>
  <c r="T5" i="1"/>
  <c r="T2" i="1"/>
</calcChain>
</file>

<file path=xl/sharedStrings.xml><?xml version="1.0" encoding="utf-8"?>
<sst xmlns="http://schemas.openxmlformats.org/spreadsheetml/2006/main" count="136" uniqueCount="61">
  <si>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</si>
  <si>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</si>
  <si>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</si>
  <si>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</si>
  <si>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</si>
  <si>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</si>
  <si>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</si>
  <si>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</si>
  <si>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4/13/2016 1:08:52 AM</t>
  </si>
  <si>
    <t>4/21/2016 11:59:59 PM</t>
  </si>
  <si>
    <t>4/17/2016 11:59:59 PM</t>
  </si>
  <si>
    <t>4/18/2016 11:59:59 PM</t>
  </si>
  <si>
    <t>4/25/2016 11:59:59 PM</t>
  </si>
  <si>
    <t>4/17/2016 9:17:55 AM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</si>
  <si>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</si>
  <si>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</si>
  <si>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</si>
  <si>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</si>
  <si>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</si>
  <si>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</si>
  <si>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</si>
  <si>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</si>
  <si>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</si>
  <si>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</si>
  <si>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</si>
  <si>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</si>
  <si>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</si>
  <si>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</si>
  <si>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</si>
  <si>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</si>
  <si>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</si>
  <si>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</si>
  <si>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</si>
  <si>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</si>
  <si>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</si>
  <si>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</si>
  <si>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</si>
  <si>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</si>
  <si>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</si>
  <si>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</si>
  <si>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</si>
  <si>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</si>
  <si>
    <t>European date</t>
  </si>
  <si>
    <t>dd</t>
  </si>
  <si>
    <t>mm</t>
  </si>
  <si>
    <t>yyyy</t>
  </si>
  <si>
    <t xml:space="preserve">Time </t>
  </si>
  <si>
    <t>AM/PM</t>
  </si>
  <si>
    <t xml:space="preserve">Europe Date </t>
  </si>
  <si>
    <t>AM</t>
  </si>
  <si>
    <t>PM</t>
  </si>
  <si>
    <t>--</t>
  </si>
  <si>
    <t>COUNT</t>
  </si>
  <si>
    <t>Average</t>
  </si>
  <si>
    <t>weight kg</t>
  </si>
  <si>
    <t>weight pound</t>
  </si>
  <si>
    <t>Underweight</t>
  </si>
  <si>
    <t>Healthy Weight</t>
  </si>
  <si>
    <t>Overweight</t>
  </si>
  <si>
    <t>Obesity</t>
  </si>
  <si>
    <t>BMI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</si>
</sst>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centerContinuous"/>
    </xf>
    <xf numFmtId="0" fontId="16" fillId="0" borderId="11" xfId="0" applyFont="1" applyBorder="1" applyAlignment="1">
      <alignment horizontal="centerContinuous"/>
    </xf>
    <xf numFmtId="0" fontId="16" fillId="0" borderId="12" xfId="0" applyFont="1" applyBorder="1" applyAlignment="1">
      <alignment horizontal="centerContinuous"/>
    </xf>
    <xf numFmtId="0" fontId="18" fillId="0" borderId="13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4" fillId="0" borderId="0" xfId="0" applyFont="1"/>
    <xf numFmtId="0" fontId="19" fillId="0" borderId="0" xfId="0" applyFont="1" applyAlignment="1">
      <alignment horizontal="left"/>
    </xf>
    <xf numFmtId="14" fontId="0" fillId="0" borderId="0" xfId="0" applyNumberFormat="1"/>
    <xf numFmtId="21" fontId="0" fillId="0" borderId="0" xfId="0" applyNumberFormat="1"/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20" fillId="0" borderId="10" xfId="0" applyFont="1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20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Continuous"/>
    </xf>
    <xf numFmtId="0" fontId="0" fillId="0" borderId="13" xfId="0" applyBorder="1" applyAlignment="1">
      <alignment horizontal="center"/>
    </xf>
    <xf numFmtId="164" fontId="0" fillId="0" borderId="0" xfId="0" applyNumberForma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BMI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weightLogInfo_merged!$S$2:$S$5</c:f>
              <c:strCache>
                <c:ptCount val="4"/>
                <c:pt idx="0">
                  <c:v>Underweight</c:v>
                </c:pt>
                <c:pt idx="1">
                  <c:v>Healthy Weight</c:v>
                </c:pt>
                <c:pt idx="2">
                  <c:v>Overweight</c:v>
                </c:pt>
                <c:pt idx="3">
                  <c:v>Obesity</c:v>
                </c:pt>
              </c:strCache>
            </c:strRef>
          </c:cat>
          <c:val>
            <c:numRef>
              <c:f>weightLogInfo_merged!$U$2:$U$5</c:f>
              <c:numCache>
                <c:formatCode>0.00%</c:formatCode>
                <c:ptCount val="4"/>
                <c:pt idx="0">
                  <c:v>0</c:v>
                </c:pt>
                <c:pt idx="1">
                  <c:v>0.375</c:v>
                </c:pt>
                <c:pt idx="2">
                  <c:v>0.5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5-4C37-BF89-D7B1935FE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2239480"/>
        <c:axId val="482238824"/>
      </c:barChart>
      <c:catAx>
        <c:axId val="482239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BMI Category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82238824"/>
        <c:crosses val="autoZero"/>
        <c:auto val="1"/>
        <c:lblAlgn val="ctr"/>
        <c:lblOffset val="100"/>
        <c:noMultiLvlLbl val="0"/>
      </c:catAx>
      <c:valAx>
        <c:axId val="48223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82239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87</xdr:row>
      <xdr:rowOff>19056</xdr:rowOff>
    </xdr:from>
    <xdr:to>
      <xdr:col>20</xdr:col>
      <xdr:colOff>371475</xdr:colOff>
      <xdr:row>103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A52288-FCDE-6900-FB28-6D50CB367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topLeftCell="O1" workbookViewId="0">
      <pane ySplit="7" topLeftCell="A78" activePane="bottomLeft" state="frozen"/>
      <selection pane="bottomLeft" activeCell="S89" sqref="S89"/>
    </sheetView>
  </sheetViews>
  <sheetFormatPr defaultRowHeight="15" x14ac:dyDescent="0.25"/>
  <cols>
    <col min="1" max="1" width="13.5703125" customWidth="1"/>
    <col min="2" max="2" width="20.85546875" style="1" bestFit="1" customWidth="1"/>
    <col min="3" max="5" width="10.85546875" style="1" customWidth="1"/>
    <col min="6" max="6" width="12.42578125" style="1" customWidth="1"/>
    <col min="7" max="8" width="10.85546875" style="1" customWidth="1"/>
    <col min="9" max="9" width="12" bestFit="1" customWidth="1"/>
    <col min="10" max="10" width="16.42578125" customWidth="1"/>
    <col min="11" max="11" width="10.28515625" customWidth="1"/>
    <col min="12" max="12" width="12" bestFit="1" customWidth="1"/>
    <col min="13" max="13" width="15.140625" bestFit="1" customWidth="1"/>
    <col min="14" max="14" width="16.28515625" customWidth="1"/>
    <col min="16" max="18" width="12.7109375" customWidth="1"/>
    <col min="19" max="19" width="15.5703125" customWidth="1"/>
  </cols>
  <sheetData>
    <row r="1" spans="1:21" x14ac:dyDescent="0.25">
      <c r="A1" s="14"/>
    </row>
    <row r="2" spans="1:21" x14ac:dyDescent="0.25">
      <c r="R2" s="27">
        <v>0</v>
      </c>
      <c r="S2" t="s">
        <v>56</v>
      </c>
      <c r="T2">
        <f>COUNTIF($S$79:$S$86,$S2)</f>
        <v>0</v>
      </c>
      <c r="U2" s="28">
        <f>T2/SUM($T$2:$T$5)</f>
        <v>0</v>
      </c>
    </row>
    <row r="3" spans="1:21" x14ac:dyDescent="0.25">
      <c r="R3">
        <v>18.5</v>
      </c>
      <c r="S3" t="s">
        <v>57</v>
      </c>
      <c r="T3">
        <f t="shared" ref="T3:T5" si="0">COUNTIF($S$79:$S$86,$S3)</f>
        <v>3</v>
      </c>
      <c r="U3" s="28">
        <f t="shared" ref="U3:U5" si="1">T3/SUM($T$2:$T$5)</f>
        <v>0.375</v>
      </c>
    </row>
    <row r="4" spans="1:21" x14ac:dyDescent="0.25">
      <c r="R4" s="27">
        <v>25</v>
      </c>
      <c r="S4" t="s">
        <v>58</v>
      </c>
      <c r="T4">
        <f t="shared" si="0"/>
        <v>4</v>
      </c>
      <c r="U4" s="28">
        <f t="shared" si="1"/>
        <v>0.5</v>
      </c>
    </row>
    <row r="5" spans="1:21" ht="15.75" thickBot="1" x14ac:dyDescent="0.3">
      <c r="R5" s="27">
        <v>30</v>
      </c>
      <c r="S5" t="s">
        <v>59</v>
      </c>
      <c r="T5">
        <f t="shared" si="0"/>
        <v>1</v>
      </c>
      <c r="U5" s="28">
        <f t="shared" si="1"/>
        <v>0.125</v>
      </c>
    </row>
    <row r="6" spans="1:21" ht="15.75" thickBot="1" x14ac:dyDescent="0.3">
      <c r="C6" s="8"/>
      <c r="D6" s="9" t="s">
        <v>42</v>
      </c>
      <c r="E6" s="10"/>
      <c r="F6" s="11"/>
      <c r="G6"/>
      <c r="H6"/>
      <c r="P6" s="21" t="s">
        <v>53</v>
      </c>
      <c r="Q6" s="25"/>
      <c r="R6" s="22"/>
    </row>
    <row r="7" spans="1:21" ht="15.75" thickBot="1" x14ac:dyDescent="0.3">
      <c r="A7" s="3" t="s">
        <v>0</v>
      </c>
      <c r="B7" s="4" t="s">
        <v>1</v>
      </c>
      <c r="C7" s="15" t="s">
        <v>48</v>
      </c>
      <c r="D7" s="12" t="s">
        <v>43</v>
      </c>
      <c r="E7" s="12" t="s">
        <v>44</v>
      </c>
      <c r="F7" s="12" t="s">
        <v>45</v>
      </c>
      <c r="G7" s="4" t="s">
        <v>46</v>
      </c>
      <c r="H7" s="13" t="s">
        <v>47</v>
      </c>
      <c r="I7" s="3" t="s">
        <v>2</v>
      </c>
      <c r="J7" s="3" t="s">
        <v>3</v>
      </c>
      <c r="K7" s="4" t="s">
        <v>4</v>
      </c>
      <c r="L7" s="3" t="s">
        <v>5</v>
      </c>
      <c r="M7" s="3" t="s">
        <v>6</v>
      </c>
      <c r="N7" s="4" t="s">
        <v>7</v>
      </c>
      <c r="P7" s="23" t="s">
        <v>54</v>
      </c>
      <c r="Q7" s="23" t="s">
        <v>55</v>
      </c>
      <c r="R7" s="24" t="s">
        <v>5</v>
      </c>
      <c r="S7" s="26" t="s">
        <v>60</v>
      </c>
    </row>
    <row r="8" spans="1:21" x14ac:dyDescent="0.25">
      <c r="A8">
        <v>1503960366</v>
      </c>
      <c r="B8" s="2">
        <v>42405.999988425923</v>
      </c>
      <c r="C8" s="16">
        <v>42492</v>
      </c>
      <c r="D8" s="1">
        <f>DAY($C8)</f>
        <v>2</v>
      </c>
      <c r="E8" s="1">
        <f>MONTH($C8)</f>
        <v>5</v>
      </c>
      <c r="F8" s="19">
        <f>YEAR(C8)</f>
        <v>2016</v>
      </c>
      <c r="G8" s="17">
        <v>0.99998842592592585</v>
      </c>
      <c r="H8" t="s">
        <v>50</v>
      </c>
      <c r="I8" s="5">
        <v>52.599998474121101</v>
      </c>
      <c r="J8" s="6">
        <v>115.963146545323</v>
      </c>
      <c r="K8">
        <v>22</v>
      </c>
      <c r="L8" s="6">
        <v>22.649999618530298</v>
      </c>
      <c r="M8" t="b">
        <v>1</v>
      </c>
      <c r="N8" s="7">
        <v>1462233599000</v>
      </c>
    </row>
    <row r="9" spans="1:21" x14ac:dyDescent="0.25">
      <c r="A9">
        <v>1503960366</v>
      </c>
      <c r="B9" s="2">
        <v>42434.999988425923</v>
      </c>
      <c r="C9" s="16">
        <v>42493</v>
      </c>
      <c r="D9" s="1">
        <f t="shared" ref="D9:D72" si="2">DAY($C9)</f>
        <v>3</v>
      </c>
      <c r="E9" s="1">
        <f t="shared" ref="E9:E72" si="3">MONTH($C9)</f>
        <v>5</v>
      </c>
      <c r="F9" s="19">
        <f t="shared" ref="F9:F72" si="4">YEAR(C9)</f>
        <v>2016</v>
      </c>
      <c r="G9" s="17">
        <v>0.99998842592592585</v>
      </c>
      <c r="H9" t="s">
        <v>50</v>
      </c>
      <c r="I9" s="5">
        <v>52.599998474121101</v>
      </c>
      <c r="J9" s="6">
        <v>115.963146545323</v>
      </c>
      <c r="L9" s="6">
        <v>22.649999618530298</v>
      </c>
      <c r="M9" t="b">
        <v>1</v>
      </c>
      <c r="N9" s="7">
        <v>1462319999000</v>
      </c>
    </row>
    <row r="10" spans="1:21" x14ac:dyDescent="0.25">
      <c r="A10">
        <v>1927972279</v>
      </c>
      <c r="B10" s="1" t="s">
        <v>8</v>
      </c>
      <c r="C10" s="16">
        <v>42473</v>
      </c>
      <c r="D10" s="1">
        <f t="shared" si="2"/>
        <v>13</v>
      </c>
      <c r="E10" s="1">
        <f t="shared" si="3"/>
        <v>4</v>
      </c>
      <c r="F10" s="19">
        <f t="shared" si="4"/>
        <v>2016</v>
      </c>
      <c r="G10" s="17">
        <v>4.7824074074074074E-2</v>
      </c>
      <c r="H10" t="s">
        <v>49</v>
      </c>
      <c r="I10" s="5">
        <v>133.5</v>
      </c>
      <c r="J10" s="6">
        <v>294.31712001697503</v>
      </c>
      <c r="L10" s="6">
        <v>47.540000915527301</v>
      </c>
      <c r="M10" t="b">
        <v>0</v>
      </c>
      <c r="N10" s="7">
        <v>1460509732000</v>
      </c>
    </row>
    <row r="11" spans="1:21" x14ac:dyDescent="0.25">
      <c r="A11">
        <v>2873212765</v>
      </c>
      <c r="B11" s="1" t="s">
        <v>9</v>
      </c>
      <c r="C11" s="16">
        <v>42481</v>
      </c>
      <c r="D11" s="1">
        <f t="shared" si="2"/>
        <v>21</v>
      </c>
      <c r="E11" s="1">
        <f t="shared" si="3"/>
        <v>4</v>
      </c>
      <c r="F11" s="19">
        <f t="shared" si="4"/>
        <v>2016</v>
      </c>
      <c r="G11" s="17">
        <v>0.49998842592592596</v>
      </c>
      <c r="H11" t="s">
        <v>50</v>
      </c>
      <c r="I11" s="5">
        <v>56.700000762939503</v>
      </c>
      <c r="J11" s="6">
        <v>125.00210434088901</v>
      </c>
      <c r="L11" s="6">
        <v>21.450000762939499</v>
      </c>
      <c r="M11" t="b">
        <v>1</v>
      </c>
      <c r="N11" s="7">
        <v>1461283199000</v>
      </c>
    </row>
    <row r="12" spans="1:21" x14ac:dyDescent="0.25">
      <c r="A12">
        <v>2873212765</v>
      </c>
      <c r="B12" s="2">
        <v>42709.999988425923</v>
      </c>
      <c r="C12" s="16">
        <v>42502</v>
      </c>
      <c r="D12" s="1">
        <f t="shared" si="2"/>
        <v>12</v>
      </c>
      <c r="E12" s="1">
        <f t="shared" si="3"/>
        <v>5</v>
      </c>
      <c r="F12" s="19">
        <f t="shared" si="4"/>
        <v>2016</v>
      </c>
      <c r="G12" s="17">
        <v>0.99998842592592585</v>
      </c>
      <c r="H12" t="s">
        <v>50</v>
      </c>
      <c r="I12" s="5">
        <v>57.299999237060497</v>
      </c>
      <c r="J12" s="6">
        <v>126.324874550011</v>
      </c>
      <c r="L12" s="6">
        <v>21.690000534057599</v>
      </c>
      <c r="M12" t="b">
        <v>1</v>
      </c>
      <c r="N12" s="7">
        <v>1463097599000</v>
      </c>
    </row>
    <row r="13" spans="1:21" x14ac:dyDescent="0.25">
      <c r="A13">
        <v>4319703577</v>
      </c>
      <c r="B13" s="1" t="s">
        <v>10</v>
      </c>
      <c r="C13" s="16">
        <v>42477</v>
      </c>
      <c r="D13" s="1">
        <f t="shared" si="2"/>
        <v>17</v>
      </c>
      <c r="E13" s="1">
        <f t="shared" si="3"/>
        <v>4</v>
      </c>
      <c r="F13" s="19">
        <f t="shared" si="4"/>
        <v>2016</v>
      </c>
      <c r="G13" s="17">
        <v>0.49998842592592596</v>
      </c>
      <c r="H13" t="s">
        <v>50</v>
      </c>
      <c r="I13" s="5">
        <v>72.400001525878906</v>
      </c>
      <c r="J13" s="6">
        <v>159.614681185927</v>
      </c>
      <c r="K13">
        <v>25</v>
      </c>
      <c r="L13" s="6">
        <v>27.450000762939499</v>
      </c>
      <c r="M13" t="b">
        <v>1</v>
      </c>
      <c r="N13" s="7">
        <v>1460937599000</v>
      </c>
    </row>
    <row r="14" spans="1:21" x14ac:dyDescent="0.25">
      <c r="A14">
        <v>4319703577</v>
      </c>
      <c r="B14" s="2">
        <v>42465.999988425923</v>
      </c>
      <c r="C14" s="16">
        <v>42494</v>
      </c>
      <c r="D14" s="1">
        <f t="shared" si="2"/>
        <v>4</v>
      </c>
      <c r="E14" s="1">
        <f t="shared" si="3"/>
        <v>5</v>
      </c>
      <c r="F14" s="19">
        <f t="shared" si="4"/>
        <v>2016</v>
      </c>
      <c r="G14" s="17">
        <v>0.99998842592592585</v>
      </c>
      <c r="H14" t="s">
        <v>50</v>
      </c>
      <c r="I14" s="5">
        <v>72.300003051757798</v>
      </c>
      <c r="J14" s="6">
        <v>159.39422228772901</v>
      </c>
      <c r="L14" s="6">
        <v>27.379999160766602</v>
      </c>
      <c r="M14" t="b">
        <v>1</v>
      </c>
      <c r="N14" s="7">
        <v>1462406399000</v>
      </c>
    </row>
    <row r="15" spans="1:21" x14ac:dyDescent="0.25">
      <c r="A15">
        <v>4558609924</v>
      </c>
      <c r="B15" s="1" t="s">
        <v>11</v>
      </c>
      <c r="C15" s="16">
        <v>42478</v>
      </c>
      <c r="D15" s="1">
        <f t="shared" si="2"/>
        <v>18</v>
      </c>
      <c r="E15" s="1">
        <f t="shared" si="3"/>
        <v>4</v>
      </c>
      <c r="F15" s="19">
        <f t="shared" si="4"/>
        <v>2016</v>
      </c>
      <c r="G15" s="17">
        <v>0.49998842592592596</v>
      </c>
      <c r="H15" t="s">
        <v>50</v>
      </c>
      <c r="I15" s="5">
        <v>69.699996948242202</v>
      </c>
      <c r="J15" s="6">
        <v>153.662190014971</v>
      </c>
      <c r="L15" s="6">
        <v>27.25</v>
      </c>
      <c r="M15" t="b">
        <v>1</v>
      </c>
      <c r="N15" s="7">
        <v>1461023999000</v>
      </c>
    </row>
    <row r="16" spans="1:21" x14ac:dyDescent="0.25">
      <c r="A16">
        <v>4558609924</v>
      </c>
      <c r="B16" s="1" t="s">
        <v>12</v>
      </c>
      <c r="C16" s="16">
        <v>42485</v>
      </c>
      <c r="D16" s="1">
        <f t="shared" si="2"/>
        <v>25</v>
      </c>
      <c r="E16" s="1">
        <f t="shared" si="3"/>
        <v>4</v>
      </c>
      <c r="F16" s="19">
        <f t="shared" si="4"/>
        <v>2016</v>
      </c>
      <c r="G16" s="17">
        <v>0.49998842592592596</v>
      </c>
      <c r="H16" t="s">
        <v>50</v>
      </c>
      <c r="I16" s="5">
        <v>70.300003051757798</v>
      </c>
      <c r="J16" s="6">
        <v>154.98497704402899</v>
      </c>
      <c r="L16" s="6">
        <v>27.459999084472699</v>
      </c>
      <c r="M16" t="b">
        <v>1</v>
      </c>
      <c r="N16" s="7">
        <v>1461628799000</v>
      </c>
    </row>
    <row r="17" spans="1:14" x14ac:dyDescent="0.25">
      <c r="A17">
        <v>4558609924</v>
      </c>
      <c r="B17" s="2">
        <v>42374.999988425923</v>
      </c>
      <c r="C17" s="16">
        <v>42491</v>
      </c>
      <c r="D17" s="1">
        <f t="shared" si="2"/>
        <v>1</v>
      </c>
      <c r="E17" s="1">
        <f t="shared" si="3"/>
        <v>5</v>
      </c>
      <c r="F17" s="19">
        <f t="shared" si="4"/>
        <v>2016</v>
      </c>
      <c r="G17" s="17">
        <v>0.99998842592592585</v>
      </c>
      <c r="H17" t="s">
        <v>50</v>
      </c>
      <c r="I17" s="5">
        <v>69.900001525878906</v>
      </c>
      <c r="J17" s="6">
        <v>154.10312463130199</v>
      </c>
      <c r="L17" s="6">
        <v>27.319999694824201</v>
      </c>
      <c r="M17" t="b">
        <v>1</v>
      </c>
      <c r="N17" s="7">
        <v>1462147199000</v>
      </c>
    </row>
    <row r="18" spans="1:14" x14ac:dyDescent="0.25">
      <c r="A18">
        <v>4558609924</v>
      </c>
      <c r="B18" s="2">
        <v>42405.999988425923</v>
      </c>
      <c r="C18" s="16">
        <v>42492</v>
      </c>
      <c r="D18" s="1">
        <f t="shared" si="2"/>
        <v>2</v>
      </c>
      <c r="E18" s="1">
        <f t="shared" si="3"/>
        <v>5</v>
      </c>
      <c r="F18" s="19">
        <f t="shared" si="4"/>
        <v>2016</v>
      </c>
      <c r="G18" s="17">
        <v>0.99998842592592585</v>
      </c>
      <c r="H18" t="s">
        <v>50</v>
      </c>
      <c r="I18" s="5">
        <v>69.199996948242202</v>
      </c>
      <c r="J18" s="6">
        <v>152.55987870404601</v>
      </c>
      <c r="L18" s="6">
        <v>27.040000915527301</v>
      </c>
      <c r="M18" t="b">
        <v>1</v>
      </c>
      <c r="N18" s="7">
        <v>1462233599000</v>
      </c>
    </row>
    <row r="19" spans="1:14" x14ac:dyDescent="0.25">
      <c r="A19">
        <v>4558609924</v>
      </c>
      <c r="B19" s="2">
        <v>42618.999988425923</v>
      </c>
      <c r="C19" s="16">
        <v>42499</v>
      </c>
      <c r="D19" s="1">
        <f t="shared" si="2"/>
        <v>9</v>
      </c>
      <c r="E19" s="1">
        <f t="shared" si="3"/>
        <v>5</v>
      </c>
      <c r="F19" s="19">
        <f t="shared" si="4"/>
        <v>2016</v>
      </c>
      <c r="G19" s="17">
        <v>0.99998842592592585</v>
      </c>
      <c r="H19" t="s">
        <v>50</v>
      </c>
      <c r="I19" s="5">
        <v>69.099998474121094</v>
      </c>
      <c r="J19" s="6">
        <v>152.339419805848</v>
      </c>
      <c r="L19" s="6">
        <v>27</v>
      </c>
      <c r="M19" t="b">
        <v>1</v>
      </c>
      <c r="N19" s="7">
        <v>1462838399000</v>
      </c>
    </row>
    <row r="20" spans="1:14" x14ac:dyDescent="0.25">
      <c r="A20">
        <v>5577150313</v>
      </c>
      <c r="B20" s="1" t="s">
        <v>13</v>
      </c>
      <c r="C20" s="16">
        <v>42477</v>
      </c>
      <c r="D20" s="1">
        <f t="shared" si="2"/>
        <v>17</v>
      </c>
      <c r="E20" s="1">
        <f t="shared" si="3"/>
        <v>4</v>
      </c>
      <c r="F20" s="19">
        <f t="shared" si="4"/>
        <v>2016</v>
      </c>
      <c r="G20" s="17">
        <v>0.38744212962962959</v>
      </c>
      <c r="H20" t="s">
        <v>49</v>
      </c>
      <c r="I20" s="5">
        <v>90.699996948242202</v>
      </c>
      <c r="J20" s="6">
        <v>199.959265073821</v>
      </c>
      <c r="L20" s="6">
        <v>28</v>
      </c>
      <c r="M20" t="b">
        <v>0</v>
      </c>
      <c r="N20" s="7">
        <v>1460884675000</v>
      </c>
    </row>
    <row r="21" spans="1:14" x14ac:dyDescent="0.25">
      <c r="A21">
        <v>6962181067</v>
      </c>
      <c r="B21" s="2">
        <v>42708.999988425923</v>
      </c>
      <c r="C21" s="16">
        <v>42472</v>
      </c>
      <c r="D21" s="1">
        <f t="shared" si="2"/>
        <v>12</v>
      </c>
      <c r="E21" s="1">
        <f t="shared" si="3"/>
        <v>4</v>
      </c>
      <c r="F21" s="19">
        <f t="shared" si="4"/>
        <v>2016</v>
      </c>
      <c r="G21" s="17">
        <v>0.99998842592592585</v>
      </c>
      <c r="H21" t="s">
        <v>50</v>
      </c>
      <c r="I21" s="5">
        <v>62.5</v>
      </c>
      <c r="J21" s="6">
        <v>137.78891386562501</v>
      </c>
      <c r="L21" s="6">
        <v>24.389999389648398</v>
      </c>
      <c r="M21" t="b">
        <v>1</v>
      </c>
      <c r="N21" s="7">
        <v>1460505599000</v>
      </c>
    </row>
    <row r="22" spans="1:14" x14ac:dyDescent="0.25">
      <c r="A22">
        <v>6962181067</v>
      </c>
      <c r="B22" s="1" t="s">
        <v>14</v>
      </c>
      <c r="C22" s="16">
        <v>42473</v>
      </c>
      <c r="D22" s="1">
        <f t="shared" si="2"/>
        <v>13</v>
      </c>
      <c r="E22" s="1">
        <f t="shared" si="3"/>
        <v>4</v>
      </c>
      <c r="F22" s="19">
        <f t="shared" si="4"/>
        <v>2016</v>
      </c>
      <c r="G22" s="17">
        <v>0.49998842592592596</v>
      </c>
      <c r="H22" t="s">
        <v>50</v>
      </c>
      <c r="I22" s="5">
        <v>62.099998474121101</v>
      </c>
      <c r="J22" s="6">
        <v>136.90706145289801</v>
      </c>
      <c r="L22" s="6">
        <v>24.2399997711182</v>
      </c>
      <c r="M22" t="b">
        <v>1</v>
      </c>
      <c r="N22" s="7">
        <v>1460591999000</v>
      </c>
    </row>
    <row r="23" spans="1:14" x14ac:dyDescent="0.25">
      <c r="A23">
        <v>6962181067</v>
      </c>
      <c r="B23" s="1" t="s">
        <v>15</v>
      </c>
      <c r="C23" s="16">
        <v>42474</v>
      </c>
      <c r="D23" s="1">
        <f t="shared" si="2"/>
        <v>14</v>
      </c>
      <c r="E23" s="1">
        <f t="shared" si="3"/>
        <v>4</v>
      </c>
      <c r="F23" s="19">
        <f t="shared" si="4"/>
        <v>2016</v>
      </c>
      <c r="G23" s="17">
        <v>0.49998842592592596</v>
      </c>
      <c r="H23" t="s">
        <v>50</v>
      </c>
      <c r="I23" s="5">
        <v>61.700000762939503</v>
      </c>
      <c r="J23" s="6">
        <v>136.025217450139</v>
      </c>
      <c r="L23" s="6">
        <v>24.100000381469702</v>
      </c>
      <c r="M23" t="b">
        <v>1</v>
      </c>
      <c r="N23" s="7">
        <v>1460678399000</v>
      </c>
    </row>
    <row r="24" spans="1:14" x14ac:dyDescent="0.25">
      <c r="A24">
        <v>6962181067</v>
      </c>
      <c r="B24" s="1" t="s">
        <v>16</v>
      </c>
      <c r="C24" s="16">
        <v>42475</v>
      </c>
      <c r="D24" s="1">
        <f t="shared" si="2"/>
        <v>15</v>
      </c>
      <c r="E24" s="1">
        <f t="shared" si="3"/>
        <v>4</v>
      </c>
      <c r="F24" s="19">
        <f t="shared" si="4"/>
        <v>2016</v>
      </c>
      <c r="G24" s="17">
        <v>0.49998842592592596</v>
      </c>
      <c r="H24" t="s">
        <v>50</v>
      </c>
      <c r="I24" s="5">
        <v>61.5</v>
      </c>
      <c r="J24" s="6">
        <v>135.584291243775</v>
      </c>
      <c r="L24" s="6">
        <v>24</v>
      </c>
      <c r="M24" t="b">
        <v>1</v>
      </c>
      <c r="N24" s="7">
        <v>1460764799000</v>
      </c>
    </row>
    <row r="25" spans="1:14" x14ac:dyDescent="0.25">
      <c r="A25">
        <v>6962181067</v>
      </c>
      <c r="B25" s="1" t="s">
        <v>17</v>
      </c>
      <c r="C25" s="16">
        <v>42476</v>
      </c>
      <c r="D25" s="1">
        <f t="shared" si="2"/>
        <v>16</v>
      </c>
      <c r="E25" s="1">
        <f t="shared" si="3"/>
        <v>4</v>
      </c>
      <c r="F25" s="19">
        <f t="shared" si="4"/>
        <v>2016</v>
      </c>
      <c r="G25" s="17">
        <v>0.49998842592592596</v>
      </c>
      <c r="H25" t="s">
        <v>50</v>
      </c>
      <c r="I25" s="5">
        <v>62</v>
      </c>
      <c r="J25" s="6">
        <v>136.68660255469999</v>
      </c>
      <c r="L25" s="6">
        <v>24.209999084472699</v>
      </c>
      <c r="M25" t="b">
        <v>1</v>
      </c>
      <c r="N25" s="7">
        <v>1460851199000</v>
      </c>
    </row>
    <row r="26" spans="1:14" x14ac:dyDescent="0.25">
      <c r="A26">
        <v>6962181067</v>
      </c>
      <c r="B26" s="1" t="s">
        <v>10</v>
      </c>
      <c r="C26" s="16">
        <v>42477</v>
      </c>
      <c r="D26" s="1">
        <f t="shared" si="2"/>
        <v>17</v>
      </c>
      <c r="E26" s="1">
        <f t="shared" si="3"/>
        <v>4</v>
      </c>
      <c r="F26" s="19">
        <f t="shared" si="4"/>
        <v>2016</v>
      </c>
      <c r="G26" s="17">
        <v>0.49998842592592596</v>
      </c>
      <c r="H26" t="s">
        <v>50</v>
      </c>
      <c r="I26" s="5">
        <v>61.400001525878899</v>
      </c>
      <c r="J26" s="6">
        <v>135.36383234557701</v>
      </c>
      <c r="L26" s="6">
        <v>23.959999084472699</v>
      </c>
      <c r="M26" t="b">
        <v>1</v>
      </c>
      <c r="N26" s="7">
        <v>1460937599000</v>
      </c>
    </row>
    <row r="27" spans="1:14" x14ac:dyDescent="0.25">
      <c r="A27">
        <v>6962181067</v>
      </c>
      <c r="B27" s="1" t="s">
        <v>11</v>
      </c>
      <c r="C27" s="16">
        <v>42478</v>
      </c>
      <c r="D27" s="1">
        <f t="shared" si="2"/>
        <v>18</v>
      </c>
      <c r="E27" s="1">
        <f t="shared" si="3"/>
        <v>4</v>
      </c>
      <c r="F27" s="19">
        <f t="shared" si="4"/>
        <v>2016</v>
      </c>
      <c r="G27" s="17">
        <v>0.49998842592592596</v>
      </c>
      <c r="H27" t="s">
        <v>50</v>
      </c>
      <c r="I27" s="5">
        <v>61.200000762939503</v>
      </c>
      <c r="J27" s="6">
        <v>134.92290613921401</v>
      </c>
      <c r="L27" s="6">
        <v>23.889999389648398</v>
      </c>
      <c r="M27" t="b">
        <v>1</v>
      </c>
      <c r="N27" s="7">
        <v>1461023999000</v>
      </c>
    </row>
    <row r="28" spans="1:14" x14ac:dyDescent="0.25">
      <c r="A28">
        <v>6962181067</v>
      </c>
      <c r="B28" s="1" t="s">
        <v>18</v>
      </c>
      <c r="C28" s="16">
        <v>42479</v>
      </c>
      <c r="D28" s="1">
        <f t="shared" si="2"/>
        <v>19</v>
      </c>
      <c r="E28" s="1">
        <f t="shared" si="3"/>
        <v>4</v>
      </c>
      <c r="F28" s="19">
        <f t="shared" si="4"/>
        <v>2016</v>
      </c>
      <c r="G28" s="17">
        <v>0.49998842592592596</v>
      </c>
      <c r="H28" t="s">
        <v>50</v>
      </c>
      <c r="I28" s="5">
        <v>61.400001525878899</v>
      </c>
      <c r="J28" s="6">
        <v>135.36383234557701</v>
      </c>
      <c r="L28" s="6">
        <v>23.959999084472699</v>
      </c>
      <c r="M28" t="b">
        <v>1</v>
      </c>
      <c r="N28" s="7">
        <v>1461110399000</v>
      </c>
    </row>
    <row r="29" spans="1:14" x14ac:dyDescent="0.25">
      <c r="A29">
        <v>6962181067</v>
      </c>
      <c r="B29" s="1" t="s">
        <v>19</v>
      </c>
      <c r="C29" s="16">
        <v>42480</v>
      </c>
      <c r="D29" s="1">
        <f t="shared" si="2"/>
        <v>20</v>
      </c>
      <c r="E29" s="1">
        <f t="shared" si="3"/>
        <v>4</v>
      </c>
      <c r="F29" s="19">
        <f t="shared" si="4"/>
        <v>2016</v>
      </c>
      <c r="G29" s="17">
        <v>0.49998842592592596</v>
      </c>
      <c r="H29" t="s">
        <v>50</v>
      </c>
      <c r="I29" s="5">
        <v>61.700000762939503</v>
      </c>
      <c r="J29" s="6">
        <v>136.025217450139</v>
      </c>
      <c r="L29" s="6">
        <v>24.100000381469702</v>
      </c>
      <c r="M29" t="b">
        <v>1</v>
      </c>
      <c r="N29" s="7">
        <v>1461196799000</v>
      </c>
    </row>
    <row r="30" spans="1:14" x14ac:dyDescent="0.25">
      <c r="A30">
        <v>6962181067</v>
      </c>
      <c r="B30" s="1" t="s">
        <v>9</v>
      </c>
      <c r="C30" s="16">
        <v>42481</v>
      </c>
      <c r="D30" s="1">
        <f t="shared" si="2"/>
        <v>21</v>
      </c>
      <c r="E30" s="1">
        <f t="shared" si="3"/>
        <v>4</v>
      </c>
      <c r="F30" s="19">
        <f t="shared" si="4"/>
        <v>2016</v>
      </c>
      <c r="G30" s="17">
        <v>0.49998842592592596</v>
      </c>
      <c r="H30" t="s">
        <v>50</v>
      </c>
      <c r="I30" s="5">
        <v>61.400001525878899</v>
      </c>
      <c r="J30" s="6">
        <v>135.36383234557701</v>
      </c>
      <c r="L30" s="6">
        <v>23.959999084472699</v>
      </c>
      <c r="M30" t="b">
        <v>1</v>
      </c>
      <c r="N30" s="7">
        <v>1461283199000</v>
      </c>
    </row>
    <row r="31" spans="1:14" x14ac:dyDescent="0.25">
      <c r="A31">
        <v>6962181067</v>
      </c>
      <c r="B31" s="1" t="s">
        <v>20</v>
      </c>
      <c r="C31" s="16">
        <v>42482</v>
      </c>
      <c r="D31" s="1">
        <f t="shared" si="2"/>
        <v>22</v>
      </c>
      <c r="E31" s="1">
        <f t="shared" si="3"/>
        <v>4</v>
      </c>
      <c r="F31" s="19">
        <f t="shared" si="4"/>
        <v>2016</v>
      </c>
      <c r="G31" s="17">
        <v>0.49998842592592596</v>
      </c>
      <c r="H31" t="s">
        <v>50</v>
      </c>
      <c r="I31" s="5">
        <v>61.400001525878899</v>
      </c>
      <c r="J31" s="6">
        <v>135.36383234557701</v>
      </c>
      <c r="L31" s="6">
        <v>23.959999084472699</v>
      </c>
      <c r="M31" t="b">
        <v>1</v>
      </c>
      <c r="N31" s="7">
        <v>1461369599000</v>
      </c>
    </row>
    <row r="32" spans="1:14" x14ac:dyDescent="0.25">
      <c r="A32">
        <v>6962181067</v>
      </c>
      <c r="B32" s="1" t="s">
        <v>21</v>
      </c>
      <c r="C32" s="16">
        <v>42483</v>
      </c>
      <c r="D32" s="1">
        <f t="shared" si="2"/>
        <v>23</v>
      </c>
      <c r="E32" s="1">
        <f t="shared" si="3"/>
        <v>4</v>
      </c>
      <c r="F32" s="19">
        <f t="shared" si="4"/>
        <v>2016</v>
      </c>
      <c r="G32" s="17">
        <v>0.49998842592592596</v>
      </c>
      <c r="H32" t="s">
        <v>50</v>
      </c>
      <c r="I32" s="5">
        <v>61.5</v>
      </c>
      <c r="J32" s="6">
        <v>135.584291243775</v>
      </c>
      <c r="L32" s="6">
        <v>24</v>
      </c>
      <c r="M32" t="b">
        <v>1</v>
      </c>
      <c r="N32" s="7">
        <v>1461455999000</v>
      </c>
    </row>
    <row r="33" spans="1:14" x14ac:dyDescent="0.25">
      <c r="A33">
        <v>6962181067</v>
      </c>
      <c r="B33" s="1" t="s">
        <v>22</v>
      </c>
      <c r="C33" s="16">
        <v>42484</v>
      </c>
      <c r="D33" s="1">
        <f t="shared" si="2"/>
        <v>24</v>
      </c>
      <c r="E33" s="1">
        <f t="shared" si="3"/>
        <v>4</v>
      </c>
      <c r="F33" s="19">
        <f t="shared" si="4"/>
        <v>2016</v>
      </c>
      <c r="G33" s="17">
        <v>0.49998842592592596</v>
      </c>
      <c r="H33" t="s">
        <v>50</v>
      </c>
      <c r="I33" s="5">
        <v>61.5</v>
      </c>
      <c r="J33" s="6">
        <v>135.584291243775</v>
      </c>
      <c r="L33" s="6">
        <v>24</v>
      </c>
      <c r="M33" t="b">
        <v>1</v>
      </c>
      <c r="N33" s="7">
        <v>1461542399000</v>
      </c>
    </row>
    <row r="34" spans="1:14" x14ac:dyDescent="0.25">
      <c r="A34">
        <v>6962181067</v>
      </c>
      <c r="B34" s="1" t="s">
        <v>12</v>
      </c>
      <c r="C34" s="16">
        <v>42485</v>
      </c>
      <c r="D34" s="1">
        <f t="shared" si="2"/>
        <v>25</v>
      </c>
      <c r="E34" s="1">
        <f t="shared" si="3"/>
        <v>4</v>
      </c>
      <c r="F34" s="19">
        <f t="shared" si="4"/>
        <v>2016</v>
      </c>
      <c r="G34" s="17">
        <v>0.49998842592592596</v>
      </c>
      <c r="H34" t="s">
        <v>50</v>
      </c>
      <c r="I34" s="5">
        <v>61.700000762939503</v>
      </c>
      <c r="J34" s="6">
        <v>136.025217450139</v>
      </c>
      <c r="L34" s="6">
        <v>24.100000381469702</v>
      </c>
      <c r="M34" t="b">
        <v>1</v>
      </c>
      <c r="N34" s="7">
        <v>1461628799000</v>
      </c>
    </row>
    <row r="35" spans="1:14" x14ac:dyDescent="0.25">
      <c r="A35">
        <v>6962181067</v>
      </c>
      <c r="B35" s="1" t="s">
        <v>23</v>
      </c>
      <c r="C35" s="16">
        <v>42487</v>
      </c>
      <c r="D35" s="1">
        <f t="shared" si="2"/>
        <v>27</v>
      </c>
      <c r="E35" s="1">
        <f t="shared" si="3"/>
        <v>4</v>
      </c>
      <c r="F35" s="19">
        <f t="shared" si="4"/>
        <v>2016</v>
      </c>
      <c r="G35" s="17">
        <v>0.49998842592592596</v>
      </c>
      <c r="H35" t="s">
        <v>50</v>
      </c>
      <c r="I35" s="5">
        <v>61.200000762939503</v>
      </c>
      <c r="J35" s="6">
        <v>134.92290613921401</v>
      </c>
      <c r="L35" s="6">
        <v>23.889999389648398</v>
      </c>
      <c r="M35" t="b">
        <v>1</v>
      </c>
      <c r="N35" s="7">
        <v>1461801599000</v>
      </c>
    </row>
    <row r="36" spans="1:14" x14ac:dyDescent="0.25">
      <c r="A36">
        <v>6962181067</v>
      </c>
      <c r="B36" s="1" t="s">
        <v>24</v>
      </c>
      <c r="C36" s="16">
        <v>42488</v>
      </c>
      <c r="D36" s="1">
        <f t="shared" si="2"/>
        <v>28</v>
      </c>
      <c r="E36" s="1">
        <f t="shared" si="3"/>
        <v>4</v>
      </c>
      <c r="F36" s="19">
        <f t="shared" si="4"/>
        <v>2016</v>
      </c>
      <c r="G36" s="17">
        <v>0.49998842592592596</v>
      </c>
      <c r="H36" t="s">
        <v>50</v>
      </c>
      <c r="I36" s="5">
        <v>61.200000762939503</v>
      </c>
      <c r="J36" s="6">
        <v>134.92290613921401</v>
      </c>
      <c r="L36" s="6">
        <v>23.889999389648398</v>
      </c>
      <c r="M36" t="b">
        <v>1</v>
      </c>
      <c r="N36" s="7">
        <v>1461887999000</v>
      </c>
    </row>
    <row r="37" spans="1:14" x14ac:dyDescent="0.25">
      <c r="A37">
        <v>6962181067</v>
      </c>
      <c r="B37" s="1" t="s">
        <v>25</v>
      </c>
      <c r="C37" s="16">
        <v>42489</v>
      </c>
      <c r="D37" s="1">
        <f t="shared" si="2"/>
        <v>29</v>
      </c>
      <c r="E37" s="1">
        <f t="shared" si="3"/>
        <v>4</v>
      </c>
      <c r="F37" s="19">
        <f t="shared" si="4"/>
        <v>2016</v>
      </c>
      <c r="G37" s="17">
        <v>0.49998842592592596</v>
      </c>
      <c r="H37" t="s">
        <v>50</v>
      </c>
      <c r="I37" s="5">
        <v>61.400001525878899</v>
      </c>
      <c r="J37" s="6">
        <v>135.36383234557701</v>
      </c>
      <c r="L37" s="6">
        <v>23.959999084472699</v>
      </c>
      <c r="M37" t="b">
        <v>1</v>
      </c>
      <c r="N37" s="7">
        <v>1461974399000</v>
      </c>
    </row>
    <row r="38" spans="1:14" x14ac:dyDescent="0.25">
      <c r="A38">
        <v>6962181067</v>
      </c>
      <c r="B38" s="1" t="s">
        <v>26</v>
      </c>
      <c r="C38" s="16">
        <v>42490</v>
      </c>
      <c r="D38" s="1">
        <f t="shared" si="2"/>
        <v>30</v>
      </c>
      <c r="E38" s="1">
        <f t="shared" si="3"/>
        <v>4</v>
      </c>
      <c r="F38" s="19">
        <f t="shared" si="4"/>
        <v>2016</v>
      </c>
      <c r="G38" s="17">
        <v>0.49998842592592596</v>
      </c>
      <c r="H38" t="s">
        <v>50</v>
      </c>
      <c r="I38" s="5">
        <v>61</v>
      </c>
      <c r="J38" s="6">
        <v>134.48197993285001</v>
      </c>
      <c r="L38" s="6">
        <v>23.819999694824201</v>
      </c>
      <c r="M38" t="b">
        <v>1</v>
      </c>
      <c r="N38" s="7">
        <v>1462060799000</v>
      </c>
    </row>
    <row r="39" spans="1:14" x14ac:dyDescent="0.25">
      <c r="A39">
        <v>6962181067</v>
      </c>
      <c r="B39" s="2">
        <v>42374.999988425923</v>
      </c>
      <c r="C39" s="16">
        <v>42491</v>
      </c>
      <c r="D39" s="1">
        <f t="shared" si="2"/>
        <v>1</v>
      </c>
      <c r="E39" s="1">
        <f t="shared" si="3"/>
        <v>5</v>
      </c>
      <c r="F39" s="19">
        <f t="shared" si="4"/>
        <v>2016</v>
      </c>
      <c r="G39" s="17">
        <v>0.99998842592592585</v>
      </c>
      <c r="H39" t="s">
        <v>50</v>
      </c>
      <c r="I39" s="5">
        <v>61.700000762939503</v>
      </c>
      <c r="J39" s="6">
        <v>136.025217450139</v>
      </c>
      <c r="L39" s="6">
        <v>24.100000381469702</v>
      </c>
      <c r="M39" t="b">
        <v>1</v>
      </c>
      <c r="N39" s="7">
        <v>1462147199000</v>
      </c>
    </row>
    <row r="40" spans="1:14" x14ac:dyDescent="0.25">
      <c r="A40">
        <v>6962181067</v>
      </c>
      <c r="B40" s="2">
        <v>42405.999988425923</v>
      </c>
      <c r="C40" s="16">
        <v>42492</v>
      </c>
      <c r="D40" s="1">
        <f t="shared" si="2"/>
        <v>2</v>
      </c>
      <c r="E40" s="1">
        <f t="shared" si="3"/>
        <v>5</v>
      </c>
      <c r="F40" s="19">
        <f t="shared" si="4"/>
        <v>2016</v>
      </c>
      <c r="G40" s="17">
        <v>0.99998842592592585</v>
      </c>
      <c r="H40" t="s">
        <v>50</v>
      </c>
      <c r="I40" s="5">
        <v>61.5</v>
      </c>
      <c r="J40" s="6">
        <v>135.584291243775</v>
      </c>
      <c r="L40" s="6">
        <v>24</v>
      </c>
      <c r="M40" t="b">
        <v>1</v>
      </c>
      <c r="N40" s="7">
        <v>1462233599000</v>
      </c>
    </row>
    <row r="41" spans="1:14" x14ac:dyDescent="0.25">
      <c r="A41">
        <v>6962181067</v>
      </c>
      <c r="B41" s="2">
        <v>42434.999988425923</v>
      </c>
      <c r="C41" s="16">
        <v>42493</v>
      </c>
      <c r="D41" s="1">
        <f t="shared" si="2"/>
        <v>3</v>
      </c>
      <c r="E41" s="1">
        <f t="shared" si="3"/>
        <v>5</v>
      </c>
      <c r="F41" s="19">
        <f t="shared" si="4"/>
        <v>2016</v>
      </c>
      <c r="G41" s="17">
        <v>0.99998842592592585</v>
      </c>
      <c r="H41" t="s">
        <v>50</v>
      </c>
      <c r="I41" s="5">
        <v>61</v>
      </c>
      <c r="J41" s="6">
        <v>134.48197993285001</v>
      </c>
      <c r="L41" s="6">
        <v>23.819999694824201</v>
      </c>
      <c r="M41" t="b">
        <v>1</v>
      </c>
      <c r="N41" s="7">
        <v>1462319999000</v>
      </c>
    </row>
    <row r="42" spans="1:14" x14ac:dyDescent="0.25">
      <c r="A42">
        <v>6962181067</v>
      </c>
      <c r="B42" s="2">
        <v>42465.999988425923</v>
      </c>
      <c r="C42" s="16">
        <v>42494</v>
      </c>
      <c r="D42" s="1">
        <f t="shared" si="2"/>
        <v>4</v>
      </c>
      <c r="E42" s="1">
        <f t="shared" si="3"/>
        <v>5</v>
      </c>
      <c r="F42" s="19">
        <f t="shared" si="4"/>
        <v>2016</v>
      </c>
      <c r="G42" s="17">
        <v>0.99998842592592585</v>
      </c>
      <c r="H42" t="s">
        <v>50</v>
      </c>
      <c r="I42" s="5">
        <v>61.099998474121101</v>
      </c>
      <c r="J42" s="6">
        <v>134.702438831048</v>
      </c>
      <c r="L42" s="6">
        <v>23.850000381469702</v>
      </c>
      <c r="M42" t="b">
        <v>1</v>
      </c>
      <c r="N42" s="7">
        <v>1462406399000</v>
      </c>
    </row>
    <row r="43" spans="1:14" x14ac:dyDescent="0.25">
      <c r="A43">
        <v>6962181067</v>
      </c>
      <c r="B43" s="2">
        <v>42495.999988425923</v>
      </c>
      <c r="C43" s="16">
        <v>42495</v>
      </c>
      <c r="D43" s="1">
        <f t="shared" si="2"/>
        <v>5</v>
      </c>
      <c r="E43" s="1">
        <f t="shared" si="3"/>
        <v>5</v>
      </c>
      <c r="F43" s="19">
        <f t="shared" si="4"/>
        <v>2016</v>
      </c>
      <c r="G43" s="17">
        <v>0.99998842592592585</v>
      </c>
      <c r="H43" t="s">
        <v>50</v>
      </c>
      <c r="I43" s="5">
        <v>61.299999237060497</v>
      </c>
      <c r="J43" s="6">
        <v>135.143365037411</v>
      </c>
      <c r="L43" s="6">
        <v>23.930000305175799</v>
      </c>
      <c r="M43" t="b">
        <v>1</v>
      </c>
      <c r="N43" s="7">
        <v>1462492799000</v>
      </c>
    </row>
    <row r="44" spans="1:14" x14ac:dyDescent="0.25">
      <c r="A44">
        <v>6962181067</v>
      </c>
      <c r="B44" s="2">
        <v>42526.999988425923</v>
      </c>
      <c r="C44" s="16">
        <v>42496</v>
      </c>
      <c r="D44" s="1">
        <f t="shared" si="2"/>
        <v>6</v>
      </c>
      <c r="E44" s="1">
        <f t="shared" si="3"/>
        <v>5</v>
      </c>
      <c r="F44" s="19">
        <f t="shared" si="4"/>
        <v>2016</v>
      </c>
      <c r="G44" s="17">
        <v>0.99998842592592585</v>
      </c>
      <c r="H44" t="s">
        <v>50</v>
      </c>
      <c r="I44" s="5">
        <v>61.5</v>
      </c>
      <c r="J44" s="6">
        <v>135.584291243775</v>
      </c>
      <c r="L44" s="6">
        <v>24</v>
      </c>
      <c r="M44" t="b">
        <v>1</v>
      </c>
      <c r="N44" s="7">
        <v>1462579199000</v>
      </c>
    </row>
    <row r="45" spans="1:14" x14ac:dyDescent="0.25">
      <c r="A45">
        <v>6962181067</v>
      </c>
      <c r="B45" s="2">
        <v>42556.999988425923</v>
      </c>
      <c r="C45" s="16">
        <v>42497</v>
      </c>
      <c r="D45" s="1">
        <f t="shared" si="2"/>
        <v>7</v>
      </c>
      <c r="E45" s="1">
        <f t="shared" si="3"/>
        <v>5</v>
      </c>
      <c r="F45" s="19">
        <f t="shared" si="4"/>
        <v>2016</v>
      </c>
      <c r="G45" s="17">
        <v>0.99998842592592585</v>
      </c>
      <c r="H45" t="s">
        <v>50</v>
      </c>
      <c r="I45" s="5">
        <v>61.200000762939503</v>
      </c>
      <c r="J45" s="6">
        <v>134.92290613921401</v>
      </c>
      <c r="L45" s="6">
        <v>23.889999389648398</v>
      </c>
      <c r="M45" t="b">
        <v>1</v>
      </c>
      <c r="N45" s="7">
        <v>1462665599000</v>
      </c>
    </row>
    <row r="46" spans="1:14" x14ac:dyDescent="0.25">
      <c r="A46">
        <v>6962181067</v>
      </c>
      <c r="B46" s="2">
        <v>42587.999988425923</v>
      </c>
      <c r="C46" s="16">
        <v>42498</v>
      </c>
      <c r="D46" s="1">
        <f t="shared" si="2"/>
        <v>8</v>
      </c>
      <c r="E46" s="1">
        <f t="shared" si="3"/>
        <v>5</v>
      </c>
      <c r="F46" s="19">
        <f t="shared" si="4"/>
        <v>2016</v>
      </c>
      <c r="G46" s="17">
        <v>0.99998842592592585</v>
      </c>
      <c r="H46" t="s">
        <v>50</v>
      </c>
      <c r="I46" s="5">
        <v>61.200000762939503</v>
      </c>
      <c r="J46" s="6">
        <v>134.92290613921401</v>
      </c>
      <c r="L46" s="6">
        <v>23.889999389648398</v>
      </c>
      <c r="M46" t="b">
        <v>1</v>
      </c>
      <c r="N46" s="7">
        <v>1462751999000</v>
      </c>
    </row>
    <row r="47" spans="1:14" x14ac:dyDescent="0.25">
      <c r="A47">
        <v>6962181067</v>
      </c>
      <c r="B47" s="2">
        <v>42618.999988425923</v>
      </c>
      <c r="C47" s="16">
        <v>42499</v>
      </c>
      <c r="D47" s="1">
        <f t="shared" si="2"/>
        <v>9</v>
      </c>
      <c r="E47" s="1">
        <f t="shared" si="3"/>
        <v>5</v>
      </c>
      <c r="F47" s="19">
        <f t="shared" si="4"/>
        <v>2016</v>
      </c>
      <c r="G47" s="17">
        <v>0.99998842592592585</v>
      </c>
      <c r="H47" t="s">
        <v>50</v>
      </c>
      <c r="I47" s="5">
        <v>62.400001525878899</v>
      </c>
      <c r="J47" s="6">
        <v>137.56845496742699</v>
      </c>
      <c r="L47" s="6">
        <v>24.350000381469702</v>
      </c>
      <c r="M47" t="b">
        <v>1</v>
      </c>
      <c r="N47" s="7">
        <v>1462838399000</v>
      </c>
    </row>
    <row r="48" spans="1:14" x14ac:dyDescent="0.25">
      <c r="A48">
        <v>6962181067</v>
      </c>
      <c r="B48" s="2">
        <v>42648.999988425923</v>
      </c>
      <c r="C48" s="16">
        <v>42500</v>
      </c>
      <c r="D48" s="1">
        <f t="shared" si="2"/>
        <v>10</v>
      </c>
      <c r="E48" s="1">
        <f t="shared" si="3"/>
        <v>5</v>
      </c>
      <c r="F48" s="19">
        <f t="shared" si="4"/>
        <v>2016</v>
      </c>
      <c r="G48" s="17">
        <v>0.99998842592592585</v>
      </c>
      <c r="H48" t="s">
        <v>50</v>
      </c>
      <c r="I48" s="5">
        <v>62.099998474121101</v>
      </c>
      <c r="J48" s="6">
        <v>136.90706145289801</v>
      </c>
      <c r="L48" s="6">
        <v>24.2399997711182</v>
      </c>
      <c r="M48" t="b">
        <v>1</v>
      </c>
      <c r="N48" s="7">
        <v>1462924799000</v>
      </c>
    </row>
    <row r="49" spans="1:14" x14ac:dyDescent="0.25">
      <c r="A49">
        <v>6962181067</v>
      </c>
      <c r="B49" s="2">
        <v>42679.999988425923</v>
      </c>
      <c r="C49" s="16">
        <v>42501</v>
      </c>
      <c r="D49" s="1">
        <f t="shared" si="2"/>
        <v>11</v>
      </c>
      <c r="E49" s="1">
        <f t="shared" si="3"/>
        <v>5</v>
      </c>
      <c r="F49" s="19">
        <f t="shared" si="4"/>
        <v>2016</v>
      </c>
      <c r="G49" s="17">
        <v>0.99998842592592585</v>
      </c>
      <c r="H49" t="s">
        <v>50</v>
      </c>
      <c r="I49" s="5">
        <v>61.900001525878899</v>
      </c>
      <c r="J49" s="6">
        <v>136.466143656502</v>
      </c>
      <c r="L49" s="6">
        <v>24.170000076293899</v>
      </c>
      <c r="M49" t="b">
        <v>1</v>
      </c>
      <c r="N49" s="7">
        <v>1463011199000</v>
      </c>
    </row>
    <row r="50" spans="1:14" x14ac:dyDescent="0.25">
      <c r="A50">
        <v>6962181067</v>
      </c>
      <c r="B50" s="2">
        <v>42709.999988425923</v>
      </c>
      <c r="C50" s="16">
        <v>42502</v>
      </c>
      <c r="D50" s="1">
        <f t="shared" si="2"/>
        <v>12</v>
      </c>
      <c r="E50" s="1">
        <f t="shared" si="3"/>
        <v>5</v>
      </c>
      <c r="F50" s="19">
        <f t="shared" si="4"/>
        <v>2016</v>
      </c>
      <c r="G50" s="17">
        <v>0.99998842592592585</v>
      </c>
      <c r="H50" t="s">
        <v>50</v>
      </c>
      <c r="I50" s="5">
        <v>61.900001525878899</v>
      </c>
      <c r="J50" s="6">
        <v>136.466143656502</v>
      </c>
      <c r="L50" s="6">
        <v>24.170000076293899</v>
      </c>
      <c r="M50" t="b">
        <v>1</v>
      </c>
      <c r="N50" s="7">
        <v>1463097599000</v>
      </c>
    </row>
    <row r="51" spans="1:14" x14ac:dyDescent="0.25">
      <c r="A51">
        <v>8877689391</v>
      </c>
      <c r="B51" s="2">
        <v>42708.282766203702</v>
      </c>
      <c r="C51" s="16">
        <v>42472</v>
      </c>
      <c r="D51" s="1">
        <f t="shared" si="2"/>
        <v>12</v>
      </c>
      <c r="E51" s="1">
        <f t="shared" si="3"/>
        <v>4</v>
      </c>
      <c r="F51" s="19">
        <f t="shared" si="4"/>
        <v>2016</v>
      </c>
      <c r="G51" s="17">
        <v>0.2827662037037037</v>
      </c>
      <c r="H51" t="s">
        <v>49</v>
      </c>
      <c r="I51" s="5">
        <v>85.800003051757798</v>
      </c>
      <c r="J51" s="6">
        <v>189.156627682704</v>
      </c>
      <c r="L51" s="6">
        <v>25.680000305175799</v>
      </c>
      <c r="M51" t="b">
        <v>0</v>
      </c>
      <c r="N51" s="7">
        <v>1460443631000</v>
      </c>
    </row>
    <row r="52" spans="1:14" x14ac:dyDescent="0.25">
      <c r="A52">
        <v>8877689391</v>
      </c>
      <c r="B52" s="1" t="s">
        <v>27</v>
      </c>
      <c r="C52" s="16">
        <v>42473</v>
      </c>
      <c r="D52" s="1">
        <f t="shared" si="2"/>
        <v>13</v>
      </c>
      <c r="E52" s="1">
        <f t="shared" si="3"/>
        <v>4</v>
      </c>
      <c r="F52" s="19">
        <f t="shared" si="4"/>
        <v>2016</v>
      </c>
      <c r="G52" s="17">
        <v>0.28819444444444448</v>
      </c>
      <c r="H52" t="s">
        <v>49</v>
      </c>
      <c r="I52" s="5">
        <v>84.900001525878906</v>
      </c>
      <c r="J52" s="6">
        <v>187.17246395905201</v>
      </c>
      <c r="L52" s="6">
        <v>25.409999847412099</v>
      </c>
      <c r="M52" t="b">
        <v>0</v>
      </c>
      <c r="N52" s="7">
        <v>1460530500000</v>
      </c>
    </row>
    <row r="53" spans="1:14" x14ac:dyDescent="0.25">
      <c r="A53">
        <v>8877689391</v>
      </c>
      <c r="B53" s="1" t="s">
        <v>28</v>
      </c>
      <c r="C53" s="16">
        <v>42474</v>
      </c>
      <c r="D53" s="1">
        <f t="shared" si="2"/>
        <v>14</v>
      </c>
      <c r="E53" s="1">
        <f t="shared" si="3"/>
        <v>4</v>
      </c>
      <c r="F53" s="19">
        <f t="shared" si="4"/>
        <v>2016</v>
      </c>
      <c r="G53" s="17">
        <v>0.2838310185185185</v>
      </c>
      <c r="H53" t="s">
        <v>49</v>
      </c>
      <c r="I53" s="5">
        <v>84.5</v>
      </c>
      <c r="J53" s="6">
        <v>186.29061154632501</v>
      </c>
      <c r="L53" s="6">
        <v>25.309999465942401</v>
      </c>
      <c r="M53" t="b">
        <v>0</v>
      </c>
      <c r="N53" s="7">
        <v>1460616523000</v>
      </c>
    </row>
    <row r="54" spans="1:14" x14ac:dyDescent="0.25">
      <c r="A54">
        <v>8877689391</v>
      </c>
      <c r="B54" s="1" t="s">
        <v>29</v>
      </c>
      <c r="C54" s="16">
        <v>42476</v>
      </c>
      <c r="D54" s="1">
        <f t="shared" si="2"/>
        <v>16</v>
      </c>
      <c r="E54" s="1">
        <f t="shared" si="3"/>
        <v>4</v>
      </c>
      <c r="F54" s="19">
        <f t="shared" si="4"/>
        <v>2016</v>
      </c>
      <c r="G54" s="17">
        <v>6.9039351851851852E-2</v>
      </c>
      <c r="H54" t="s">
        <v>50</v>
      </c>
      <c r="I54" s="5">
        <v>85.5</v>
      </c>
      <c r="J54" s="6">
        <v>188.49523416817499</v>
      </c>
      <c r="L54" s="6">
        <v>25.590000152587901</v>
      </c>
      <c r="M54" t="b">
        <v>0</v>
      </c>
      <c r="N54" s="7">
        <v>1460813965000</v>
      </c>
    </row>
    <row r="55" spans="1:14" x14ac:dyDescent="0.25">
      <c r="A55">
        <v>8877689391</v>
      </c>
      <c r="B55" s="1" t="s">
        <v>30</v>
      </c>
      <c r="C55" s="16">
        <v>42478</v>
      </c>
      <c r="D55" s="1">
        <f t="shared" si="2"/>
        <v>18</v>
      </c>
      <c r="E55" s="1">
        <f t="shared" si="3"/>
        <v>4</v>
      </c>
      <c r="F55" s="19">
        <f t="shared" si="4"/>
        <v>2016</v>
      </c>
      <c r="G55" s="17">
        <v>0.2855787037037037</v>
      </c>
      <c r="H55" t="s">
        <v>49</v>
      </c>
      <c r="I55" s="5">
        <v>85.800003051757798</v>
      </c>
      <c r="J55" s="6">
        <v>189.156627682704</v>
      </c>
      <c r="L55" s="6">
        <v>25.680000305175799</v>
      </c>
      <c r="M55" t="b">
        <v>0</v>
      </c>
      <c r="N55" s="7">
        <v>1460962274000</v>
      </c>
    </row>
    <row r="56" spans="1:14" x14ac:dyDescent="0.25">
      <c r="A56">
        <v>8877689391</v>
      </c>
      <c r="B56" s="1" t="s">
        <v>31</v>
      </c>
      <c r="C56" s="16">
        <v>42479</v>
      </c>
      <c r="D56" s="1">
        <f t="shared" si="2"/>
        <v>19</v>
      </c>
      <c r="E56" s="1">
        <f t="shared" si="3"/>
        <v>4</v>
      </c>
      <c r="F56" s="19">
        <f t="shared" si="4"/>
        <v>2016</v>
      </c>
      <c r="G56" s="17">
        <v>0.27744212962962961</v>
      </c>
      <c r="H56" t="s">
        <v>49</v>
      </c>
      <c r="I56" s="5">
        <v>85.300003051757798</v>
      </c>
      <c r="J56" s="6">
        <v>188.05431637177901</v>
      </c>
      <c r="L56" s="6">
        <v>25.530000686645501</v>
      </c>
      <c r="M56" t="b">
        <v>0</v>
      </c>
      <c r="N56" s="7">
        <v>1461047971000</v>
      </c>
    </row>
    <row r="57" spans="1:14" x14ac:dyDescent="0.25">
      <c r="A57">
        <v>8877689391</v>
      </c>
      <c r="B57" s="1" t="s">
        <v>32</v>
      </c>
      <c r="C57" s="16">
        <v>42480</v>
      </c>
      <c r="D57" s="1">
        <f t="shared" si="2"/>
        <v>20</v>
      </c>
      <c r="E57" s="1">
        <f t="shared" si="3"/>
        <v>4</v>
      </c>
      <c r="F57" s="19">
        <f t="shared" si="4"/>
        <v>2016</v>
      </c>
      <c r="G57" s="17">
        <v>0.28118055555555554</v>
      </c>
      <c r="H57" t="s">
        <v>49</v>
      </c>
      <c r="I57" s="5">
        <v>84.900001525878906</v>
      </c>
      <c r="J57" s="6">
        <v>187.17246395905201</v>
      </c>
      <c r="L57" s="6">
        <v>25.409999847412099</v>
      </c>
      <c r="M57" t="b">
        <v>0</v>
      </c>
      <c r="N57" s="7">
        <v>1461134694000</v>
      </c>
    </row>
    <row r="58" spans="1:14" x14ac:dyDescent="0.25">
      <c r="A58">
        <v>8877689391</v>
      </c>
      <c r="B58" s="1" t="s">
        <v>33</v>
      </c>
      <c r="C58" s="16">
        <v>42481</v>
      </c>
      <c r="D58" s="1">
        <f t="shared" si="2"/>
        <v>21</v>
      </c>
      <c r="E58" s="1">
        <f t="shared" si="3"/>
        <v>4</v>
      </c>
      <c r="F58" s="19">
        <f t="shared" si="4"/>
        <v>2016</v>
      </c>
      <c r="G58" s="17">
        <v>0.2850347222222222</v>
      </c>
      <c r="H58" t="s">
        <v>49</v>
      </c>
      <c r="I58" s="5">
        <v>84.5</v>
      </c>
      <c r="J58" s="6">
        <v>186.29061154632501</v>
      </c>
      <c r="L58" s="6">
        <v>25.290000915527301</v>
      </c>
      <c r="M58" t="b">
        <v>0</v>
      </c>
      <c r="N58" s="7">
        <v>1461221427000</v>
      </c>
    </row>
    <row r="59" spans="1:14" x14ac:dyDescent="0.25">
      <c r="A59">
        <v>8877689391</v>
      </c>
      <c r="B59" s="1" t="s">
        <v>34</v>
      </c>
      <c r="C59" s="16">
        <v>42483</v>
      </c>
      <c r="D59" s="1">
        <f t="shared" si="2"/>
        <v>23</v>
      </c>
      <c r="E59" s="1">
        <f t="shared" si="3"/>
        <v>4</v>
      </c>
      <c r="F59" s="19">
        <f t="shared" si="4"/>
        <v>2016</v>
      </c>
      <c r="G59" s="17">
        <v>0.3072685185185185</v>
      </c>
      <c r="H59" t="s">
        <v>49</v>
      </c>
      <c r="I59" s="5">
        <v>85.5</v>
      </c>
      <c r="J59" s="6">
        <v>188.49523416817499</v>
      </c>
      <c r="L59" s="6">
        <v>25.590000152587901</v>
      </c>
      <c r="M59" t="b">
        <v>0</v>
      </c>
      <c r="N59" s="7">
        <v>1461396148000</v>
      </c>
    </row>
    <row r="60" spans="1:14" x14ac:dyDescent="0.25">
      <c r="A60">
        <v>8877689391</v>
      </c>
      <c r="B60" s="1" t="s">
        <v>35</v>
      </c>
      <c r="C60" s="16">
        <v>42484</v>
      </c>
      <c r="D60" s="1">
        <f t="shared" si="2"/>
        <v>24</v>
      </c>
      <c r="E60" s="1">
        <f t="shared" si="3"/>
        <v>4</v>
      </c>
      <c r="F60" s="19">
        <f t="shared" si="4"/>
        <v>2016</v>
      </c>
      <c r="G60" s="17">
        <v>0.3181134259259259</v>
      </c>
      <c r="H60" t="s">
        <v>49</v>
      </c>
      <c r="I60" s="5">
        <v>85.5</v>
      </c>
      <c r="J60" s="6">
        <v>188.49523416817499</v>
      </c>
      <c r="L60" s="6">
        <v>25.590000152587901</v>
      </c>
      <c r="M60" t="b">
        <v>0</v>
      </c>
      <c r="N60" s="7">
        <v>1461483485000</v>
      </c>
    </row>
    <row r="61" spans="1:14" x14ac:dyDescent="0.25">
      <c r="A61">
        <v>8877689391</v>
      </c>
      <c r="B61" s="1" t="s">
        <v>36</v>
      </c>
      <c r="C61" s="16">
        <v>42485</v>
      </c>
      <c r="D61" s="1">
        <f t="shared" si="2"/>
        <v>25</v>
      </c>
      <c r="E61" s="1">
        <f t="shared" si="3"/>
        <v>4</v>
      </c>
      <c r="F61" s="19">
        <f t="shared" si="4"/>
        <v>2016</v>
      </c>
      <c r="G61" s="17">
        <v>0.27796296296296297</v>
      </c>
      <c r="H61" t="s">
        <v>49</v>
      </c>
      <c r="I61" s="5">
        <v>85.400001525878906</v>
      </c>
      <c r="J61" s="6">
        <v>188.274775269977</v>
      </c>
      <c r="L61" s="6">
        <v>25.559999465942401</v>
      </c>
      <c r="M61" t="b">
        <v>0</v>
      </c>
      <c r="N61" s="7">
        <v>1461566416000</v>
      </c>
    </row>
    <row r="62" spans="1:14" x14ac:dyDescent="0.25">
      <c r="A62">
        <v>8877689391</v>
      </c>
      <c r="B62" s="1" t="s">
        <v>37</v>
      </c>
      <c r="C62" s="16">
        <v>42486</v>
      </c>
      <c r="D62" s="1">
        <f t="shared" si="2"/>
        <v>26</v>
      </c>
      <c r="E62" s="1">
        <f t="shared" si="3"/>
        <v>4</v>
      </c>
      <c r="F62" s="19">
        <f t="shared" si="4"/>
        <v>2016</v>
      </c>
      <c r="G62" s="17">
        <v>0.2850347222222222</v>
      </c>
      <c r="H62" t="s">
        <v>49</v>
      </c>
      <c r="I62" s="5">
        <v>85.099998474121094</v>
      </c>
      <c r="J62" s="6">
        <v>187.61338175544799</v>
      </c>
      <c r="L62" s="6">
        <v>25.4899997711182</v>
      </c>
      <c r="M62" t="b">
        <v>0</v>
      </c>
      <c r="N62" s="7">
        <v>1461653427000</v>
      </c>
    </row>
    <row r="63" spans="1:14" x14ac:dyDescent="0.25">
      <c r="A63">
        <v>8877689391</v>
      </c>
      <c r="B63" s="1" t="s">
        <v>38</v>
      </c>
      <c r="C63" s="16">
        <v>42487</v>
      </c>
      <c r="D63" s="1">
        <f t="shared" si="2"/>
        <v>27</v>
      </c>
      <c r="E63" s="1">
        <f t="shared" si="3"/>
        <v>4</v>
      </c>
      <c r="F63" s="19">
        <f t="shared" si="4"/>
        <v>2016</v>
      </c>
      <c r="G63" s="17">
        <v>0.28547453703703701</v>
      </c>
      <c r="H63" t="s">
        <v>49</v>
      </c>
      <c r="I63" s="5">
        <v>85.400001525878906</v>
      </c>
      <c r="J63" s="6">
        <v>188.274775269977</v>
      </c>
      <c r="L63" s="6">
        <v>25.559999465942401</v>
      </c>
      <c r="M63" t="b">
        <v>0</v>
      </c>
      <c r="N63" s="7">
        <v>1461739865000</v>
      </c>
    </row>
    <row r="64" spans="1:14" x14ac:dyDescent="0.25">
      <c r="A64">
        <v>8877689391</v>
      </c>
      <c r="B64" s="1" t="s">
        <v>39</v>
      </c>
      <c r="C64" s="16">
        <v>42488</v>
      </c>
      <c r="D64" s="1">
        <f t="shared" si="2"/>
        <v>28</v>
      </c>
      <c r="E64" s="1">
        <f t="shared" si="3"/>
        <v>4</v>
      </c>
      <c r="F64" s="19">
        <f t="shared" si="4"/>
        <v>2016</v>
      </c>
      <c r="G64" s="17">
        <v>0.28475694444444444</v>
      </c>
      <c r="H64" t="s">
        <v>49</v>
      </c>
      <c r="I64" s="5">
        <v>85.099998474121094</v>
      </c>
      <c r="J64" s="6">
        <v>187.61338175544799</v>
      </c>
      <c r="L64" s="6">
        <v>25.4899997711182</v>
      </c>
      <c r="M64" t="b">
        <v>0</v>
      </c>
      <c r="N64" s="7">
        <v>1461826203000</v>
      </c>
    </row>
    <row r="65" spans="1:19" x14ac:dyDescent="0.25">
      <c r="A65">
        <v>8877689391</v>
      </c>
      <c r="B65" s="1" t="s">
        <v>40</v>
      </c>
      <c r="C65" s="16">
        <v>42489</v>
      </c>
      <c r="D65" s="1">
        <f t="shared" si="2"/>
        <v>29</v>
      </c>
      <c r="E65" s="1">
        <f t="shared" si="3"/>
        <v>4</v>
      </c>
      <c r="F65" s="19">
        <f t="shared" si="4"/>
        <v>2016</v>
      </c>
      <c r="G65" s="17">
        <v>0.28466435185185185</v>
      </c>
      <c r="H65" t="s">
        <v>49</v>
      </c>
      <c r="I65" s="5">
        <v>84.900001525878906</v>
      </c>
      <c r="J65" s="6">
        <v>187.17246395905201</v>
      </c>
      <c r="L65" s="6">
        <v>25.409999847412099</v>
      </c>
      <c r="M65" t="b">
        <v>0</v>
      </c>
      <c r="N65" s="7">
        <v>1461912595000</v>
      </c>
    </row>
    <row r="66" spans="1:19" x14ac:dyDescent="0.25">
      <c r="A66">
        <v>8877689391</v>
      </c>
      <c r="B66" s="1" t="s">
        <v>41</v>
      </c>
      <c r="C66" s="16">
        <v>42490</v>
      </c>
      <c r="D66" s="1">
        <f t="shared" si="2"/>
        <v>30</v>
      </c>
      <c r="E66" s="1">
        <f t="shared" si="3"/>
        <v>4</v>
      </c>
      <c r="F66" s="19">
        <f t="shared" si="4"/>
        <v>2016</v>
      </c>
      <c r="G66" s="17">
        <v>0.32572916666666668</v>
      </c>
      <c r="H66" t="s">
        <v>49</v>
      </c>
      <c r="I66" s="5">
        <v>85.5</v>
      </c>
      <c r="J66" s="6">
        <v>188.49523416817499</v>
      </c>
      <c r="L66" s="6">
        <v>25.590000152587901</v>
      </c>
      <c r="M66" t="b">
        <v>0</v>
      </c>
      <c r="N66" s="7">
        <v>1462002543000</v>
      </c>
    </row>
    <row r="67" spans="1:19" x14ac:dyDescent="0.25">
      <c r="A67">
        <v>8877689391</v>
      </c>
      <c r="B67" s="2">
        <v>42374.366539351853</v>
      </c>
      <c r="C67" s="16">
        <v>42491</v>
      </c>
      <c r="D67" s="1">
        <f t="shared" si="2"/>
        <v>1</v>
      </c>
      <c r="E67" s="1">
        <f t="shared" si="3"/>
        <v>5</v>
      </c>
      <c r="F67" s="19">
        <f t="shared" si="4"/>
        <v>2016</v>
      </c>
      <c r="G67" s="17">
        <v>0.36653935185185182</v>
      </c>
      <c r="H67" t="s">
        <v>49</v>
      </c>
      <c r="I67" s="5">
        <v>85.300003051757798</v>
      </c>
      <c r="J67" s="6">
        <v>188.05431637177901</v>
      </c>
      <c r="L67" s="6">
        <v>25.530000686645501</v>
      </c>
      <c r="M67" t="b">
        <v>0</v>
      </c>
      <c r="N67" s="7">
        <v>1462092469000</v>
      </c>
    </row>
    <row r="68" spans="1:19" x14ac:dyDescent="0.25">
      <c r="A68">
        <v>8877689391</v>
      </c>
      <c r="B68" s="2">
        <v>42434.284502314818</v>
      </c>
      <c r="C68" s="16">
        <v>42493</v>
      </c>
      <c r="D68" s="1">
        <f t="shared" si="2"/>
        <v>3</v>
      </c>
      <c r="E68" s="1">
        <f t="shared" si="3"/>
        <v>5</v>
      </c>
      <c r="F68" s="19">
        <f t="shared" si="4"/>
        <v>2016</v>
      </c>
      <c r="G68" s="17">
        <v>0.28450231481481481</v>
      </c>
      <c r="H68" t="s">
        <v>49</v>
      </c>
      <c r="I68" s="5">
        <v>84.900001525878906</v>
      </c>
      <c r="J68" s="6">
        <v>187.17246395905201</v>
      </c>
      <c r="L68" s="6">
        <v>25.409999847412099</v>
      </c>
      <c r="M68" t="b">
        <v>0</v>
      </c>
      <c r="N68" s="7">
        <v>1462258181000</v>
      </c>
    </row>
    <row r="69" spans="1:19" x14ac:dyDescent="0.25">
      <c r="A69">
        <v>8877689391</v>
      </c>
      <c r="B69" s="2">
        <v>42465.283587962964</v>
      </c>
      <c r="C69" s="16">
        <v>42494</v>
      </c>
      <c r="D69" s="1">
        <f t="shared" si="2"/>
        <v>4</v>
      </c>
      <c r="E69" s="1">
        <f t="shared" si="3"/>
        <v>5</v>
      </c>
      <c r="F69" s="19">
        <f t="shared" si="4"/>
        <v>2016</v>
      </c>
      <c r="G69" s="17">
        <v>0.28358796296296296</v>
      </c>
      <c r="H69" t="s">
        <v>49</v>
      </c>
      <c r="I69" s="5">
        <v>84.400001525878906</v>
      </c>
      <c r="J69" s="6">
        <v>186.07015264812699</v>
      </c>
      <c r="L69" s="6">
        <v>25.2600002288818</v>
      </c>
      <c r="M69" t="b">
        <v>0</v>
      </c>
      <c r="N69" s="7">
        <v>1462344502000</v>
      </c>
    </row>
    <row r="70" spans="1:19" x14ac:dyDescent="0.25">
      <c r="A70">
        <v>8877689391</v>
      </c>
      <c r="B70" s="2">
        <v>42526.280266203707</v>
      </c>
      <c r="C70" s="16">
        <v>42496</v>
      </c>
      <c r="D70" s="1">
        <f t="shared" si="2"/>
        <v>6</v>
      </c>
      <c r="E70" s="1">
        <f t="shared" si="3"/>
        <v>5</v>
      </c>
      <c r="F70" s="19">
        <f t="shared" si="4"/>
        <v>2016</v>
      </c>
      <c r="G70" s="17">
        <v>0.2802662037037037</v>
      </c>
      <c r="H70" t="s">
        <v>49</v>
      </c>
      <c r="I70" s="5">
        <v>85</v>
      </c>
      <c r="J70" s="6">
        <v>187.39292285725</v>
      </c>
      <c r="L70" s="6">
        <v>25.440000534057599</v>
      </c>
      <c r="M70" t="b">
        <v>0</v>
      </c>
      <c r="N70" s="7">
        <v>1462517015000</v>
      </c>
    </row>
    <row r="71" spans="1:19" x14ac:dyDescent="0.25">
      <c r="A71">
        <v>8877689391</v>
      </c>
      <c r="B71" s="2">
        <v>42587.31658564815</v>
      </c>
      <c r="C71" s="16">
        <v>42498</v>
      </c>
      <c r="D71" s="1">
        <f t="shared" si="2"/>
        <v>8</v>
      </c>
      <c r="E71" s="1">
        <f t="shared" si="3"/>
        <v>5</v>
      </c>
      <c r="F71" s="19">
        <f t="shared" si="4"/>
        <v>2016</v>
      </c>
      <c r="G71" s="17">
        <v>0.31658564814814816</v>
      </c>
      <c r="H71" t="s">
        <v>49</v>
      </c>
      <c r="I71" s="5">
        <v>85.400001525878906</v>
      </c>
      <c r="J71" s="6">
        <v>188.274775269977</v>
      </c>
      <c r="L71" s="6">
        <v>25.559999465942401</v>
      </c>
      <c r="M71" t="b">
        <v>0</v>
      </c>
      <c r="N71" s="7">
        <v>1462692953000</v>
      </c>
    </row>
    <row r="72" spans="1:19" x14ac:dyDescent="0.25">
      <c r="A72">
        <v>8877689391</v>
      </c>
      <c r="B72" s="2">
        <v>42618.277592592596</v>
      </c>
      <c r="C72" s="16">
        <v>42499</v>
      </c>
      <c r="D72" s="1">
        <f t="shared" si="2"/>
        <v>9</v>
      </c>
      <c r="E72" s="1">
        <f t="shared" si="3"/>
        <v>5</v>
      </c>
      <c r="F72" s="19">
        <f t="shared" si="4"/>
        <v>2016</v>
      </c>
      <c r="G72" s="17">
        <v>0.27759259259259261</v>
      </c>
      <c r="H72" t="s">
        <v>49</v>
      </c>
      <c r="I72" s="5">
        <v>85.5</v>
      </c>
      <c r="J72" s="6">
        <v>188.49523416817499</v>
      </c>
      <c r="L72" s="6">
        <v>25.610000610351602</v>
      </c>
      <c r="M72" t="b">
        <v>0</v>
      </c>
      <c r="N72" s="7">
        <v>1462775984000</v>
      </c>
    </row>
    <row r="73" spans="1:19" x14ac:dyDescent="0.25">
      <c r="A73">
        <v>8877689391</v>
      </c>
      <c r="B73" s="2">
        <v>42679.285960648151</v>
      </c>
      <c r="C73" s="16">
        <v>42501</v>
      </c>
      <c r="D73" s="1">
        <f t="shared" ref="D73:D74" si="5">DAY($C73)</f>
        <v>11</v>
      </c>
      <c r="E73" s="1">
        <f t="shared" ref="E73:E74" si="6">MONTH($C73)</f>
        <v>5</v>
      </c>
      <c r="F73" s="19">
        <f t="shared" ref="F73:F74" si="7">YEAR(C73)</f>
        <v>2016</v>
      </c>
      <c r="G73" s="17">
        <v>0.28596064814814814</v>
      </c>
      <c r="H73" t="s">
        <v>49</v>
      </c>
      <c r="I73" s="5">
        <v>85.400001525878906</v>
      </c>
      <c r="J73" s="6">
        <v>188.274775269977</v>
      </c>
      <c r="L73" s="6">
        <v>25.559999465942401</v>
      </c>
      <c r="M73" t="b">
        <v>0</v>
      </c>
      <c r="N73" s="7">
        <v>1462949507000</v>
      </c>
    </row>
    <row r="74" spans="1:19" x14ac:dyDescent="0.25">
      <c r="A74">
        <v>8877689391</v>
      </c>
      <c r="B74" s="2">
        <v>42709.279780092591</v>
      </c>
      <c r="C74" s="16">
        <v>42502</v>
      </c>
      <c r="D74" s="1">
        <f t="shared" si="5"/>
        <v>12</v>
      </c>
      <c r="E74" s="1">
        <f t="shared" si="6"/>
        <v>5</v>
      </c>
      <c r="F74" s="19">
        <f t="shared" si="7"/>
        <v>2016</v>
      </c>
      <c r="G74" s="17">
        <v>0.27978009259259257</v>
      </c>
      <c r="H74" t="s">
        <v>49</v>
      </c>
      <c r="I74" s="5">
        <v>84</v>
      </c>
      <c r="J74" s="6">
        <v>185.18830023539999</v>
      </c>
      <c r="L74" s="6">
        <v>25.139999389648398</v>
      </c>
      <c r="M74" t="b">
        <v>0</v>
      </c>
      <c r="N74" s="7">
        <v>1463035373000</v>
      </c>
    </row>
    <row r="75" spans="1:19" x14ac:dyDescent="0.25">
      <c r="C75" s="18" t="s">
        <v>51</v>
      </c>
      <c r="D75" s="18" t="s">
        <v>51</v>
      </c>
      <c r="E75" s="18" t="s">
        <v>51</v>
      </c>
      <c r="F75" s="18" t="s">
        <v>51</v>
      </c>
      <c r="G75" s="18" t="s">
        <v>51</v>
      </c>
      <c r="H75" s="18" t="s">
        <v>51</v>
      </c>
    </row>
    <row r="78" spans="1:19" x14ac:dyDescent="0.25">
      <c r="B78" s="1" t="s">
        <v>52</v>
      </c>
    </row>
    <row r="79" spans="1:19" x14ac:dyDescent="0.25">
      <c r="A79">
        <v>1503960366</v>
      </c>
      <c r="B79" s="1">
        <f>COUNTIF($A$8:$A$74,$A79)</f>
        <v>2</v>
      </c>
      <c r="I79" s="6">
        <f>SUMIF($A$8:$A$74,$A79,I$8:I$74)</f>
        <v>105.1999969482422</v>
      </c>
      <c r="J79" s="6">
        <f t="shared" ref="J79" si="8">SUMIF($A$8:$A$74,$A79,J$8:J$74)</f>
        <v>231.926293090646</v>
      </c>
      <c r="K79" s="6"/>
      <c r="L79" s="6">
        <f>SUMIF($A$8:$A$74,$A79,L$8:L$74)</f>
        <v>45.299999237060597</v>
      </c>
      <c r="P79" s="20">
        <f>I79/$B79</f>
        <v>52.599998474121101</v>
      </c>
      <c r="Q79" s="20">
        <f>J79/$B79</f>
        <v>115.963146545323</v>
      </c>
      <c r="R79" s="20">
        <f>L79/$B79</f>
        <v>22.649999618530298</v>
      </c>
      <c r="S79" t="str">
        <f>VLOOKUP(R79,$R$2:$S$5,2,TRUE)</f>
        <v>Healthy Weight</v>
      </c>
    </row>
    <row r="80" spans="1:19" x14ac:dyDescent="0.25">
      <c r="A80">
        <v>1927972279</v>
      </c>
      <c r="B80" s="1">
        <f t="shared" ref="B80:B86" si="9">COUNTIF($A$8:$A$74,$A80)</f>
        <v>1</v>
      </c>
      <c r="I80" s="6">
        <f t="shared" ref="I80:L86" si="10">SUMIF($A$8:$A$74,$A80,I$8:I$74)</f>
        <v>133.5</v>
      </c>
      <c r="J80" s="6">
        <f t="shared" si="10"/>
        <v>294.31712001697503</v>
      </c>
      <c r="K80" s="6"/>
      <c r="L80" s="6">
        <f t="shared" si="10"/>
        <v>47.540000915527301</v>
      </c>
      <c r="P80" s="20">
        <f t="shared" ref="P80:P86" si="11">I80/$B80</f>
        <v>133.5</v>
      </c>
      <c r="Q80" s="20">
        <f t="shared" ref="Q80:Q86" si="12">J80/$B80</f>
        <v>294.31712001697503</v>
      </c>
      <c r="R80" s="20">
        <f t="shared" ref="R80:R86" si="13">L80/$B80</f>
        <v>47.540000915527301</v>
      </c>
      <c r="S80" t="str">
        <f t="shared" ref="S80:S86" si="14">VLOOKUP(R80,$R$2:$S$5,2,TRUE)</f>
        <v>Obesity</v>
      </c>
    </row>
    <row r="81" spans="1:19" x14ac:dyDescent="0.25">
      <c r="A81">
        <v>2873212765</v>
      </c>
      <c r="B81" s="1">
        <f t="shared" si="9"/>
        <v>2</v>
      </c>
      <c r="I81" s="6">
        <f t="shared" si="10"/>
        <v>114</v>
      </c>
      <c r="J81" s="6">
        <f t="shared" si="10"/>
        <v>251.32697889090002</v>
      </c>
      <c r="K81" s="6"/>
      <c r="L81" s="6">
        <f t="shared" si="10"/>
        <v>43.140001296997099</v>
      </c>
      <c r="P81" s="20">
        <f t="shared" si="11"/>
        <v>57</v>
      </c>
      <c r="Q81" s="20">
        <f t="shared" si="12"/>
        <v>125.66348944545001</v>
      </c>
      <c r="R81" s="20">
        <f t="shared" si="13"/>
        <v>21.570000648498549</v>
      </c>
      <c r="S81" t="str">
        <f t="shared" si="14"/>
        <v>Healthy Weight</v>
      </c>
    </row>
    <row r="82" spans="1:19" x14ac:dyDescent="0.25">
      <c r="A82">
        <v>4319703577</v>
      </c>
      <c r="B82" s="1">
        <f t="shared" si="9"/>
        <v>2</v>
      </c>
      <c r="I82" s="6">
        <f t="shared" si="10"/>
        <v>144.70000457763672</v>
      </c>
      <c r="J82" s="6">
        <f t="shared" si="10"/>
        <v>319.00890347365601</v>
      </c>
      <c r="K82" s="6"/>
      <c r="L82" s="6">
        <f t="shared" si="10"/>
        <v>54.829999923706097</v>
      </c>
      <c r="P82" s="20">
        <f t="shared" si="11"/>
        <v>72.350002288818359</v>
      </c>
      <c r="Q82" s="20">
        <f t="shared" si="12"/>
        <v>159.504451736828</v>
      </c>
      <c r="R82" s="20">
        <f t="shared" si="13"/>
        <v>27.414999961853049</v>
      </c>
      <c r="S82" t="str">
        <f t="shared" si="14"/>
        <v>Overweight</v>
      </c>
    </row>
    <row r="83" spans="1:19" x14ac:dyDescent="0.25">
      <c r="A83">
        <v>4558609924</v>
      </c>
      <c r="B83" s="1">
        <f t="shared" si="9"/>
        <v>5</v>
      </c>
      <c r="I83" s="6">
        <f t="shared" si="10"/>
        <v>348.19999694824219</v>
      </c>
      <c r="J83" s="6">
        <f t="shared" si="10"/>
        <v>767.64959020019603</v>
      </c>
      <c r="K83" s="6"/>
      <c r="L83" s="6">
        <f t="shared" si="10"/>
        <v>136.06999969482422</v>
      </c>
      <c r="P83" s="20">
        <f t="shared" si="11"/>
        <v>69.639999389648438</v>
      </c>
      <c r="Q83" s="20">
        <f t="shared" si="12"/>
        <v>153.52991804003921</v>
      </c>
      <c r="R83" s="20">
        <f t="shared" si="13"/>
        <v>27.213999938964843</v>
      </c>
      <c r="S83" t="str">
        <f t="shared" si="14"/>
        <v>Overweight</v>
      </c>
    </row>
    <row r="84" spans="1:19" x14ac:dyDescent="0.25">
      <c r="A84">
        <v>5577150313</v>
      </c>
      <c r="B84" s="1">
        <f t="shared" si="9"/>
        <v>1</v>
      </c>
      <c r="I84" s="6">
        <f t="shared" si="10"/>
        <v>90.699996948242202</v>
      </c>
      <c r="J84" s="6">
        <f t="shared" si="10"/>
        <v>199.959265073821</v>
      </c>
      <c r="K84" s="6"/>
      <c r="L84" s="6">
        <f t="shared" si="10"/>
        <v>28</v>
      </c>
      <c r="P84" s="20">
        <f t="shared" si="11"/>
        <v>90.699996948242202</v>
      </c>
      <c r="Q84" s="20">
        <f t="shared" si="12"/>
        <v>199.959265073821</v>
      </c>
      <c r="R84" s="20">
        <f t="shared" si="13"/>
        <v>28</v>
      </c>
      <c r="S84" t="str">
        <f t="shared" si="14"/>
        <v>Overweight</v>
      </c>
    </row>
    <row r="85" spans="1:19" x14ac:dyDescent="0.25">
      <c r="A85">
        <v>6962181067</v>
      </c>
      <c r="B85" s="1">
        <f t="shared" si="9"/>
        <v>30</v>
      </c>
      <c r="I85" s="6">
        <f t="shared" si="10"/>
        <v>1846.6000137329102</v>
      </c>
      <c r="J85" s="6">
        <f t="shared" si="10"/>
        <v>4071.0561637840974</v>
      </c>
      <c r="K85" s="6"/>
      <c r="L85" s="6">
        <f t="shared" si="10"/>
        <v>720.83999252319336</v>
      </c>
      <c r="P85" s="20">
        <f t="shared" si="11"/>
        <v>61.553333791097003</v>
      </c>
      <c r="Q85" s="20">
        <f t="shared" si="12"/>
        <v>135.70187212613658</v>
      </c>
      <c r="R85" s="20">
        <f t="shared" si="13"/>
        <v>24.027999750773112</v>
      </c>
      <c r="S85" t="str">
        <f t="shared" si="14"/>
        <v>Healthy Weight</v>
      </c>
    </row>
    <row r="86" spans="1:19" x14ac:dyDescent="0.25">
      <c r="A86">
        <v>8877689391</v>
      </c>
      <c r="B86" s="1">
        <f t="shared" si="9"/>
        <v>24</v>
      </c>
      <c r="I86" s="6">
        <f t="shared" si="10"/>
        <v>2043.5000228881836</v>
      </c>
      <c r="J86" s="6">
        <f t="shared" si="10"/>
        <v>4505.1463782102792</v>
      </c>
      <c r="K86" s="6"/>
      <c r="L86" s="6">
        <f t="shared" si="10"/>
        <v>611.69000053405773</v>
      </c>
      <c r="P86" s="20">
        <f t="shared" si="11"/>
        <v>85.145834287007645</v>
      </c>
      <c r="Q86" s="20">
        <f t="shared" si="12"/>
        <v>187.7144324254283</v>
      </c>
      <c r="R86" s="20">
        <f t="shared" si="13"/>
        <v>25.487083355585739</v>
      </c>
      <c r="S86" t="str">
        <f t="shared" si="14"/>
        <v>Overweight</v>
      </c>
    </row>
  </sheetData>
  <autoFilter ref="A7:N75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Herrera</dc:creator>
  <cp:lastModifiedBy>Angel Herrera</cp:lastModifiedBy>
  <dcterms:created xsi:type="dcterms:W3CDTF">2022-09-05T11:37:01Z</dcterms:created>
  <dcterms:modified xsi:type="dcterms:W3CDTF">2022-09-19T14:15:16Z</dcterms:modified>
</cp:coreProperties>
</file>