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afeltra/Documents/GitHub/Flakiness-Detection-An-Extensive-Analysis/"/>
    </mc:Choice>
  </mc:AlternateContent>
  <xr:revisionPtr revIDLastSave="0" documentId="13_ncr:1_{DC2B74CB-A7C5-2846-BAC8-19F7F80A8213}" xr6:coauthVersionLast="47" xr6:coauthVersionMax="47" xr10:uidLastSave="{00000000-0000-0000-0000-000000000000}"/>
  <bookViews>
    <workbookView xWindow="0" yWindow="740" windowWidth="30240" windowHeight="18900" activeTab="10" xr2:uid="{00000000-000D-0000-FFFF-FFFF00000000}"/>
  </bookViews>
  <sheets>
    <sheet name="FlakeFlagger_Result" sheetId="1" r:id="rId1"/>
    <sheet name="Pipeline Identifiation" sheetId="2" r:id="rId2"/>
    <sheet name="Summary" sheetId="11" r:id="rId3"/>
    <sheet name="Within-Project" sheetId="3" r:id="rId4"/>
    <sheet name="CPC" sheetId="4" r:id="rId5"/>
    <sheet name="CPBF" sheetId="5" r:id="rId6"/>
    <sheet name="CPLMC" sheetId="7" r:id="rId7"/>
    <sheet name="CPLMR" sheetId="8" r:id="rId8"/>
    <sheet name="CPTCA" sheetId="9" r:id="rId9"/>
    <sheet name="CPIG_SM_FS_TCA" sheetId="10" r:id="rId10"/>
    <sheet name="CPTrAda" sheetId="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6" l="1"/>
  <c r="G20" i="6"/>
  <c r="F21" i="6"/>
  <c r="F20" i="6"/>
  <c r="E21" i="6"/>
  <c r="E20" i="6"/>
  <c r="D21" i="6"/>
  <c r="D20" i="6"/>
  <c r="C21" i="6"/>
  <c r="C20" i="6"/>
  <c r="B21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M17" i="3"/>
  <c r="L14" i="3"/>
  <c r="L15" i="3"/>
  <c r="L16" i="3"/>
  <c r="L17" i="3"/>
  <c r="M14" i="3"/>
  <c r="M15" i="3"/>
  <c r="M16" i="3"/>
  <c r="M13" i="3"/>
  <c r="L13" i="3"/>
  <c r="I21" i="3"/>
  <c r="I20" i="3"/>
  <c r="I19" i="3"/>
  <c r="H21" i="3"/>
  <c r="H20" i="3"/>
  <c r="H19" i="3"/>
  <c r="G21" i="3"/>
  <c r="G20" i="3"/>
  <c r="G19" i="3"/>
  <c r="F21" i="3"/>
  <c r="F20" i="3"/>
  <c r="F19" i="3"/>
  <c r="E21" i="3"/>
  <c r="E20" i="3"/>
  <c r="E19" i="3"/>
  <c r="D19" i="3"/>
  <c r="D21" i="3"/>
  <c r="D20" i="3"/>
  <c r="I18" i="3"/>
  <c r="G18" i="3"/>
  <c r="E18" i="3"/>
  <c r="H18" i="3"/>
  <c r="F18" i="3"/>
  <c r="D18" i="3"/>
  <c r="B8" i="3"/>
</calcChain>
</file>

<file path=xl/sharedStrings.xml><?xml version="1.0" encoding="utf-8"?>
<sst xmlns="http://schemas.openxmlformats.org/spreadsheetml/2006/main" count="2746" uniqueCount="899">
  <si>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</si>
  <si>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</si>
  <si>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</si>
  <si>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</si>
  <si>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</si>
  <si>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</si>
  <si>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</si>
  <si>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</si>
  <si>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Eppsilon_features</t>
  </si>
  <si>
    <t>Numero Componenti PCA</t>
  </si>
  <si>
    <t>bootstrap</t>
  </si>
  <si>
    <t>ccp_alpha</t>
  </si>
  <si>
    <t>class_weight</t>
  </si>
  <si>
    <t>criterion</t>
  </si>
  <si>
    <t>max_depth</t>
  </si>
  <si>
    <t>max_features</t>
  </si>
  <si>
    <t>max_leaf_nodes</t>
  </si>
  <si>
    <t>max_samples</t>
  </si>
  <si>
    <t>min_impurity_decrease</t>
  </si>
  <si>
    <t>min_samples_leaf</t>
  </si>
  <si>
    <t>min_samples_split</t>
  </si>
  <si>
    <t>min_weight_fraction_leaf</t>
  </si>
  <si>
    <t>n_estimators</t>
  </si>
  <si>
    <t>n_jobs</t>
  </si>
  <si>
    <t>oob_score</t>
  </si>
  <si>
    <t>random_state</t>
  </si>
  <si>
    <t>verbose</t>
  </si>
  <si>
    <t>warm_start</t>
  </si>
  <si>
    <t>AUC mean</t>
  </si>
  <si>
    <t>Burak Test Flaky</t>
  </si>
  <si>
    <t>Burak Test Non Flaky</t>
  </si>
  <si>
    <t>CP_Source_Test_ACC</t>
  </si>
  <si>
    <t>CP_Source_Test_AUC</t>
  </si>
  <si>
    <t>CP_Source_Test_F1</t>
  </si>
  <si>
    <t>CP_Source_Test_FN</t>
  </si>
  <si>
    <t>CP_Source_Test_FP</t>
  </si>
  <si>
    <t>CP_Source_Test_PR</t>
  </si>
  <si>
    <t>CP_Source_Test_REC</t>
  </si>
  <si>
    <t>CP_Source_Test_TN</t>
  </si>
  <si>
    <t>CP_Source_Test_TP</t>
  </si>
  <si>
    <t>CP_Source_Train_ACC</t>
  </si>
  <si>
    <t>CP_Source_Train_F1</t>
  </si>
  <si>
    <t>CP_Source_Train_PR</t>
  </si>
  <si>
    <t>CP_Source_Train_REC</t>
  </si>
  <si>
    <t>CP_Target_ACC</t>
  </si>
  <si>
    <t>CP_Target_AUC</t>
  </si>
  <si>
    <t>CP_Target_F1</t>
  </si>
  <si>
    <t>CP_Target_FN</t>
  </si>
  <si>
    <t>CP_Target_FP</t>
  </si>
  <si>
    <t>CP_Target_PR</t>
  </si>
  <si>
    <t>CP_Target_REC</t>
  </si>
  <si>
    <t>CP_Target_TN</t>
  </si>
  <si>
    <t>CP_Target_TP</t>
  </si>
  <si>
    <t>CP_Target_Test_ACC</t>
  </si>
  <si>
    <t>CP_Target_Test_AUC</t>
  </si>
  <si>
    <t>CP_Target_Test_F1</t>
  </si>
  <si>
    <t>CP_Target_Test_FN</t>
  </si>
  <si>
    <t>CP_Target_Test_FP</t>
  </si>
  <si>
    <t>CP_Target_Test_PR</t>
  </si>
  <si>
    <t>CP_Target_Test_REC</t>
  </si>
  <si>
    <t>CP_Target_Test_TN</t>
  </si>
  <si>
    <t>CP_Target_Test_TP</t>
  </si>
  <si>
    <t>Cluster 0 test flaky</t>
  </si>
  <si>
    <t>Cluster 0 test non flaky</t>
  </si>
  <si>
    <t>Cluster 0_Test_ACC</t>
  </si>
  <si>
    <t>Cluster 0_Test_AUC</t>
  </si>
  <si>
    <t>Cluster 0_Test_F1</t>
  </si>
  <si>
    <t>Cluster 0_Test_FN</t>
  </si>
  <si>
    <t>Cluster 0_Test_FP</t>
  </si>
  <si>
    <t>Cluster 0_Test_PR</t>
  </si>
  <si>
    <t>Cluster 0_Test_REC</t>
  </si>
  <si>
    <t>Cluster 0_Test_TN</t>
  </si>
  <si>
    <t>Cluster 0_Test_TP</t>
  </si>
  <si>
    <t>Cluster 0_Train_ACC</t>
  </si>
  <si>
    <t>Cluster 0_Train_F1</t>
  </si>
  <si>
    <t>Cluster 0_Train_PR</t>
  </si>
  <si>
    <t>Cluster 0_Train_REC</t>
  </si>
  <si>
    <t>Cluster 1 test flaky</t>
  </si>
  <si>
    <t>Cluster 1 test non flaky</t>
  </si>
  <si>
    <t>Cluster 1_Test_ACC</t>
  </si>
  <si>
    <t>Cluster 1_Test_AUC</t>
  </si>
  <si>
    <t>Cluster 1_Test_F1</t>
  </si>
  <si>
    <t>Cluster 1_Test_FN</t>
  </si>
  <si>
    <t>Cluster 1_Test_FP</t>
  </si>
  <si>
    <t>Cluster 1_Test_PR</t>
  </si>
  <si>
    <t>Cluster 1_Test_REC</t>
  </si>
  <si>
    <t>Cluster 1_Test_TN</t>
  </si>
  <si>
    <t>Cluster 1_Test_TP</t>
  </si>
  <si>
    <t>Cluster 1_Train_ACC</t>
  </si>
  <si>
    <t>Cluster 1_Train_F1</t>
  </si>
  <si>
    <t>Cluster 1_Train_PR</t>
  </si>
  <si>
    <t>Cluster 1_Train_REC</t>
  </si>
  <si>
    <t>Cluster 2 test flaky</t>
  </si>
  <si>
    <t>Cluster 2 test non flaky</t>
  </si>
  <si>
    <t>Cluster 2_Test_ACC</t>
  </si>
  <si>
    <t>Cluster 2_Test_AUC</t>
  </si>
  <si>
    <t>Cluster 2_Test_F1</t>
  </si>
  <si>
    <t>Cluster 2_Test_FN</t>
  </si>
  <si>
    <t>Cluster 2_Test_FP</t>
  </si>
  <si>
    <t>Cluster 2_Test_PR</t>
  </si>
  <si>
    <t>Cluster 2_Test_REC</t>
  </si>
  <si>
    <t>Cluster 2_Test_TN</t>
  </si>
  <si>
    <t>Cluster 2_Test_TP</t>
  </si>
  <si>
    <t>Cluster 2_Train_ACC</t>
  </si>
  <si>
    <t>Cluster 2_Train_F1</t>
  </si>
  <si>
    <t>Cluster 2_Train_PR</t>
  </si>
  <si>
    <t>Cluster 2_Train_REC</t>
  </si>
  <si>
    <t>Cluster 3 test flaky</t>
  </si>
  <si>
    <t>Cluster 3 test non flaky</t>
  </si>
  <si>
    <t>Cluster 3_Test_ACC</t>
  </si>
  <si>
    <t>Cluster 3_Test_AUC</t>
  </si>
  <si>
    <t>Cluster 3_Test_F1</t>
  </si>
  <si>
    <t>Cluster 3_Test_FN</t>
  </si>
  <si>
    <t>Cluster 3_Test_FP</t>
  </si>
  <si>
    <t>Cluster 3_Test_PR</t>
  </si>
  <si>
    <t>Cluster 3_Test_REC</t>
  </si>
  <si>
    <t>Cluster 3_Test_TN</t>
  </si>
  <si>
    <t>Cluster 3_Test_TP</t>
  </si>
  <si>
    <t>Cluster 3_Train_ACC</t>
  </si>
  <si>
    <t>Cluster 3_Train_F1</t>
  </si>
  <si>
    <t>Cluster 3_Train_PR</t>
  </si>
  <si>
    <t>Cluster 3_Train_REC</t>
  </si>
  <si>
    <t>Cluster 4 test flaky</t>
  </si>
  <si>
    <t>Cluster 4 test non flaky</t>
  </si>
  <si>
    <t>Cluster 4_Test_ACC</t>
  </si>
  <si>
    <t>Cluster 4_Test_AUC</t>
  </si>
  <si>
    <t>Cluster 4_Test_F1</t>
  </si>
  <si>
    <t>Cluster 4_Test_FN</t>
  </si>
  <si>
    <t>Cluster 4_Test_FP</t>
  </si>
  <si>
    <t>Cluster 4_Test_PR</t>
  </si>
  <si>
    <t>Cluster 4_Test_REC</t>
  </si>
  <si>
    <t>Cluster 4_Test_TN</t>
  </si>
  <si>
    <t>Cluster 4_Test_TP</t>
  </si>
  <si>
    <t>Cluster 4_Train_ACC</t>
  </si>
  <si>
    <t>Cluster 4_Train_F1</t>
  </si>
  <si>
    <t>Cluster 4_Train_PR</t>
  </si>
  <si>
    <t>Cluster 4_Train_REC</t>
  </si>
  <si>
    <t>Numero Cluster</t>
  </si>
  <si>
    <t>Source Test Flaky</t>
  </si>
  <si>
    <t>Source Test Non Flaky</t>
  </si>
  <si>
    <t>TEST_ACC</t>
  </si>
  <si>
    <t>TEST_AUC</t>
  </si>
  <si>
    <t>TEST_F1</t>
  </si>
  <si>
    <t>TEST_FN</t>
  </si>
  <si>
    <t>TEST_FP</t>
  </si>
  <si>
    <t>TEST_PR</t>
  </si>
  <si>
    <t>TEST_REC</t>
  </si>
  <si>
    <t>TEST_TN</t>
  </si>
  <si>
    <t>TEST_TP</t>
  </si>
  <si>
    <t>TF selezionati da istanze Flaky</t>
  </si>
  <si>
    <t>TF selezionati da istanze non Flaky</t>
  </si>
  <si>
    <t>TNF selezionati da istanze Flaky</t>
  </si>
  <si>
    <t>TNF selezionati da istanze non Flaky</t>
  </si>
  <si>
    <t>Target Test Flaky</t>
  </si>
  <si>
    <t>Target Test Non Flaky</t>
  </si>
  <si>
    <t>Test Flaky</t>
  </si>
  <si>
    <t>Test Non Flaky</t>
  </si>
  <si>
    <t>Train_ACC</t>
  </si>
  <si>
    <t>Train_F1</t>
  </si>
  <si>
    <t>Train_PR</t>
  </si>
  <si>
    <t>Train_REC</t>
  </si>
  <si>
    <t>Val_ACC</t>
  </si>
  <si>
    <t>Val_F1</t>
  </si>
  <si>
    <t>Val_PR</t>
  </si>
  <si>
    <t>Val_REC</t>
  </si>
  <si>
    <t>WP_Test_ACC</t>
  </si>
  <si>
    <t>WP_Test_AUC</t>
  </si>
  <si>
    <t>WP_Test_F1</t>
  </si>
  <si>
    <t>WP_Test_FN</t>
  </si>
  <si>
    <t>WP_Test_FP</t>
  </si>
  <si>
    <t>WP_Test_PR</t>
  </si>
  <si>
    <t>WP_Test_REC</t>
  </si>
  <si>
    <t>WP_Test_TN</t>
  </si>
  <si>
    <t>WP_Test_TP</t>
  </si>
  <si>
    <t>WP_Train_ACC</t>
  </si>
  <si>
    <t>WP_Train_F1</t>
  </si>
  <si>
    <t>WP_Train_PR</t>
  </si>
  <si>
    <t>WP_Train_REC</t>
  </si>
  <si>
    <t>Best Pipeline</t>
  </si>
  <si>
    <t>Pipeline</t>
  </si>
  <si>
    <t>1,1s</t>
  </si>
  <si>
    <t>b5fd5cf9822a401cbe6c16f0549544aa</t>
  </si>
  <si>
    <t>CPTRAda75_java-websocket</t>
  </si>
  <si>
    <t>LOCAL</t>
  </si>
  <si>
    <t>/Users/angeloafeltra/Documents/GitHub/Flakiness-Detection-An-Extensive-Analysis/Flakiness_ML_Experiments/mlflow_cp_experiment,py</t>
  </si>
  <si>
    <t>angeloafeltra</t>
  </si>
  <si>
    <t>FINISHED</t>
  </si>
  <si>
    <t>2,2s</t>
  </si>
  <si>
    <t>72ccfb5d4ef44fcdb9487edc96496022</t>
  </si>
  <si>
    <t>CPTRAda75_okhttp</t>
  </si>
  <si>
    <t>1,6s</t>
  </si>
  <si>
    <t>b56c2722a68a4ff9bcab3c96d8d1b2e2</t>
  </si>
  <si>
    <t>CPTRAda75_hector</t>
  </si>
  <si>
    <t>2,3s</t>
  </si>
  <si>
    <t>bef93b04d0da45aaba86a7a393c85dc9</t>
  </si>
  <si>
    <t>CPTRAda75_hbase</t>
  </si>
  <si>
    <t>ed086276b1c543b99fca4b8b410ec8a3</t>
  </si>
  <si>
    <t>CPTRAda75_ambari</t>
  </si>
  <si>
    <t>9,4s</t>
  </si>
  <si>
    <t>90ef05d640264fbdb7c5a6207de95765</t>
  </si>
  <si>
    <t>CrossProject_TRAdaBoost_0,75 (CPTRAda)</t>
  </si>
  <si>
    <t>1,0s</t>
  </si>
  <si>
    <t>c323dd751b19421e8eeb161fb14ccd96</t>
  </si>
  <si>
    <t>CPTRAda50_java-websocket</t>
  </si>
  <si>
    <t>1,8s</t>
  </si>
  <si>
    <t>92e72a7cfa88492aa797e90d7502a8d5</t>
  </si>
  <si>
    <t>CPTRAda50_okhttp</t>
  </si>
  <si>
    <t>1,4s</t>
  </si>
  <si>
    <t>10e3ae4564424e9990b45228e80f8bcf</t>
  </si>
  <si>
    <t>CPTRAda50_hector</t>
  </si>
  <si>
    <t>2,0s</t>
  </si>
  <si>
    <t>862f5096ff1247209827ab5251a76d33</t>
  </si>
  <si>
    <t>CPTRAda50_hbase</t>
  </si>
  <si>
    <t>1,7s</t>
  </si>
  <si>
    <t>ea5d3ef8034a4b1fa1b83b0f5071d60d</t>
  </si>
  <si>
    <t>CPTRAda50_ambari</t>
  </si>
  <si>
    <t>7,9s</t>
  </si>
  <si>
    <t>730f33f6463d4f028c7f15a98d249b50</t>
  </si>
  <si>
    <t>CrossProject_TRAdaBoost_0,5 (CPTRAda)</t>
  </si>
  <si>
    <t>e71025b97f674616a1cb6ade873a0e74</t>
  </si>
  <si>
    <t>CPTRAda25_java-websocket</t>
  </si>
  <si>
    <t>f4b9e1f38fe74eee8ba8440c60518915</t>
  </si>
  <si>
    <t>CPTRAda25_okhttp</t>
  </si>
  <si>
    <t>1,2s</t>
  </si>
  <si>
    <t>63d7cceef81347f2af857ffef45bda68</t>
  </si>
  <si>
    <t>CPTRAda25_hector</t>
  </si>
  <si>
    <t>be8fe9c8e3de47ac92c394c7767f5da7</t>
  </si>
  <si>
    <t>CPTRAda25_hbase</t>
  </si>
  <si>
    <t>1,5s</t>
  </si>
  <si>
    <t>ac4ee13e2aff4036991c4c6997a3782d</t>
  </si>
  <si>
    <t>CPTRAda25_ambari</t>
  </si>
  <si>
    <t>6,9s</t>
  </si>
  <si>
    <t>d1df2397e0754da89ed1feb0b2c0d4cf</t>
  </si>
  <si>
    <t>CrossProject_TRAdaBoost_0,25 (CPTRAda)</t>
  </si>
  <si>
    <t>de4266e3a1794a5e9cfb34dec1e2ce94</t>
  </si>
  <si>
    <t>CPIG_SM_FS_TCA_java-websocket</t>
  </si>
  <si>
    <t>4,2s</t>
  </si>
  <si>
    <t>3169d507f5bc43f1bf6b5be36e573345</t>
  </si>
  <si>
    <t>CPIG_SM_FS_TCA_okhttp</t>
  </si>
  <si>
    <t>3,0s</t>
  </si>
  <si>
    <t>4fc83580513d41e3993fdea701d36132</t>
  </si>
  <si>
    <t>CPIG_SM_FS_TCA_hector</t>
  </si>
  <si>
    <t>5,4s</t>
  </si>
  <si>
    <t>1d85e76b266d4c55bd461c72b8df8310</t>
  </si>
  <si>
    <t>CPIG_SM_FS_TCA_hbase</t>
  </si>
  <si>
    <t>5,5s</t>
  </si>
  <si>
    <t>ae9f102eea714fbfaf8e76ce09550c14</t>
  </si>
  <si>
    <t>CPIG_SM_FS_TCA_ambari</t>
  </si>
  <si>
    <t>20,4s</t>
  </si>
  <si>
    <t>a1b92a6a51144782af5a03287a8bb7d7</t>
  </si>
  <si>
    <t>CrossProject_IG_SM_FS_TCA (CPIG_SM_FS_TCA)</t>
  </si>
  <si>
    <t>0,8s</t>
  </si>
  <si>
    <t>8f2061935ad64dcaa87e8929fc5c90dc</t>
  </si>
  <si>
    <t>WP75_java-websocket</t>
  </si>
  <si>
    <t>/Users/angeloafeltra/Documents/GitHub/Flakiness-Detection-An-Extensive-Analysis/Flakiness_ML_Experiments/mlflow_within_validation,py</t>
  </si>
  <si>
    <t>c5567723194045ec86b150fb11f790ee</t>
  </si>
  <si>
    <t>WP75_okhttp</t>
  </si>
  <si>
    <t>00b4e7edfe2947229c5d04c7e6bc5e89</t>
  </si>
  <si>
    <t>WP75_hector</t>
  </si>
  <si>
    <t>0,9s</t>
  </si>
  <si>
    <t>c7cb497594824ec483a45bbfa0c12772</t>
  </si>
  <si>
    <t>WP75_hbase</t>
  </si>
  <si>
    <t>0a73629caf7b435db07e2604448258d7</t>
  </si>
  <si>
    <t>WP75_ambari</t>
  </si>
  <si>
    <t>4,4s</t>
  </si>
  <si>
    <t>55262ac162cf4af3a17e4ee48c4c8980</t>
  </si>
  <si>
    <t>WithIn_Validation_0,75</t>
  </si>
  <si>
    <t>d00bde554a6d4ffa9f5a65c860f9147c</t>
  </si>
  <si>
    <t>WP50_java-websocket</t>
  </si>
  <si>
    <t>5f8f11f383df4d66963a5298c224b5a0</t>
  </si>
  <si>
    <t>WP50_okhttp</t>
  </si>
  <si>
    <t>970def72c8ef4565bec83a7f6bfdb8ff</t>
  </si>
  <si>
    <t>WP50_hector</t>
  </si>
  <si>
    <t>7be433bdcd8a4ad1b9fffc53e9f35f78</t>
  </si>
  <si>
    <t>WP50_hbase</t>
  </si>
  <si>
    <t>7898d2f158d74b18a429f1b72984be4e</t>
  </si>
  <si>
    <t>WP50_ambari</t>
  </si>
  <si>
    <t>dcf99493c8344599bae8a57ea3765293</t>
  </si>
  <si>
    <t>WithIn_Validation_0,5</t>
  </si>
  <si>
    <t>4430f3f8ae0a441bac4a079ebedb81fa</t>
  </si>
  <si>
    <t>WP25_java-websocket</t>
  </si>
  <si>
    <t>97ce73e436304047a908e643c24007f4</t>
  </si>
  <si>
    <t>WP25_okhttp</t>
  </si>
  <si>
    <t>35f72c93577944f1ae5f6914a8ab36f0</t>
  </si>
  <si>
    <t>WP25_hector</t>
  </si>
  <si>
    <t>32c13dcf9b284f60a610be6fd944a9fe</t>
  </si>
  <si>
    <t>WP25_hbase</t>
  </si>
  <si>
    <t>31ded87f1f294b8c87073e6b4275cd4e</t>
  </si>
  <si>
    <t>WP25_ambari</t>
  </si>
  <si>
    <t>4,1s</t>
  </si>
  <si>
    <t>20218e6c942d43ac89d99d5f77fde054</t>
  </si>
  <si>
    <t>WithIn_Validation_0,25</t>
  </si>
  <si>
    <t>3c4a823774d145a99e28bfbe4aa12e56</t>
  </si>
  <si>
    <t>CPLMR_java-websocket</t>
  </si>
  <si>
    <t>/Users/angeloafeltra/Documents/GitHub/Flakiness-Detection-An-Extensive-Analysis/Flakiness_ML_Experiments/mlflow_cp_experiments,py</t>
  </si>
  <si>
    <t>3,2s</t>
  </si>
  <si>
    <t>c485719f2c744ce68c2e822fdfb27717</t>
  </si>
  <si>
    <t>CPLMR_okhttp</t>
  </si>
  <si>
    <t>cd856a5c26f0499d878e3ddf19a5a81d</t>
  </si>
  <si>
    <t>CPLMR_hector</t>
  </si>
  <si>
    <t>2,4s</t>
  </si>
  <si>
    <t>2a9c5a2c1efc4d91a520c567c5b6a1b5</t>
  </si>
  <si>
    <t>CPLMR_hbase</t>
  </si>
  <si>
    <t>492d7de908db41bf83a1182291a73a24</t>
  </si>
  <si>
    <t>CPLMR_ambari</t>
  </si>
  <si>
    <t>11,7s</t>
  </si>
  <si>
    <t>c9600651ee9c4e48a1e923d790295fd9</t>
  </si>
  <si>
    <t>CrossProject_LocalModel_Repository (CPLMR)</t>
  </si>
  <si>
    <t>3,1s</t>
  </si>
  <si>
    <t>e514d37086de4c34a7d053b7bf0998e9</t>
  </si>
  <si>
    <t>CPLMC_java-websocket</t>
  </si>
  <si>
    <t>9c83356dd1bf412b9805e103023eed94</t>
  </si>
  <si>
    <t>CPLMC_okhttp</t>
  </si>
  <si>
    <t>994a4a201a2c4a128aad6f907cfc1a0f</t>
  </si>
  <si>
    <t>CPLMC_hector</t>
  </si>
  <si>
    <t>3,7s</t>
  </si>
  <si>
    <t>0634bcfba09a4ade9bca3f9582bfd536</t>
  </si>
  <si>
    <t>CPLMC_hbase</t>
  </si>
  <si>
    <t>4,3s</t>
  </si>
  <si>
    <t>56349c1610e248be857dd1d545f602df</t>
  </si>
  <si>
    <t>CPLMC_ambari</t>
  </si>
  <si>
    <t>18,8s</t>
  </si>
  <si>
    <t>71c40bbae4db4d92a8e831efa7d60c62</t>
  </si>
  <si>
    <t>CrossProject_LocalModel_Clustering (CPLMC)</t>
  </si>
  <si>
    <t>0,5s</t>
  </si>
  <si>
    <t>f9115cce25414f49953abc03d88a85c5</t>
  </si>
  <si>
    <t>CPBF_java-websocket</t>
  </si>
  <si>
    <t>7e0854db25544cf1a7bf1b41a6115331</t>
  </si>
  <si>
    <t>CPBF_okhttp</t>
  </si>
  <si>
    <t>0,6s</t>
  </si>
  <si>
    <t>1db4a243d947435080832e55ae59f480</t>
  </si>
  <si>
    <t>CPBF_hector</t>
  </si>
  <si>
    <t>dbecb83b708b4e3ea623f553bae39ad4</t>
  </si>
  <si>
    <t>CPBF_hbase</t>
  </si>
  <si>
    <t>0,7s</t>
  </si>
  <si>
    <t>0b8f614b480549d5b100904f8bd75b6f</t>
  </si>
  <si>
    <t>CPBF_ambari</t>
  </si>
  <si>
    <t>3,6s</t>
  </si>
  <si>
    <t>d97b4c9dea56445aa44984255a7c7a53</t>
  </si>
  <si>
    <t>CrossProject_BurakFilter (CPBF)</t>
  </si>
  <si>
    <t>c024aea9aa2341dcb6d10a1c698230aa</t>
  </si>
  <si>
    <t>CPC_java-websocket</t>
  </si>
  <si>
    <t>30c56160a38341d8b7bba23420a5608a</t>
  </si>
  <si>
    <t>CPC_okhttp</t>
  </si>
  <si>
    <t>4bfac7c6abcc455c9beb729e60fa5215</t>
  </si>
  <si>
    <t>CPC_hector</t>
  </si>
  <si>
    <t>59db98eebc31400f821e82073bd63451</t>
  </si>
  <si>
    <t>CPC_hbase</t>
  </si>
  <si>
    <t>295bbb7802164291ae22e00095c8a68d</t>
  </si>
  <si>
    <t>CPC_ambari</t>
  </si>
  <si>
    <t>5,7s</t>
  </si>
  <si>
    <t>603b7d9880d84a8db583b82a0d5106a3</t>
  </si>
  <si>
    <t>CrossProject_Classic (CPC)</t>
  </si>
  <si>
    <t>af4318d589ef4cb1bad49af22e6eda88</t>
  </si>
  <si>
    <t>Pipeline3_RandomForestClassifier_Tuning39</t>
  </si>
  <si>
    <t>/Users/angeloafeltra/Documents/GitHub/Flakiness-Detection-An-Extensive-Analysis/Flakiness_ML_Experiments/mlflow_experiments,py</t>
  </si>
  <si>
    <t>True</t>
  </si>
  <si>
    <t>balanced</t>
  </si>
  <si>
    <t>entropy</t>
  </si>
  <si>
    <t>sqrt</t>
  </si>
  <si>
    <t>None</t>
  </si>
  <si>
    <t>False</t>
  </si>
  <si>
    <t>1,9s</t>
  </si>
  <si>
    <t>9c1115e42fc240f4bc224992df97b79f</t>
  </si>
  <si>
    <t>Pipeline3_RandomForestClassifier_Tuning38</t>
  </si>
  <si>
    <t>383b08e7ba4b4ee3ba16aabb28c9cbbe</t>
  </si>
  <si>
    <t>Pipeline3_RandomForestClassifier_Tuning37</t>
  </si>
  <si>
    <t>0c8dc0939c2845d1a4686d82d19bd9ec</t>
  </si>
  <si>
    <t>Pipeline3_RandomForestClassifier_Tuning36</t>
  </si>
  <si>
    <t>6ff6f6a0a7a84fd9baa211c316032788</t>
  </si>
  <si>
    <t>Pipeline3_RandomForestClassifier_Tuning35</t>
  </si>
  <si>
    <t>26ca60d4e4d145c4ab6a8b247261e8a9</t>
  </si>
  <si>
    <t>Pipeline3_RandomForestClassifier_Tuning34</t>
  </si>
  <si>
    <t>ae5769fd78c24fc4a7080af7e9854693</t>
  </si>
  <si>
    <t>Pipeline3_RandomForestClassifier_Tuning33</t>
  </si>
  <si>
    <t>ec1c1b50fc3b496595c8d74bfca526db</t>
  </si>
  <si>
    <t>Pipeline3_RandomForestClassifier_Tuning32</t>
  </si>
  <si>
    <t>bbebcf75fc36421ba5cff562d83307b0</t>
  </si>
  <si>
    <t>Pipeline3_RandomForestClassifier_Tuning31</t>
  </si>
  <si>
    <t>678cb6ef82a94191b7423ee11a266dec</t>
  </si>
  <si>
    <t>Pipeline3_RandomForestClassifier_Tuning30</t>
  </si>
  <si>
    <t>6b08c8fd2d2c460f85fa4e45d8e05d05</t>
  </si>
  <si>
    <t>Pipeline3_RandomForestClassifier_Tuning29</t>
  </si>
  <si>
    <t>cc94ffc708844c68879fc6535d5a16e4</t>
  </si>
  <si>
    <t>Pipeline3_RandomForestClassifier_Tuning28</t>
  </si>
  <si>
    <t>5b3e68299be34d48b2676305f13704b2</t>
  </si>
  <si>
    <t>Pipeline3_RandomForestClassifier_Tuning27</t>
  </si>
  <si>
    <t>c641de86e20a44a68a72d624ff2d1b43</t>
  </si>
  <si>
    <t>Pipeline3_RandomForestClassifier_Tuning26</t>
  </si>
  <si>
    <t>3385d2d57ff6432ab8104e6d4fae879c</t>
  </si>
  <si>
    <t>Pipeline3_RandomForestClassifier_Tuning25</t>
  </si>
  <si>
    <t>1,3s</t>
  </si>
  <si>
    <t>814a26262dd14ddcb91a7938dbeb94e4</t>
  </si>
  <si>
    <t>Pipeline3_RandomForestClassifier_Tuning24</t>
  </si>
  <si>
    <t>2,5s</t>
  </si>
  <si>
    <t>399e6602b5f94f678d26e7454d22794b</t>
  </si>
  <si>
    <t>Pipeline3_RandomForestClassifier_Tuning23</t>
  </si>
  <si>
    <t>736d7c285ffa4a53aa18d261432b3a1c</t>
  </si>
  <si>
    <t>Pipeline3_RandomForestClassifier_Tuning22</t>
  </si>
  <si>
    <t>886b6dac1d9e4fd78afa36450efdd6ae</t>
  </si>
  <si>
    <t>Pipeline3_RandomForestClassifier_Tuning21</t>
  </si>
  <si>
    <t>90d453d2bb644a6f997606d0c2a13005</t>
  </si>
  <si>
    <t>Pipeline3_RandomForestClassifier_Tuning20</t>
  </si>
  <si>
    <t>497d0e14f4694f77a3ca9fa8bc05c47f</t>
  </si>
  <si>
    <t>Pipeline3_RandomForestClassifier_Tuning19</t>
  </si>
  <si>
    <t>gini</t>
  </si>
  <si>
    <t>41e6b31c1b544800be6c0e3193d09f46</t>
  </si>
  <si>
    <t>Pipeline3_RandomForestClassifier_Tuning18</t>
  </si>
  <si>
    <t>8505fb35fd7047a282ee596b259589b3</t>
  </si>
  <si>
    <t>Pipeline3_RandomForestClassifier_Tuning17</t>
  </si>
  <si>
    <t>b580644b06b843d98b281c0e1ce83265</t>
  </si>
  <si>
    <t>Pipeline3_RandomForestClassifier_Tuning16</t>
  </si>
  <si>
    <t>50ab366b1c684adba06145aaf755425d</t>
  </si>
  <si>
    <t>Pipeline3_RandomForestClassifier_Tuning15</t>
  </si>
  <si>
    <t>eca2c290dc2341a5b9109e96a8cd4a1f</t>
  </si>
  <si>
    <t>Pipeline3_RandomForestClassifier_Tuning14</t>
  </si>
  <si>
    <t>ca84c4b793904c4b84c457a042244b12</t>
  </si>
  <si>
    <t>Pipeline3_RandomForestClassifier_Tuning13</t>
  </si>
  <si>
    <t>60a61d902aba48e6b1462863ae78bba9</t>
  </si>
  <si>
    <t>Pipeline3_RandomForestClassifier_Tuning12</t>
  </si>
  <si>
    <t>f50aaeb3dd9343438e6202a20a06441a</t>
  </si>
  <si>
    <t>Pipeline3_RandomForestClassifier_Tuning11</t>
  </si>
  <si>
    <t>bff2350d788f4bc79d5398274d4423bb</t>
  </si>
  <si>
    <t>Pipeline3_RandomForestClassifier_Tuning10</t>
  </si>
  <si>
    <t>40cecb19d90e4698a328f027505ef651</t>
  </si>
  <si>
    <t>Pipeline3_RandomForestClassifier_Tuning9</t>
  </si>
  <si>
    <t>1,2min</t>
  </si>
  <si>
    <t>d276f978da5a40b98f6f05e07191c423</t>
  </si>
  <si>
    <t>Tuning_Pipeline3_RandomForestClassifier</t>
  </si>
  <si>
    <t>028345bc3ddc459d81f048b47c0e36f2</t>
  </si>
  <si>
    <t>Pipeline3_RandomForestClassifier_Tuning8</t>
  </si>
  <si>
    <t>5c55a5726a0e42e88c568af793d74058</t>
  </si>
  <si>
    <t>Pipeline3_RandomForestClassifier_Tuning7</t>
  </si>
  <si>
    <t>ae35005e139542edaa65a73f48acfa49</t>
  </si>
  <si>
    <t>Pipeline3_RandomForestClassifier_Tuning6</t>
  </si>
  <si>
    <t>7534a599767d4eb0a26a10d500af7688</t>
  </si>
  <si>
    <t>Pipeline3_RandomForestClassifier_Tuning5</t>
  </si>
  <si>
    <t>8843dcd3093b40c8bf37d7839fd42af0</t>
  </si>
  <si>
    <t>Pipeline3_RandomForestClassifier_Tuning4</t>
  </si>
  <si>
    <t>650148f17555484694be3459be868abb</t>
  </si>
  <si>
    <t>Pipeline3_RandomForestClassifier_Tuning3</t>
  </si>
  <si>
    <t>cd4031efdb0b4572b2760f7e51df7cf1</t>
  </si>
  <si>
    <t>Pipeline3_RandomForestClassifier_Tuning2</t>
  </si>
  <si>
    <t>1,3min</t>
  </si>
  <si>
    <t>de9c1cf5ec1742f28c219857ccd83f5c</t>
  </si>
  <si>
    <t>Pipeline3_RandomForestClassifier_Tuning1</t>
  </si>
  <si>
    <t>d05f76387f874f58ac15a7e528eb04d8</t>
  </si>
  <si>
    <t>Pipeline3_RandomForestClassifier_Tuning0</t>
  </si>
  <si>
    <t>4,0s</t>
  </si>
  <si>
    <t>35fd3eaa332c405681869fb43e6dd6f8</t>
  </si>
  <si>
    <t>Pipeline18_Perceptron</t>
  </si>
  <si>
    <t>219814ca5c194c6a96029c5e3ac510cb</t>
  </si>
  <si>
    <t>Pipeline18_XGBClassifier</t>
  </si>
  <si>
    <t>4,8s</t>
  </si>
  <si>
    <t>79b6543018644f7caded3608d72614b2</t>
  </si>
  <si>
    <t>Pipeline18_RandomForestClassifier</t>
  </si>
  <si>
    <t>c65361ff3a014414b6764f875bca8d8c</t>
  </si>
  <si>
    <t>Pipeline18_DecisionTreeClassifier</t>
  </si>
  <si>
    <t>8c644809a88e4a7eb78e7e6524a763ef</t>
  </si>
  <si>
    <t>Pipeline18_LogisticRegression</t>
  </si>
  <si>
    <t>8,4s</t>
  </si>
  <si>
    <t>83c3b2af59834a3781e9429a2617dd42</t>
  </si>
  <si>
    <t>Pipeline18_SVC</t>
  </si>
  <si>
    <t>1b2ec96523534b6f859a95ea778ded87</t>
  </si>
  <si>
    <t>Pipeline18_KNeighborsClassifier</t>
  </si>
  <si>
    <t>34,0s</t>
  </si>
  <si>
    <t>364ed05772524fc4b9437882e35f05eb</t>
  </si>
  <si>
    <t>Pipeline18</t>
  </si>
  <si>
    <t>35401fd7781c4c14a7cf466e6cf9641d</t>
  </si>
  <si>
    <t>Pipeline17_Perceptron</t>
  </si>
  <si>
    <t>ea295f44b88a4c0c9da8ebf1ec92f90f</t>
  </si>
  <si>
    <t>Pipeline17_XGBClassifier</t>
  </si>
  <si>
    <t>2,1s</t>
  </si>
  <si>
    <t>d76cba1386c84babb9e352a52706a27c</t>
  </si>
  <si>
    <t>Pipeline17_RandomForestClassifier</t>
  </si>
  <si>
    <t>db06c58db5664f06bda718f71f4c8543</t>
  </si>
  <si>
    <t>Pipeline17_DecisionTreeClassifier</t>
  </si>
  <si>
    <t>b9cc614d5f9842f28ecd7eb004d9c65e</t>
  </si>
  <si>
    <t>Pipeline17_LogisticRegression</t>
  </si>
  <si>
    <t>5,2s</t>
  </si>
  <si>
    <t>eb3ad79a6a9d40b286f48ff141100027</t>
  </si>
  <si>
    <t>Pipeline17_SVC</t>
  </si>
  <si>
    <t>1d02136b0d184d678fa93fb3ecd658a1</t>
  </si>
  <si>
    <t>Pipeline17_KNeighborsClassifier</t>
  </si>
  <si>
    <t>15,0s</t>
  </si>
  <si>
    <t>a6afc676bba74098a863cbcac44305fc</t>
  </si>
  <si>
    <t>Pipeline17</t>
  </si>
  <si>
    <t>33c78e3c113140f49b800e9b1b159576</t>
  </si>
  <si>
    <t>Pipeline16_Perceptron</t>
  </si>
  <si>
    <t>4,6s</t>
  </si>
  <si>
    <t>af0d73c4ff8343c4a147c26d3f6618ff</t>
  </si>
  <si>
    <t>Pipeline16_XGBClassifier</t>
  </si>
  <si>
    <t>5,0s</t>
  </si>
  <si>
    <t>8b4a23e953064e56a9d5f32dfcc24647</t>
  </si>
  <si>
    <t>Pipeline16_RandomForestClassifier</t>
  </si>
  <si>
    <t>1dcb0ca3435647a8abbe40a2e68fcd92</t>
  </si>
  <si>
    <t>Pipeline16_DecisionTreeClassifier</t>
  </si>
  <si>
    <t>0954bd9188fa4fe19579bb6eb5da3d1f</t>
  </si>
  <si>
    <t>Pipeline16_LogisticRegression</t>
  </si>
  <si>
    <t>7,0s</t>
  </si>
  <si>
    <t>a92b851bd2b74e1b855d4ce4c320adc3</t>
  </si>
  <si>
    <t>Pipeline16_SVC</t>
  </si>
  <si>
    <t>add0b4b2f44b495ea89577db024e2c74</t>
  </si>
  <si>
    <t>Pipeline16_KNeighborsClassifier</t>
  </si>
  <si>
    <t>33,3s</t>
  </si>
  <si>
    <t>33c1865561a84149858bd724f1bb11d9</t>
  </si>
  <si>
    <t>Pipeline16</t>
  </si>
  <si>
    <t>cb71aadf0f20489caea4d69c94af4a69</t>
  </si>
  <si>
    <t>Pipeline15_Perceptron</t>
  </si>
  <si>
    <t>669c2a2c779c481abb81194864cc44a8</t>
  </si>
  <si>
    <t>Pipeline15_XGBClassifier</t>
  </si>
  <si>
    <t>3,3s</t>
  </si>
  <si>
    <t>44249a2d598147b48c7d4b0d5ae629ce</t>
  </si>
  <si>
    <t>Pipeline15_RandomForestClassifier</t>
  </si>
  <si>
    <t>6b1f9e6a1b9e49259b1dc0e005215d01</t>
  </si>
  <si>
    <t>Pipeline15_DecisionTreeClassifier</t>
  </si>
  <si>
    <t>19c9747f250046bbbb76a6592df0de69</t>
  </si>
  <si>
    <t>Pipeline15_LogisticRegression</t>
  </si>
  <si>
    <t>1e52c8d07e9845e3bcee51e894d06bbb</t>
  </si>
  <si>
    <t>Pipeline15_SVC</t>
  </si>
  <si>
    <t>a1a1f0e436ce409cac4ef3dbf9fd065b</t>
  </si>
  <si>
    <t>Pipeline15_KNeighborsClassifier</t>
  </si>
  <si>
    <t>16,0s</t>
  </si>
  <si>
    <t>e35dc1d6c3dd4950be20baeb892abf9c</t>
  </si>
  <si>
    <t>Pipeline15</t>
  </si>
  <si>
    <t>8649df1c436745629a04a90bb3f28035</t>
  </si>
  <si>
    <t>Pipeline14_Perceptron</t>
  </si>
  <si>
    <t>093cb1b4b47d4a98afc3b334940bb686</t>
  </si>
  <si>
    <t>Pipeline14_XGBClassifier</t>
  </si>
  <si>
    <t>5651197260da45bfb54366fbb06f9d5b</t>
  </si>
  <si>
    <t>Pipeline14_RandomForestClassifier</t>
  </si>
  <si>
    <t>9f0b674844804cd1913ad16d414271f9</t>
  </si>
  <si>
    <t>Pipeline14_DecisionTreeClassifier</t>
  </si>
  <si>
    <t>be4eaa8039b54a73b693ef68207c3df6</t>
  </si>
  <si>
    <t>Pipeline14_LogisticRegression</t>
  </si>
  <si>
    <t>482bc71a58b94a8f8139f4043defd453</t>
  </si>
  <si>
    <t>Pipeline14_SVC</t>
  </si>
  <si>
    <t>062210ca25854d3aad42aee86ca4d3bd</t>
  </si>
  <si>
    <t>Pipeline14_KNeighborsClassifier</t>
  </si>
  <si>
    <t>14,1s</t>
  </si>
  <si>
    <t>4b8144e8ba644c4b89ba2fb804a03f62</t>
  </si>
  <si>
    <t>Pipeline14</t>
  </si>
  <si>
    <t>2d90cec06a324fc0acb2ae31b052e60d</t>
  </si>
  <si>
    <t>Pipeline13_Perceptron</t>
  </si>
  <si>
    <t>a45b078963de42518d39bc39d338503a</t>
  </si>
  <si>
    <t>Pipeline13_XGBClassifier</t>
  </si>
  <si>
    <t>282cc8fcad80468e975907408620c0b5</t>
  </si>
  <si>
    <t>Pipeline13_RandomForestClassifier</t>
  </si>
  <si>
    <t>61f9cac2b00d4b969777bad1a4f5ab87</t>
  </si>
  <si>
    <t>Pipeline13_DecisionTreeClassifier</t>
  </si>
  <si>
    <t>defcf7d4f8414e46adfa8f3bc711a919</t>
  </si>
  <si>
    <t>Pipeline13_LogisticRegression</t>
  </si>
  <si>
    <t>e394d3db4a564e47a693f666eb720f0b</t>
  </si>
  <si>
    <t>Pipeline13_SVC</t>
  </si>
  <si>
    <t>e5a4ee97dbeb440d816ffc8f82dde596</t>
  </si>
  <si>
    <t>Pipeline13_KNeighborsClassifier</t>
  </si>
  <si>
    <t>31,2s</t>
  </si>
  <si>
    <t>f69a844b91bf464ea9c808ce2be7f612</t>
  </si>
  <si>
    <t>Pipeline13</t>
  </si>
  <si>
    <t>6a262646530849f7bd36fb78378c0784</t>
  </si>
  <si>
    <t>Pipeline12_Perceptron</t>
  </si>
  <si>
    <t>7647f2f9c1ef4d08b0f4f9a765c96f21</t>
  </si>
  <si>
    <t>Pipeline12_XGBClassifier</t>
  </si>
  <si>
    <t>9cf928ca79fb493593a8d6821957b3d1</t>
  </si>
  <si>
    <t>Pipeline12_RandomForestClassifier</t>
  </si>
  <si>
    <t>009066f5ed084a4b8d6cd9924140022a</t>
  </si>
  <si>
    <t>Pipeline12_DecisionTreeClassifier</t>
  </si>
  <si>
    <t>95a64afba41e46ebb6b07ac252bca877</t>
  </si>
  <si>
    <t>Pipeline12_LogisticRegression</t>
  </si>
  <si>
    <t>2,8s</t>
  </si>
  <si>
    <t>b4e32e4ead5b47f98ae91d840d036788</t>
  </si>
  <si>
    <t>Pipeline12_SVC</t>
  </si>
  <si>
    <t>a253edb6a5af4dada792d62a8f54fd41</t>
  </si>
  <si>
    <t>Pipeline12_KNeighborsClassifier</t>
  </si>
  <si>
    <t>13,2s</t>
  </si>
  <si>
    <t>b535134fb53f49e1aeb920be6f25c786</t>
  </si>
  <si>
    <t>Pipeline12</t>
  </si>
  <si>
    <t>3,9s</t>
  </si>
  <si>
    <t>e6509e98f39446d18f52ac586d2c1ca9</t>
  </si>
  <si>
    <t>Pipeline11_Perceptron</t>
  </si>
  <si>
    <t>32f728cd3ff0460eabe4f26105e98115</t>
  </si>
  <si>
    <t>Pipeline11_XGBClassifier</t>
  </si>
  <si>
    <t>4,7s</t>
  </si>
  <si>
    <t>e0305268cacf41cb8553b48bab571e38</t>
  </si>
  <si>
    <t>Pipeline11_RandomForestClassifier</t>
  </si>
  <si>
    <t>723a0df61b654a61aedee1910c96de68</t>
  </si>
  <si>
    <t>Pipeline11_DecisionTreeClassifier</t>
  </si>
  <si>
    <t>6b42cb0b5e694093bd8b0b3847e4727f</t>
  </si>
  <si>
    <t>Pipeline11_LogisticRegression</t>
  </si>
  <si>
    <t>6,5s</t>
  </si>
  <si>
    <t>910ebe3532724ce9bd438a0b28e1027b</t>
  </si>
  <si>
    <t>Pipeline11_SVC</t>
  </si>
  <si>
    <t>120bfb1bfd3f45bd973d6d3463237030</t>
  </si>
  <si>
    <t>Pipeline11_KNeighborsClassifier</t>
  </si>
  <si>
    <t>31,7s</t>
  </si>
  <si>
    <t>32b75ef7719b45b297b7e797a33128c2</t>
  </si>
  <si>
    <t>Pipeline11</t>
  </si>
  <si>
    <t>b3800c5d059345ad839934e4513c3981</t>
  </si>
  <si>
    <t>Pipeline10_Perceptron</t>
  </si>
  <si>
    <t>ce312a48c8ea4620bed139c54695414d</t>
  </si>
  <si>
    <t>Pipeline10_XGBClassifier</t>
  </si>
  <si>
    <t>a7e39a9c25cf4aca8ef99e9c963cd702</t>
  </si>
  <si>
    <t>Pipeline10_RandomForestClassifier</t>
  </si>
  <si>
    <t>545835ecffd34168aa4fe5b6cb6bfbdb</t>
  </si>
  <si>
    <t>Pipeline10_DecisionTreeClassifier</t>
  </si>
  <si>
    <t>6d3ab8cf3f964fa5a0703bf5a1f4da1e</t>
  </si>
  <si>
    <t>Pipeline10_LogisticRegression</t>
  </si>
  <si>
    <t>4,5s</t>
  </si>
  <si>
    <t>05a840534452402b89097e3ff45e86a9</t>
  </si>
  <si>
    <t>Pipeline10_SVC</t>
  </si>
  <si>
    <t>6e5bee076f2946bb88b7a548807bebee</t>
  </si>
  <si>
    <t>Pipeline10_KNeighborsClassifier</t>
  </si>
  <si>
    <t>16,4s</t>
  </si>
  <si>
    <t>7cd442c685e34dfaaa3f5549e1e128d2</t>
  </si>
  <si>
    <t>Pipeline10</t>
  </si>
  <si>
    <t>c6fc44b5dd4e410c9856aff80f10d863</t>
  </si>
  <si>
    <t>Pipeline9_Perceptron</t>
  </si>
  <si>
    <t>d24ed6a5cbbc4c8296ac66580e169b4b</t>
  </si>
  <si>
    <t>Pipeline9_XGBClassifier</t>
  </si>
  <si>
    <t>bcdd311bee334b4caf20dd9a2c6b765a</t>
  </si>
  <si>
    <t>Pipeline9_RandomForestClassifier</t>
  </si>
  <si>
    <t>acf0632de5044de494b49f113c5e42e0</t>
  </si>
  <si>
    <t>Pipeline9_DecisionTreeClassifier</t>
  </si>
  <si>
    <t>e413d6404b524a3e87e718a0cbd42779</t>
  </si>
  <si>
    <t>Pipeline9_LogisticRegression</t>
  </si>
  <si>
    <t>9e23e2778bb4449987d072bead37f6b9</t>
  </si>
  <si>
    <t>Pipeline9_SVC</t>
  </si>
  <si>
    <t>e1e39ec5fb6541f8acf2815387052915</t>
  </si>
  <si>
    <t>Pipeline9_KNeighborsClassifier</t>
  </si>
  <si>
    <t>0c970f1c16394ca8bd685d0f4a9e127a</t>
  </si>
  <si>
    <t>Pipeline9</t>
  </si>
  <si>
    <t>3,8s</t>
  </si>
  <si>
    <t>f7eb44f33e454dceb76476f1b0d3a523</t>
  </si>
  <si>
    <t>Pipeline8_Perceptron</t>
  </si>
  <si>
    <t>6b34576643c244cfa71bc1a1fba216c2</t>
  </si>
  <si>
    <t>Pipeline8_XGBClassifier</t>
  </si>
  <si>
    <t>34883a6c9e574438bdb9080c60ffe9a6</t>
  </si>
  <si>
    <t>Pipeline8_RandomForestClassifier</t>
  </si>
  <si>
    <t>c9c4d5212b184ba1a5da2bf51953a159</t>
  </si>
  <si>
    <t>Pipeline8_DecisionTreeClassifier</t>
  </si>
  <si>
    <t>f100f1329e924dbdad21022fc390ba73</t>
  </si>
  <si>
    <t>Pipeline8_LogisticRegression</t>
  </si>
  <si>
    <t>95a669275dde40e496d36ac7fddd45a4</t>
  </si>
  <si>
    <t>Pipeline8_SVC</t>
  </si>
  <si>
    <t>95cbc81d533c43d3986dcadcd9099691</t>
  </si>
  <si>
    <t>Pipeline8_KNeighborsClassifier</t>
  </si>
  <si>
    <t>28,5s</t>
  </si>
  <si>
    <t>976472ec22a342e884fe6ba90a78df3f</t>
  </si>
  <si>
    <t>Pipeline8</t>
  </si>
  <si>
    <t>0a52354d544843a482668cae7715cc86</t>
  </si>
  <si>
    <t>Pipeline7_Perceptron</t>
  </si>
  <si>
    <t>3f412daaf2b4410996a4a4d2c4dc147f</t>
  </si>
  <si>
    <t>Pipeline7_XGBClassifier</t>
  </si>
  <si>
    <t>dc39da3f921f453992526d085e33a281</t>
  </si>
  <si>
    <t>Pipeline7_RandomForestClassifier</t>
  </si>
  <si>
    <t>c0bb1aa876bf4662adbdb454c1bd96fc</t>
  </si>
  <si>
    <t>Pipeline7_DecisionTreeClassifier</t>
  </si>
  <si>
    <t>341a7fed0a0b4a90ad9c3b60ee4db2da</t>
  </si>
  <si>
    <t>Pipeline7_LogisticRegression</t>
  </si>
  <si>
    <t>2,7s</t>
  </si>
  <si>
    <t>667291550a974b59bed1835bf83f185f</t>
  </si>
  <si>
    <t>Pipeline7_SVC</t>
  </si>
  <si>
    <t>809f0e4b7100481eb0c272dda8a2a16e</t>
  </si>
  <si>
    <t>Pipeline7_KNeighborsClassifier</t>
  </si>
  <si>
    <t>2a3a139618ba4c3581f39c51d6a22e59</t>
  </si>
  <si>
    <t>Pipeline7</t>
  </si>
  <si>
    <t>d2c304b407df442bab72da308723af7e</t>
  </si>
  <si>
    <t>Pipeline6_Perceptron</t>
  </si>
  <si>
    <t>6303f920d0a440b3b7845acd09355bb1</t>
  </si>
  <si>
    <t>Pipeline6_XGBClassifier</t>
  </si>
  <si>
    <t>af9bae91e99b428e8cc78551c12b73c2</t>
  </si>
  <si>
    <t>Pipeline6_RandomForestClassifier</t>
  </si>
  <si>
    <t>512b202cb6ca47689eda6903d5a1f740</t>
  </si>
  <si>
    <t>Pipeline6_DecisionTreeClassifier</t>
  </si>
  <si>
    <t>74d9db759d4b44c3980d8b754b1e0759</t>
  </si>
  <si>
    <t>Pipeline6_LogisticRegression</t>
  </si>
  <si>
    <t>6,1s</t>
  </si>
  <si>
    <t>3c4e409b6b054b7b8275d5966a53423a</t>
  </si>
  <si>
    <t>Pipeline6_SVC</t>
  </si>
  <si>
    <t>24a175ac3ba24607898e624b4269c1cd</t>
  </si>
  <si>
    <t>Pipeline6_KNeighborsClassifier</t>
  </si>
  <si>
    <t>15,2s</t>
  </si>
  <si>
    <t>8d8d09c8ac164a488900095b5e648146</t>
  </si>
  <si>
    <t>Pipeline6</t>
  </si>
  <si>
    <t>176032168d1647df92ae7ce884b20a6d</t>
  </si>
  <si>
    <t>Pipeline5_Perceptron</t>
  </si>
  <si>
    <t>9aece98de6b04676b03567c9ba12fa5a</t>
  </si>
  <si>
    <t>Pipeline5_XGBClassifier</t>
  </si>
  <si>
    <t>06dd5d0d95124c0294f7a6c83a86cc50</t>
  </si>
  <si>
    <t>Pipeline5_RandomForestClassifier</t>
  </si>
  <si>
    <t>83ec0eb75c5b45dfa9ad59d5a796b23e</t>
  </si>
  <si>
    <t>Pipeline5_DecisionTreeClassifier</t>
  </si>
  <si>
    <t>4e067e0756954db39eaad7f6aba4425b</t>
  </si>
  <si>
    <t>Pipeline5_LogisticRegression</t>
  </si>
  <si>
    <t>ddc198d3afb1426f929557065431a349</t>
  </si>
  <si>
    <t>Pipeline5_SVC</t>
  </si>
  <si>
    <t>a48a6573b79b4a11bc75a7131b6ff2d8</t>
  </si>
  <si>
    <t>Pipeline5_KNeighborsClassifier</t>
  </si>
  <si>
    <t>29,8s</t>
  </si>
  <si>
    <t>8771f9ed1ae741f2b69b0b7f9d7e1047</t>
  </si>
  <si>
    <t>Pipeline5</t>
  </si>
  <si>
    <t>87bef975005e455cadd45d62df885c50</t>
  </si>
  <si>
    <t>Pipeline4_Perceptron</t>
  </si>
  <si>
    <t>a0aa7c5a2c4d469fb27355cd6f841ba9</t>
  </si>
  <si>
    <t>Pipeline4_XGBClassifier</t>
  </si>
  <si>
    <t>a0eaf0864a6f4ee29ba944f884a6bcf9</t>
  </si>
  <si>
    <t>Pipeline4_RandomForestClassifier</t>
  </si>
  <si>
    <t>d9558714df3745438142eaec767a8a6f</t>
  </si>
  <si>
    <t>Pipeline4_DecisionTreeClassifier</t>
  </si>
  <si>
    <t>407d9fda1e6e445f8ecd8ed0dc7de816</t>
  </si>
  <si>
    <t>Pipeline4_LogisticRegression</t>
  </si>
  <si>
    <t>e885c926c13849f8925c39600fb42736</t>
  </si>
  <si>
    <t>Pipeline4_SVC</t>
  </si>
  <si>
    <t>ba6a248b1e83417ab4395385b4d340fa</t>
  </si>
  <si>
    <t>Pipeline4_KNeighborsClassifier</t>
  </si>
  <si>
    <t>12,4s</t>
  </si>
  <si>
    <t>70b163a49b94452fb6fd2b3c36c2edb4</t>
  </si>
  <si>
    <t>Pipeline4</t>
  </si>
  <si>
    <t>1b2b7c8d82e8479f9b00c3a09aa2ba1f</t>
  </si>
  <si>
    <t>Pipeline3_Perceptron</t>
  </si>
  <si>
    <t>23f9dc4b8f79401390b954d387f69fde</t>
  </si>
  <si>
    <t>Pipeline3_XGBClassifier</t>
  </si>
  <si>
    <t>89b4cd6a3df941fdb8c5f53e873eafbb</t>
  </si>
  <si>
    <t>Pipeline3_RandomForestClassifier</t>
  </si>
  <si>
    <t>b2f30c13b8344f64970f02220f5af203</t>
  </si>
  <si>
    <t>Pipeline3_DecisionTreeClassifier</t>
  </si>
  <si>
    <t>002b0bf0df794b85bd112099ed30345d</t>
  </si>
  <si>
    <t>Pipeline3_LogisticRegression</t>
  </si>
  <si>
    <t>9f1c42ae5bb94536b017df9804efc0e4</t>
  </si>
  <si>
    <t>Pipeline3_SVC</t>
  </si>
  <si>
    <t>321d4806edfc4ae897a942509f2ef527</t>
  </si>
  <si>
    <t>Pipeline3_KNeighborsClassifier</t>
  </si>
  <si>
    <t>10,3s</t>
  </si>
  <si>
    <t>6e055ccc3730430d98c74828e98ebcf2</t>
  </si>
  <si>
    <t>Pipeline3</t>
  </si>
  <si>
    <t>f496c49dd64646b0b2b0162de66a062b</t>
  </si>
  <si>
    <t>Pipeline2_Perceptron</t>
  </si>
  <si>
    <t>38c879f6c8ec4288b606f47c375d0484</t>
  </si>
  <si>
    <t>Pipeline2_XGBClassifier</t>
  </si>
  <si>
    <t>82052614c20a48b2a95b3b9fd9aeb475</t>
  </si>
  <si>
    <t>Pipeline2_RandomForestClassifier</t>
  </si>
  <si>
    <t>d631437e9b3647bcac54d0f8825c1bf1</t>
  </si>
  <si>
    <t>Pipeline2_DecisionTreeClassifier</t>
  </si>
  <si>
    <t>f041da90efb74e9299a74fa457b752c0</t>
  </si>
  <si>
    <t>Pipeline2_LogisticRegression</t>
  </si>
  <si>
    <t>8476d695af0d4f37940d7e9e7ca029b0</t>
  </si>
  <si>
    <t>Pipeline2_SVC</t>
  </si>
  <si>
    <t>fb4c28ba3715433fb524a320a00a3492</t>
  </si>
  <si>
    <t>Pipeline2_KNeighborsClassifier</t>
  </si>
  <si>
    <t>11,1s</t>
  </si>
  <si>
    <t>cce4dcf4b93f48dd9ab3ae715e448d28</t>
  </si>
  <si>
    <t>Pipeline2</t>
  </si>
  <si>
    <t>52b60670450f40318246530456c5dea9</t>
  </si>
  <si>
    <t>Pipeline1_Perceptron</t>
  </si>
  <si>
    <t>4a2b3826aa2a4faaaa0479bf64ca8107</t>
  </si>
  <si>
    <t>Pipeline1_XGBClassifier</t>
  </si>
  <si>
    <t>fee03c1f082149948826752f59a7358e</t>
  </si>
  <si>
    <t>Pipeline1_RandomForestClassifier</t>
  </si>
  <si>
    <t>4814b080d4394b64875d87ab9662e16e</t>
  </si>
  <si>
    <t>Pipeline1_DecisionTreeClassifier</t>
  </si>
  <si>
    <t>cc1f9a3a10c242858597936ca3928e35</t>
  </si>
  <si>
    <t>Pipeline1_LogisticRegression</t>
  </si>
  <si>
    <t>98ddb052fc29493a85611482b4606d8f</t>
  </si>
  <si>
    <t>Pipeline1_SVC</t>
  </si>
  <si>
    <t>67443f9ba48f473cbfdfe6ad06dd4d5c</t>
  </si>
  <si>
    <t>Pipeline1_KNeighborsClassifier</t>
  </si>
  <si>
    <t>8cdf0914847f4015b77a4f89e078dd76</t>
  </si>
  <si>
    <t>Pipeline1</t>
  </si>
  <si>
    <t>Train ACC</t>
  </si>
  <si>
    <t>Train F1</t>
  </si>
  <si>
    <t>Train REC</t>
  </si>
  <si>
    <t>Val ACC</t>
  </si>
  <si>
    <t>Train PRE</t>
  </si>
  <si>
    <t>Val F1</t>
  </si>
  <si>
    <t>Val PRE</t>
  </si>
  <si>
    <t>Val REC</t>
  </si>
  <si>
    <t>Evaluated</t>
  </si>
  <si>
    <t>Tuning</t>
  </si>
  <si>
    <t>TEST ACC</t>
  </si>
  <si>
    <t>TEST AUC</t>
  </si>
  <si>
    <t>TEST F1</t>
  </si>
  <si>
    <t>TEST FN</t>
  </si>
  <si>
    <t>TEST FP</t>
  </si>
  <si>
    <t>TEST PR</t>
  </si>
  <si>
    <t>TEST REC</t>
  </si>
  <si>
    <t>TEST TN</t>
  </si>
  <si>
    <t>TEST TP</t>
  </si>
  <si>
    <t>Validation</t>
  </si>
  <si>
    <t xml:space="preserve">Total </t>
  </si>
  <si>
    <t xml:space="preserve">spring-boot </t>
  </si>
  <si>
    <t xml:space="preserve">wro4j </t>
  </si>
  <si>
    <t xml:space="preserve">undertow </t>
  </si>
  <si>
    <t xml:space="preserve">java-websocket </t>
  </si>
  <si>
    <t xml:space="preserve">okhttp </t>
  </si>
  <si>
    <t xml:space="preserve">logback </t>
  </si>
  <si>
    <t xml:space="preserve">orbit </t>
  </si>
  <si>
    <t xml:space="preserve">ninja </t>
  </si>
  <si>
    <t xml:space="preserve">http-request </t>
  </si>
  <si>
    <t xml:space="preserve">assertj-core </t>
  </si>
  <si>
    <t xml:space="preserve">hector </t>
  </si>
  <si>
    <t xml:space="preserve">elastic-job-lite </t>
  </si>
  <si>
    <t xml:space="preserve">Achilles </t>
  </si>
  <si>
    <t xml:space="preserve">incubator-dubbo </t>
  </si>
  <si>
    <t xml:space="preserve">httpcore </t>
  </si>
  <si>
    <t xml:space="preserve">hbase </t>
  </si>
  <si>
    <t xml:space="preserve">ambari </t>
  </si>
  <si>
    <t xml:space="preserve">alluxio </t>
  </si>
  <si>
    <t xml:space="preserve">activiti </t>
  </si>
  <si>
    <t>F1</t>
  </si>
  <si>
    <t xml:space="preserve">Rec </t>
  </si>
  <si>
    <t xml:space="preserve">Pre </t>
  </si>
  <si>
    <t xml:space="preserve">TN </t>
  </si>
  <si>
    <t xml:space="preserve">FP </t>
  </si>
  <si>
    <t xml:space="preserve">FN </t>
  </si>
  <si>
    <t xml:space="preserve">TP </t>
  </si>
  <si>
    <t xml:space="preserve">TF </t>
  </si>
  <si>
    <t xml:space="preserve">TNF </t>
  </si>
  <si>
    <t xml:space="preserve">Repository </t>
  </si>
  <si>
    <t>Cross Validation</t>
  </si>
  <si>
    <t>AUC (Mean)</t>
  </si>
  <si>
    <t>Repository</t>
  </si>
  <si>
    <t>TF</t>
  </si>
  <si>
    <t>TNF</t>
  </si>
  <si>
    <t>Test ACC</t>
  </si>
  <si>
    <t>Test_AUC</t>
  </si>
  <si>
    <t>Test_F1</t>
  </si>
  <si>
    <t>Test_PR</t>
  </si>
  <si>
    <t>Test_REC</t>
  </si>
  <si>
    <t>Within-Project 75%</t>
  </si>
  <si>
    <t>Within-Project 25%</t>
  </si>
  <si>
    <t>Within-Project 50%</t>
  </si>
  <si>
    <t>java-websocket</t>
  </si>
  <si>
    <t>okhttp</t>
  </si>
  <si>
    <t>hector</t>
  </si>
  <si>
    <t>hbase</t>
  </si>
  <si>
    <t>ambari</t>
  </si>
  <si>
    <t>Confronto WP</t>
  </si>
  <si>
    <t>WP25_F1</t>
  </si>
  <si>
    <t>WP50_F1</t>
  </si>
  <si>
    <t>WP75_F1</t>
  </si>
  <si>
    <t>Repositroy</t>
  </si>
  <si>
    <t>Source ACC</t>
  </si>
  <si>
    <t>Source F1</t>
  </si>
  <si>
    <t>Source PR</t>
  </si>
  <si>
    <t>Source REC</t>
  </si>
  <si>
    <t>Target ACC</t>
  </si>
  <si>
    <t>Target AUC</t>
  </si>
  <si>
    <t>Target F1</t>
  </si>
  <si>
    <t>Target PR</t>
  </si>
  <si>
    <t>Target REC</t>
  </si>
  <si>
    <t>Target TNF</t>
  </si>
  <si>
    <t>Target TF</t>
  </si>
  <si>
    <t>Source TF</t>
  </si>
  <si>
    <t>Source TNF</t>
  </si>
  <si>
    <t>Burak TF</t>
  </si>
  <si>
    <t>Burak TNF</t>
  </si>
  <si>
    <t>CrossProject 75%</t>
  </si>
  <si>
    <t>CrossProject 50%</t>
  </si>
  <si>
    <t>CrossProject 25%</t>
  </si>
  <si>
    <t>Confronto CP-WP</t>
  </si>
  <si>
    <t>CP25_F1</t>
  </si>
  <si>
    <t>CP50_F1</t>
  </si>
  <si>
    <t>CP75_F1</t>
  </si>
  <si>
    <t>494a3b29c07b49bb8f78d4c34ec47981</t>
  </si>
  <si>
    <t>CPTCA_java-websocket</t>
  </si>
  <si>
    <t>3ea7d7e6d18d46e2b4cac44c1809f013</t>
  </si>
  <si>
    <t>CPTCA_okhttp</t>
  </si>
  <si>
    <t>b16fa4947606489db1844da29b37d87b</t>
  </si>
  <si>
    <t>CPTCA_hector</t>
  </si>
  <si>
    <t>2,9s</t>
  </si>
  <si>
    <t>4488f9ed37df4c00ba6b58343ebeaba5</t>
  </si>
  <si>
    <t>CPTCA_hbase</t>
  </si>
  <si>
    <t>41053ad6230b49f7bebf3b31acfbe9ee</t>
  </si>
  <si>
    <t>CPTCA_ambari</t>
  </si>
  <si>
    <t>9,7s</t>
  </si>
  <si>
    <t>5993735fc8bd4a50971f894be541a241</t>
  </si>
  <si>
    <t>CrossProject_TCA (CPTCA)</t>
  </si>
  <si>
    <t>CPC_F1</t>
  </si>
  <si>
    <t>CPBF_F1</t>
  </si>
  <si>
    <t>CPLMC_F1</t>
  </si>
  <si>
    <t>CPLMR_F1</t>
  </si>
  <si>
    <t>CPTCA_F1</t>
  </si>
  <si>
    <t>CPIG_SM_FS_TCA_F1</t>
  </si>
  <si>
    <t>CPTrAda25_F1</t>
  </si>
  <si>
    <t>CPTrAda50_F1</t>
  </si>
  <si>
    <t>CPTrAda75_F1</t>
  </si>
  <si>
    <t>WP25</t>
  </si>
  <si>
    <t>WP75</t>
  </si>
  <si>
    <t>WP50</t>
  </si>
  <si>
    <t>Media</t>
  </si>
  <si>
    <t>WP25_AUC</t>
  </si>
  <si>
    <t>WP50_AUC</t>
  </si>
  <si>
    <t>WP75_AUC</t>
  </si>
  <si>
    <t xml:space="preserve">Standard Deviation </t>
  </si>
  <si>
    <t>Min</t>
  </si>
  <si>
    <t>Max</t>
  </si>
  <si>
    <t>Perc TNF</t>
  </si>
  <si>
    <t>Perc TF</t>
  </si>
  <si>
    <t>Proporzioni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</si>
</sst>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1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22" fontId="0" fillId="0" borderId="0" xfId="0" applyNumberFormat="1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34" borderId="0" xfId="0" applyFill="1"/>
    <xf numFmtId="0" fontId="13" fillId="34" borderId="0" xfId="0" applyFont="1" applyFill="1"/>
    <xf numFmtId="0" fontId="13" fillId="34" borderId="0" xfId="0" applyFon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13" fillId="35" borderId="0" xfId="0" applyFont="1" applyFill="1" applyAlignment="1">
      <alignment horizontal="center"/>
    </xf>
    <xf numFmtId="0" fontId="0" fillId="35" borderId="0" xfId="0" applyFill="1"/>
    <xf numFmtId="164" fontId="0" fillId="35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6" borderId="0" xfId="0" applyFont="1" applyFill="1" applyAlignment="1">
      <alignment horizontal="center" vertical="center"/>
    </xf>
    <xf numFmtId="0" fontId="13" fillId="37" borderId="0" xfId="0" applyFont="1" applyFill="1" applyAlignment="1">
      <alignment horizontal="center"/>
    </xf>
    <xf numFmtId="0" fontId="13" fillId="37" borderId="0" xfId="0" applyFont="1" applyFill="1" applyAlignment="1">
      <alignment horizontal="center" vertical="center"/>
    </xf>
    <xf numFmtId="1" fontId="13" fillId="37" borderId="0" xfId="0" applyNumberFormat="1" applyFont="1" applyFill="1" applyAlignment="1">
      <alignment horizontal="center" vertical="center"/>
    </xf>
    <xf numFmtId="0" fontId="13" fillId="37" borderId="0" xfId="0" applyFont="1" applyFill="1"/>
    <xf numFmtId="0" fontId="13" fillId="33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7" fillId="0" borderId="0" xfId="0" applyFont="1"/>
    <xf numFmtId="0" fontId="13" fillId="35" borderId="0" xfId="0" applyFont="1" applyFill="1"/>
    <xf numFmtId="0" fontId="13" fillId="36" borderId="0" xfId="0" applyFont="1" applyFill="1" applyAlignment="1">
      <alignment horizontal="center"/>
    </xf>
    <xf numFmtId="0" fontId="17" fillId="17" borderId="0" xfId="26"/>
    <xf numFmtId="2" fontId="1" fillId="20" borderId="0" xfId="29" applyNumberFormat="1" applyAlignment="1">
      <alignment horizontal="center"/>
    </xf>
    <xf numFmtId="2" fontId="1" fillId="18" borderId="0" xfId="27" applyNumberForma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2" fontId="17" fillId="35" borderId="0" xfId="0" applyNumberFormat="1" applyFont="1" applyFill="1" applyAlignment="1">
      <alignment horizontal="center"/>
    </xf>
    <xf numFmtId="2" fontId="13" fillId="35" borderId="0" xfId="0" applyNumberFormat="1" applyFont="1" applyFill="1" applyAlignment="1">
      <alignment horizontal="center"/>
    </xf>
    <xf numFmtId="9" fontId="0" fillId="0" borderId="0" xfId="42" applyFont="1" applyAlignment="1">
      <alignment horizontal="center"/>
    </xf>
    <xf numFmtId="0" fontId="13" fillId="37" borderId="0" xfId="0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36" borderId="10" xfId="0" applyFont="1" applyFill="1" applyBorder="1" applyAlignment="1">
      <alignment horizontal="center"/>
    </xf>
    <xf numFmtId="2" fontId="13" fillId="36" borderId="11" xfId="0" applyNumberFormat="1" applyFont="1" applyFill="1" applyBorder="1" applyAlignment="1">
      <alignment horizontal="center"/>
    </xf>
    <xf numFmtId="2" fontId="13" fillId="36" borderId="14" xfId="0" applyNumberFormat="1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2" fontId="13" fillId="36" borderId="13" xfId="0" applyNumberFormat="1" applyFont="1" applyFill="1" applyBorder="1" applyAlignment="1">
      <alignment horizontal="center"/>
    </xf>
    <xf numFmtId="2" fontId="13" fillId="36" borderId="15" xfId="0" applyNumberFormat="1" applyFont="1" applyFill="1" applyBorder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02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alignment horizontal="center" vertical="center" textRotation="0" wrapText="0" indent="0" justifyLastLine="0" shrinkToFit="0" readingOrder="0"/>
    </dxf>
    <dxf>
      <font>
        <b val="0"/>
      </font>
      <numFmt numFmtId="2" formatCode="0.00"/>
      <alignment horizontal="center" vertical="center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1AD47"/>
      <color rgb="FF5B9BD5"/>
      <color rgb="FFED7D31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Flakiness Detection Condronto CP &amp; 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java-websocket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Summary!$B$2:$M$2</c:f>
              <c:strCache>
                <c:ptCount val="12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  <c:pt idx="6">
                  <c:v>CPTrAda25_F1</c:v>
                </c:pt>
                <c:pt idx="7">
                  <c:v>CPTrAda50_F1</c:v>
                </c:pt>
                <c:pt idx="8">
                  <c:v>CPTrAda75_F1</c:v>
                </c:pt>
                <c:pt idx="9">
                  <c:v>WP25</c:v>
                </c:pt>
                <c:pt idx="10">
                  <c:v>WP50</c:v>
                </c:pt>
                <c:pt idx="11">
                  <c:v>WP75</c:v>
                </c:pt>
              </c:strCache>
            </c:strRef>
          </c:cat>
          <c:val>
            <c:numRef>
              <c:f>Summary!$B$3:$M$3</c:f>
              <c:numCache>
                <c:formatCode>0.00</c:formatCode>
                <c:ptCount val="12"/>
                <c:pt idx="0">
                  <c:v>0.952380952380952</c:v>
                </c:pt>
                <c:pt idx="1">
                  <c:v>0.97674418604651103</c:v>
                </c:pt>
                <c:pt idx="2">
                  <c:v>0</c:v>
                </c:pt>
                <c:pt idx="3">
                  <c:v>0</c:v>
                </c:pt>
                <c:pt idx="4">
                  <c:v>0.952380952380952</c:v>
                </c:pt>
                <c:pt idx="5">
                  <c:v>0.90909090999999997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0.972727272727272</c:v>
                </c:pt>
                <c:pt idx="10">
                  <c:v>0.972727272727272</c:v>
                </c:pt>
                <c:pt idx="11">
                  <c:v>0.972727272727272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9-9342-B6CC-8213209E05FC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okhttp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Summary!$B$2:$M$2</c:f>
              <c:strCache>
                <c:ptCount val="12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  <c:pt idx="6">
                  <c:v>CPTrAda25_F1</c:v>
                </c:pt>
                <c:pt idx="7">
                  <c:v>CPTrAda50_F1</c:v>
                </c:pt>
                <c:pt idx="8">
                  <c:v>CPTrAda75_F1</c:v>
                </c:pt>
                <c:pt idx="9">
                  <c:v>WP25</c:v>
                </c:pt>
                <c:pt idx="10">
                  <c:v>WP50</c:v>
                </c:pt>
                <c:pt idx="11">
                  <c:v>WP75</c:v>
                </c:pt>
              </c:strCache>
            </c:strRef>
          </c:cat>
          <c:val>
            <c:numRef>
              <c:f>Summary!$B$4:$M$4</c:f>
              <c:numCache>
                <c:formatCode>0.00</c:formatCode>
                <c:ptCount val="12"/>
                <c:pt idx="0">
                  <c:v>0</c:v>
                </c:pt>
                <c:pt idx="1">
                  <c:v>0.167364016736401</c:v>
                </c:pt>
                <c:pt idx="2">
                  <c:v>0</c:v>
                </c:pt>
                <c:pt idx="3">
                  <c:v>0</c:v>
                </c:pt>
                <c:pt idx="4">
                  <c:v>0.19047619047618999</c:v>
                </c:pt>
                <c:pt idx="5">
                  <c:v>6.8292679999999995E-2</c:v>
                </c:pt>
                <c:pt idx="6">
                  <c:v>0.61904761904761896</c:v>
                </c:pt>
                <c:pt idx="7">
                  <c:v>0.65217391304347805</c:v>
                </c:pt>
                <c:pt idx="8">
                  <c:v>0.60465116279069697</c:v>
                </c:pt>
                <c:pt idx="9">
                  <c:v>0.70153046254803897</c:v>
                </c:pt>
                <c:pt idx="10">
                  <c:v>0.72825904903555205</c:v>
                </c:pt>
                <c:pt idx="11">
                  <c:v>0.72957528314519704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9-9342-B6CC-8213209E05FC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hector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Summary!$B$2:$M$2</c:f>
              <c:strCache>
                <c:ptCount val="12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  <c:pt idx="6">
                  <c:v>CPTrAda25_F1</c:v>
                </c:pt>
                <c:pt idx="7">
                  <c:v>CPTrAda50_F1</c:v>
                </c:pt>
                <c:pt idx="8">
                  <c:v>CPTrAda75_F1</c:v>
                </c:pt>
                <c:pt idx="9">
                  <c:v>WP25</c:v>
                </c:pt>
                <c:pt idx="10">
                  <c:v>WP50</c:v>
                </c:pt>
                <c:pt idx="11">
                  <c:v>WP75</c:v>
                </c:pt>
              </c:strCache>
            </c:strRef>
          </c:cat>
          <c:val>
            <c:numRef>
              <c:f>Summary!$B$5:$M$5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0.24390244</c:v>
                </c:pt>
                <c:pt idx="6">
                  <c:v>0.71428571428571397</c:v>
                </c:pt>
                <c:pt idx="7">
                  <c:v>0.71428571428571397</c:v>
                </c:pt>
                <c:pt idx="8">
                  <c:v>0.71428571428571397</c:v>
                </c:pt>
                <c:pt idx="9">
                  <c:v>0.736333143980202</c:v>
                </c:pt>
                <c:pt idx="10">
                  <c:v>0.80178599178599097</c:v>
                </c:pt>
                <c:pt idx="11">
                  <c:v>0.80037994685053504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9-9342-B6CC-8213209E05FC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hbase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Summary!$B$2:$M$2</c:f>
              <c:strCache>
                <c:ptCount val="12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  <c:pt idx="6">
                  <c:v>CPTrAda25_F1</c:v>
                </c:pt>
                <c:pt idx="7">
                  <c:v>CPTrAda50_F1</c:v>
                </c:pt>
                <c:pt idx="8">
                  <c:v>CPTrAda75_F1</c:v>
                </c:pt>
                <c:pt idx="9">
                  <c:v>WP25</c:v>
                </c:pt>
                <c:pt idx="10">
                  <c:v>WP50</c:v>
                </c:pt>
                <c:pt idx="11">
                  <c:v>WP75</c:v>
                </c:pt>
              </c:strCache>
            </c:strRef>
          </c:cat>
          <c:val>
            <c:numRef>
              <c:f>Summary!$B$6:$M$6</c:f>
              <c:numCache>
                <c:formatCode>0.00</c:formatCode>
                <c:ptCount val="12"/>
                <c:pt idx="0">
                  <c:v>6.4516129032257993E-2</c:v>
                </c:pt>
                <c:pt idx="1">
                  <c:v>4.9999999999999899E-2</c:v>
                </c:pt>
                <c:pt idx="2">
                  <c:v>8.43373493975903E-2</c:v>
                </c:pt>
                <c:pt idx="3">
                  <c:v>0</c:v>
                </c:pt>
                <c:pt idx="4">
                  <c:v>0.108527131782945</c:v>
                </c:pt>
                <c:pt idx="5">
                  <c:v>0.29319371999999999</c:v>
                </c:pt>
                <c:pt idx="6">
                  <c:v>0.73913043478260798</c:v>
                </c:pt>
                <c:pt idx="7">
                  <c:v>0.70833333333333304</c:v>
                </c:pt>
                <c:pt idx="8">
                  <c:v>0.80769230769230704</c:v>
                </c:pt>
                <c:pt idx="9">
                  <c:v>0.78674456448194396</c:v>
                </c:pt>
                <c:pt idx="10">
                  <c:v>0.86746445634468194</c:v>
                </c:pt>
                <c:pt idx="11">
                  <c:v>0.91407133734719903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9-9342-B6CC-8213209E05FC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ambari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Summary!$B$2:$M$2</c:f>
              <c:strCache>
                <c:ptCount val="12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  <c:pt idx="6">
                  <c:v>CPTrAda25_F1</c:v>
                </c:pt>
                <c:pt idx="7">
                  <c:v>CPTrAda50_F1</c:v>
                </c:pt>
                <c:pt idx="8">
                  <c:v>CPTrAda75_F1</c:v>
                </c:pt>
                <c:pt idx="9">
                  <c:v>WP25</c:v>
                </c:pt>
                <c:pt idx="10">
                  <c:v>WP50</c:v>
                </c:pt>
                <c:pt idx="11">
                  <c:v>WP75</c:v>
                </c:pt>
              </c:strCache>
            </c:strRef>
          </c:cat>
          <c:val>
            <c:numRef>
              <c:f>Summary!$B$7:$M$7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0.18666667000000001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0.94628985507246299</c:v>
                </c:pt>
                <c:pt idx="10">
                  <c:v>0.942597547380156</c:v>
                </c:pt>
                <c:pt idx="11">
                  <c:v>0.942597547380156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9-9342-B6CC-8213209E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1923039"/>
        <c:axId val="508001952"/>
      </c:barChart>
      <c:catAx>
        <c:axId val="11219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001952"/>
        <c:crosses val="autoZero"/>
        <c:auto val="1"/>
        <c:lblAlgn val="ctr"/>
        <c:lblOffset val="100"/>
        <c:noMultiLvlLbl val="0"/>
      </c:catAx>
      <c:valAx>
        <c:axId val="5080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192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Confronto CP Non Supervisionata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java-websocket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Summary!$B$3:$G$3</c:f>
              <c:numCache>
                <c:formatCode>0.00</c:formatCode>
                <c:ptCount val="6"/>
                <c:pt idx="0">
                  <c:v>0.952380952380952</c:v>
                </c:pt>
                <c:pt idx="1">
                  <c:v>0.97674418604651103</c:v>
                </c:pt>
                <c:pt idx="2">
                  <c:v>0</c:v>
                </c:pt>
                <c:pt idx="3">
                  <c:v>0</c:v>
                </c:pt>
                <c:pt idx="4">
                  <c:v>0.952380952380952</c:v>
                </c:pt>
                <c:pt idx="5">
                  <c:v>0.90909090999999997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924F-B17F-28D1121FAB27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okhttp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Summary!$B$4:$G$4</c:f>
              <c:numCache>
                <c:formatCode>0.00</c:formatCode>
                <c:ptCount val="6"/>
                <c:pt idx="0">
                  <c:v>0</c:v>
                </c:pt>
                <c:pt idx="1">
                  <c:v>0.167364016736401</c:v>
                </c:pt>
                <c:pt idx="2">
                  <c:v>0</c:v>
                </c:pt>
                <c:pt idx="3">
                  <c:v>0</c:v>
                </c:pt>
                <c:pt idx="4">
                  <c:v>0.19047619047618999</c:v>
                </c:pt>
                <c:pt idx="5">
                  <c:v>6.8292679999999995E-2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3-924F-B17F-28D1121FAB27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hector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0.24390244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3-924F-B17F-28D1121FAB27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hbase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Summary!$B$6:$G$6</c:f>
              <c:numCache>
                <c:formatCode>0.00</c:formatCode>
                <c:ptCount val="6"/>
                <c:pt idx="0">
                  <c:v>6.4516129032257993E-2</c:v>
                </c:pt>
                <c:pt idx="1">
                  <c:v>4.9999999999999899E-2</c:v>
                </c:pt>
                <c:pt idx="2">
                  <c:v>8.43373493975903E-2</c:v>
                </c:pt>
                <c:pt idx="3">
                  <c:v>0</c:v>
                </c:pt>
                <c:pt idx="4">
                  <c:v>0.108527131782945</c:v>
                </c:pt>
                <c:pt idx="5">
                  <c:v>0.29319371999999999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3-924F-B17F-28D1121FAB27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ambari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Summary!$B$2:$G$2</c:f>
              <c:strCache>
                <c:ptCount val="6"/>
                <c:pt idx="0">
                  <c:v>CPC_F1</c:v>
                </c:pt>
                <c:pt idx="1">
                  <c:v>CPBF_F1</c:v>
                </c:pt>
                <c:pt idx="2">
                  <c:v>CPLMC_F1</c:v>
                </c:pt>
                <c:pt idx="3">
                  <c:v>CPLMR_F1</c:v>
                </c:pt>
                <c:pt idx="4">
                  <c:v>CPTCA_F1</c:v>
                </c:pt>
                <c:pt idx="5">
                  <c:v>CPIG_SM_FS_TCA_F1</c:v>
                </c:pt>
              </c:strCache>
            </c:strRef>
          </c:cat>
          <c:val>
            <c:numRef>
              <c:f>Summary!$B$7:$G$7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0.18666667000000001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3-924F-B17F-28D1121F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3354368"/>
        <c:axId val="443321696"/>
      </c:barChart>
      <c:catAx>
        <c:axId val="4433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321696"/>
        <c:crosses val="autoZero"/>
        <c:auto val="1"/>
        <c:lblAlgn val="ctr"/>
        <c:lblOffset val="100"/>
        <c:noMultiLvlLbl val="0"/>
      </c:catAx>
      <c:valAx>
        <c:axId val="4433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3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With-in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'Within-Project'!$A$13:$A$17</c:f>
              <c:strCache>
                <c:ptCount val="5"/>
                <c:pt idx="0">
                  <c:v>java-websocket</c:v>
                </c:pt>
                <c:pt idx="1">
                  <c:v>okhttp</c:v>
                </c:pt>
                <c:pt idx="2">
                  <c:v>hector</c:v>
                </c:pt>
                <c:pt idx="3">
                  <c:v>hbase</c:v>
                </c:pt>
                <c:pt idx="4">
                  <c:v>ambari</c:v>
                </c:pt>
              </c:strCache>
            </c:strRef>
          </c:cat>
          <c:val>
            <c:numRef>
              <c:f>'Within-Project'!$D$13:$D$17</c:f>
              <c:numCache>
                <c:formatCode>0.00</c:formatCode>
                <c:ptCount val="5"/>
                <c:pt idx="0">
                  <c:v>0.972727272727272</c:v>
                </c:pt>
                <c:pt idx="1">
                  <c:v>0.70153046254803897</c:v>
                </c:pt>
                <c:pt idx="2">
                  <c:v>0.736333143980202</c:v>
                </c:pt>
                <c:pt idx="3">
                  <c:v>0.78674456448194396</c:v>
                </c:pt>
                <c:pt idx="4">
                  <c:v>0.94628985507246299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F0F-A047-AB33-57345D5B5DD4}"/>
            </c:ext>
          </c:extLst>
        </c:ser>
        <c:ser>
          <c:idx val="3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'Within-Project'!$A$13:$A$17</c:f>
              <c:strCache>
                <c:ptCount val="5"/>
                <c:pt idx="0">
                  <c:v>java-websocket</c:v>
                </c:pt>
                <c:pt idx="1">
                  <c:v>okhttp</c:v>
                </c:pt>
                <c:pt idx="2">
                  <c:v>hector</c:v>
                </c:pt>
                <c:pt idx="3">
                  <c:v>hbase</c:v>
                </c:pt>
                <c:pt idx="4">
                  <c:v>ambari</c:v>
                </c:pt>
              </c:strCache>
            </c:strRef>
          </c:cat>
          <c:val>
            <c:numRef>
              <c:f>'Within-Project'!$F$13:$F$17</c:f>
              <c:numCache>
                <c:formatCode>0.00</c:formatCode>
                <c:ptCount val="5"/>
                <c:pt idx="0">
                  <c:v>0.972727272727272</c:v>
                </c:pt>
                <c:pt idx="1">
                  <c:v>0.72825904903555205</c:v>
                </c:pt>
                <c:pt idx="2">
                  <c:v>0.80178599178599097</c:v>
                </c:pt>
                <c:pt idx="3">
                  <c:v>0.86746445634468194</c:v>
                </c:pt>
                <c:pt idx="4">
                  <c:v>0.942597547380156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DB6-CE49-9C6B-71D3DB535A69}"/>
            </c:ext>
          </c:extLst>
        </c:ser>
        <c:ser>
          <c:idx val="4"/>
          <c:order val="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'Within-Project'!$A$13:$A$17</c:f>
              <c:strCache>
                <c:ptCount val="5"/>
                <c:pt idx="0">
                  <c:v>java-websocket</c:v>
                </c:pt>
                <c:pt idx="1">
                  <c:v>okhttp</c:v>
                </c:pt>
                <c:pt idx="2">
                  <c:v>hector</c:v>
                </c:pt>
                <c:pt idx="3">
                  <c:v>hbase</c:v>
                </c:pt>
                <c:pt idx="4">
                  <c:v>ambari</c:v>
                </c:pt>
              </c:strCache>
            </c:strRef>
          </c:cat>
          <c:val>
            <c:numRef>
              <c:f>'Within-Project'!$H$13:$H$17</c:f>
              <c:numCache>
                <c:formatCode>0.00</c:formatCode>
                <c:ptCount val="5"/>
                <c:pt idx="0">
                  <c:v>0.972727272727272</c:v>
                </c:pt>
                <c:pt idx="1">
                  <c:v>0.72957528314519704</c:v>
                </c:pt>
                <c:pt idx="2">
                  <c:v>0.80037994685053504</c:v>
                </c:pt>
                <c:pt idx="3">
                  <c:v>0.91407133734719903</c:v>
                </c:pt>
                <c:pt idx="4">
                  <c:v>0.942597547380156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DB6-CE49-9C6B-71D3DB535A69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FDB6-CE49-9C6B-71D3DB535A69}"/>
            </c:ext>
          </c:extLst>
        </c:ser>
        <c:ser>
          <c:idx val="1"/>
          <c:order val="4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FDB6-CE49-9C6B-71D3DB535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5394208"/>
        <c:axId val="285367632"/>
      </c:barChart>
      <c:catAx>
        <c:axId val="2853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5367632"/>
        <c:crosses val="autoZero"/>
        <c:auto val="1"/>
        <c:lblAlgn val="ctr"/>
        <c:lblOffset val="100"/>
        <c:noMultiLvlLbl val="0"/>
      </c:catAx>
      <c:valAx>
        <c:axId val="285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53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Confronto CP Supervisionata e 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CPTrAda!$A$13</c:f>
              <c:strCache>
                <c:ptCount val="1"/>
                <c:pt idx="0">
                  <c:v>java-websocket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CPTrAda!$B$13:$G$13</c:f>
              <c:numCache>
                <c:formatCode>0.00</c:formatCode>
                <c:ptCount val="6"/>
                <c:pt idx="0">
                  <c:v>1</c:v>
                </c:pt>
                <c:pt idx="1">
                  <c:v>0.972727272727272</c:v>
                </c:pt>
                <c:pt idx="2">
                  <c:v>1</c:v>
                </c:pt>
                <c:pt idx="3">
                  <c:v>0.972727272727272</c:v>
                </c:pt>
                <c:pt idx="4">
                  <c:v>1</c:v>
                </c:pt>
                <c:pt idx="5">
                  <c:v>0.972727272727272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6-D948-A4B0-9771CB3C60DC}"/>
            </c:ext>
          </c:extLst>
        </c:ser>
        <c:ser>
          <c:idx val="1"/>
          <c:order val="1"/>
          <c:tx>
            <c:strRef>
              <c:f>CPTrAda!$A$14</c:f>
              <c:strCache>
                <c:ptCount val="1"/>
                <c:pt idx="0">
                  <c:v>okhttp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CPTrAda!$B$14:$G$14</c:f>
              <c:numCache>
                <c:formatCode>0.00</c:formatCode>
                <c:ptCount val="6"/>
                <c:pt idx="0">
                  <c:v>0.61904761904761896</c:v>
                </c:pt>
                <c:pt idx="1">
                  <c:v>0.70153046254803897</c:v>
                </c:pt>
                <c:pt idx="2">
                  <c:v>0.65217391304347805</c:v>
                </c:pt>
                <c:pt idx="3">
                  <c:v>0.72825904903555205</c:v>
                </c:pt>
                <c:pt idx="4">
                  <c:v>0.60465116279069697</c:v>
                </c:pt>
                <c:pt idx="5">
                  <c:v>0.72957528314519704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6-D948-A4B0-9771CB3C60DC}"/>
            </c:ext>
          </c:extLst>
        </c:ser>
        <c:ser>
          <c:idx val="2"/>
          <c:order val="2"/>
          <c:tx>
            <c:strRef>
              <c:f>CPTrAda!$A$15</c:f>
              <c:strCache>
                <c:ptCount val="1"/>
                <c:pt idx="0">
                  <c:v>hector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CPTrAda!$B$15:$G$15</c:f>
              <c:numCache>
                <c:formatCode>0.00</c:formatCode>
                <c:ptCount val="6"/>
                <c:pt idx="0">
                  <c:v>0.71428571428571397</c:v>
                </c:pt>
                <c:pt idx="1">
                  <c:v>0.736333143980202</c:v>
                </c:pt>
                <c:pt idx="2">
                  <c:v>0.71428571428571397</c:v>
                </c:pt>
                <c:pt idx="3">
                  <c:v>0.80178599178599097</c:v>
                </c:pt>
                <c:pt idx="4">
                  <c:v>0.71428571428571397</c:v>
                </c:pt>
                <c:pt idx="5">
                  <c:v>0.80037994685053504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6-D948-A4B0-9771CB3C60DC}"/>
            </c:ext>
          </c:extLst>
        </c:ser>
        <c:ser>
          <c:idx val="3"/>
          <c:order val="3"/>
          <c:tx>
            <c:strRef>
              <c:f>CPTrAda!$A$16</c:f>
              <c:strCache>
                <c:ptCount val="1"/>
                <c:pt idx="0">
                  <c:v>hbase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CPTrAda!$B$16:$G$16</c:f>
              <c:numCache>
                <c:formatCode>0.00</c:formatCode>
                <c:ptCount val="6"/>
                <c:pt idx="0">
                  <c:v>0.73913043478260798</c:v>
                </c:pt>
                <c:pt idx="1">
                  <c:v>0.78674456448194396</c:v>
                </c:pt>
                <c:pt idx="2">
                  <c:v>0.70833333333333304</c:v>
                </c:pt>
                <c:pt idx="3">
                  <c:v>0.86746445634468194</c:v>
                </c:pt>
                <c:pt idx="4">
                  <c:v>0.80769230769230704</c:v>
                </c:pt>
                <c:pt idx="5">
                  <c:v>0.91407133734719903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6-D948-A4B0-9771CB3C60DC}"/>
            </c:ext>
          </c:extLst>
        </c:ser>
        <c:ser>
          <c:idx val="4"/>
          <c:order val="4"/>
          <c:tx>
            <c:strRef>
              <c:f>CPTrAda!$A$17</c:f>
              <c:strCache>
                <c:ptCount val="1"/>
                <c:pt idx="0">
                  <c:v>ambari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CPTrAda!$B$17:$G$17</c:f>
              <c:numCache>
                <c:formatCode>0.00</c:formatCode>
                <c:ptCount val="6"/>
                <c:pt idx="0">
                  <c:v>0.96</c:v>
                </c:pt>
                <c:pt idx="1">
                  <c:v>0.94628985507246299</c:v>
                </c:pt>
                <c:pt idx="2">
                  <c:v>0.96</c:v>
                </c:pt>
                <c:pt idx="3">
                  <c:v>0.942597547380156</c:v>
                </c:pt>
                <c:pt idx="4">
                  <c:v>0.96</c:v>
                </c:pt>
                <c:pt idx="5">
                  <c:v>0.942597547380156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6-D948-A4B0-9771CB3C60DC}"/>
            </c:ext>
          </c:extLst>
        </c:ser>
        <c:ser>
          <c:idx val="5"/>
          <c:order val="5"/>
          <c:tx>
            <c:strRef>
              <c:f>CPTrAda!$A$18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CPTrAda!$B$18:$G$18</c:f>
              <c:numCache>
                <c:formatCode>0.00</c:formatCode>
                <c:ptCount val="6"/>
                <c:pt idx="0">
                  <c:v>0.80649275362318806</c:v>
                </c:pt>
                <c:pt idx="1">
                  <c:v>0.82872505976198396</c:v>
                </c:pt>
                <c:pt idx="2">
                  <c:v>0.80695859213250498</c:v>
                </c:pt>
                <c:pt idx="3">
                  <c:v>0.86256686345473066</c:v>
                </c:pt>
                <c:pt idx="4">
                  <c:v>0.81732583695374361</c:v>
                </c:pt>
                <c:pt idx="5">
                  <c:v>0.87187027749007162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2-EB4D-8D66-9F33300C3709}"/>
            </c:ext>
          </c:extLst>
        </c:ser>
        <c:ser>
          <c:idx val="6"/>
          <c:order val="6"/>
          <c:tx>
            <c:strRef>
              <c:f>CPTrAda!$A$19</c:f>
              <c:strCache>
                <c:ptCount val="1"/>
                <c:pt idx="0">
                  <c:v>Standard Deviation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CPTrAda!$B$19:$G$19</c:f>
              <c:numCache>
                <c:formatCode>0.00</c:formatCode>
                <c:ptCount val="6"/>
                <c:pt idx="0">
                  <c:v>0.16521578894701894</c:v>
                </c:pt>
                <c:pt idx="1">
                  <c:v>0.12352652759781813</c:v>
                </c:pt>
                <c:pt idx="2">
                  <c:v>0.16043702698865367</c:v>
                </c:pt>
                <c:pt idx="3">
                  <c:v>0.10037070779322144</c:v>
                </c:pt>
                <c:pt idx="4">
                  <c:v>0.16557955447565889</c:v>
                </c:pt>
                <c:pt idx="5">
                  <c:v>0.10285200829104653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2-EB4D-8D66-9F33300C3709}"/>
            </c:ext>
          </c:extLst>
        </c:ser>
        <c:ser>
          <c:idx val="7"/>
          <c:order val="7"/>
          <c:tx>
            <c:strRef>
              <c:f>CPTrAda!$A$20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CPTrAda!$B$20:$G$20</c:f>
              <c:numCache>
                <c:formatCode>0.00</c:formatCode>
                <c:ptCount val="6"/>
                <c:pt idx="0">
                  <c:v>0.61904761904761896</c:v>
                </c:pt>
                <c:pt idx="1">
                  <c:v>0.70153046254803897</c:v>
                </c:pt>
                <c:pt idx="2">
                  <c:v>0.65217391304347805</c:v>
                </c:pt>
                <c:pt idx="3">
                  <c:v>0.72825904903555205</c:v>
                </c:pt>
                <c:pt idx="4">
                  <c:v>0.60465116279069697</c:v>
                </c:pt>
                <c:pt idx="5">
                  <c:v>0.72957528314519704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2-EB4D-8D66-9F33300C3709}"/>
            </c:ext>
          </c:extLst>
        </c:ser>
        <c:ser>
          <c:idx val="8"/>
          <c:order val="8"/>
          <c:tx>
            <c:strRef>
              <c:f>CPTrAda!$A$21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CPTrAda!$B$12:$G$12</c:f>
              <c:strCache>
                <c:ptCount val="6"/>
                <c:pt idx="0">
                  <c:v>CP25_F1</c:v>
                </c:pt>
                <c:pt idx="1">
                  <c:v>WP25_F1</c:v>
                </c:pt>
                <c:pt idx="2">
                  <c:v>CP50_F1</c:v>
                </c:pt>
                <c:pt idx="3">
                  <c:v>WP50_F1</c:v>
                </c:pt>
                <c:pt idx="4">
                  <c:v>CP75_F1</c:v>
                </c:pt>
                <c:pt idx="5">
                  <c:v>WP75_F1</c:v>
                </c:pt>
              </c:strCache>
            </c:strRef>
          </c:cat>
          <c:val>
            <c:numRef>
              <c:f>CPTrAda!$B$21:$G$21</c:f>
              <c:numCache>
                <c:formatCode>0.00</c:formatCode>
                <c:ptCount val="6"/>
                <c:pt idx="0">
                  <c:v>1</c:v>
                </c:pt>
                <c:pt idx="1">
                  <c:v>0.972727272727272</c:v>
                </c:pt>
                <c:pt idx="2">
                  <c:v>1</c:v>
                </c:pt>
                <c:pt idx="3">
                  <c:v>0.972727272727272</c:v>
                </c:pt>
                <c:pt idx="4">
                  <c:v>1</c:v>
                </c:pt>
                <c:pt idx="5">
                  <c:v>0.972727272727272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2-EB4D-8D66-9F33300C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865808"/>
        <c:axId val="693282368"/>
      </c:barChart>
      <c:catAx>
        <c:axId val="10258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282368"/>
        <c:crosses val="autoZero"/>
        <c:auto val="1"/>
        <c:lblAlgn val="ctr"/>
        <c:lblOffset val="100"/>
        <c:noMultiLvlLbl val="0"/>
      </c:catAx>
      <c:valAx>
        <c:axId val="6932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8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9</xdr:row>
      <xdr:rowOff>63500</xdr:rowOff>
    </xdr:from>
    <xdr:to>
      <xdr:col>11</xdr:col>
      <xdr:colOff>850900</xdr:colOff>
      <xdr:row>36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22945F-D841-AC6F-E1C9-A00940AD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37</xdr:row>
      <xdr:rowOff>177800</xdr:rowOff>
    </xdr:from>
    <xdr:to>
      <xdr:col>11</xdr:col>
      <xdr:colOff>850900</xdr:colOff>
      <xdr:row>58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62FD4F-759F-D21D-FC8F-B41CD9AEE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374250</xdr:colOff>
      <xdr:row>27</xdr:row>
      <xdr:rowOff>194574</xdr:rowOff>
    </xdr:from>
    <xdr:to>
      <xdr:col>11</xdr:col>
      <xdr:colOff>469500</xdr:colOff>
      <xdr:row>48</xdr:row>
      <xdr:rowOff>134588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4C1221-6407-AE64-4576-91E88044C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384827</xdr:colOff>
      <xdr:row>26</xdr:row>
      <xdr:rowOff>149472</xdr:rowOff>
    </xdr:from>
    <xdr:to>
      <xdr:col>14</xdr:col>
      <xdr:colOff>395411</xdr:colOff>
      <xdr:row>52</xdr:row>
      <xdr:rowOff>54043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A7CF87-1D46-60BD-FBFA-1993D32E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2:I23" totalsRowShown="0" headerRowDxfId="201" dataDxfId="200">
  <autoFilter ref="A2:I23" xr:uid="{00000000-0009-0000-0100-000001000000}"/>
  <sortState xmlns:xlrd2="http://schemas.microsoft.com/office/spreadsheetml/2017/richdata2" ref="A3:I23">
    <sortCondition descending="1" ref="I2:I23"/>
  </sortState>
  <tableColumns count="9">
    <tableColumn id="1" xr3:uid="{00000000-0010-0000-0000-000001000000}" name="Pipeline"/>
    <tableColumn id="2" xr3:uid="{00000000-0010-0000-0000-000002000000}" name="Train ACC" dataDxfId="199"/>
    <tableColumn id="3" xr3:uid="{00000000-0010-0000-0000-000003000000}" name="Train PRE" dataDxfId="198"/>
    <tableColumn id="4" xr3:uid="{00000000-0010-0000-0000-000004000000}" name="Train REC" dataDxfId="197"/>
    <tableColumn id="5" xr3:uid="{00000000-0010-0000-0000-000005000000}" name="Train F1" dataDxfId="196"/>
    <tableColumn id="6" xr3:uid="{00000000-0010-0000-0000-000006000000}" name="Val ACC" dataDxfId="195"/>
    <tableColumn id="7" xr3:uid="{00000000-0010-0000-0000-000007000000}" name="Val PRE" dataDxfId="194"/>
    <tableColumn id="8" xr3:uid="{00000000-0010-0000-0000-000008000000}" name="Val REC" dataDxfId="193"/>
    <tableColumn id="9" xr3:uid="{00000000-0010-0000-0000-000009000000}" name="Val F1" dataDxfId="192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ABACE4-8805-7B4D-A4DA-35507B97437C}" name="Tabella97" displayName="Tabella97" ref="K12:M17" totalsRowShown="0" headerRowDxfId="121" dataDxfId="120">
  <autoFilter ref="K12:M17" xr:uid="{52ABACE4-8805-7B4D-A4DA-35507B97437C}"/>
  <tableColumns count="3">
    <tableColumn id="1" xr3:uid="{5FE2D508-48F4-D440-804A-822BC3DFF0C4}" name="Repository"/>
    <tableColumn id="5" xr3:uid="{2D17958D-2BD7-9E47-9A17-8FBC2AC3E685}" name="Perc TNF" dataDxfId="119">
      <calculatedColumnFormula>Tabella9[[#This Row],[TNF]]/(Tabella9[[#This Row],[TNF]]+Tabella9[[#This Row],[TF ]])</calculatedColumnFormula>
    </tableColumn>
    <tableColumn id="6" xr3:uid="{7E19A765-13EF-6644-8F14-E797BBC458DA}" name="Perc TF" dataDxfId="118">
      <calculatedColumnFormula>Tabella9[[#This Row],[TF ]]/(Tabella9[[#This Row],[TNF]]+Tabella9[[#This Row],[TF ]])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la10" displayName="Tabella10" ref="A1:N6" totalsRowShown="0" headerRowDxfId="117" dataDxfId="116">
  <autoFilter ref="A1:N6" xr:uid="{00000000-0009-0000-0100-00000A000000}"/>
  <tableColumns count="14">
    <tableColumn id="1" xr3:uid="{00000000-0010-0000-0900-000001000000}" name="Repositroy"/>
    <tableColumn id="2" xr3:uid="{00000000-0010-0000-0900-000002000000}" name="Source TNF" dataDxfId="115"/>
    <tableColumn id="3" xr3:uid="{00000000-0010-0000-0900-000003000000}" name="Source TF" dataDxfId="114"/>
    <tableColumn id="4" xr3:uid="{00000000-0010-0000-0900-000004000000}" name="Target TNF" dataDxfId="113"/>
    <tableColumn id="5" xr3:uid="{00000000-0010-0000-0900-000005000000}" name="Target TF" dataDxfId="112"/>
    <tableColumn id="6" xr3:uid="{00000000-0010-0000-0900-000006000000}" name="Source ACC" dataDxfId="111"/>
    <tableColumn id="7" xr3:uid="{00000000-0010-0000-0900-000007000000}" name="Source PR" dataDxfId="110"/>
    <tableColumn id="8" xr3:uid="{00000000-0010-0000-0900-000008000000}" name="Source REC" dataDxfId="109"/>
    <tableColumn id="9" xr3:uid="{00000000-0010-0000-0900-000009000000}" name="Source F1" dataDxfId="108"/>
    <tableColumn id="10" xr3:uid="{00000000-0010-0000-0900-00000A000000}" name="Target ACC" dataDxfId="107"/>
    <tableColumn id="11" xr3:uid="{00000000-0010-0000-0900-00000B000000}" name="Target PR" dataDxfId="106"/>
    <tableColumn id="12" xr3:uid="{00000000-0010-0000-0900-00000C000000}" name="Target REC" dataDxfId="105"/>
    <tableColumn id="13" xr3:uid="{00000000-0010-0000-0900-00000D000000}" name="Target F1" dataDxfId="104"/>
    <tableColumn id="14" xr3:uid="{00000000-0010-0000-0900-00000E000000}" name="Target AUC" dataDxfId="103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la11" displayName="Tabella11" ref="A1:P6" totalsRowShown="0" headerRowDxfId="102" dataDxfId="101">
  <autoFilter ref="A1:P6" xr:uid="{00000000-0009-0000-0100-00000B000000}"/>
  <tableColumns count="16">
    <tableColumn id="1" xr3:uid="{00000000-0010-0000-0A00-000001000000}" name="Repository"/>
    <tableColumn id="2" xr3:uid="{00000000-0010-0000-0A00-000002000000}" name="Source TNF" dataDxfId="100"/>
    <tableColumn id="3" xr3:uid="{00000000-0010-0000-0A00-000003000000}" name="Source TF" dataDxfId="99"/>
    <tableColumn id="4" xr3:uid="{00000000-0010-0000-0A00-000004000000}" name="Burak TNF" dataDxfId="98"/>
    <tableColumn id="5" xr3:uid="{00000000-0010-0000-0A00-000005000000}" name="Burak TF" dataDxfId="97"/>
    <tableColumn id="6" xr3:uid="{00000000-0010-0000-0A00-000006000000}" name="Target TNF" dataDxfId="96"/>
    <tableColumn id="7" xr3:uid="{00000000-0010-0000-0A00-000007000000}" name="Target TF" dataDxfId="95"/>
    <tableColumn id="8" xr3:uid="{00000000-0010-0000-0A00-000008000000}" name="Source ACC" dataDxfId="94"/>
    <tableColumn id="9" xr3:uid="{00000000-0010-0000-0A00-000009000000}" name="Source PR" dataDxfId="93"/>
    <tableColumn id="10" xr3:uid="{00000000-0010-0000-0A00-00000A000000}" name="Source REC" dataDxfId="92"/>
    <tableColumn id="11" xr3:uid="{00000000-0010-0000-0A00-00000B000000}" name="Source F1" dataDxfId="91"/>
    <tableColumn id="12" xr3:uid="{00000000-0010-0000-0A00-00000C000000}" name="Target ACC" dataDxfId="90"/>
    <tableColumn id="13" xr3:uid="{00000000-0010-0000-0A00-00000D000000}" name="Target PR" dataDxfId="89"/>
    <tableColumn id="14" xr3:uid="{00000000-0010-0000-0A00-00000E000000}" name="Target REC" dataDxfId="88"/>
    <tableColumn id="15" xr3:uid="{00000000-0010-0000-0A00-00000F000000}" name="Target F1" dataDxfId="87"/>
    <tableColumn id="16" xr3:uid="{00000000-0010-0000-0A00-000010000000}" name="Target AUC" dataDxfId="86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abella17" displayName="Tabella17" ref="A1:K6" totalsRowShown="0" headerRowDxfId="85" dataDxfId="84">
  <autoFilter ref="A1:K6" xr:uid="{00000000-0009-0000-0100-000011000000}"/>
  <tableColumns count="11">
    <tableColumn id="1" xr3:uid="{00000000-0010-0000-0B00-000001000000}" name="Name"/>
    <tableColumn id="2" xr3:uid="{00000000-0010-0000-0B00-000002000000}" name="Source TNF" dataDxfId="83"/>
    <tableColumn id="3" xr3:uid="{00000000-0010-0000-0B00-000003000000}" name="Source TF" dataDxfId="82"/>
    <tableColumn id="4" xr3:uid="{00000000-0010-0000-0B00-000004000000}" name="Target TNF" dataDxfId="81"/>
    <tableColumn id="5" xr3:uid="{00000000-0010-0000-0B00-000005000000}" name="Target TF" dataDxfId="80"/>
    <tableColumn id="6" xr3:uid="{00000000-0010-0000-0B00-000006000000}" name="Numero Cluster" dataDxfId="79"/>
    <tableColumn id="7" xr3:uid="{00000000-0010-0000-0B00-000007000000}" name="Target ACC" dataDxfId="78"/>
    <tableColumn id="8" xr3:uid="{00000000-0010-0000-0B00-000008000000}" name="Target PR" dataDxfId="77"/>
    <tableColumn id="9" xr3:uid="{00000000-0010-0000-0B00-000009000000}" name="Target REC" dataDxfId="76"/>
    <tableColumn id="10" xr3:uid="{00000000-0010-0000-0B00-00000A000000}" name="Target F1" dataDxfId="75"/>
    <tableColumn id="11" xr3:uid="{00000000-0010-0000-0B00-00000B000000}" name="Target AUC" dataDxfId="74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ella18" displayName="Tabella18" ref="A1:J6" totalsRowShown="0" headerRowDxfId="73" dataDxfId="72">
  <autoFilter ref="A1:J6" xr:uid="{00000000-0009-0000-0100-000012000000}"/>
  <tableColumns count="10">
    <tableColumn id="1" xr3:uid="{00000000-0010-0000-0C00-000001000000}" name="Repository" dataDxfId="71"/>
    <tableColumn id="2" xr3:uid="{00000000-0010-0000-0C00-000002000000}" name="Source TNF" dataDxfId="70"/>
    <tableColumn id="3" xr3:uid="{00000000-0010-0000-0C00-000003000000}" name="Source TF" dataDxfId="69"/>
    <tableColumn id="4" xr3:uid="{00000000-0010-0000-0C00-000004000000}" name="Target TNF" dataDxfId="68"/>
    <tableColumn id="5" xr3:uid="{00000000-0010-0000-0C00-000005000000}" name="Target TF" dataDxfId="67"/>
    <tableColumn id="6" xr3:uid="{00000000-0010-0000-0C00-000006000000}" name="Target ACC" dataDxfId="66"/>
    <tableColumn id="7" xr3:uid="{00000000-0010-0000-0C00-000007000000}" name="Target PR" dataDxfId="65"/>
    <tableColumn id="8" xr3:uid="{00000000-0010-0000-0C00-000008000000}" name="Target REC" dataDxfId="64"/>
    <tableColumn id="9" xr3:uid="{00000000-0010-0000-0C00-000009000000}" name="Target F1" dataDxfId="63"/>
    <tableColumn id="10" xr3:uid="{00000000-0010-0000-0C00-00000A000000}" name="Target AUC" dataDxfId="62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D000000}" name="Tabella20" displayName="Tabella20" ref="A1:J6" totalsRowShown="0" headerRowDxfId="61" dataDxfId="60">
  <autoFilter ref="A1:J6" xr:uid="{00000000-0009-0000-0100-000014000000}"/>
  <tableColumns count="10">
    <tableColumn id="1" xr3:uid="{00000000-0010-0000-0D00-000001000000}" name="Repositroy"/>
    <tableColumn id="2" xr3:uid="{00000000-0010-0000-0D00-000002000000}" name="Source TNF" dataDxfId="59"/>
    <tableColumn id="3" xr3:uid="{00000000-0010-0000-0D00-000003000000}" name="Source TF" dataDxfId="58"/>
    <tableColumn id="4" xr3:uid="{00000000-0010-0000-0D00-000004000000}" name="Target TNF" dataDxfId="57"/>
    <tableColumn id="5" xr3:uid="{00000000-0010-0000-0D00-000005000000}" name="Target TF" dataDxfId="56"/>
    <tableColumn id="6" xr3:uid="{00000000-0010-0000-0D00-000006000000}" name="Target ACC" dataDxfId="55"/>
    <tableColumn id="7" xr3:uid="{00000000-0010-0000-0D00-000007000000}" name="Target PR" dataDxfId="54"/>
    <tableColumn id="8" xr3:uid="{00000000-0010-0000-0D00-000008000000}" name="Target REC" dataDxfId="53"/>
    <tableColumn id="9" xr3:uid="{00000000-0010-0000-0D00-000009000000}" name="Target F1" dataDxfId="52"/>
    <tableColumn id="10" xr3:uid="{00000000-0010-0000-0D00-00000A000000}" name="Target AUC" dataDxfId="51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E000000}" name="Tabella21" displayName="Tabella21" ref="A1:J6" totalsRowShown="0" headerRowDxfId="50" dataDxfId="49">
  <autoFilter ref="A1:J6" xr:uid="{00000000-0009-0000-0100-000015000000}"/>
  <tableColumns count="10">
    <tableColumn id="1" xr3:uid="{00000000-0010-0000-0E00-000001000000}" name="Repository" dataDxfId="48"/>
    <tableColumn id="2" xr3:uid="{00000000-0010-0000-0E00-000002000000}" name="Source TNF" dataDxfId="47"/>
    <tableColumn id="3" xr3:uid="{00000000-0010-0000-0E00-000003000000}" name="Source TF" dataDxfId="46"/>
    <tableColumn id="4" xr3:uid="{00000000-0010-0000-0E00-000004000000}" name="Target TNF" dataDxfId="45"/>
    <tableColumn id="5" xr3:uid="{00000000-0010-0000-0E00-000005000000}" name="Target TF" dataDxfId="44"/>
    <tableColumn id="6" xr3:uid="{00000000-0010-0000-0E00-000006000000}" name="Target ACC" dataDxfId="43"/>
    <tableColumn id="7" xr3:uid="{00000000-0010-0000-0E00-000007000000}" name="Target PR" dataDxfId="42"/>
    <tableColumn id="8" xr3:uid="{00000000-0010-0000-0E00-000008000000}" name="Target REC" dataDxfId="41"/>
    <tableColumn id="9" xr3:uid="{00000000-0010-0000-0E00-000009000000}" name="Target F1" dataDxfId="40"/>
    <tableColumn id="10" xr3:uid="{00000000-0010-0000-0E00-00000A000000}" name="Target AUC" dataDxfId="39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Tabella12" displayName="Tabella12" ref="A2:J7" totalsRowShown="0" headerRowDxfId="38" dataDxfId="37">
  <autoFilter ref="A2:J7" xr:uid="{00000000-0009-0000-0100-00000C000000}"/>
  <tableColumns count="10">
    <tableColumn id="1" xr3:uid="{00000000-0010-0000-0F00-000001000000}" name="Repository"/>
    <tableColumn id="2" xr3:uid="{00000000-0010-0000-0F00-000002000000}" name="Source TNF" dataDxfId="36"/>
    <tableColumn id="3" xr3:uid="{00000000-0010-0000-0F00-000003000000}" name="Source TF" dataDxfId="35"/>
    <tableColumn id="4" xr3:uid="{00000000-0010-0000-0F00-000004000000}" name="Target TNF" dataDxfId="34"/>
    <tableColumn id="5" xr3:uid="{00000000-0010-0000-0F00-000005000000}" name="Target TF" dataDxfId="33"/>
    <tableColumn id="6" xr3:uid="{00000000-0010-0000-0F00-000006000000}" name="Target ACC" dataDxfId="32"/>
    <tableColumn id="7" xr3:uid="{00000000-0010-0000-0F00-000007000000}" name="Target PR" dataDxfId="31"/>
    <tableColumn id="8" xr3:uid="{00000000-0010-0000-0F00-000008000000}" name="Target REC" dataDxfId="30"/>
    <tableColumn id="9" xr3:uid="{00000000-0010-0000-0F00-000009000000}" name="Target F1" dataDxfId="29"/>
    <tableColumn id="10" xr3:uid="{00000000-0010-0000-0F00-00000A000000}" name="Target AUC" dataDxfId="28"/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0000000}" name="Tabella13" displayName="Tabella13" ref="L2:U7" totalsRowShown="0" headerRowDxfId="27" dataDxfId="26">
  <autoFilter ref="L2:U7" xr:uid="{00000000-0009-0000-0100-00000D000000}"/>
  <tableColumns count="10">
    <tableColumn id="1" xr3:uid="{00000000-0010-0000-1000-000001000000}" name="Repository"/>
    <tableColumn id="2" xr3:uid="{00000000-0010-0000-1000-000002000000}" name="Source TNF" dataDxfId="25"/>
    <tableColumn id="3" xr3:uid="{00000000-0010-0000-1000-000003000000}" name="Source TF" dataDxfId="24"/>
    <tableColumn id="4" xr3:uid="{00000000-0010-0000-1000-000004000000}" name="Target TNF" dataDxfId="23"/>
    <tableColumn id="5" xr3:uid="{00000000-0010-0000-1000-000005000000}" name="Target TF" dataDxfId="22"/>
    <tableColumn id="6" xr3:uid="{00000000-0010-0000-1000-000006000000}" name="Target ACC" dataDxfId="21"/>
    <tableColumn id="7" xr3:uid="{00000000-0010-0000-1000-000007000000}" name="Target PR" dataDxfId="20"/>
    <tableColumn id="8" xr3:uid="{00000000-0010-0000-1000-000008000000}" name="Target REC" dataDxfId="19"/>
    <tableColumn id="9" xr3:uid="{00000000-0010-0000-1000-000009000000}" name="Target F1" dataDxfId="18"/>
    <tableColumn id="10" xr3:uid="{00000000-0010-0000-1000-00000A000000}" name="Target AUC" dataDxfId="17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1000000}" name="Tabella15" displayName="Tabella15" ref="W2:AF7" totalsRowShown="0" headerRowDxfId="16" dataDxfId="15">
  <autoFilter ref="W2:AF7" xr:uid="{00000000-0009-0000-0100-00000F000000}"/>
  <tableColumns count="10">
    <tableColumn id="1" xr3:uid="{00000000-0010-0000-1100-000001000000}" name="Repository"/>
    <tableColumn id="2" xr3:uid="{00000000-0010-0000-1100-000002000000}" name="Source TNF" dataDxfId="14"/>
    <tableColumn id="3" xr3:uid="{00000000-0010-0000-1100-000003000000}" name="Source TF" dataDxfId="13"/>
    <tableColumn id="4" xr3:uid="{00000000-0010-0000-1100-000004000000}" name="Target TNF" dataDxfId="12"/>
    <tableColumn id="5" xr3:uid="{00000000-0010-0000-1100-000005000000}" name="Target TF" dataDxfId="11"/>
    <tableColumn id="6" xr3:uid="{00000000-0010-0000-1100-000006000000}" name="Target ACC" dataDxfId="10"/>
    <tableColumn id="7" xr3:uid="{00000000-0010-0000-1100-000007000000}" name="Target PR" dataDxfId="9"/>
    <tableColumn id="8" xr3:uid="{00000000-0010-0000-1100-000008000000}" name="Target REC" dataDxfId="8"/>
    <tableColumn id="9" xr3:uid="{00000000-0010-0000-1100-000009000000}" name="Target F1" dataDxfId="7"/>
    <tableColumn id="10" xr3:uid="{00000000-0010-0000-1100-00000A000000}" name="Target AUC" dataDxfId="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7:I67" totalsRowShown="0" headerRowDxfId="191" dataDxfId="190">
  <autoFilter ref="A27:I67" xr:uid="{00000000-0009-0000-0100-000002000000}"/>
  <sortState xmlns:xlrd2="http://schemas.microsoft.com/office/spreadsheetml/2017/richdata2" ref="A28:I67">
    <sortCondition descending="1" ref="I27:I67"/>
  </sortState>
  <tableColumns count="9">
    <tableColumn id="1" xr3:uid="{00000000-0010-0000-0100-000001000000}" name="Pipeline"/>
    <tableColumn id="2" xr3:uid="{00000000-0010-0000-0100-000002000000}" name="Train ACC" dataDxfId="189"/>
    <tableColumn id="3" xr3:uid="{00000000-0010-0000-0100-000003000000}" name="Train PRE" dataDxfId="188"/>
    <tableColumn id="4" xr3:uid="{00000000-0010-0000-0100-000004000000}" name="Train REC" dataDxfId="187"/>
    <tableColumn id="5" xr3:uid="{00000000-0010-0000-0100-000005000000}" name="Train F1" dataDxfId="186"/>
    <tableColumn id="6" xr3:uid="{00000000-0010-0000-0100-000006000000}" name="Val ACC" dataDxfId="185"/>
    <tableColumn id="7" xr3:uid="{00000000-0010-0000-0100-000007000000}" name="Val PRE" dataDxfId="184"/>
    <tableColumn id="8" xr3:uid="{00000000-0010-0000-0100-000008000000}" name="Val REC" dataDxfId="183"/>
    <tableColumn id="9" xr3:uid="{00000000-0010-0000-0100-000009000000}" name="Val F1" dataDxfId="182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2000000}" name="Tabella16" displayName="Tabella16" ref="A12:G21" totalsRowShown="0">
  <autoFilter ref="A12:G21" xr:uid="{00000000-0009-0000-0100-000010000000}"/>
  <tableColumns count="7">
    <tableColumn id="1" xr3:uid="{00000000-0010-0000-1200-000001000000}" name="Repository"/>
    <tableColumn id="2" xr3:uid="{00000000-0010-0000-1200-000002000000}" name="CP25_F1" dataDxfId="5"/>
    <tableColumn id="3" xr3:uid="{00000000-0010-0000-1200-000003000000}" name="WP25_F1" dataDxfId="4"/>
    <tableColumn id="4" xr3:uid="{00000000-0010-0000-1200-000004000000}" name="CP50_F1" dataDxfId="3"/>
    <tableColumn id="5" xr3:uid="{00000000-0010-0000-1200-000005000000}" name="WP50_F1" dataDxfId="2"/>
    <tableColumn id="6" xr3:uid="{00000000-0010-0000-1200-000006000000}" name="CP75_F1" dataDxfId="1"/>
    <tableColumn id="7" xr3:uid="{00000000-0010-0000-1200-000007000000}" name="WP75_F1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3" displayName="Tabella3" ref="A71:J72" totalsRowShown="0" headerRowDxfId="181" dataDxfId="180">
  <autoFilter ref="A71:J72" xr:uid="{00000000-0009-0000-0100-000003000000}"/>
  <tableColumns count="10">
    <tableColumn id="1" xr3:uid="{00000000-0010-0000-0200-000001000000}" name="Pipeline"/>
    <tableColumn id="2" xr3:uid="{00000000-0010-0000-0200-000002000000}" name="TEST TP" dataDxfId="179"/>
    <tableColumn id="3" xr3:uid="{00000000-0010-0000-0200-000003000000}" name="TEST FP" dataDxfId="178"/>
    <tableColumn id="4" xr3:uid="{00000000-0010-0000-0200-000004000000}" name="TEST TN" dataDxfId="177"/>
    <tableColumn id="5" xr3:uid="{00000000-0010-0000-0200-000005000000}" name="TEST FN" dataDxfId="176"/>
    <tableColumn id="6" xr3:uid="{00000000-0010-0000-0200-000006000000}" name="TEST ACC" dataDxfId="175"/>
    <tableColumn id="7" xr3:uid="{00000000-0010-0000-0200-000007000000}" name="TEST PR" dataDxfId="174"/>
    <tableColumn id="8" xr3:uid="{00000000-0010-0000-0200-000008000000}" name="TEST REC" dataDxfId="173"/>
    <tableColumn id="9" xr3:uid="{00000000-0010-0000-0200-000009000000}" name="TEST F1" dataDxfId="172"/>
    <tableColumn id="10" xr3:uid="{00000000-0010-0000-0200-00000A000000}" name="TEST AUC" dataDxfId="17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a4" displayName="Tabella4" ref="M2:V21" totalsRowShown="0" headerRowDxfId="170" dataDxfId="169">
  <autoFilter ref="M2:V21" xr:uid="{00000000-0009-0000-0100-000004000000}"/>
  <sortState xmlns:xlrd2="http://schemas.microsoft.com/office/spreadsheetml/2017/richdata2" ref="M3:V21">
    <sortCondition descending="1" ref="V2:V21"/>
  </sortState>
  <tableColumns count="10">
    <tableColumn id="1" xr3:uid="{00000000-0010-0000-0300-000001000000}" name="Repository "/>
    <tableColumn id="2" xr3:uid="{00000000-0010-0000-0300-000002000000}" name="TNF " dataDxfId="168"/>
    <tableColumn id="3" xr3:uid="{00000000-0010-0000-0300-000003000000}" name="TF " dataDxfId="167"/>
    <tableColumn id="4" xr3:uid="{00000000-0010-0000-0300-000004000000}" name="TP " dataDxfId="166"/>
    <tableColumn id="5" xr3:uid="{00000000-0010-0000-0300-000005000000}" name="FN " dataDxfId="165"/>
    <tableColumn id="6" xr3:uid="{00000000-0010-0000-0300-000006000000}" name="FP " dataDxfId="164"/>
    <tableColumn id="7" xr3:uid="{00000000-0010-0000-0300-000007000000}" name="TN " dataDxfId="163"/>
    <tableColumn id="8" xr3:uid="{00000000-0010-0000-0300-000008000000}" name="Pre " dataDxfId="162"/>
    <tableColumn id="9" xr3:uid="{00000000-0010-0000-0300-000009000000}" name="Rec " dataDxfId="161"/>
    <tableColumn id="10" xr3:uid="{00000000-0010-0000-0300-00000A000000}" name="F1" dataDxfId="16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4000000}" name="Tabella22" displayName="Tabella22" ref="A2:M7" totalsRowShown="0">
  <autoFilter ref="A2:M7" xr:uid="{00000000-0009-0000-0100-000016000000}"/>
  <tableColumns count="13">
    <tableColumn id="1" xr3:uid="{00000000-0010-0000-0400-000001000000}" name="Repositroy"/>
    <tableColumn id="2" xr3:uid="{00000000-0010-0000-0400-000002000000}" name="CPC_F1" dataDxfId="159"/>
    <tableColumn id="3" xr3:uid="{00000000-0010-0000-0400-000003000000}" name="CPBF_F1" dataDxfId="158"/>
    <tableColumn id="4" xr3:uid="{00000000-0010-0000-0400-000004000000}" name="CPLMC_F1" dataDxfId="157"/>
    <tableColumn id="5" xr3:uid="{00000000-0010-0000-0400-000005000000}" name="CPLMR_F1" dataDxfId="156"/>
    <tableColumn id="6" xr3:uid="{00000000-0010-0000-0400-000006000000}" name="CPTCA_F1" dataDxfId="155"/>
    <tableColumn id="7" xr3:uid="{00000000-0010-0000-0400-000007000000}" name="CPIG_SM_FS_TCA_F1" dataDxfId="154"/>
    <tableColumn id="8" xr3:uid="{00000000-0010-0000-0400-000008000000}" name="CPTrAda25_F1" dataDxfId="153"/>
    <tableColumn id="9" xr3:uid="{00000000-0010-0000-0400-000009000000}" name="CPTrAda50_F1" dataDxfId="152"/>
    <tableColumn id="10" xr3:uid="{00000000-0010-0000-0400-00000A000000}" name="CPTrAda75_F1" dataDxfId="151"/>
    <tableColumn id="11" xr3:uid="{00000000-0010-0000-0400-00000B000000}" name="WP25" dataDxfId="150"/>
    <tableColumn id="12" xr3:uid="{00000000-0010-0000-0400-00000C000000}" name="WP50" dataDxfId="149"/>
    <tableColumn id="13" xr3:uid="{00000000-0010-0000-0400-00000D000000}" name="WP75" dataDxfId="148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a5" displayName="Tabella5" ref="A2:H7" totalsRowShown="0" headerRowDxfId="147">
  <autoFilter ref="A2:H7" xr:uid="{00000000-0009-0000-0100-000005000000}"/>
  <tableColumns count="8">
    <tableColumn id="1" xr3:uid="{00000000-0010-0000-0500-000001000000}" name="Repository"/>
    <tableColumn id="2" xr3:uid="{00000000-0010-0000-0500-000002000000}" name="TNF"/>
    <tableColumn id="3" xr3:uid="{00000000-0010-0000-0500-000003000000}" name="TF"/>
    <tableColumn id="4" xr3:uid="{00000000-0010-0000-0500-000004000000}" name="Test ACC" dataDxfId="146"/>
    <tableColumn id="5" xr3:uid="{00000000-0010-0000-0500-000005000000}" name="Test_PR" dataDxfId="145"/>
    <tableColumn id="6" xr3:uid="{00000000-0010-0000-0500-000006000000}" name="Test_REC" dataDxfId="144"/>
    <tableColumn id="7" xr3:uid="{00000000-0010-0000-0500-000007000000}" name="Test_F1" dataDxfId="143"/>
    <tableColumn id="8" xr3:uid="{00000000-0010-0000-0500-000008000000}" name="Test_AUC" dataDxfId="142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a7" displayName="Tabella7" ref="J2:Q7" totalsRowShown="0">
  <autoFilter ref="J2:Q7" xr:uid="{00000000-0009-0000-0100-000007000000}"/>
  <tableColumns count="8">
    <tableColumn id="1" xr3:uid="{00000000-0010-0000-0600-000001000000}" name="Repository"/>
    <tableColumn id="2" xr3:uid="{00000000-0010-0000-0600-000002000000}" name="TNF"/>
    <tableColumn id="3" xr3:uid="{00000000-0010-0000-0600-000003000000}" name="TF"/>
    <tableColumn id="4" xr3:uid="{00000000-0010-0000-0600-000004000000}" name="Test ACC" dataDxfId="141"/>
    <tableColumn id="5" xr3:uid="{00000000-0010-0000-0600-000005000000}" name="Test_PR" dataDxfId="140"/>
    <tableColumn id="6" xr3:uid="{00000000-0010-0000-0600-000006000000}" name="Test_REC" dataDxfId="139"/>
    <tableColumn id="7" xr3:uid="{00000000-0010-0000-0600-000007000000}" name="Test_F1" dataDxfId="138"/>
    <tableColumn id="8" xr3:uid="{00000000-0010-0000-0600-000008000000}" name="Test_AUC" dataDxfId="137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a8" displayName="Tabella8" ref="S2:Z7" totalsRowShown="0">
  <autoFilter ref="S2:Z7" xr:uid="{00000000-0009-0000-0100-000008000000}"/>
  <tableColumns count="8">
    <tableColumn id="1" xr3:uid="{00000000-0010-0000-0700-000001000000}" name="Repository"/>
    <tableColumn id="2" xr3:uid="{00000000-0010-0000-0700-000002000000}" name="TNF"/>
    <tableColumn id="3" xr3:uid="{00000000-0010-0000-0700-000003000000}" name="TF"/>
    <tableColumn id="4" xr3:uid="{00000000-0010-0000-0700-000004000000}" name="Test ACC" dataDxfId="136"/>
    <tableColumn id="5" xr3:uid="{00000000-0010-0000-0700-000005000000}" name="Test_PR" dataDxfId="135"/>
    <tableColumn id="6" xr3:uid="{00000000-0010-0000-0700-000006000000}" name="Test_REC" dataDxfId="134"/>
    <tableColumn id="7" xr3:uid="{00000000-0010-0000-0700-000007000000}" name="Test_F1" dataDxfId="133"/>
    <tableColumn id="8" xr3:uid="{00000000-0010-0000-0700-000008000000}" name="Test_AUC" dataDxfId="132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la9" displayName="Tabella9" ref="A12:I17" totalsRowShown="0" headerRowDxfId="131" dataDxfId="130">
  <autoFilter ref="A12:I17" xr:uid="{00000000-0009-0000-0100-000009000000}"/>
  <tableColumns count="9">
    <tableColumn id="1" xr3:uid="{00000000-0010-0000-0800-000001000000}" name="Repository"/>
    <tableColumn id="5" xr3:uid="{A6DB8AEE-A6F6-E548-A942-EEE487303563}" name="TNF" dataDxfId="129"/>
    <tableColumn id="6" xr3:uid="{263A092B-06A0-0248-A0D5-5785DC3AC6BD}" name="TF " dataDxfId="128"/>
    <tableColumn id="2" xr3:uid="{00000000-0010-0000-0800-000002000000}" name="WP25_F1" dataDxfId="127"/>
    <tableColumn id="7" xr3:uid="{423400C1-09FE-704B-9772-030A183A651A}" name="WP25_AUC" dataDxfId="126"/>
    <tableColumn id="3" xr3:uid="{00000000-0010-0000-0800-000003000000}" name="WP50_F1" dataDxfId="125"/>
    <tableColumn id="8" xr3:uid="{9466737A-80EC-5249-A4DE-70F5A9A5ACA7}" name="WP50_AUC" dataDxfId="124"/>
    <tableColumn id="4" xr3:uid="{00000000-0010-0000-0800-000004000000}" name="WP75_F1" dataDxfId="123"/>
    <tableColumn id="9" xr3:uid="{6F7696DF-43D9-2147-B6EB-39FCA078DF57}" name="WP75_AUC" dataDxfId="12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258"/>
  <sheetViews>
    <sheetView topLeftCell="EV160" zoomScaleNormal="100" workbookViewId="0">
      <selection activeCell="A189" sqref="A189:XFD189"/>
    </sheetView>
  </sheetViews>
  <sheetFormatPr baseColWidth="10" defaultRowHeight="16" x14ac:dyDescent="0.2"/>
  <cols>
    <col min="4" max="4" width="56.6640625" customWidth="1"/>
  </cols>
  <sheetData>
    <row r="1" spans="1:1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</row>
    <row r="2" spans="1:180" x14ac:dyDescent="0.2">
      <c r="A2" s="1">
        <v>45188.649039351854</v>
      </c>
      <c r="B2" t="s">
        <v>259</v>
      </c>
      <c r="C2" t="s">
        <v>863</v>
      </c>
      <c r="D2" t="s">
        <v>864</v>
      </c>
      <c r="E2" t="s">
        <v>183</v>
      </c>
      <c r="F2" t="s">
        <v>184</v>
      </c>
      <c r="G2" t="s">
        <v>185</v>
      </c>
      <c r="H2" t="s">
        <v>186</v>
      </c>
      <c r="AD2">
        <v>118</v>
      </c>
      <c r="AE2">
        <v>118</v>
      </c>
      <c r="AF2">
        <v>0.9375</v>
      </c>
      <c r="AG2">
        <v>0.9375</v>
      </c>
      <c r="AH2">
        <v>0.93617021276595702</v>
      </c>
      <c r="AI2">
        <v>2</v>
      </c>
      <c r="AJ2">
        <v>1</v>
      </c>
      <c r="AK2">
        <v>0.95652173913043403</v>
      </c>
      <c r="AL2">
        <v>0.91666666666666596</v>
      </c>
      <c r="AM2">
        <v>23</v>
      </c>
      <c r="AN2">
        <v>22</v>
      </c>
      <c r="AO2">
        <v>1</v>
      </c>
      <c r="AP2">
        <v>1</v>
      </c>
      <c r="AQ2">
        <v>1</v>
      </c>
      <c r="AR2">
        <v>1</v>
      </c>
      <c r="AS2">
        <v>0.97727272727272696</v>
      </c>
      <c r="AT2">
        <v>0.96872778962331196</v>
      </c>
      <c r="AU2">
        <v>0.952380952380952</v>
      </c>
      <c r="AV2">
        <v>1</v>
      </c>
      <c r="AW2">
        <v>1</v>
      </c>
      <c r="AX2">
        <v>0.952380952380952</v>
      </c>
      <c r="AY2">
        <v>0.952380952380952</v>
      </c>
      <c r="AZ2">
        <v>66</v>
      </c>
      <c r="BA2">
        <v>20</v>
      </c>
      <c r="EI2">
        <v>538</v>
      </c>
      <c r="EJ2">
        <v>8858</v>
      </c>
      <c r="EX2">
        <v>21</v>
      </c>
      <c r="EY2">
        <v>67</v>
      </c>
    </row>
    <row r="3" spans="1:180" x14ac:dyDescent="0.2">
      <c r="A3" s="1">
        <v>45188.649016203701</v>
      </c>
      <c r="B3" t="s">
        <v>472</v>
      </c>
      <c r="C3" t="s">
        <v>865</v>
      </c>
      <c r="D3" t="s">
        <v>866</v>
      </c>
      <c r="E3" t="s">
        <v>183</v>
      </c>
      <c r="F3" t="s">
        <v>184</v>
      </c>
      <c r="G3" t="s">
        <v>185</v>
      </c>
      <c r="H3" t="s">
        <v>186</v>
      </c>
      <c r="AD3">
        <v>220</v>
      </c>
      <c r="AE3">
        <v>220</v>
      </c>
      <c r="AF3">
        <v>0.97727272727272696</v>
      </c>
      <c r="AG3">
        <v>0.97727272727272696</v>
      </c>
      <c r="AH3">
        <v>0.97727272727272696</v>
      </c>
      <c r="AI3">
        <v>1</v>
      </c>
      <c r="AJ3">
        <v>1</v>
      </c>
      <c r="AK3">
        <v>0.97727272727272696</v>
      </c>
      <c r="AL3">
        <v>0.97727272727272696</v>
      </c>
      <c r="AM3">
        <v>43</v>
      </c>
      <c r="AN3">
        <v>43</v>
      </c>
      <c r="AO3">
        <v>1</v>
      </c>
      <c r="AP3">
        <v>1</v>
      </c>
      <c r="AQ3">
        <v>1</v>
      </c>
      <c r="AR3">
        <v>1</v>
      </c>
      <c r="AS3">
        <v>0.75867507886435304</v>
      </c>
      <c r="AT3">
        <v>0.52361937128292202</v>
      </c>
      <c r="AU3">
        <v>0.19047619047618999</v>
      </c>
      <c r="AV3">
        <v>81</v>
      </c>
      <c r="AW3">
        <v>72</v>
      </c>
      <c r="AX3">
        <v>0.2</v>
      </c>
      <c r="AY3">
        <v>0.18181818181818099</v>
      </c>
      <c r="AZ3">
        <v>463</v>
      </c>
      <c r="BA3">
        <v>18</v>
      </c>
      <c r="EI3">
        <v>460</v>
      </c>
      <c r="EJ3">
        <v>8390</v>
      </c>
      <c r="EX3">
        <v>99</v>
      </c>
      <c r="EY3">
        <v>535</v>
      </c>
    </row>
    <row r="4" spans="1:180" x14ac:dyDescent="0.2">
      <c r="A4" s="1">
        <v>45188.648993055554</v>
      </c>
      <c r="B4" t="s">
        <v>391</v>
      </c>
      <c r="C4" t="s">
        <v>867</v>
      </c>
      <c r="D4" t="s">
        <v>868</v>
      </c>
      <c r="E4" t="s">
        <v>183</v>
      </c>
      <c r="F4" t="s">
        <v>184</v>
      </c>
      <c r="G4" t="s">
        <v>185</v>
      </c>
      <c r="H4" t="s">
        <v>186</v>
      </c>
      <c r="AD4">
        <v>301</v>
      </c>
      <c r="AE4">
        <v>301</v>
      </c>
      <c r="AF4">
        <v>0.95041322314049503</v>
      </c>
      <c r="AG4">
        <v>0.95040983606557305</v>
      </c>
      <c r="AH4">
        <v>0.95</v>
      </c>
      <c r="AI4">
        <v>3</v>
      </c>
      <c r="AJ4">
        <v>3</v>
      </c>
      <c r="AK4">
        <v>0.95</v>
      </c>
      <c r="AL4">
        <v>0.95</v>
      </c>
      <c r="AM4">
        <v>58</v>
      </c>
      <c r="AN4">
        <v>57</v>
      </c>
      <c r="AO4">
        <v>1</v>
      </c>
      <c r="AP4">
        <v>1</v>
      </c>
      <c r="AQ4">
        <v>1</v>
      </c>
      <c r="AR4">
        <v>1</v>
      </c>
      <c r="AS4">
        <v>0.72950819672131095</v>
      </c>
      <c r="AT4">
        <v>0.5</v>
      </c>
      <c r="AU4">
        <v>0</v>
      </c>
      <c r="AV4">
        <v>33</v>
      </c>
      <c r="AW4">
        <v>0</v>
      </c>
      <c r="AX4">
        <v>0</v>
      </c>
      <c r="AY4">
        <v>0</v>
      </c>
      <c r="AZ4">
        <v>89</v>
      </c>
      <c r="BA4">
        <v>0</v>
      </c>
      <c r="EI4">
        <v>526</v>
      </c>
      <c r="EJ4">
        <v>8836</v>
      </c>
      <c r="EX4">
        <v>33</v>
      </c>
      <c r="EY4">
        <v>89</v>
      </c>
    </row>
    <row r="5" spans="1:180" x14ac:dyDescent="0.2">
      <c r="A5" s="1">
        <v>45188.648969907408</v>
      </c>
      <c r="B5" t="s">
        <v>869</v>
      </c>
      <c r="C5" t="s">
        <v>870</v>
      </c>
      <c r="D5" t="s">
        <v>871</v>
      </c>
      <c r="E5" t="s">
        <v>183</v>
      </c>
      <c r="F5" t="s">
        <v>184</v>
      </c>
      <c r="G5" t="s">
        <v>185</v>
      </c>
      <c r="H5" t="s">
        <v>186</v>
      </c>
      <c r="AD5">
        <v>555</v>
      </c>
      <c r="AE5">
        <v>555</v>
      </c>
      <c r="AF5">
        <v>0.96846846846846801</v>
      </c>
      <c r="AG5">
        <v>0.96846846846846801</v>
      </c>
      <c r="AH5">
        <v>0.96860986547085204</v>
      </c>
      <c r="AI5">
        <v>3</v>
      </c>
      <c r="AJ5">
        <v>4</v>
      </c>
      <c r="AK5">
        <v>0.96428571428571397</v>
      </c>
      <c r="AL5">
        <v>0.97297297297297303</v>
      </c>
      <c r="AM5">
        <v>107</v>
      </c>
      <c r="AN5">
        <v>108</v>
      </c>
      <c r="AO5">
        <v>1</v>
      </c>
      <c r="AP5">
        <v>1</v>
      </c>
      <c r="AQ5">
        <v>1</v>
      </c>
      <c r="AR5">
        <v>1</v>
      </c>
      <c r="AS5">
        <v>0.68055555555555503</v>
      </c>
      <c r="AT5">
        <v>0.51444159178433801</v>
      </c>
      <c r="AU5">
        <v>0.108527131782945</v>
      </c>
      <c r="AV5">
        <v>107</v>
      </c>
      <c r="AW5">
        <v>8</v>
      </c>
      <c r="AX5">
        <v>0.46666666666666601</v>
      </c>
      <c r="AY5">
        <v>6.14035087719298E-2</v>
      </c>
      <c r="AZ5">
        <v>238</v>
      </c>
      <c r="BA5">
        <v>7</v>
      </c>
      <c r="EI5">
        <v>445</v>
      </c>
      <c r="EJ5">
        <v>8679</v>
      </c>
      <c r="EX5">
        <v>114</v>
      </c>
      <c r="EY5">
        <v>246</v>
      </c>
    </row>
    <row r="6" spans="1:180" x14ac:dyDescent="0.2">
      <c r="A6" s="1">
        <v>45188.648935185185</v>
      </c>
      <c r="B6" t="s">
        <v>300</v>
      </c>
      <c r="C6" t="s">
        <v>872</v>
      </c>
      <c r="D6" t="s">
        <v>873</v>
      </c>
      <c r="E6" t="s">
        <v>183</v>
      </c>
      <c r="F6" t="s">
        <v>184</v>
      </c>
      <c r="G6" t="s">
        <v>185</v>
      </c>
      <c r="H6" t="s">
        <v>186</v>
      </c>
      <c r="AD6">
        <v>459</v>
      </c>
      <c r="AE6">
        <v>459</v>
      </c>
      <c r="AF6">
        <v>0.98913043478260798</v>
      </c>
      <c r="AG6">
        <v>0.98913043478260798</v>
      </c>
      <c r="AH6">
        <v>0.989247311827957</v>
      </c>
      <c r="AI6">
        <v>0</v>
      </c>
      <c r="AJ6">
        <v>2</v>
      </c>
      <c r="AK6">
        <v>0.97872340425531901</v>
      </c>
      <c r="AL6">
        <v>1</v>
      </c>
      <c r="AM6">
        <v>90</v>
      </c>
      <c r="AN6">
        <v>92</v>
      </c>
      <c r="AO6">
        <v>1</v>
      </c>
      <c r="AP6">
        <v>1</v>
      </c>
      <c r="AQ6">
        <v>1</v>
      </c>
      <c r="AR6">
        <v>1</v>
      </c>
      <c r="AS6">
        <v>0.78378378378378299</v>
      </c>
      <c r="AT6">
        <v>0.47540983606557302</v>
      </c>
      <c r="AU6">
        <v>0</v>
      </c>
      <c r="AV6">
        <v>52</v>
      </c>
      <c r="AW6">
        <v>12</v>
      </c>
      <c r="AX6">
        <v>0</v>
      </c>
      <c r="AY6">
        <v>0</v>
      </c>
      <c r="AZ6">
        <v>232</v>
      </c>
      <c r="BA6">
        <v>0</v>
      </c>
      <c r="EI6">
        <v>507</v>
      </c>
      <c r="EJ6">
        <v>8681</v>
      </c>
      <c r="EX6">
        <v>52</v>
      </c>
      <c r="EY6">
        <v>244</v>
      </c>
    </row>
    <row r="7" spans="1:180" x14ac:dyDescent="0.2">
      <c r="A7" s="1">
        <v>45188.648935185185</v>
      </c>
      <c r="B7" t="s">
        <v>874</v>
      </c>
      <c r="C7" t="s">
        <v>875</v>
      </c>
      <c r="D7" t="s">
        <v>876</v>
      </c>
      <c r="E7" t="s">
        <v>183</v>
      </c>
      <c r="F7" t="s">
        <v>184</v>
      </c>
      <c r="G7" t="s">
        <v>185</v>
      </c>
      <c r="H7" t="s">
        <v>186</v>
      </c>
    </row>
    <row r="8" spans="1:180" x14ac:dyDescent="0.2">
      <c r="A8" s="1">
        <v>45188.647997685184</v>
      </c>
      <c r="B8" t="s">
        <v>180</v>
      </c>
      <c r="C8" t="s">
        <v>181</v>
      </c>
      <c r="D8" t="s">
        <v>182</v>
      </c>
      <c r="E8" t="s">
        <v>183</v>
      </c>
      <c r="F8" t="s">
        <v>184</v>
      </c>
      <c r="G8" t="s">
        <v>185</v>
      </c>
      <c r="H8" t="s">
        <v>186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1</v>
      </c>
      <c r="AZ8">
        <v>17</v>
      </c>
      <c r="BA8">
        <v>5</v>
      </c>
      <c r="EI8">
        <v>538</v>
      </c>
      <c r="EJ8">
        <v>8858</v>
      </c>
      <c r="EX8">
        <v>21</v>
      </c>
      <c r="EY8">
        <v>67</v>
      </c>
    </row>
    <row r="9" spans="1:180" x14ac:dyDescent="0.2">
      <c r="A9" s="1">
        <v>45188.647974537038</v>
      </c>
      <c r="B9" t="s">
        <v>187</v>
      </c>
      <c r="C9" t="s">
        <v>188</v>
      </c>
      <c r="D9" t="s">
        <v>189</v>
      </c>
      <c r="E9" t="s">
        <v>183</v>
      </c>
      <c r="F9" t="s">
        <v>184</v>
      </c>
      <c r="G9" t="s">
        <v>185</v>
      </c>
      <c r="H9" t="s">
        <v>186</v>
      </c>
      <c r="AO9">
        <v>1</v>
      </c>
      <c r="AP9">
        <v>1</v>
      </c>
      <c r="AQ9">
        <v>1</v>
      </c>
      <c r="AR9">
        <v>1</v>
      </c>
      <c r="AS9">
        <v>0.893081761006289</v>
      </c>
      <c r="AT9">
        <v>0.74134328358208901</v>
      </c>
      <c r="AU9">
        <v>0.60465116279069697</v>
      </c>
      <c r="AV9">
        <v>12</v>
      </c>
      <c r="AW9">
        <v>5</v>
      </c>
      <c r="AX9">
        <v>0.72222222222222199</v>
      </c>
      <c r="AY9">
        <v>0.52</v>
      </c>
      <c r="AZ9">
        <v>129</v>
      </c>
      <c r="BA9">
        <v>13</v>
      </c>
      <c r="EI9">
        <v>460</v>
      </c>
      <c r="EJ9">
        <v>8390</v>
      </c>
      <c r="EX9">
        <v>99</v>
      </c>
      <c r="EY9">
        <v>535</v>
      </c>
    </row>
    <row r="10" spans="1:180" x14ac:dyDescent="0.2">
      <c r="A10" s="1">
        <v>45188.647951388892</v>
      </c>
      <c r="B10" t="s">
        <v>190</v>
      </c>
      <c r="C10" t="s">
        <v>191</v>
      </c>
      <c r="D10" t="s">
        <v>192</v>
      </c>
      <c r="E10" t="s">
        <v>183</v>
      </c>
      <c r="F10" t="s">
        <v>184</v>
      </c>
      <c r="G10" t="s">
        <v>185</v>
      </c>
      <c r="H10" t="s">
        <v>186</v>
      </c>
      <c r="AO10">
        <v>1</v>
      </c>
      <c r="AP10">
        <v>1</v>
      </c>
      <c r="AQ10">
        <v>1</v>
      </c>
      <c r="AR10">
        <v>1</v>
      </c>
      <c r="AS10">
        <v>0.87096774193548299</v>
      </c>
      <c r="AT10">
        <v>0.79076086956521696</v>
      </c>
      <c r="AU10">
        <v>0.71428571428571397</v>
      </c>
      <c r="AV10">
        <v>3</v>
      </c>
      <c r="AW10">
        <v>1</v>
      </c>
      <c r="AX10">
        <v>0.83333333333333304</v>
      </c>
      <c r="AY10">
        <v>0.625</v>
      </c>
      <c r="AZ10">
        <v>22</v>
      </c>
      <c r="BA10">
        <v>5</v>
      </c>
      <c r="EI10">
        <v>526</v>
      </c>
      <c r="EJ10">
        <v>8836</v>
      </c>
      <c r="EX10">
        <v>33</v>
      </c>
      <c r="EY10">
        <v>89</v>
      </c>
    </row>
    <row r="11" spans="1:180" x14ac:dyDescent="0.2">
      <c r="A11" s="1">
        <v>45188.647928240738</v>
      </c>
      <c r="B11" t="s">
        <v>193</v>
      </c>
      <c r="C11" t="s">
        <v>194</v>
      </c>
      <c r="D11" t="s">
        <v>195</v>
      </c>
      <c r="E11" t="s">
        <v>183</v>
      </c>
      <c r="F11" t="s">
        <v>184</v>
      </c>
      <c r="G11" t="s">
        <v>185</v>
      </c>
      <c r="H11" t="s">
        <v>186</v>
      </c>
      <c r="AO11">
        <v>1</v>
      </c>
      <c r="AP11">
        <v>1</v>
      </c>
      <c r="AQ11">
        <v>1</v>
      </c>
      <c r="AR11">
        <v>1</v>
      </c>
      <c r="AS11">
        <v>0.88888888888888795</v>
      </c>
      <c r="AT11">
        <v>0.85080645161290303</v>
      </c>
      <c r="AU11">
        <v>0.80769230769230704</v>
      </c>
      <c r="AV11">
        <v>7</v>
      </c>
      <c r="AW11">
        <v>3</v>
      </c>
      <c r="AX11">
        <v>0.875</v>
      </c>
      <c r="AY11">
        <v>0.75</v>
      </c>
      <c r="AZ11">
        <v>59</v>
      </c>
      <c r="BA11">
        <v>21</v>
      </c>
      <c r="EI11">
        <v>445</v>
      </c>
      <c r="EJ11">
        <v>8679</v>
      </c>
      <c r="EX11">
        <v>114</v>
      </c>
      <c r="EY11">
        <v>246</v>
      </c>
    </row>
    <row r="12" spans="1:180" x14ac:dyDescent="0.2">
      <c r="A12" s="1">
        <v>45188.647893518515</v>
      </c>
      <c r="B12" t="s">
        <v>187</v>
      </c>
      <c r="C12" t="s">
        <v>196</v>
      </c>
      <c r="D12" t="s">
        <v>197</v>
      </c>
      <c r="E12" t="s">
        <v>183</v>
      </c>
      <c r="F12" t="s">
        <v>184</v>
      </c>
      <c r="G12" t="s">
        <v>185</v>
      </c>
      <c r="H12" t="s">
        <v>186</v>
      </c>
      <c r="AO12">
        <v>1</v>
      </c>
      <c r="AP12">
        <v>1</v>
      </c>
      <c r="AQ12">
        <v>1</v>
      </c>
      <c r="AR12">
        <v>1</v>
      </c>
      <c r="AS12">
        <v>0.98648648648648596</v>
      </c>
      <c r="AT12">
        <v>0.96153846153846101</v>
      </c>
      <c r="AU12">
        <v>0.96</v>
      </c>
      <c r="AV12">
        <v>1</v>
      </c>
      <c r="AW12">
        <v>0</v>
      </c>
      <c r="AX12">
        <v>1</v>
      </c>
      <c r="AY12">
        <v>0.92307692307692302</v>
      </c>
      <c r="AZ12">
        <v>61</v>
      </c>
      <c r="BA12">
        <v>12</v>
      </c>
      <c r="EI12">
        <v>507</v>
      </c>
      <c r="EJ12">
        <v>8681</v>
      </c>
      <c r="EX12">
        <v>52</v>
      </c>
      <c r="EY12">
        <v>244</v>
      </c>
    </row>
    <row r="13" spans="1:180" x14ac:dyDescent="0.2">
      <c r="A13" s="1">
        <v>45188.647893518515</v>
      </c>
      <c r="B13" t="s">
        <v>198</v>
      </c>
      <c r="C13" t="s">
        <v>199</v>
      </c>
      <c r="D13" t="s">
        <v>200</v>
      </c>
      <c r="E13" t="s">
        <v>183</v>
      </c>
      <c r="F13" t="s">
        <v>184</v>
      </c>
      <c r="G13" t="s">
        <v>185</v>
      </c>
      <c r="H13" t="s">
        <v>186</v>
      </c>
    </row>
    <row r="14" spans="1:180" x14ac:dyDescent="0.2">
      <c r="A14" s="1">
        <v>45188.647881944446</v>
      </c>
      <c r="B14" t="s">
        <v>201</v>
      </c>
      <c r="C14" t="s">
        <v>202</v>
      </c>
      <c r="D14" t="s">
        <v>203</v>
      </c>
      <c r="E14" t="s">
        <v>183</v>
      </c>
      <c r="F14" t="s">
        <v>184</v>
      </c>
      <c r="G14" t="s">
        <v>185</v>
      </c>
      <c r="H14" t="s">
        <v>186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1</v>
      </c>
      <c r="AZ14">
        <v>17</v>
      </c>
      <c r="BA14">
        <v>5</v>
      </c>
      <c r="EI14">
        <v>538</v>
      </c>
      <c r="EJ14">
        <v>8858</v>
      </c>
      <c r="EX14">
        <v>21</v>
      </c>
      <c r="EY14">
        <v>67</v>
      </c>
    </row>
    <row r="15" spans="1:180" x14ac:dyDescent="0.2">
      <c r="A15" s="1">
        <v>45188.647870370369</v>
      </c>
      <c r="B15" t="s">
        <v>204</v>
      </c>
      <c r="C15" t="s">
        <v>205</v>
      </c>
      <c r="D15" t="s">
        <v>206</v>
      </c>
      <c r="E15" t="s">
        <v>183</v>
      </c>
      <c r="F15" t="s">
        <v>184</v>
      </c>
      <c r="G15" t="s">
        <v>185</v>
      </c>
      <c r="H15" t="s">
        <v>186</v>
      </c>
      <c r="AO15">
        <v>1</v>
      </c>
      <c r="AP15">
        <v>1</v>
      </c>
      <c r="AQ15">
        <v>1</v>
      </c>
      <c r="AR15">
        <v>1</v>
      </c>
      <c r="AS15">
        <v>0.89937106918238996</v>
      </c>
      <c r="AT15">
        <v>0.777611940298507</v>
      </c>
      <c r="AU15">
        <v>0.65217391304347805</v>
      </c>
      <c r="AV15">
        <v>10</v>
      </c>
      <c r="AW15">
        <v>6</v>
      </c>
      <c r="AX15">
        <v>0.71428571428571397</v>
      </c>
      <c r="AY15">
        <v>0.6</v>
      </c>
      <c r="AZ15">
        <v>128</v>
      </c>
      <c r="BA15">
        <v>15</v>
      </c>
      <c r="EI15">
        <v>460</v>
      </c>
      <c r="EJ15">
        <v>8390</v>
      </c>
      <c r="EX15">
        <v>99</v>
      </c>
      <c r="EY15">
        <v>535</v>
      </c>
    </row>
    <row r="16" spans="1:180" x14ac:dyDescent="0.2">
      <c r="A16" s="1">
        <v>45188.647847222222</v>
      </c>
      <c r="B16" t="s">
        <v>207</v>
      </c>
      <c r="C16" t="s">
        <v>208</v>
      </c>
      <c r="D16" t="s">
        <v>209</v>
      </c>
      <c r="E16" t="s">
        <v>183</v>
      </c>
      <c r="F16" t="s">
        <v>184</v>
      </c>
      <c r="G16" t="s">
        <v>185</v>
      </c>
      <c r="H16" t="s">
        <v>186</v>
      </c>
      <c r="AO16">
        <v>1</v>
      </c>
      <c r="AP16">
        <v>1</v>
      </c>
      <c r="AQ16">
        <v>1</v>
      </c>
      <c r="AR16">
        <v>1</v>
      </c>
      <c r="AS16">
        <v>0.87096774193548299</v>
      </c>
      <c r="AT16">
        <v>0.79076086956521696</v>
      </c>
      <c r="AU16">
        <v>0.71428571428571397</v>
      </c>
      <c r="AV16">
        <v>3</v>
      </c>
      <c r="AW16">
        <v>1</v>
      </c>
      <c r="AX16">
        <v>0.83333333333333304</v>
      </c>
      <c r="AY16">
        <v>0.625</v>
      </c>
      <c r="AZ16">
        <v>22</v>
      </c>
      <c r="BA16">
        <v>5</v>
      </c>
      <c r="EI16">
        <v>526</v>
      </c>
      <c r="EJ16">
        <v>8836</v>
      </c>
      <c r="EX16">
        <v>33</v>
      </c>
      <c r="EY16">
        <v>89</v>
      </c>
    </row>
    <row r="17" spans="1:178" x14ac:dyDescent="0.2">
      <c r="A17" s="1">
        <v>45188.647824074076</v>
      </c>
      <c r="B17" t="s">
        <v>210</v>
      </c>
      <c r="C17" t="s">
        <v>211</v>
      </c>
      <c r="D17" t="s">
        <v>212</v>
      </c>
      <c r="E17" t="s">
        <v>183</v>
      </c>
      <c r="F17" t="s">
        <v>184</v>
      </c>
      <c r="G17" t="s">
        <v>185</v>
      </c>
      <c r="H17" t="s">
        <v>186</v>
      </c>
      <c r="AO17">
        <v>1</v>
      </c>
      <c r="AP17">
        <v>1</v>
      </c>
      <c r="AQ17">
        <v>1</v>
      </c>
      <c r="AR17">
        <v>1</v>
      </c>
      <c r="AS17">
        <v>0.844444444444444</v>
      </c>
      <c r="AT17">
        <v>0.77937788018433096</v>
      </c>
      <c r="AU17">
        <v>0.70833333333333304</v>
      </c>
      <c r="AV17">
        <v>11</v>
      </c>
      <c r="AW17">
        <v>3</v>
      </c>
      <c r="AX17">
        <v>0.85</v>
      </c>
      <c r="AY17">
        <v>0.60714285714285698</v>
      </c>
      <c r="AZ17">
        <v>59</v>
      </c>
      <c r="BA17">
        <v>17</v>
      </c>
      <c r="EI17">
        <v>445</v>
      </c>
      <c r="EJ17">
        <v>8679</v>
      </c>
      <c r="EX17">
        <v>114</v>
      </c>
      <c r="EY17">
        <v>246</v>
      </c>
    </row>
    <row r="18" spans="1:178" x14ac:dyDescent="0.2">
      <c r="A18" s="1">
        <v>45188.647812499999</v>
      </c>
      <c r="B18" t="s">
        <v>213</v>
      </c>
      <c r="C18" t="s">
        <v>214</v>
      </c>
      <c r="D18" t="s">
        <v>215</v>
      </c>
      <c r="E18" t="s">
        <v>183</v>
      </c>
      <c r="F18" t="s">
        <v>184</v>
      </c>
      <c r="G18" t="s">
        <v>185</v>
      </c>
      <c r="H18" t="s">
        <v>186</v>
      </c>
      <c r="AO18">
        <v>1</v>
      </c>
      <c r="AP18">
        <v>1</v>
      </c>
      <c r="AQ18">
        <v>1</v>
      </c>
      <c r="AR18">
        <v>1</v>
      </c>
      <c r="AS18">
        <v>0.98648648648648596</v>
      </c>
      <c r="AT18">
        <v>0.96153846153846101</v>
      </c>
      <c r="AU18">
        <v>0.96</v>
      </c>
      <c r="AV18">
        <v>1</v>
      </c>
      <c r="AW18">
        <v>0</v>
      </c>
      <c r="AX18">
        <v>1</v>
      </c>
      <c r="AY18">
        <v>0.92307692307692302</v>
      </c>
      <c r="AZ18">
        <v>61</v>
      </c>
      <c r="BA18">
        <v>12</v>
      </c>
      <c r="EI18">
        <v>507</v>
      </c>
      <c r="EJ18">
        <v>8681</v>
      </c>
      <c r="EX18">
        <v>52</v>
      </c>
      <c r="EY18">
        <v>244</v>
      </c>
    </row>
    <row r="19" spans="1:178" x14ac:dyDescent="0.2">
      <c r="A19" s="1">
        <v>45188.647800925923</v>
      </c>
      <c r="B19" t="s">
        <v>216</v>
      </c>
      <c r="C19" t="s">
        <v>217</v>
      </c>
      <c r="D19" t="s">
        <v>218</v>
      </c>
      <c r="E19" t="s">
        <v>183</v>
      </c>
      <c r="F19" t="s">
        <v>184</v>
      </c>
      <c r="G19" t="s">
        <v>185</v>
      </c>
      <c r="H19" t="s">
        <v>186</v>
      </c>
    </row>
    <row r="20" spans="1:178" x14ac:dyDescent="0.2">
      <c r="A20" s="1">
        <v>45188.647800925923</v>
      </c>
      <c r="B20" t="s">
        <v>201</v>
      </c>
      <c r="C20" t="s">
        <v>219</v>
      </c>
      <c r="D20" t="s">
        <v>220</v>
      </c>
      <c r="E20" t="s">
        <v>183</v>
      </c>
      <c r="F20" t="s">
        <v>184</v>
      </c>
      <c r="G20" t="s">
        <v>185</v>
      </c>
      <c r="H20" t="s">
        <v>186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1</v>
      </c>
      <c r="AZ20">
        <v>17</v>
      </c>
      <c r="BA20">
        <v>5</v>
      </c>
      <c r="EI20">
        <v>538</v>
      </c>
      <c r="EJ20">
        <v>8858</v>
      </c>
      <c r="EX20">
        <v>21</v>
      </c>
      <c r="EY20">
        <v>67</v>
      </c>
    </row>
    <row r="21" spans="1:178" x14ac:dyDescent="0.2">
      <c r="A21" s="1">
        <v>45188.647777777776</v>
      </c>
      <c r="B21" t="s">
        <v>190</v>
      </c>
      <c r="C21" t="s">
        <v>221</v>
      </c>
      <c r="D21" t="s">
        <v>222</v>
      </c>
      <c r="E21" t="s">
        <v>183</v>
      </c>
      <c r="F21" t="s">
        <v>184</v>
      </c>
      <c r="G21" t="s">
        <v>185</v>
      </c>
      <c r="H21" t="s">
        <v>186</v>
      </c>
      <c r="AO21">
        <v>1</v>
      </c>
      <c r="AP21">
        <v>1</v>
      </c>
      <c r="AQ21">
        <v>1</v>
      </c>
      <c r="AR21">
        <v>1</v>
      </c>
      <c r="AS21">
        <v>0.89937106918238996</v>
      </c>
      <c r="AT21">
        <v>0.74507462686567105</v>
      </c>
      <c r="AU21">
        <v>0.61904761904761896</v>
      </c>
      <c r="AV21">
        <v>12</v>
      </c>
      <c r="AW21">
        <v>4</v>
      </c>
      <c r="AX21">
        <v>0.76470588235294101</v>
      </c>
      <c r="AY21">
        <v>0.52</v>
      </c>
      <c r="AZ21">
        <v>130</v>
      </c>
      <c r="BA21">
        <v>13</v>
      </c>
      <c r="EI21">
        <v>460</v>
      </c>
      <c r="EJ21">
        <v>8390</v>
      </c>
      <c r="EX21">
        <v>99</v>
      </c>
      <c r="EY21">
        <v>535</v>
      </c>
    </row>
    <row r="22" spans="1:178" x14ac:dyDescent="0.2">
      <c r="A22" s="1">
        <v>45188.647766203707</v>
      </c>
      <c r="B22" t="s">
        <v>223</v>
      </c>
      <c r="C22" t="s">
        <v>224</v>
      </c>
      <c r="D22" t="s">
        <v>225</v>
      </c>
      <c r="E22" t="s">
        <v>183</v>
      </c>
      <c r="F22" t="s">
        <v>184</v>
      </c>
      <c r="G22" t="s">
        <v>185</v>
      </c>
      <c r="H22" t="s">
        <v>186</v>
      </c>
      <c r="AO22">
        <v>1</v>
      </c>
      <c r="AP22">
        <v>1</v>
      </c>
      <c r="AQ22">
        <v>1</v>
      </c>
      <c r="AR22">
        <v>1</v>
      </c>
      <c r="AS22">
        <v>0.87096774193548299</v>
      </c>
      <c r="AT22">
        <v>0.79076086956521696</v>
      </c>
      <c r="AU22">
        <v>0.71428571428571397</v>
      </c>
      <c r="AV22">
        <v>3</v>
      </c>
      <c r="AW22">
        <v>1</v>
      </c>
      <c r="AX22">
        <v>0.83333333333333304</v>
      </c>
      <c r="AY22">
        <v>0.625</v>
      </c>
      <c r="AZ22">
        <v>22</v>
      </c>
      <c r="BA22">
        <v>5</v>
      </c>
      <c r="EI22">
        <v>526</v>
      </c>
      <c r="EJ22">
        <v>8836</v>
      </c>
      <c r="EX22">
        <v>33</v>
      </c>
      <c r="EY22">
        <v>89</v>
      </c>
    </row>
    <row r="23" spans="1:178" x14ac:dyDescent="0.2">
      <c r="A23" s="1">
        <v>45188.647743055553</v>
      </c>
      <c r="B23" t="s">
        <v>190</v>
      </c>
      <c r="C23" t="s">
        <v>226</v>
      </c>
      <c r="D23" t="s">
        <v>227</v>
      </c>
      <c r="E23" t="s">
        <v>183</v>
      </c>
      <c r="F23" t="s">
        <v>184</v>
      </c>
      <c r="G23" t="s">
        <v>185</v>
      </c>
      <c r="H23" t="s">
        <v>186</v>
      </c>
      <c r="AO23">
        <v>1</v>
      </c>
      <c r="AP23">
        <v>1</v>
      </c>
      <c r="AQ23">
        <v>1</v>
      </c>
      <c r="AR23">
        <v>1</v>
      </c>
      <c r="AS23">
        <v>0.86666666666666603</v>
      </c>
      <c r="AT23">
        <v>0.79550691244239602</v>
      </c>
      <c r="AU23">
        <v>0.73913043478260798</v>
      </c>
      <c r="AV23">
        <v>11</v>
      </c>
      <c r="AW23">
        <v>1</v>
      </c>
      <c r="AX23">
        <v>0.94444444444444398</v>
      </c>
      <c r="AY23">
        <v>0.60714285714285698</v>
      </c>
      <c r="AZ23">
        <v>61</v>
      </c>
      <c r="BA23">
        <v>17</v>
      </c>
      <c r="EI23">
        <v>445</v>
      </c>
      <c r="EJ23">
        <v>8679</v>
      </c>
      <c r="EX23">
        <v>114</v>
      </c>
      <c r="EY23">
        <v>246</v>
      </c>
    </row>
    <row r="24" spans="1:178" x14ac:dyDescent="0.2">
      <c r="A24" s="1">
        <v>45188.647731481484</v>
      </c>
      <c r="B24" t="s">
        <v>228</v>
      </c>
      <c r="C24" t="s">
        <v>229</v>
      </c>
      <c r="D24" t="s">
        <v>230</v>
      </c>
      <c r="E24" t="s">
        <v>183</v>
      </c>
      <c r="F24" t="s">
        <v>184</v>
      </c>
      <c r="G24" t="s">
        <v>185</v>
      </c>
      <c r="H24" t="s">
        <v>186</v>
      </c>
      <c r="AO24">
        <v>1</v>
      </c>
      <c r="AP24">
        <v>1</v>
      </c>
      <c r="AQ24">
        <v>1</v>
      </c>
      <c r="AR24">
        <v>1</v>
      </c>
      <c r="AS24">
        <v>0.98648648648648596</v>
      </c>
      <c r="AT24">
        <v>0.96153846153846101</v>
      </c>
      <c r="AU24">
        <v>0.96</v>
      </c>
      <c r="AV24">
        <v>1</v>
      </c>
      <c r="AW24">
        <v>0</v>
      </c>
      <c r="AX24">
        <v>1</v>
      </c>
      <c r="AY24">
        <v>0.92307692307692302</v>
      </c>
      <c r="AZ24">
        <v>61</v>
      </c>
      <c r="BA24">
        <v>12</v>
      </c>
      <c r="EI24">
        <v>507</v>
      </c>
      <c r="EJ24">
        <v>8681</v>
      </c>
      <c r="EX24">
        <v>52</v>
      </c>
      <c r="EY24">
        <v>244</v>
      </c>
    </row>
    <row r="25" spans="1:178" x14ac:dyDescent="0.2">
      <c r="A25" s="1">
        <v>45188.647731481484</v>
      </c>
      <c r="B25" t="s">
        <v>231</v>
      </c>
      <c r="C25" t="s">
        <v>232</v>
      </c>
      <c r="D25" t="s">
        <v>233</v>
      </c>
      <c r="E25" t="s">
        <v>183</v>
      </c>
      <c r="F25" t="s">
        <v>184</v>
      </c>
      <c r="G25" t="s">
        <v>185</v>
      </c>
      <c r="H25" t="s">
        <v>186</v>
      </c>
    </row>
    <row r="26" spans="1:178" x14ac:dyDescent="0.2">
      <c r="A26" s="1">
        <v>45188.646909722222</v>
      </c>
      <c r="B26" t="s">
        <v>193</v>
      </c>
      <c r="C26" t="s">
        <v>234</v>
      </c>
      <c r="D26" t="s">
        <v>235</v>
      </c>
      <c r="E26" t="s">
        <v>183</v>
      </c>
      <c r="F26" t="s">
        <v>184</v>
      </c>
      <c r="G26" t="s">
        <v>185</v>
      </c>
      <c r="H26" t="s">
        <v>186</v>
      </c>
      <c r="AD26">
        <v>230</v>
      </c>
      <c r="AE26">
        <v>230</v>
      </c>
      <c r="AF26">
        <v>0.89130434782608603</v>
      </c>
      <c r="AG26">
        <v>0.89130434782608703</v>
      </c>
      <c r="AH26">
        <v>0.88888888888888895</v>
      </c>
      <c r="AI26">
        <v>6</v>
      </c>
      <c r="AJ26">
        <v>4</v>
      </c>
      <c r="AK26">
        <v>0.90909090909090895</v>
      </c>
      <c r="AL26">
        <v>0.86956521739130399</v>
      </c>
      <c r="AM26">
        <v>42</v>
      </c>
      <c r="AN26">
        <v>40</v>
      </c>
      <c r="AO26">
        <v>1</v>
      </c>
      <c r="AP26">
        <v>1</v>
      </c>
      <c r="AQ26">
        <v>1</v>
      </c>
      <c r="AR26">
        <v>1</v>
      </c>
      <c r="AS26">
        <v>0.95454545454545403</v>
      </c>
      <c r="AT26">
        <v>0.95380241648898301</v>
      </c>
      <c r="AU26">
        <v>0.90909090909090895</v>
      </c>
      <c r="AV26">
        <v>1</v>
      </c>
      <c r="AW26">
        <v>3</v>
      </c>
      <c r="AX26">
        <v>0.86956521739130399</v>
      </c>
      <c r="AY26">
        <v>0.952380952380952</v>
      </c>
      <c r="AZ26">
        <v>64</v>
      </c>
      <c r="BA26">
        <v>20</v>
      </c>
      <c r="EI26">
        <v>538</v>
      </c>
      <c r="EJ26">
        <v>8858</v>
      </c>
      <c r="EX26">
        <v>21</v>
      </c>
      <c r="EY26">
        <v>67</v>
      </c>
    </row>
    <row r="27" spans="1:178" x14ac:dyDescent="0.2">
      <c r="A27" s="1">
        <v>45188.646863425929</v>
      </c>
      <c r="B27" t="s">
        <v>236</v>
      </c>
      <c r="C27" t="s">
        <v>237</v>
      </c>
      <c r="D27" t="s">
        <v>238</v>
      </c>
      <c r="E27" t="s">
        <v>183</v>
      </c>
      <c r="F27" t="s">
        <v>184</v>
      </c>
      <c r="G27" t="s">
        <v>185</v>
      </c>
      <c r="H27" t="s">
        <v>186</v>
      </c>
      <c r="AD27">
        <v>425</v>
      </c>
      <c r="AE27">
        <v>425</v>
      </c>
      <c r="AF27">
        <v>0.95882352941176396</v>
      </c>
      <c r="AG27">
        <v>0.95882352941176396</v>
      </c>
      <c r="AH27">
        <v>0.959537572254335</v>
      </c>
      <c r="AI27">
        <v>2</v>
      </c>
      <c r="AJ27">
        <v>5</v>
      </c>
      <c r="AK27">
        <v>0.94318181818181801</v>
      </c>
      <c r="AL27">
        <v>0.97647058823529398</v>
      </c>
      <c r="AM27">
        <v>80</v>
      </c>
      <c r="AN27">
        <v>83</v>
      </c>
      <c r="AO27">
        <v>1</v>
      </c>
      <c r="AP27">
        <v>1</v>
      </c>
      <c r="AQ27">
        <v>1</v>
      </c>
      <c r="AR27">
        <v>1</v>
      </c>
      <c r="AS27">
        <v>0.69873817034700303</v>
      </c>
      <c r="AT27">
        <v>0.442830170867554</v>
      </c>
      <c r="AU27">
        <v>6.8292682926829204E-2</v>
      </c>
      <c r="AV27">
        <v>92</v>
      </c>
      <c r="AW27">
        <v>99</v>
      </c>
      <c r="AX27">
        <v>6.6037735849056603E-2</v>
      </c>
      <c r="AY27">
        <v>7.0707070707070704E-2</v>
      </c>
      <c r="AZ27">
        <v>436</v>
      </c>
      <c r="BA27">
        <v>7</v>
      </c>
      <c r="EI27">
        <v>460</v>
      </c>
      <c r="EJ27">
        <v>8390</v>
      </c>
      <c r="EX27">
        <v>99</v>
      </c>
      <c r="EY27">
        <v>535</v>
      </c>
    </row>
    <row r="28" spans="1:178" x14ac:dyDescent="0.2">
      <c r="A28" s="1">
        <v>45188.646828703706</v>
      </c>
      <c r="B28" t="s">
        <v>239</v>
      </c>
      <c r="C28" t="s">
        <v>240</v>
      </c>
      <c r="D28" t="s">
        <v>241</v>
      </c>
      <c r="E28" t="s">
        <v>183</v>
      </c>
      <c r="F28" t="s">
        <v>184</v>
      </c>
      <c r="G28" t="s">
        <v>185</v>
      </c>
      <c r="H28" t="s">
        <v>186</v>
      </c>
      <c r="AD28">
        <v>515</v>
      </c>
      <c r="AE28">
        <v>515</v>
      </c>
      <c r="AF28">
        <v>0.88834951456310596</v>
      </c>
      <c r="AG28">
        <v>0.88834951456310596</v>
      </c>
      <c r="AH28">
        <v>0.89400921658986099</v>
      </c>
      <c r="AI28">
        <v>6</v>
      </c>
      <c r="AJ28">
        <v>17</v>
      </c>
      <c r="AK28">
        <v>0.85087719298245601</v>
      </c>
      <c r="AL28">
        <v>0.94174757281553401</v>
      </c>
      <c r="AM28">
        <v>86</v>
      </c>
      <c r="AN28">
        <v>97</v>
      </c>
      <c r="AO28">
        <v>1</v>
      </c>
      <c r="AP28">
        <v>1</v>
      </c>
      <c r="AQ28">
        <v>1</v>
      </c>
      <c r="AR28">
        <v>1</v>
      </c>
      <c r="AS28">
        <v>0.74590163934426201</v>
      </c>
      <c r="AT28">
        <v>0.55890364317330599</v>
      </c>
      <c r="AU28">
        <v>0.24390243902438999</v>
      </c>
      <c r="AV28">
        <v>28</v>
      </c>
      <c r="AW28">
        <v>3</v>
      </c>
      <c r="AX28">
        <v>0.625</v>
      </c>
      <c r="AY28">
        <v>0.15151515151515099</v>
      </c>
      <c r="AZ28">
        <v>86</v>
      </c>
      <c r="BA28">
        <v>5</v>
      </c>
      <c r="EI28">
        <v>526</v>
      </c>
      <c r="EJ28">
        <v>8836</v>
      </c>
      <c r="EX28">
        <v>33</v>
      </c>
      <c r="EY28">
        <v>89</v>
      </c>
    </row>
    <row r="29" spans="1:178" x14ac:dyDescent="0.2">
      <c r="A29" s="1">
        <v>45188.64675925926</v>
      </c>
      <c r="B29" t="s">
        <v>242</v>
      </c>
      <c r="C29" t="s">
        <v>243</v>
      </c>
      <c r="D29" t="s">
        <v>244</v>
      </c>
      <c r="E29" t="s">
        <v>183</v>
      </c>
      <c r="F29" t="s">
        <v>184</v>
      </c>
      <c r="G29" t="s">
        <v>185</v>
      </c>
      <c r="H29" t="s">
        <v>186</v>
      </c>
      <c r="AD29">
        <v>726</v>
      </c>
      <c r="AE29">
        <v>726</v>
      </c>
      <c r="AF29">
        <v>0.94845360824742198</v>
      </c>
      <c r="AG29">
        <v>0.948393953708077</v>
      </c>
      <c r="AH29">
        <v>0.94736842105263097</v>
      </c>
      <c r="AI29">
        <v>10</v>
      </c>
      <c r="AJ29">
        <v>5</v>
      </c>
      <c r="AK29">
        <v>0.96428571428571397</v>
      </c>
      <c r="AL29">
        <v>0.93103448275862</v>
      </c>
      <c r="AM29">
        <v>141</v>
      </c>
      <c r="AN29">
        <v>135</v>
      </c>
      <c r="AO29">
        <v>1</v>
      </c>
      <c r="AP29">
        <v>1</v>
      </c>
      <c r="AQ29">
        <v>1</v>
      </c>
      <c r="AR29">
        <v>1</v>
      </c>
      <c r="AS29">
        <v>0.625</v>
      </c>
      <c r="AT29">
        <v>0.5232135216089</v>
      </c>
      <c r="AU29">
        <v>0.293193717277486</v>
      </c>
      <c r="AV29">
        <v>86</v>
      </c>
      <c r="AW29">
        <v>49</v>
      </c>
      <c r="AX29">
        <v>0.36363636363636298</v>
      </c>
      <c r="AY29">
        <v>0.24561403508771901</v>
      </c>
      <c r="AZ29">
        <v>197</v>
      </c>
      <c r="BA29">
        <v>28</v>
      </c>
      <c r="EI29">
        <v>445</v>
      </c>
      <c r="EJ29">
        <v>8679</v>
      </c>
      <c r="EX29">
        <v>114</v>
      </c>
      <c r="EY29">
        <v>246</v>
      </c>
    </row>
    <row r="30" spans="1:178" x14ac:dyDescent="0.2">
      <c r="A30" s="1">
        <v>45188.646701388891</v>
      </c>
      <c r="B30" t="s">
        <v>245</v>
      </c>
      <c r="C30" t="s">
        <v>246</v>
      </c>
      <c r="D30" t="s">
        <v>247</v>
      </c>
      <c r="E30" t="s">
        <v>183</v>
      </c>
      <c r="F30" t="s">
        <v>184</v>
      </c>
      <c r="G30" t="s">
        <v>185</v>
      </c>
      <c r="H30" t="s">
        <v>186</v>
      </c>
      <c r="AD30">
        <v>840</v>
      </c>
      <c r="AE30">
        <v>840</v>
      </c>
      <c r="AF30">
        <v>0.89583333333333304</v>
      </c>
      <c r="AG30">
        <v>0.89583333333333304</v>
      </c>
      <c r="AH30">
        <v>0.896755162241887</v>
      </c>
      <c r="AI30">
        <v>16</v>
      </c>
      <c r="AJ30">
        <v>19</v>
      </c>
      <c r="AK30">
        <v>0.88888888888888795</v>
      </c>
      <c r="AL30">
        <v>0.90476190476190399</v>
      </c>
      <c r="AM30">
        <v>149</v>
      </c>
      <c r="AN30">
        <v>152</v>
      </c>
      <c r="AO30">
        <v>1</v>
      </c>
      <c r="AP30">
        <v>1</v>
      </c>
      <c r="AQ30">
        <v>1</v>
      </c>
      <c r="AR30">
        <v>1</v>
      </c>
      <c r="AS30">
        <v>0.79391891891891897</v>
      </c>
      <c r="AT30">
        <v>0.53452080706178995</v>
      </c>
      <c r="AU30">
        <v>0.18666666666666601</v>
      </c>
      <c r="AV30">
        <v>45</v>
      </c>
      <c r="AW30">
        <v>16</v>
      </c>
      <c r="AX30">
        <v>0.30434782608695599</v>
      </c>
      <c r="AY30">
        <v>0.134615384615384</v>
      </c>
      <c r="AZ30">
        <v>228</v>
      </c>
      <c r="BA30">
        <v>7</v>
      </c>
      <c r="EI30">
        <v>507</v>
      </c>
      <c r="EJ30">
        <v>8681</v>
      </c>
      <c r="EX30">
        <v>52</v>
      </c>
      <c r="EY30">
        <v>244</v>
      </c>
    </row>
    <row r="31" spans="1:178" x14ac:dyDescent="0.2">
      <c r="A31" s="1">
        <v>45188.646701388891</v>
      </c>
      <c r="B31" t="s">
        <v>248</v>
      </c>
      <c r="C31" t="s">
        <v>249</v>
      </c>
      <c r="D31" t="s">
        <v>250</v>
      </c>
      <c r="E31" t="s">
        <v>183</v>
      </c>
      <c r="F31" t="s">
        <v>184</v>
      </c>
      <c r="G31" t="s">
        <v>185</v>
      </c>
      <c r="H31" t="s">
        <v>186</v>
      </c>
    </row>
    <row r="32" spans="1:178" x14ac:dyDescent="0.2">
      <c r="A32" s="1">
        <v>45188.644803240742</v>
      </c>
      <c r="B32" t="s">
        <v>251</v>
      </c>
      <c r="C32" t="s">
        <v>252</v>
      </c>
      <c r="D32" t="s">
        <v>253</v>
      </c>
      <c r="E32" t="s">
        <v>183</v>
      </c>
      <c r="F32" t="s">
        <v>254</v>
      </c>
      <c r="G32" t="s">
        <v>185</v>
      </c>
      <c r="H32" t="s">
        <v>186</v>
      </c>
      <c r="EZ32">
        <v>21</v>
      </c>
      <c r="FA32">
        <v>67</v>
      </c>
      <c r="FJ32">
        <v>0.986363636363636</v>
      </c>
      <c r="FK32">
        <v>0.99117647058823499</v>
      </c>
      <c r="FL32">
        <v>0.972727272727272</v>
      </c>
      <c r="FM32">
        <v>0.3</v>
      </c>
      <c r="FN32">
        <v>0.3</v>
      </c>
      <c r="FO32">
        <v>0.95</v>
      </c>
      <c r="FP32">
        <v>1</v>
      </c>
      <c r="FQ32">
        <v>16.7</v>
      </c>
      <c r="FR32">
        <v>5</v>
      </c>
      <c r="FS32">
        <v>1</v>
      </c>
      <c r="FT32">
        <v>1</v>
      </c>
      <c r="FU32">
        <v>1</v>
      </c>
      <c r="FV32">
        <v>1</v>
      </c>
    </row>
    <row r="33" spans="1:178" x14ac:dyDescent="0.2">
      <c r="A33" s="1">
        <v>45188.644791666666</v>
      </c>
      <c r="B33" t="s">
        <v>201</v>
      </c>
      <c r="C33" t="s">
        <v>255</v>
      </c>
      <c r="D33" t="s">
        <v>256</v>
      </c>
      <c r="E33" t="s">
        <v>183</v>
      </c>
      <c r="F33" t="s">
        <v>254</v>
      </c>
      <c r="G33" t="s">
        <v>185</v>
      </c>
      <c r="H33" t="s">
        <v>186</v>
      </c>
      <c r="EZ33">
        <v>99</v>
      </c>
      <c r="FA33">
        <v>535</v>
      </c>
      <c r="FJ33">
        <v>0.92641509433962199</v>
      </c>
      <c r="FK33">
        <v>0.80829850746268594</v>
      </c>
      <c r="FL33">
        <v>0.72957528314519704</v>
      </c>
      <c r="FM33">
        <v>2.6</v>
      </c>
      <c r="FN33">
        <v>2.6</v>
      </c>
      <c r="FO33">
        <v>0.864896835620519</v>
      </c>
      <c r="FP33">
        <v>0.63600000000000001</v>
      </c>
      <c r="FQ33">
        <v>131.4</v>
      </c>
      <c r="FR33">
        <v>15.9</v>
      </c>
      <c r="FS33">
        <v>1</v>
      </c>
      <c r="FT33">
        <v>1</v>
      </c>
      <c r="FU33">
        <v>1</v>
      </c>
      <c r="FV33">
        <v>1</v>
      </c>
    </row>
    <row r="34" spans="1:178" x14ac:dyDescent="0.2">
      <c r="A34" s="1">
        <v>45188.644780092596</v>
      </c>
      <c r="B34" t="s">
        <v>251</v>
      </c>
      <c r="C34" t="s">
        <v>257</v>
      </c>
      <c r="D34" t="s">
        <v>258</v>
      </c>
      <c r="E34" t="s">
        <v>183</v>
      </c>
      <c r="F34" t="s">
        <v>254</v>
      </c>
      <c r="G34" t="s">
        <v>185</v>
      </c>
      <c r="H34" t="s">
        <v>186</v>
      </c>
      <c r="EZ34">
        <v>33</v>
      </c>
      <c r="FA34">
        <v>89</v>
      </c>
      <c r="FJ34">
        <v>0.9</v>
      </c>
      <c r="FK34">
        <v>0.86331521739130401</v>
      </c>
      <c r="FL34">
        <v>0.80037994685053504</v>
      </c>
      <c r="FM34">
        <v>1.4</v>
      </c>
      <c r="FN34">
        <v>1.4</v>
      </c>
      <c r="FO34">
        <v>0.85166666666666602</v>
      </c>
      <c r="FP34">
        <v>0.78749999999999998</v>
      </c>
      <c r="FQ34">
        <v>21.6</v>
      </c>
      <c r="FR34">
        <v>6.3</v>
      </c>
      <c r="FS34">
        <v>1</v>
      </c>
      <c r="FT34">
        <v>1</v>
      </c>
      <c r="FU34">
        <v>1</v>
      </c>
      <c r="FV34">
        <v>1</v>
      </c>
    </row>
    <row r="35" spans="1:178" x14ac:dyDescent="0.2">
      <c r="A35" s="1">
        <v>45188.644768518519</v>
      </c>
      <c r="B35" t="s">
        <v>259</v>
      </c>
      <c r="C35" t="s">
        <v>260</v>
      </c>
      <c r="D35" t="s">
        <v>261</v>
      </c>
      <c r="E35" t="s">
        <v>183</v>
      </c>
      <c r="F35" t="s">
        <v>254</v>
      </c>
      <c r="G35" t="s">
        <v>185</v>
      </c>
      <c r="H35" t="s">
        <v>186</v>
      </c>
      <c r="EZ35">
        <v>114</v>
      </c>
      <c r="FA35">
        <v>246</v>
      </c>
      <c r="FJ35">
        <v>0.94666666666666599</v>
      </c>
      <c r="FK35">
        <v>0.93374924779809998</v>
      </c>
      <c r="FL35">
        <v>0.91407133734719903</v>
      </c>
      <c r="FM35">
        <v>1.9</v>
      </c>
      <c r="FN35">
        <v>1.9</v>
      </c>
      <c r="FO35">
        <v>0.93303205479067497</v>
      </c>
      <c r="FP35">
        <v>0.89827586206896504</v>
      </c>
      <c r="FQ35">
        <v>59.7</v>
      </c>
      <c r="FR35">
        <v>25.5</v>
      </c>
      <c r="FS35">
        <v>1</v>
      </c>
      <c r="FT35">
        <v>1</v>
      </c>
      <c r="FU35">
        <v>1</v>
      </c>
      <c r="FV35">
        <v>1</v>
      </c>
    </row>
    <row r="36" spans="1:178" x14ac:dyDescent="0.2">
      <c r="A36" s="1">
        <v>45188.644768518519</v>
      </c>
      <c r="B36" t="s">
        <v>251</v>
      </c>
      <c r="C36" t="s">
        <v>262</v>
      </c>
      <c r="D36" t="s">
        <v>263</v>
      </c>
      <c r="E36" t="s">
        <v>183</v>
      </c>
      <c r="F36" t="s">
        <v>254</v>
      </c>
      <c r="G36" t="s">
        <v>185</v>
      </c>
      <c r="H36" t="s">
        <v>186</v>
      </c>
      <c r="EZ36">
        <v>52</v>
      </c>
      <c r="FA36">
        <v>244</v>
      </c>
      <c r="FJ36">
        <v>0.98108108108108105</v>
      </c>
      <c r="FK36">
        <v>0.94918032786885198</v>
      </c>
      <c r="FL36">
        <v>0.942597547380156</v>
      </c>
      <c r="FM36">
        <v>0.1</v>
      </c>
      <c r="FN36">
        <v>0.1</v>
      </c>
      <c r="FO36">
        <v>0.992307692307692</v>
      </c>
      <c r="FP36">
        <v>0.9</v>
      </c>
      <c r="FQ36">
        <v>60.9</v>
      </c>
      <c r="FR36">
        <v>11.7</v>
      </c>
      <c r="FS36">
        <v>1</v>
      </c>
      <c r="FT36">
        <v>1</v>
      </c>
      <c r="FU36">
        <v>1</v>
      </c>
      <c r="FV36">
        <v>1</v>
      </c>
    </row>
    <row r="37" spans="1:178" x14ac:dyDescent="0.2">
      <c r="A37" s="1">
        <v>45188.644768518519</v>
      </c>
      <c r="B37" t="s">
        <v>264</v>
      </c>
      <c r="C37" t="s">
        <v>265</v>
      </c>
      <c r="D37" t="s">
        <v>266</v>
      </c>
      <c r="E37" t="s">
        <v>183</v>
      </c>
      <c r="F37" t="s">
        <v>254</v>
      </c>
      <c r="G37" t="s">
        <v>185</v>
      </c>
      <c r="H37" t="s">
        <v>186</v>
      </c>
    </row>
    <row r="38" spans="1:178" x14ac:dyDescent="0.2">
      <c r="A38" s="1">
        <v>45188.644756944443</v>
      </c>
      <c r="B38" t="s">
        <v>251</v>
      </c>
      <c r="C38" t="s">
        <v>267</v>
      </c>
      <c r="D38" t="s">
        <v>268</v>
      </c>
      <c r="E38" t="s">
        <v>183</v>
      </c>
      <c r="F38" t="s">
        <v>254</v>
      </c>
      <c r="G38" t="s">
        <v>185</v>
      </c>
      <c r="H38" t="s">
        <v>186</v>
      </c>
      <c r="EZ38">
        <v>21</v>
      </c>
      <c r="FA38">
        <v>67</v>
      </c>
      <c r="FJ38">
        <v>0.986363636363636</v>
      </c>
      <c r="FK38">
        <v>0.99117647058823499</v>
      </c>
      <c r="FL38">
        <v>0.972727272727272</v>
      </c>
      <c r="FM38">
        <v>0.3</v>
      </c>
      <c r="FN38">
        <v>0.3</v>
      </c>
      <c r="FO38">
        <v>0.95</v>
      </c>
      <c r="FP38">
        <v>1</v>
      </c>
      <c r="FQ38">
        <v>16.7</v>
      </c>
      <c r="FR38">
        <v>5</v>
      </c>
      <c r="FS38">
        <v>1</v>
      </c>
      <c r="FT38">
        <v>1</v>
      </c>
      <c r="FU38">
        <v>1</v>
      </c>
      <c r="FV38">
        <v>1</v>
      </c>
    </row>
    <row r="39" spans="1:178" x14ac:dyDescent="0.2">
      <c r="A39" s="1">
        <v>45188.644745370373</v>
      </c>
      <c r="B39" t="s">
        <v>259</v>
      </c>
      <c r="C39" t="s">
        <v>269</v>
      </c>
      <c r="D39" t="s">
        <v>270</v>
      </c>
      <c r="E39" t="s">
        <v>183</v>
      </c>
      <c r="F39" t="s">
        <v>254</v>
      </c>
      <c r="G39" t="s">
        <v>185</v>
      </c>
      <c r="H39" t="s">
        <v>186</v>
      </c>
      <c r="EZ39">
        <v>99</v>
      </c>
      <c r="FA39">
        <v>535</v>
      </c>
      <c r="FJ39">
        <v>0.92515723270440198</v>
      </c>
      <c r="FK39">
        <v>0.81080597014925304</v>
      </c>
      <c r="FL39">
        <v>0.72825904903555205</v>
      </c>
      <c r="FM39">
        <v>3</v>
      </c>
      <c r="FN39">
        <v>3</v>
      </c>
      <c r="FO39">
        <v>0.84733215185227495</v>
      </c>
      <c r="FP39">
        <v>0.64399999999999902</v>
      </c>
      <c r="FQ39">
        <v>131</v>
      </c>
      <c r="FR39">
        <v>16.100000000000001</v>
      </c>
      <c r="FS39">
        <v>1</v>
      </c>
      <c r="FT39">
        <v>1</v>
      </c>
      <c r="FU39">
        <v>1</v>
      </c>
      <c r="FV39">
        <v>1</v>
      </c>
    </row>
    <row r="40" spans="1:178" x14ac:dyDescent="0.2">
      <c r="A40" s="1">
        <v>45188.644733796296</v>
      </c>
      <c r="B40" t="s">
        <v>251</v>
      </c>
      <c r="C40" t="s">
        <v>271</v>
      </c>
      <c r="D40" t="s">
        <v>272</v>
      </c>
      <c r="E40" t="s">
        <v>183</v>
      </c>
      <c r="F40" t="s">
        <v>254</v>
      </c>
      <c r="G40" t="s">
        <v>185</v>
      </c>
      <c r="H40" t="s">
        <v>186</v>
      </c>
      <c r="EZ40">
        <v>33</v>
      </c>
      <c r="FA40">
        <v>89</v>
      </c>
      <c r="FJ40">
        <v>0.90645161290322496</v>
      </c>
      <c r="FK40">
        <v>0.863586956521739</v>
      </c>
      <c r="FL40">
        <v>0.80178599178599097</v>
      </c>
      <c r="FM40">
        <v>1.1000000000000001</v>
      </c>
      <c r="FN40">
        <v>1.1000000000000001</v>
      </c>
      <c r="FO40">
        <v>0.88238095238095204</v>
      </c>
      <c r="FP40">
        <v>0.77500000000000002</v>
      </c>
      <c r="FQ40">
        <v>21.9</v>
      </c>
      <c r="FR40">
        <v>6.2</v>
      </c>
      <c r="FS40">
        <v>1</v>
      </c>
      <c r="FT40">
        <v>1</v>
      </c>
      <c r="FU40">
        <v>1</v>
      </c>
      <c r="FV40">
        <v>1</v>
      </c>
    </row>
    <row r="41" spans="1:178" x14ac:dyDescent="0.2">
      <c r="A41" s="1">
        <v>45188.64472222222</v>
      </c>
      <c r="B41" t="s">
        <v>259</v>
      </c>
      <c r="C41" t="s">
        <v>273</v>
      </c>
      <c r="D41" t="s">
        <v>274</v>
      </c>
      <c r="E41" t="s">
        <v>183</v>
      </c>
      <c r="F41" t="s">
        <v>254</v>
      </c>
      <c r="G41" t="s">
        <v>185</v>
      </c>
      <c r="H41" t="s">
        <v>186</v>
      </c>
      <c r="EZ41">
        <v>114</v>
      </c>
      <c r="FA41">
        <v>246</v>
      </c>
      <c r="FJ41">
        <v>0.92</v>
      </c>
      <c r="FK41">
        <v>0.89735700348813197</v>
      </c>
      <c r="FL41">
        <v>0.86746445634468194</v>
      </c>
      <c r="FM41">
        <v>2.5</v>
      </c>
      <c r="FN41">
        <v>2.5</v>
      </c>
      <c r="FO41">
        <v>0.90852481389578099</v>
      </c>
      <c r="FP41">
        <v>0.83522167487684695</v>
      </c>
      <c r="FQ41">
        <v>59.1</v>
      </c>
      <c r="FR41">
        <v>23.7</v>
      </c>
      <c r="FS41">
        <v>1</v>
      </c>
      <c r="FT41">
        <v>1</v>
      </c>
      <c r="FU41">
        <v>1</v>
      </c>
      <c r="FV41">
        <v>1</v>
      </c>
    </row>
    <row r="42" spans="1:178" x14ac:dyDescent="0.2">
      <c r="A42" s="1">
        <v>45188.64471064815</v>
      </c>
      <c r="B42" t="s">
        <v>251</v>
      </c>
      <c r="C42" t="s">
        <v>275</v>
      </c>
      <c r="D42" t="s">
        <v>276</v>
      </c>
      <c r="E42" t="s">
        <v>183</v>
      </c>
      <c r="F42" t="s">
        <v>254</v>
      </c>
      <c r="G42" t="s">
        <v>185</v>
      </c>
      <c r="H42" t="s">
        <v>186</v>
      </c>
      <c r="EZ42">
        <v>52</v>
      </c>
      <c r="FA42">
        <v>244</v>
      </c>
      <c r="FJ42">
        <v>0.98108108108108105</v>
      </c>
      <c r="FK42">
        <v>0.94918032786885198</v>
      </c>
      <c r="FL42">
        <v>0.942597547380156</v>
      </c>
      <c r="FM42">
        <v>0.1</v>
      </c>
      <c r="FN42">
        <v>0.1</v>
      </c>
      <c r="FO42">
        <v>0.992307692307692</v>
      </c>
      <c r="FP42">
        <v>0.9</v>
      </c>
      <c r="FQ42">
        <v>60.9</v>
      </c>
      <c r="FR42">
        <v>11.7</v>
      </c>
      <c r="FS42">
        <v>1</v>
      </c>
      <c r="FT42">
        <v>1</v>
      </c>
      <c r="FU42">
        <v>1</v>
      </c>
      <c r="FV42">
        <v>1</v>
      </c>
    </row>
    <row r="43" spans="1:178" x14ac:dyDescent="0.2">
      <c r="A43" s="1">
        <v>45188.64471064815</v>
      </c>
      <c r="B43" t="s">
        <v>236</v>
      </c>
      <c r="C43" t="s">
        <v>277</v>
      </c>
      <c r="D43" t="s">
        <v>278</v>
      </c>
      <c r="E43" t="s">
        <v>183</v>
      </c>
      <c r="F43" t="s">
        <v>254</v>
      </c>
      <c r="G43" t="s">
        <v>185</v>
      </c>
      <c r="H43" t="s">
        <v>186</v>
      </c>
    </row>
    <row r="44" spans="1:178" x14ac:dyDescent="0.2">
      <c r="A44" s="1">
        <v>45188.644699074073</v>
      </c>
      <c r="B44" t="s">
        <v>251</v>
      </c>
      <c r="C44" t="s">
        <v>279</v>
      </c>
      <c r="D44" t="s">
        <v>280</v>
      </c>
      <c r="E44" t="s">
        <v>183</v>
      </c>
      <c r="F44" t="s">
        <v>254</v>
      </c>
      <c r="G44" t="s">
        <v>185</v>
      </c>
      <c r="H44" t="s">
        <v>186</v>
      </c>
      <c r="EZ44">
        <v>21</v>
      </c>
      <c r="FA44">
        <v>67</v>
      </c>
      <c r="FJ44">
        <v>0.986363636363636</v>
      </c>
      <c r="FK44">
        <v>0.99117647058823499</v>
      </c>
      <c r="FL44">
        <v>0.972727272727272</v>
      </c>
      <c r="FM44">
        <v>0.3</v>
      </c>
      <c r="FN44">
        <v>0.3</v>
      </c>
      <c r="FO44">
        <v>0.95</v>
      </c>
      <c r="FP44">
        <v>1</v>
      </c>
      <c r="FQ44">
        <v>16.7</v>
      </c>
      <c r="FR44">
        <v>5</v>
      </c>
      <c r="FS44">
        <v>1</v>
      </c>
      <c r="FT44">
        <v>1</v>
      </c>
      <c r="FU44">
        <v>1</v>
      </c>
      <c r="FV44">
        <v>1</v>
      </c>
    </row>
    <row r="45" spans="1:178" x14ac:dyDescent="0.2">
      <c r="A45" s="1">
        <v>45188.644687499997</v>
      </c>
      <c r="B45" t="s">
        <v>259</v>
      </c>
      <c r="C45" t="s">
        <v>281</v>
      </c>
      <c r="D45" t="s">
        <v>282</v>
      </c>
      <c r="E45" t="s">
        <v>183</v>
      </c>
      <c r="F45" t="s">
        <v>254</v>
      </c>
      <c r="G45" t="s">
        <v>185</v>
      </c>
      <c r="H45" t="s">
        <v>186</v>
      </c>
      <c r="EZ45">
        <v>99</v>
      </c>
      <c r="FA45">
        <v>535</v>
      </c>
      <c r="FJ45">
        <v>0.917610062893081</v>
      </c>
      <c r="FK45">
        <v>0.79494029850746195</v>
      </c>
      <c r="FL45">
        <v>0.70153046254803897</v>
      </c>
      <c r="FM45">
        <v>3.5</v>
      </c>
      <c r="FN45">
        <v>3.5</v>
      </c>
      <c r="FO45">
        <v>0.82010923029498795</v>
      </c>
      <c r="FP45">
        <v>0.61599999999999899</v>
      </c>
      <c r="FQ45">
        <v>130.5</v>
      </c>
      <c r="FR45">
        <v>15.4</v>
      </c>
      <c r="FS45">
        <v>1</v>
      </c>
      <c r="FT45">
        <v>1</v>
      </c>
      <c r="FU45">
        <v>1</v>
      </c>
      <c r="FV45">
        <v>1</v>
      </c>
    </row>
    <row r="46" spans="1:178" x14ac:dyDescent="0.2">
      <c r="A46" s="1">
        <v>45188.644675925927</v>
      </c>
      <c r="B46" t="s">
        <v>251</v>
      </c>
      <c r="C46" t="s">
        <v>283</v>
      </c>
      <c r="D46" t="s">
        <v>284</v>
      </c>
      <c r="E46" t="s">
        <v>183</v>
      </c>
      <c r="F46" t="s">
        <v>254</v>
      </c>
      <c r="G46" t="s">
        <v>185</v>
      </c>
      <c r="H46" t="s">
        <v>186</v>
      </c>
      <c r="EZ46">
        <v>33</v>
      </c>
      <c r="FA46">
        <v>89</v>
      </c>
      <c r="FJ46">
        <v>0.87741935483870903</v>
      </c>
      <c r="FK46">
        <v>0.81548913043478199</v>
      </c>
      <c r="FL46">
        <v>0.736333143980202</v>
      </c>
      <c r="FM46">
        <v>1.3</v>
      </c>
      <c r="FN46">
        <v>1.3</v>
      </c>
      <c r="FO46">
        <v>0.84698412698412695</v>
      </c>
      <c r="FP46">
        <v>0.6875</v>
      </c>
      <c r="FQ46">
        <v>21.7</v>
      </c>
      <c r="FR46">
        <v>5.5</v>
      </c>
      <c r="FS46">
        <v>1</v>
      </c>
      <c r="FT46">
        <v>1</v>
      </c>
      <c r="FU46">
        <v>1</v>
      </c>
      <c r="FV46">
        <v>1</v>
      </c>
    </row>
    <row r="47" spans="1:178" x14ac:dyDescent="0.2">
      <c r="A47" s="1">
        <v>45188.64466435185</v>
      </c>
      <c r="B47" t="s">
        <v>251</v>
      </c>
      <c r="C47" t="s">
        <v>285</v>
      </c>
      <c r="D47" t="s">
        <v>286</v>
      </c>
      <c r="E47" t="s">
        <v>183</v>
      </c>
      <c r="F47" t="s">
        <v>254</v>
      </c>
      <c r="G47" t="s">
        <v>185</v>
      </c>
      <c r="H47" t="s">
        <v>186</v>
      </c>
      <c r="EZ47">
        <v>114</v>
      </c>
      <c r="FA47">
        <v>246</v>
      </c>
      <c r="FJ47">
        <v>0.87333333333333296</v>
      </c>
      <c r="FK47">
        <v>0.83647091616237601</v>
      </c>
      <c r="FL47">
        <v>0.78674456448194396</v>
      </c>
      <c r="FM47">
        <v>3.9</v>
      </c>
      <c r="FN47">
        <v>3.9</v>
      </c>
      <c r="FO47">
        <v>0.84727556579130803</v>
      </c>
      <c r="FP47">
        <v>0.73645320197044295</v>
      </c>
      <c r="FQ47">
        <v>57.7</v>
      </c>
      <c r="FR47">
        <v>20.9</v>
      </c>
      <c r="FS47">
        <v>1</v>
      </c>
      <c r="FT47">
        <v>1</v>
      </c>
      <c r="FU47">
        <v>1</v>
      </c>
      <c r="FV47">
        <v>1</v>
      </c>
    </row>
    <row r="48" spans="1:178" x14ac:dyDescent="0.2">
      <c r="A48" s="1">
        <v>45188.64466435185</v>
      </c>
      <c r="B48" t="s">
        <v>251</v>
      </c>
      <c r="C48" t="s">
        <v>287</v>
      </c>
      <c r="D48" t="s">
        <v>288</v>
      </c>
      <c r="E48" t="s">
        <v>183</v>
      </c>
      <c r="F48" t="s">
        <v>254</v>
      </c>
      <c r="G48" t="s">
        <v>185</v>
      </c>
      <c r="H48" t="s">
        <v>186</v>
      </c>
      <c r="EZ48">
        <v>52</v>
      </c>
      <c r="FA48">
        <v>244</v>
      </c>
      <c r="FJ48">
        <v>0.98243243243243195</v>
      </c>
      <c r="FK48">
        <v>0.95</v>
      </c>
      <c r="FL48">
        <v>0.94628985507246299</v>
      </c>
      <c r="FM48">
        <v>0</v>
      </c>
      <c r="FN48">
        <v>0</v>
      </c>
      <c r="FO48">
        <v>1</v>
      </c>
      <c r="FP48">
        <v>0.9</v>
      </c>
      <c r="FQ48">
        <v>61</v>
      </c>
      <c r="FR48">
        <v>11.7</v>
      </c>
      <c r="FS48">
        <v>1</v>
      </c>
      <c r="FT48">
        <v>1</v>
      </c>
      <c r="FU48">
        <v>1</v>
      </c>
      <c r="FV48">
        <v>1</v>
      </c>
    </row>
    <row r="49" spans="1:155" x14ac:dyDescent="0.2">
      <c r="A49" s="1">
        <v>45188.64466435185</v>
      </c>
      <c r="B49" t="s">
        <v>289</v>
      </c>
      <c r="C49" t="s">
        <v>290</v>
      </c>
      <c r="D49" t="s">
        <v>291</v>
      </c>
      <c r="E49" t="s">
        <v>183</v>
      </c>
      <c r="F49" t="s">
        <v>254</v>
      </c>
      <c r="G49" t="s">
        <v>185</v>
      </c>
      <c r="H49" t="s">
        <v>186</v>
      </c>
    </row>
    <row r="50" spans="1:155" x14ac:dyDescent="0.2">
      <c r="A50" s="1">
        <v>45186.899618055555</v>
      </c>
      <c r="B50" t="s">
        <v>204</v>
      </c>
      <c r="C50" t="s">
        <v>292</v>
      </c>
      <c r="D50" t="s">
        <v>293</v>
      </c>
      <c r="E50" t="s">
        <v>183</v>
      </c>
      <c r="F50" t="s">
        <v>294</v>
      </c>
      <c r="G50" t="s">
        <v>185</v>
      </c>
      <c r="H50" t="s">
        <v>186</v>
      </c>
      <c r="BB50">
        <v>0.76136363636363602</v>
      </c>
      <c r="BC50">
        <v>0.5</v>
      </c>
      <c r="BD50">
        <v>0</v>
      </c>
      <c r="BE50">
        <v>21</v>
      </c>
      <c r="BF50">
        <v>0</v>
      </c>
      <c r="BG50">
        <v>0</v>
      </c>
      <c r="BH50">
        <v>0</v>
      </c>
      <c r="BI50">
        <v>67</v>
      </c>
      <c r="BJ50">
        <v>0</v>
      </c>
    </row>
    <row r="51" spans="1:155" x14ac:dyDescent="0.2">
      <c r="A51" s="1">
        <v>45186.899583333332</v>
      </c>
      <c r="B51" t="s">
        <v>295</v>
      </c>
      <c r="C51" t="s">
        <v>296</v>
      </c>
      <c r="D51" t="s">
        <v>297</v>
      </c>
      <c r="E51" t="s">
        <v>183</v>
      </c>
      <c r="F51" t="s">
        <v>294</v>
      </c>
      <c r="G51" t="s">
        <v>185</v>
      </c>
      <c r="H51" t="s">
        <v>186</v>
      </c>
      <c r="BB51">
        <v>0.84384858044164002</v>
      </c>
      <c r="BC51">
        <v>0.5</v>
      </c>
      <c r="BD51">
        <v>0</v>
      </c>
      <c r="BE51">
        <v>99</v>
      </c>
      <c r="BF51">
        <v>0</v>
      </c>
      <c r="BG51">
        <v>0</v>
      </c>
      <c r="BH51">
        <v>0</v>
      </c>
      <c r="BI51">
        <v>535</v>
      </c>
      <c r="BJ51">
        <v>0</v>
      </c>
    </row>
    <row r="52" spans="1:155" x14ac:dyDescent="0.2">
      <c r="A52" s="1">
        <v>45186.899560185186</v>
      </c>
      <c r="B52" t="s">
        <v>204</v>
      </c>
      <c r="C52" t="s">
        <v>298</v>
      </c>
      <c r="D52" t="s">
        <v>299</v>
      </c>
      <c r="E52" t="s">
        <v>183</v>
      </c>
      <c r="F52" t="s">
        <v>294</v>
      </c>
      <c r="G52" t="s">
        <v>185</v>
      </c>
      <c r="H52" t="s">
        <v>186</v>
      </c>
      <c r="BB52">
        <v>0.72950819672131095</v>
      </c>
      <c r="BC52">
        <v>0.5</v>
      </c>
      <c r="BD52">
        <v>0</v>
      </c>
      <c r="BE52">
        <v>33</v>
      </c>
      <c r="BF52">
        <v>0</v>
      </c>
      <c r="BG52">
        <v>0</v>
      </c>
      <c r="BH52">
        <v>0</v>
      </c>
      <c r="BI52">
        <v>89</v>
      </c>
      <c r="BJ52">
        <v>0</v>
      </c>
    </row>
    <row r="53" spans="1:155" x14ac:dyDescent="0.2">
      <c r="A53" s="1">
        <v>45186.899537037039</v>
      </c>
      <c r="B53" t="s">
        <v>300</v>
      </c>
      <c r="C53" t="s">
        <v>301</v>
      </c>
      <c r="D53" t="s">
        <v>302</v>
      </c>
      <c r="E53" t="s">
        <v>183</v>
      </c>
      <c r="F53" t="s">
        <v>294</v>
      </c>
      <c r="G53" t="s">
        <v>185</v>
      </c>
      <c r="H53" t="s">
        <v>186</v>
      </c>
      <c r="BB53">
        <v>0.68333333333333302</v>
      </c>
      <c r="BC53">
        <v>0.5</v>
      </c>
      <c r="BD53">
        <v>0</v>
      </c>
      <c r="BE53">
        <v>114</v>
      </c>
      <c r="BF53">
        <v>0</v>
      </c>
      <c r="BG53">
        <v>0</v>
      </c>
      <c r="BH53">
        <v>0</v>
      </c>
      <c r="BI53">
        <v>246</v>
      </c>
      <c r="BJ53">
        <v>0</v>
      </c>
    </row>
    <row r="54" spans="1:155" x14ac:dyDescent="0.2">
      <c r="A54" s="1">
        <v>45186.899502314816</v>
      </c>
      <c r="B54" t="s">
        <v>193</v>
      </c>
      <c r="C54" t="s">
        <v>303</v>
      </c>
      <c r="D54" t="s">
        <v>304</v>
      </c>
      <c r="E54" t="s">
        <v>183</v>
      </c>
      <c r="F54" t="s">
        <v>294</v>
      </c>
      <c r="G54" t="s">
        <v>185</v>
      </c>
      <c r="H54" t="s">
        <v>186</v>
      </c>
      <c r="BB54">
        <v>0.82432432432432401</v>
      </c>
      <c r="BC54">
        <v>0.5</v>
      </c>
      <c r="BD54">
        <v>0</v>
      </c>
      <c r="BE54">
        <v>52</v>
      </c>
      <c r="BF54">
        <v>0</v>
      </c>
      <c r="BG54">
        <v>0</v>
      </c>
      <c r="BH54">
        <v>0</v>
      </c>
      <c r="BI54">
        <v>244</v>
      </c>
      <c r="BJ54">
        <v>0</v>
      </c>
    </row>
    <row r="55" spans="1:155" x14ac:dyDescent="0.2">
      <c r="A55" s="1">
        <v>45186.899502314816</v>
      </c>
      <c r="B55" t="s">
        <v>305</v>
      </c>
      <c r="C55" t="s">
        <v>306</v>
      </c>
      <c r="D55" t="s">
        <v>307</v>
      </c>
      <c r="E55" t="s">
        <v>183</v>
      </c>
      <c r="F55" t="s">
        <v>294</v>
      </c>
      <c r="G55" t="s">
        <v>185</v>
      </c>
      <c r="H55" t="s">
        <v>186</v>
      </c>
    </row>
    <row r="56" spans="1:155" x14ac:dyDescent="0.2">
      <c r="A56" s="1">
        <v>45186.899467592593</v>
      </c>
      <c r="B56" t="s">
        <v>308</v>
      </c>
      <c r="C56" t="s">
        <v>309</v>
      </c>
      <c r="D56" t="s">
        <v>310</v>
      </c>
      <c r="E56" t="s">
        <v>183</v>
      </c>
      <c r="F56" t="s">
        <v>294</v>
      </c>
      <c r="G56" t="s">
        <v>185</v>
      </c>
      <c r="H56" t="s">
        <v>186</v>
      </c>
      <c r="BB56">
        <v>0.76136363636363602</v>
      </c>
      <c r="BC56">
        <v>0.5</v>
      </c>
      <c r="BD56">
        <v>0</v>
      </c>
      <c r="BE56">
        <v>21</v>
      </c>
      <c r="BF56">
        <v>0</v>
      </c>
      <c r="BG56">
        <v>0</v>
      </c>
      <c r="BH56">
        <v>0</v>
      </c>
      <c r="BI56">
        <v>67</v>
      </c>
      <c r="BJ56">
        <v>0</v>
      </c>
      <c r="BK56">
        <v>81</v>
      </c>
      <c r="BL56">
        <v>1845</v>
      </c>
      <c r="BM56">
        <v>0.98186528497409298</v>
      </c>
      <c r="BN56">
        <v>0.811148648648648</v>
      </c>
      <c r="BO56">
        <v>0.74074074074074003</v>
      </c>
      <c r="BP56">
        <v>6</v>
      </c>
      <c r="BQ56">
        <v>1</v>
      </c>
      <c r="BR56">
        <v>0.90909090909090895</v>
      </c>
      <c r="BS56">
        <v>0.625</v>
      </c>
      <c r="BT56">
        <v>369</v>
      </c>
      <c r="BU56">
        <v>10</v>
      </c>
      <c r="BV56">
        <v>1</v>
      </c>
      <c r="BW56">
        <v>1</v>
      </c>
      <c r="BX56">
        <v>1</v>
      </c>
      <c r="BY56">
        <v>1</v>
      </c>
      <c r="BZ56">
        <v>18</v>
      </c>
      <c r="CA56">
        <v>133</v>
      </c>
      <c r="CB56">
        <v>0.967741935483871</v>
      </c>
      <c r="CC56">
        <v>0.875</v>
      </c>
      <c r="CD56">
        <v>0.85714285714285698</v>
      </c>
      <c r="CE56">
        <v>1</v>
      </c>
      <c r="CF56">
        <v>0</v>
      </c>
      <c r="CG56">
        <v>1</v>
      </c>
      <c r="CH56">
        <v>0.75</v>
      </c>
      <c r="CI56">
        <v>27</v>
      </c>
      <c r="CJ56">
        <v>3</v>
      </c>
      <c r="CK56">
        <v>1</v>
      </c>
      <c r="CL56">
        <v>1</v>
      </c>
      <c r="CM56">
        <v>1</v>
      </c>
      <c r="CN56">
        <v>1</v>
      </c>
      <c r="CO56">
        <v>97</v>
      </c>
      <c r="CP56">
        <v>458</v>
      </c>
      <c r="CQ56">
        <v>0.94594594594594505</v>
      </c>
      <c r="CR56">
        <v>0.86298627002288297</v>
      </c>
      <c r="CS56">
        <v>0.82352941176470495</v>
      </c>
      <c r="CT56">
        <v>5</v>
      </c>
      <c r="CU56">
        <v>1</v>
      </c>
      <c r="CV56">
        <v>0.93333333333333302</v>
      </c>
      <c r="CW56">
        <v>0.73684210526315697</v>
      </c>
      <c r="CX56">
        <v>91</v>
      </c>
      <c r="CY56">
        <v>14</v>
      </c>
      <c r="CZ56">
        <v>1</v>
      </c>
      <c r="DA56">
        <v>1</v>
      </c>
      <c r="DB56">
        <v>1</v>
      </c>
      <c r="DC56">
        <v>1</v>
      </c>
      <c r="DD56">
        <v>23</v>
      </c>
      <c r="DE56">
        <v>59</v>
      </c>
      <c r="DF56">
        <v>1</v>
      </c>
      <c r="DG56">
        <v>1</v>
      </c>
      <c r="DH56">
        <v>1</v>
      </c>
      <c r="DI56">
        <v>0</v>
      </c>
      <c r="DJ56">
        <v>0</v>
      </c>
      <c r="DK56">
        <v>1</v>
      </c>
      <c r="DL56">
        <v>1</v>
      </c>
      <c r="DM56">
        <v>12</v>
      </c>
      <c r="DN56">
        <v>5</v>
      </c>
      <c r="DO56">
        <v>1</v>
      </c>
      <c r="DP56">
        <v>1</v>
      </c>
      <c r="DQ56">
        <v>1</v>
      </c>
      <c r="DR56">
        <v>1</v>
      </c>
      <c r="DS56">
        <v>319</v>
      </c>
      <c r="DT56">
        <v>6363</v>
      </c>
      <c r="DU56">
        <v>0.98354525056095699</v>
      </c>
      <c r="DV56">
        <v>0.85038418106834202</v>
      </c>
      <c r="DW56">
        <v>0.80357142857142805</v>
      </c>
      <c r="DX56">
        <v>19</v>
      </c>
      <c r="DY56">
        <v>3</v>
      </c>
      <c r="DZ56">
        <v>0.9375</v>
      </c>
      <c r="EA56">
        <v>0.703125</v>
      </c>
      <c r="EB56">
        <v>1270</v>
      </c>
      <c r="EC56">
        <v>45</v>
      </c>
      <c r="ED56">
        <v>1</v>
      </c>
      <c r="EE56">
        <v>1</v>
      </c>
      <c r="EF56">
        <v>1</v>
      </c>
      <c r="EG56">
        <v>1</v>
      </c>
      <c r="EH56">
        <v>5</v>
      </c>
      <c r="EI56">
        <v>538</v>
      </c>
      <c r="EJ56">
        <v>8858</v>
      </c>
      <c r="EX56">
        <v>21</v>
      </c>
      <c r="EY56">
        <v>67</v>
      </c>
    </row>
    <row r="57" spans="1:155" x14ac:dyDescent="0.2">
      <c r="A57" s="1">
        <v>45186.899421296293</v>
      </c>
      <c r="B57" t="s">
        <v>264</v>
      </c>
      <c r="C57" t="s">
        <v>311</v>
      </c>
      <c r="D57" t="s">
        <v>312</v>
      </c>
      <c r="E57" t="s">
        <v>183</v>
      </c>
      <c r="F57" t="s">
        <v>294</v>
      </c>
      <c r="G57" t="s">
        <v>185</v>
      </c>
      <c r="H57" t="s">
        <v>186</v>
      </c>
      <c r="BB57">
        <v>0.84384858044164002</v>
      </c>
      <c r="BC57">
        <v>0.5</v>
      </c>
      <c r="BD57">
        <v>0</v>
      </c>
      <c r="BE57">
        <v>99</v>
      </c>
      <c r="BF57">
        <v>0</v>
      </c>
      <c r="BG57">
        <v>0</v>
      </c>
      <c r="BH57">
        <v>0</v>
      </c>
      <c r="BI57">
        <v>535</v>
      </c>
      <c r="BJ57">
        <v>0</v>
      </c>
      <c r="BK57">
        <v>128</v>
      </c>
      <c r="BL57">
        <v>1784</v>
      </c>
      <c r="BM57">
        <v>0.98172323759791102</v>
      </c>
      <c r="BN57">
        <v>0.90104503339797404</v>
      </c>
      <c r="BO57">
        <v>0.85714285714285698</v>
      </c>
      <c r="BP57">
        <v>5</v>
      </c>
      <c r="BQ57">
        <v>2</v>
      </c>
      <c r="BR57">
        <v>0.91304347826086896</v>
      </c>
      <c r="BS57">
        <v>0.80769230769230704</v>
      </c>
      <c r="BT57">
        <v>355</v>
      </c>
      <c r="BU57">
        <v>21</v>
      </c>
      <c r="BV57">
        <v>1</v>
      </c>
      <c r="BW57">
        <v>1</v>
      </c>
      <c r="BX57">
        <v>1</v>
      </c>
      <c r="BY57">
        <v>1</v>
      </c>
      <c r="BZ57">
        <v>18</v>
      </c>
      <c r="CA57">
        <v>133</v>
      </c>
      <c r="CB57">
        <v>0.967741935483871</v>
      </c>
      <c r="CC57">
        <v>0.875</v>
      </c>
      <c r="CD57">
        <v>0.85714285714285698</v>
      </c>
      <c r="CE57">
        <v>1</v>
      </c>
      <c r="CF57">
        <v>0</v>
      </c>
      <c r="CG57">
        <v>1</v>
      </c>
      <c r="CH57">
        <v>0.75</v>
      </c>
      <c r="CI57">
        <v>27</v>
      </c>
      <c r="CJ57">
        <v>3</v>
      </c>
      <c r="CK57">
        <v>1</v>
      </c>
      <c r="CL57">
        <v>1</v>
      </c>
      <c r="CM57">
        <v>1</v>
      </c>
      <c r="CN57">
        <v>1</v>
      </c>
      <c r="CO57">
        <v>23</v>
      </c>
      <c r="CP57">
        <v>59</v>
      </c>
      <c r="CQ57">
        <v>1</v>
      </c>
      <c r="CR57">
        <v>1</v>
      </c>
      <c r="CS57">
        <v>1</v>
      </c>
      <c r="CT57">
        <v>0</v>
      </c>
      <c r="CU57">
        <v>0</v>
      </c>
      <c r="CV57">
        <v>1</v>
      </c>
      <c r="CW57">
        <v>1</v>
      </c>
      <c r="CX57">
        <v>12</v>
      </c>
      <c r="CY57">
        <v>5</v>
      </c>
      <c r="CZ57">
        <v>1</v>
      </c>
      <c r="DA57">
        <v>1</v>
      </c>
      <c r="DB57">
        <v>1</v>
      </c>
      <c r="DC57">
        <v>1</v>
      </c>
      <c r="DD57">
        <v>83</v>
      </c>
      <c r="DE57">
        <v>302</v>
      </c>
      <c r="DF57">
        <v>1</v>
      </c>
      <c r="DG57">
        <v>1</v>
      </c>
      <c r="DH57">
        <v>1</v>
      </c>
      <c r="DI57">
        <v>0</v>
      </c>
      <c r="DJ57">
        <v>0</v>
      </c>
      <c r="DK57">
        <v>1</v>
      </c>
      <c r="DL57">
        <v>1</v>
      </c>
      <c r="DM57">
        <v>60</v>
      </c>
      <c r="DN57">
        <v>17</v>
      </c>
      <c r="DO57">
        <v>1</v>
      </c>
      <c r="DP57">
        <v>1</v>
      </c>
      <c r="DQ57">
        <v>1</v>
      </c>
      <c r="DR57">
        <v>1</v>
      </c>
      <c r="DS57">
        <v>208</v>
      </c>
      <c r="DT57">
        <v>6112</v>
      </c>
      <c r="DU57">
        <v>0.983386075949367</v>
      </c>
      <c r="DV57">
        <v>0.83046917621385696</v>
      </c>
      <c r="DW57">
        <v>0.72727272727272696</v>
      </c>
      <c r="DX57">
        <v>14</v>
      </c>
      <c r="DY57">
        <v>7</v>
      </c>
      <c r="DZ57">
        <v>0.8</v>
      </c>
      <c r="EA57">
        <v>0.66666666666666596</v>
      </c>
      <c r="EB57">
        <v>1215</v>
      </c>
      <c r="EC57">
        <v>28</v>
      </c>
      <c r="ED57">
        <v>1</v>
      </c>
      <c r="EE57">
        <v>1</v>
      </c>
      <c r="EF57">
        <v>1</v>
      </c>
      <c r="EG57">
        <v>1</v>
      </c>
      <c r="EH57">
        <v>5</v>
      </c>
      <c r="EI57">
        <v>460</v>
      </c>
      <c r="EJ57">
        <v>8390</v>
      </c>
      <c r="EX57">
        <v>99</v>
      </c>
      <c r="EY57">
        <v>535</v>
      </c>
    </row>
    <row r="58" spans="1:155" x14ac:dyDescent="0.2">
      <c r="A58" s="1">
        <v>45186.899386574078</v>
      </c>
      <c r="B58" t="s">
        <v>295</v>
      </c>
      <c r="C58" t="s">
        <v>313</v>
      </c>
      <c r="D58" t="s">
        <v>314</v>
      </c>
      <c r="E58" t="s">
        <v>183</v>
      </c>
      <c r="F58" t="s">
        <v>294</v>
      </c>
      <c r="G58" t="s">
        <v>185</v>
      </c>
      <c r="H58" t="s">
        <v>186</v>
      </c>
      <c r="BB58">
        <v>0.72950819672131095</v>
      </c>
      <c r="BC58">
        <v>0.5</v>
      </c>
      <c r="BD58">
        <v>0</v>
      </c>
      <c r="BE58">
        <v>33</v>
      </c>
      <c r="BF58">
        <v>0</v>
      </c>
      <c r="BG58">
        <v>0</v>
      </c>
      <c r="BH58">
        <v>0</v>
      </c>
      <c r="BI58">
        <v>89</v>
      </c>
      <c r="BJ58">
        <v>0</v>
      </c>
      <c r="BK58">
        <v>286</v>
      </c>
      <c r="BL58">
        <v>6359</v>
      </c>
      <c r="BM58">
        <v>0.98495109104589895</v>
      </c>
      <c r="BN58">
        <v>0.84131909963588203</v>
      </c>
      <c r="BO58">
        <v>0.79591836734693799</v>
      </c>
      <c r="BP58">
        <v>18</v>
      </c>
      <c r="BQ58">
        <v>2</v>
      </c>
      <c r="BR58">
        <v>0.95121951219512102</v>
      </c>
      <c r="BS58">
        <v>0.68421052631578905</v>
      </c>
      <c r="BT58">
        <v>1270</v>
      </c>
      <c r="BU58">
        <v>39</v>
      </c>
      <c r="BV58">
        <v>1</v>
      </c>
      <c r="BW58">
        <v>1</v>
      </c>
      <c r="BX58">
        <v>1</v>
      </c>
      <c r="BY58">
        <v>1</v>
      </c>
      <c r="BZ58">
        <v>30</v>
      </c>
      <c r="CA58">
        <v>59</v>
      </c>
      <c r="CB58">
        <v>1</v>
      </c>
      <c r="CC58">
        <v>1</v>
      </c>
      <c r="CD58">
        <v>1</v>
      </c>
      <c r="CE58">
        <v>0</v>
      </c>
      <c r="CF58">
        <v>0</v>
      </c>
      <c r="CG58">
        <v>1</v>
      </c>
      <c r="CH58">
        <v>1</v>
      </c>
      <c r="CI58">
        <v>12</v>
      </c>
      <c r="CJ58">
        <v>6</v>
      </c>
      <c r="CK58">
        <v>1</v>
      </c>
      <c r="CL58">
        <v>1</v>
      </c>
      <c r="CM58">
        <v>1</v>
      </c>
      <c r="CN58">
        <v>1</v>
      </c>
      <c r="CO58">
        <v>18</v>
      </c>
      <c r="CP58">
        <v>133</v>
      </c>
      <c r="CQ58">
        <v>0.967741935483871</v>
      </c>
      <c r="CR58">
        <v>0.875</v>
      </c>
      <c r="CS58">
        <v>0.85714285714285698</v>
      </c>
      <c r="CT58">
        <v>1</v>
      </c>
      <c r="CU58">
        <v>0</v>
      </c>
      <c r="CV58">
        <v>1</v>
      </c>
      <c r="CW58">
        <v>0.75</v>
      </c>
      <c r="CX58">
        <v>27</v>
      </c>
      <c r="CY58">
        <v>3</v>
      </c>
      <c r="CZ58">
        <v>1</v>
      </c>
      <c r="DA58">
        <v>1</v>
      </c>
      <c r="DB58">
        <v>1</v>
      </c>
      <c r="DC58">
        <v>1</v>
      </c>
      <c r="DD58">
        <v>111</v>
      </c>
      <c r="DE58">
        <v>459</v>
      </c>
      <c r="DF58">
        <v>0.94736842105263097</v>
      </c>
      <c r="DG58">
        <v>0.88092885375494001</v>
      </c>
      <c r="DH58">
        <v>0.85</v>
      </c>
      <c r="DI58">
        <v>5</v>
      </c>
      <c r="DJ58">
        <v>1</v>
      </c>
      <c r="DK58">
        <v>0.94444444444444398</v>
      </c>
      <c r="DL58">
        <v>0.77272727272727204</v>
      </c>
      <c r="DM58">
        <v>91</v>
      </c>
      <c r="DN58">
        <v>17</v>
      </c>
      <c r="DO58">
        <v>1</v>
      </c>
      <c r="DP58">
        <v>1</v>
      </c>
      <c r="DQ58">
        <v>1</v>
      </c>
      <c r="DR58">
        <v>1</v>
      </c>
      <c r="DS58">
        <v>81</v>
      </c>
      <c r="DT58">
        <v>1826</v>
      </c>
      <c r="DU58">
        <v>0.97905759162303596</v>
      </c>
      <c r="DV58">
        <v>0.80976775956284097</v>
      </c>
      <c r="DW58">
        <v>0.71428571428571397</v>
      </c>
      <c r="DX58">
        <v>6</v>
      </c>
      <c r="DY58">
        <v>2</v>
      </c>
      <c r="DZ58">
        <v>0.83333333333333304</v>
      </c>
      <c r="EA58">
        <v>0.625</v>
      </c>
      <c r="EB58">
        <v>364</v>
      </c>
      <c r="EC58">
        <v>10</v>
      </c>
      <c r="ED58">
        <v>1</v>
      </c>
      <c r="EE58">
        <v>1</v>
      </c>
      <c r="EF58">
        <v>1</v>
      </c>
      <c r="EG58">
        <v>1</v>
      </c>
      <c r="EH58">
        <v>5</v>
      </c>
      <c r="EI58">
        <v>526</v>
      </c>
      <c r="EJ58">
        <v>8836</v>
      </c>
      <c r="EX58">
        <v>33</v>
      </c>
      <c r="EY58">
        <v>89</v>
      </c>
    </row>
    <row r="59" spans="1:155" x14ac:dyDescent="0.2">
      <c r="A59" s="1">
        <v>45186.899340277778</v>
      </c>
      <c r="B59" t="s">
        <v>315</v>
      </c>
      <c r="C59" t="s">
        <v>316</v>
      </c>
      <c r="D59" t="s">
        <v>317</v>
      </c>
      <c r="E59" t="s">
        <v>183</v>
      </c>
      <c r="F59" t="s">
        <v>294</v>
      </c>
      <c r="G59" t="s">
        <v>185</v>
      </c>
      <c r="H59" t="s">
        <v>186</v>
      </c>
      <c r="BB59">
        <v>0.57777777777777695</v>
      </c>
      <c r="BC59">
        <v>0.43923833975181797</v>
      </c>
      <c r="BD59">
        <v>8.43373493975903E-2</v>
      </c>
      <c r="BE59">
        <v>107</v>
      </c>
      <c r="BF59">
        <v>45</v>
      </c>
      <c r="BG59">
        <v>0.134615384615384</v>
      </c>
      <c r="BH59">
        <v>6.14035087719298E-2</v>
      </c>
      <c r="BI59">
        <v>201</v>
      </c>
      <c r="BJ59">
        <v>7</v>
      </c>
      <c r="BK59">
        <v>82</v>
      </c>
      <c r="BL59">
        <v>1805</v>
      </c>
      <c r="BM59">
        <v>0.97354497354497305</v>
      </c>
      <c r="BN59">
        <v>0.77710635359115998</v>
      </c>
      <c r="BO59">
        <v>0.64285714285714202</v>
      </c>
      <c r="BP59">
        <v>7</v>
      </c>
      <c r="BQ59">
        <v>3</v>
      </c>
      <c r="BR59">
        <v>0.75</v>
      </c>
      <c r="BS59">
        <v>0.5625</v>
      </c>
      <c r="BT59">
        <v>359</v>
      </c>
      <c r="BU59">
        <v>9</v>
      </c>
      <c r="BV59">
        <v>1</v>
      </c>
      <c r="BW59">
        <v>1</v>
      </c>
      <c r="BX59">
        <v>1</v>
      </c>
      <c r="BY59">
        <v>1</v>
      </c>
      <c r="BZ59">
        <v>18</v>
      </c>
      <c r="CA59">
        <v>133</v>
      </c>
      <c r="CB59">
        <v>0.967741935483871</v>
      </c>
      <c r="CC59">
        <v>0.875</v>
      </c>
      <c r="CD59">
        <v>0.85714285714285698</v>
      </c>
      <c r="CE59">
        <v>1</v>
      </c>
      <c r="CF59">
        <v>0</v>
      </c>
      <c r="CG59">
        <v>1</v>
      </c>
      <c r="CH59">
        <v>0.75</v>
      </c>
      <c r="CI59">
        <v>27</v>
      </c>
      <c r="CJ59">
        <v>3</v>
      </c>
      <c r="CK59">
        <v>1</v>
      </c>
      <c r="CL59">
        <v>1</v>
      </c>
      <c r="CM59">
        <v>1</v>
      </c>
      <c r="CN59">
        <v>1</v>
      </c>
      <c r="CO59">
        <v>264</v>
      </c>
      <c r="CP59">
        <v>6395</v>
      </c>
      <c r="CQ59">
        <v>0.98498498498498499</v>
      </c>
      <c r="CR59">
        <v>0.86557894581556905</v>
      </c>
      <c r="CS59">
        <v>0.79591836734693799</v>
      </c>
      <c r="CT59">
        <v>14</v>
      </c>
      <c r="CU59">
        <v>6</v>
      </c>
      <c r="CV59">
        <v>0.86666666666666603</v>
      </c>
      <c r="CW59">
        <v>0.73584905660377298</v>
      </c>
      <c r="CX59">
        <v>1273</v>
      </c>
      <c r="CY59">
        <v>39</v>
      </c>
      <c r="CZ59">
        <v>0.99981227707903098</v>
      </c>
      <c r="DA59">
        <v>0.99762470308788598</v>
      </c>
      <c r="DB59">
        <v>1</v>
      </c>
      <c r="DC59">
        <v>0.99526066350710896</v>
      </c>
      <c r="DD59">
        <v>81</v>
      </c>
      <c r="DE59">
        <v>346</v>
      </c>
      <c r="DF59">
        <v>0.95348837209302295</v>
      </c>
      <c r="DG59">
        <v>0.89910714285714299</v>
      </c>
      <c r="DH59">
        <v>0.86666666666666603</v>
      </c>
      <c r="DI59">
        <v>3</v>
      </c>
      <c r="DJ59">
        <v>1</v>
      </c>
      <c r="DK59">
        <v>0.92857142857142805</v>
      </c>
      <c r="DL59">
        <v>0.8125</v>
      </c>
      <c r="DM59">
        <v>69</v>
      </c>
      <c r="DN59">
        <v>13</v>
      </c>
      <c r="DO59">
        <v>1</v>
      </c>
      <c r="DP59">
        <v>1</v>
      </c>
      <c r="DQ59">
        <v>1</v>
      </c>
      <c r="DR59">
        <v>1</v>
      </c>
      <c r="EH59">
        <v>4</v>
      </c>
      <c r="EI59">
        <v>445</v>
      </c>
      <c r="EJ59">
        <v>8679</v>
      </c>
      <c r="EX59">
        <v>114</v>
      </c>
      <c r="EY59">
        <v>246</v>
      </c>
    </row>
    <row r="60" spans="1:155" x14ac:dyDescent="0.2">
      <c r="A60" s="1">
        <v>45186.899293981478</v>
      </c>
      <c r="B60" t="s">
        <v>318</v>
      </c>
      <c r="C60" t="s">
        <v>319</v>
      </c>
      <c r="D60" t="s">
        <v>320</v>
      </c>
      <c r="E60" t="s">
        <v>183</v>
      </c>
      <c r="F60" t="s">
        <v>294</v>
      </c>
      <c r="G60" t="s">
        <v>185</v>
      </c>
      <c r="H60" t="s">
        <v>186</v>
      </c>
      <c r="BB60">
        <v>0.82432432432432401</v>
      </c>
      <c r="BC60">
        <v>0.5</v>
      </c>
      <c r="BD60">
        <v>0</v>
      </c>
      <c r="BE60">
        <v>52</v>
      </c>
      <c r="BF60">
        <v>0</v>
      </c>
      <c r="BG60">
        <v>0</v>
      </c>
      <c r="BH60">
        <v>0</v>
      </c>
      <c r="BI60">
        <v>244</v>
      </c>
      <c r="BJ60">
        <v>0</v>
      </c>
      <c r="BK60">
        <v>266</v>
      </c>
      <c r="BL60">
        <v>6187</v>
      </c>
      <c r="BM60">
        <v>0.98683191324554598</v>
      </c>
      <c r="BN60">
        <v>0.84865272655225998</v>
      </c>
      <c r="BO60">
        <v>0.81318681318681296</v>
      </c>
      <c r="BP60">
        <v>16</v>
      </c>
      <c r="BQ60">
        <v>1</v>
      </c>
      <c r="BR60">
        <v>0.97368421052631504</v>
      </c>
      <c r="BS60">
        <v>0.69811320754716899</v>
      </c>
      <c r="BT60">
        <v>1237</v>
      </c>
      <c r="BU60">
        <v>37</v>
      </c>
      <c r="BV60">
        <v>0.99980627663696198</v>
      </c>
      <c r="BW60">
        <v>0.997647058823529</v>
      </c>
      <c r="BX60">
        <v>1</v>
      </c>
      <c r="BY60">
        <v>0.99530516431924798</v>
      </c>
      <c r="BZ60">
        <v>30</v>
      </c>
      <c r="CA60">
        <v>59</v>
      </c>
      <c r="CB60">
        <v>1</v>
      </c>
      <c r="CC60">
        <v>1</v>
      </c>
      <c r="CD60">
        <v>1</v>
      </c>
      <c r="CE60">
        <v>0</v>
      </c>
      <c r="CF60">
        <v>0</v>
      </c>
      <c r="CG60">
        <v>1</v>
      </c>
      <c r="CH60">
        <v>1</v>
      </c>
      <c r="CI60">
        <v>12</v>
      </c>
      <c r="CJ60">
        <v>6</v>
      </c>
      <c r="CK60">
        <v>1</v>
      </c>
      <c r="CL60">
        <v>1</v>
      </c>
      <c r="CM60">
        <v>1</v>
      </c>
      <c r="CN60">
        <v>1</v>
      </c>
      <c r="CO60">
        <v>18</v>
      </c>
      <c r="CP60">
        <v>133</v>
      </c>
      <c r="CQ60">
        <v>0.967741935483871</v>
      </c>
      <c r="CR60">
        <v>0.875</v>
      </c>
      <c r="CS60">
        <v>0.85714285714285698</v>
      </c>
      <c r="CT60">
        <v>1</v>
      </c>
      <c r="CU60">
        <v>0</v>
      </c>
      <c r="CV60">
        <v>1</v>
      </c>
      <c r="CW60">
        <v>0.75</v>
      </c>
      <c r="CX60">
        <v>27</v>
      </c>
      <c r="CY60">
        <v>3</v>
      </c>
      <c r="CZ60">
        <v>1</v>
      </c>
      <c r="DA60">
        <v>1</v>
      </c>
      <c r="DB60">
        <v>1</v>
      </c>
      <c r="DC60">
        <v>1</v>
      </c>
      <c r="DD60">
        <v>82</v>
      </c>
      <c r="DE60">
        <v>1843</v>
      </c>
      <c r="DF60">
        <v>0.97922077922077899</v>
      </c>
      <c r="DG60">
        <v>0.77989498644986399</v>
      </c>
      <c r="DH60">
        <v>0.69230769230769196</v>
      </c>
      <c r="DI60">
        <v>7</v>
      </c>
      <c r="DJ60">
        <v>1</v>
      </c>
      <c r="DK60">
        <v>0.9</v>
      </c>
      <c r="DL60">
        <v>0.5625</v>
      </c>
      <c r="DM60">
        <v>368</v>
      </c>
      <c r="DN60">
        <v>9</v>
      </c>
      <c r="DO60">
        <v>1</v>
      </c>
      <c r="DP60">
        <v>1</v>
      </c>
      <c r="DQ60">
        <v>1</v>
      </c>
      <c r="DR60">
        <v>1</v>
      </c>
      <c r="DS60">
        <v>111</v>
      </c>
      <c r="DT60">
        <v>459</v>
      </c>
      <c r="DU60">
        <v>0.94736842105263097</v>
      </c>
      <c r="DV60">
        <v>0.88092885375494001</v>
      </c>
      <c r="DW60">
        <v>0.85</v>
      </c>
      <c r="DX60">
        <v>5</v>
      </c>
      <c r="DY60">
        <v>1</v>
      </c>
      <c r="DZ60">
        <v>0.94444444444444398</v>
      </c>
      <c r="EA60">
        <v>0.77272727272727204</v>
      </c>
      <c r="EB60">
        <v>91</v>
      </c>
      <c r="EC60">
        <v>17</v>
      </c>
      <c r="ED60">
        <v>1</v>
      </c>
      <c r="EE60">
        <v>1</v>
      </c>
      <c r="EF60">
        <v>1</v>
      </c>
      <c r="EG60">
        <v>1</v>
      </c>
      <c r="EH60">
        <v>5</v>
      </c>
      <c r="EI60">
        <v>507</v>
      </c>
      <c r="EJ60">
        <v>8681</v>
      </c>
      <c r="EX60">
        <v>52</v>
      </c>
      <c r="EY60">
        <v>244</v>
      </c>
    </row>
    <row r="61" spans="1:155" x14ac:dyDescent="0.2">
      <c r="A61" s="1">
        <v>45186.899293981478</v>
      </c>
      <c r="B61" t="s">
        <v>321</v>
      </c>
      <c r="C61" t="s">
        <v>322</v>
      </c>
      <c r="D61" t="s">
        <v>323</v>
      </c>
      <c r="E61" t="s">
        <v>183</v>
      </c>
      <c r="F61" t="s">
        <v>294</v>
      </c>
      <c r="G61" t="s">
        <v>185</v>
      </c>
      <c r="H61" t="s">
        <v>186</v>
      </c>
    </row>
    <row r="62" spans="1:155" x14ac:dyDescent="0.2">
      <c r="A62" s="1">
        <v>45186.899282407408</v>
      </c>
      <c r="B62" t="s">
        <v>324</v>
      </c>
      <c r="C62" t="s">
        <v>325</v>
      </c>
      <c r="D62" t="s">
        <v>326</v>
      </c>
      <c r="E62" t="s">
        <v>183</v>
      </c>
      <c r="F62" t="s">
        <v>294</v>
      </c>
      <c r="G62" t="s">
        <v>185</v>
      </c>
      <c r="H62" t="s">
        <v>186</v>
      </c>
      <c r="AD62">
        <v>15</v>
      </c>
      <c r="AE62">
        <v>118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24</v>
      </c>
      <c r="AN62">
        <v>3</v>
      </c>
      <c r="AO62">
        <v>1</v>
      </c>
      <c r="AP62">
        <v>1</v>
      </c>
      <c r="AQ62">
        <v>1</v>
      </c>
      <c r="AR62">
        <v>1</v>
      </c>
      <c r="AS62">
        <v>0.98863636363636298</v>
      </c>
      <c r="AT62">
        <v>0.99253731343283502</v>
      </c>
      <c r="AU62">
        <v>0.97674418604651103</v>
      </c>
      <c r="AV62">
        <v>0</v>
      </c>
      <c r="AW62">
        <v>1</v>
      </c>
      <c r="AX62">
        <v>0.95454545454545403</v>
      </c>
      <c r="AY62">
        <v>1</v>
      </c>
      <c r="AZ62">
        <v>66</v>
      </c>
      <c r="BA62">
        <v>21</v>
      </c>
      <c r="EI62">
        <v>538</v>
      </c>
      <c r="EJ62">
        <v>8858</v>
      </c>
      <c r="ET62">
        <v>210</v>
      </c>
      <c r="EU62">
        <v>11</v>
      </c>
      <c r="EV62">
        <v>0</v>
      </c>
      <c r="EW62">
        <v>659</v>
      </c>
      <c r="EX62">
        <v>21</v>
      </c>
      <c r="EY62">
        <v>67</v>
      </c>
    </row>
    <row r="63" spans="1:155" x14ac:dyDescent="0.2">
      <c r="A63" s="1">
        <v>45186.899270833332</v>
      </c>
      <c r="B63" t="s">
        <v>259</v>
      </c>
      <c r="C63" s="2" t="s">
        <v>327</v>
      </c>
      <c r="D63" t="s">
        <v>328</v>
      </c>
      <c r="E63" t="s">
        <v>183</v>
      </c>
      <c r="F63" t="s">
        <v>294</v>
      </c>
      <c r="G63" t="s">
        <v>185</v>
      </c>
      <c r="H63" t="s">
        <v>186</v>
      </c>
      <c r="AD63">
        <v>37</v>
      </c>
      <c r="AE63">
        <v>220</v>
      </c>
      <c r="AF63">
        <v>0.96153846153846101</v>
      </c>
      <c r="AG63">
        <v>0.85714285714285698</v>
      </c>
      <c r="AH63">
        <v>0.83333333333333304</v>
      </c>
      <c r="AI63">
        <v>2</v>
      </c>
      <c r="AJ63">
        <v>0</v>
      </c>
      <c r="AK63">
        <v>1</v>
      </c>
      <c r="AL63">
        <v>0.71428571428571397</v>
      </c>
      <c r="AM63">
        <v>45</v>
      </c>
      <c r="AN63">
        <v>5</v>
      </c>
      <c r="AO63">
        <v>1</v>
      </c>
      <c r="AP63">
        <v>1</v>
      </c>
      <c r="AQ63">
        <v>1</v>
      </c>
      <c r="AR63">
        <v>1</v>
      </c>
      <c r="AS63">
        <v>0.68611987381703399</v>
      </c>
      <c r="AT63">
        <v>0.48886056829982</v>
      </c>
      <c r="AU63">
        <v>0.167364016736401</v>
      </c>
      <c r="AV63">
        <v>79</v>
      </c>
      <c r="AW63">
        <v>120</v>
      </c>
      <c r="AX63">
        <v>0.14285714285714199</v>
      </c>
      <c r="AY63">
        <v>0.20202020202020199</v>
      </c>
      <c r="AZ63">
        <v>415</v>
      </c>
      <c r="BA63">
        <v>20</v>
      </c>
      <c r="EI63">
        <v>460</v>
      </c>
      <c r="EJ63">
        <v>8390</v>
      </c>
      <c r="ET63">
        <v>310</v>
      </c>
      <c r="EU63">
        <v>1478</v>
      </c>
      <c r="EV63">
        <v>680</v>
      </c>
      <c r="EW63">
        <v>3872</v>
      </c>
      <c r="EX63">
        <v>99</v>
      </c>
      <c r="EY63">
        <v>535</v>
      </c>
    </row>
    <row r="64" spans="1:155" x14ac:dyDescent="0.2">
      <c r="A64" s="1">
        <v>45186.899259259262</v>
      </c>
      <c r="B64" t="s">
        <v>329</v>
      </c>
      <c r="C64" t="s">
        <v>330</v>
      </c>
      <c r="D64" t="s">
        <v>331</v>
      </c>
      <c r="E64" t="s">
        <v>183</v>
      </c>
      <c r="F64" t="s">
        <v>294</v>
      </c>
      <c r="G64" t="s">
        <v>185</v>
      </c>
      <c r="H64" t="s">
        <v>186</v>
      </c>
      <c r="AD64">
        <v>18</v>
      </c>
      <c r="AE64">
        <v>301</v>
      </c>
      <c r="AF64">
        <v>0.96875</v>
      </c>
      <c r="AG64">
        <v>0.75</v>
      </c>
      <c r="AH64">
        <v>0.66666666666666596</v>
      </c>
      <c r="AI64">
        <v>2</v>
      </c>
      <c r="AJ64">
        <v>0</v>
      </c>
      <c r="AK64">
        <v>1</v>
      </c>
      <c r="AL64">
        <v>0.5</v>
      </c>
      <c r="AM64">
        <v>60</v>
      </c>
      <c r="AN64">
        <v>2</v>
      </c>
      <c r="AO64">
        <v>1</v>
      </c>
      <c r="AP64">
        <v>1</v>
      </c>
      <c r="AQ64">
        <v>1</v>
      </c>
      <c r="AR64">
        <v>1</v>
      </c>
      <c r="AS64">
        <v>0.72950819672131095</v>
      </c>
      <c r="AT64">
        <v>0.5</v>
      </c>
      <c r="AU64">
        <v>0</v>
      </c>
      <c r="AV64">
        <v>33</v>
      </c>
      <c r="AW64">
        <v>0</v>
      </c>
      <c r="AX64">
        <v>0</v>
      </c>
      <c r="AY64">
        <v>0</v>
      </c>
      <c r="AZ64">
        <v>89</v>
      </c>
      <c r="BA64">
        <v>0</v>
      </c>
      <c r="EI64">
        <v>526</v>
      </c>
      <c r="EJ64">
        <v>8836</v>
      </c>
      <c r="ET64">
        <v>4</v>
      </c>
      <c r="EU64">
        <v>68</v>
      </c>
      <c r="EV64">
        <v>326</v>
      </c>
      <c r="EW64">
        <v>822</v>
      </c>
      <c r="EX64">
        <v>33</v>
      </c>
      <c r="EY64">
        <v>89</v>
      </c>
    </row>
    <row r="65" spans="1:165" x14ac:dyDescent="0.2">
      <c r="A65" s="1">
        <v>45186.899259259262</v>
      </c>
      <c r="B65" t="s">
        <v>259</v>
      </c>
      <c r="C65" t="s">
        <v>332</v>
      </c>
      <c r="D65" t="s">
        <v>333</v>
      </c>
      <c r="E65" t="s">
        <v>183</v>
      </c>
      <c r="F65" t="s">
        <v>294</v>
      </c>
      <c r="G65" t="s">
        <v>185</v>
      </c>
      <c r="H65" t="s">
        <v>186</v>
      </c>
      <c r="AD65">
        <v>48</v>
      </c>
      <c r="AE65">
        <v>555</v>
      </c>
      <c r="AF65">
        <v>0.97520661157024702</v>
      </c>
      <c r="AG65">
        <v>0.85</v>
      </c>
      <c r="AH65">
        <v>0.82352941176470495</v>
      </c>
      <c r="AI65">
        <v>3</v>
      </c>
      <c r="AJ65">
        <v>0</v>
      </c>
      <c r="AK65">
        <v>1</v>
      </c>
      <c r="AL65">
        <v>0.7</v>
      </c>
      <c r="AM65">
        <v>111</v>
      </c>
      <c r="AN65">
        <v>7</v>
      </c>
      <c r="AO65">
        <v>1</v>
      </c>
      <c r="AP65">
        <v>1</v>
      </c>
      <c r="AQ65">
        <v>1</v>
      </c>
      <c r="AR65">
        <v>1</v>
      </c>
      <c r="AS65">
        <v>0.57777777777777695</v>
      </c>
      <c r="AT65">
        <v>0.43217800599058598</v>
      </c>
      <c r="AU65">
        <v>4.9999999999999899E-2</v>
      </c>
      <c r="AV65">
        <v>110</v>
      </c>
      <c r="AW65">
        <v>42</v>
      </c>
      <c r="AX65">
        <v>8.6956521739130405E-2</v>
      </c>
      <c r="AY65">
        <v>3.5087719298245598E-2</v>
      </c>
      <c r="AZ65">
        <v>204</v>
      </c>
      <c r="BA65">
        <v>4</v>
      </c>
      <c r="EI65">
        <v>445</v>
      </c>
      <c r="EJ65">
        <v>8679</v>
      </c>
      <c r="ET65">
        <v>85</v>
      </c>
      <c r="EU65">
        <v>609</v>
      </c>
      <c r="EV65">
        <v>1055</v>
      </c>
      <c r="EW65">
        <v>1851</v>
      </c>
      <c r="EX65">
        <v>114</v>
      </c>
      <c r="EY65">
        <v>246</v>
      </c>
    </row>
    <row r="66" spans="1:165" x14ac:dyDescent="0.2">
      <c r="A66" s="1">
        <v>45186.899247685185</v>
      </c>
      <c r="B66" t="s">
        <v>334</v>
      </c>
      <c r="C66" t="s">
        <v>335</v>
      </c>
      <c r="D66" t="s">
        <v>336</v>
      </c>
      <c r="E66" t="s">
        <v>183</v>
      </c>
      <c r="F66" t="s">
        <v>294</v>
      </c>
      <c r="G66" t="s">
        <v>185</v>
      </c>
      <c r="H66" t="s">
        <v>186</v>
      </c>
      <c r="AD66">
        <v>21</v>
      </c>
      <c r="AE66">
        <v>459</v>
      </c>
      <c r="AF66">
        <v>0.95833333333333304</v>
      </c>
      <c r="AG66">
        <v>0.61956521739130399</v>
      </c>
      <c r="AH66">
        <v>0.33333333333333298</v>
      </c>
      <c r="AI66">
        <v>3</v>
      </c>
      <c r="AJ66">
        <v>1</v>
      </c>
      <c r="AK66">
        <v>0.5</v>
      </c>
      <c r="AL66">
        <v>0.25</v>
      </c>
      <c r="AM66">
        <v>91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0.82432432432432401</v>
      </c>
      <c r="AT66">
        <v>0.5</v>
      </c>
      <c r="AU66">
        <v>0</v>
      </c>
      <c r="AV66">
        <v>52</v>
      </c>
      <c r="AW66">
        <v>0</v>
      </c>
      <c r="AX66">
        <v>0</v>
      </c>
      <c r="AY66">
        <v>0</v>
      </c>
      <c r="AZ66">
        <v>244</v>
      </c>
      <c r="BA66">
        <v>0</v>
      </c>
      <c r="EI66">
        <v>507</v>
      </c>
      <c r="EJ66">
        <v>8681</v>
      </c>
      <c r="ET66">
        <v>2</v>
      </c>
      <c r="EU66">
        <v>137</v>
      </c>
      <c r="EV66">
        <v>518</v>
      </c>
      <c r="EW66">
        <v>2303</v>
      </c>
      <c r="EX66">
        <v>52</v>
      </c>
      <c r="EY66">
        <v>244</v>
      </c>
    </row>
    <row r="67" spans="1:165" x14ac:dyDescent="0.2">
      <c r="A67" s="1">
        <v>45186.899247685185</v>
      </c>
      <c r="B67" t="s">
        <v>337</v>
      </c>
      <c r="C67" t="s">
        <v>338</v>
      </c>
      <c r="D67" t="s">
        <v>339</v>
      </c>
      <c r="E67" t="s">
        <v>183</v>
      </c>
      <c r="F67" t="s">
        <v>294</v>
      </c>
      <c r="G67" t="s">
        <v>185</v>
      </c>
      <c r="H67" t="s">
        <v>186</v>
      </c>
    </row>
    <row r="68" spans="1:165" x14ac:dyDescent="0.2">
      <c r="A68" s="1">
        <v>45186.899236111109</v>
      </c>
      <c r="B68" t="s">
        <v>180</v>
      </c>
      <c r="C68" t="s">
        <v>340</v>
      </c>
      <c r="D68" t="s">
        <v>341</v>
      </c>
      <c r="E68" t="s">
        <v>183</v>
      </c>
      <c r="F68" t="s">
        <v>294</v>
      </c>
      <c r="G68" t="s">
        <v>185</v>
      </c>
      <c r="H68" t="s">
        <v>186</v>
      </c>
      <c r="AF68">
        <v>0.97978723404255297</v>
      </c>
      <c r="AG68">
        <v>0.871896162528216</v>
      </c>
      <c r="AH68">
        <v>0.80999999999999905</v>
      </c>
      <c r="AI68">
        <v>27</v>
      </c>
      <c r="AJ68">
        <v>11</v>
      </c>
      <c r="AK68">
        <v>0.88043478260869501</v>
      </c>
      <c r="AL68">
        <v>0.75</v>
      </c>
      <c r="AM68">
        <v>1761</v>
      </c>
      <c r="AN68">
        <v>81</v>
      </c>
      <c r="AO68">
        <v>1</v>
      </c>
      <c r="AP68">
        <v>1</v>
      </c>
      <c r="AQ68">
        <v>1</v>
      </c>
      <c r="AR68">
        <v>1</v>
      </c>
      <c r="AS68">
        <v>0.97727272727272696</v>
      </c>
      <c r="AT68">
        <v>0.96872778962331196</v>
      </c>
      <c r="AU68">
        <v>0.952380952380952</v>
      </c>
      <c r="AV68">
        <v>1</v>
      </c>
      <c r="AW68">
        <v>1</v>
      </c>
      <c r="AX68">
        <v>0.952380952380952</v>
      </c>
      <c r="AY68">
        <v>0.952380952380952</v>
      </c>
      <c r="AZ68">
        <v>66</v>
      </c>
      <c r="BA68">
        <v>20</v>
      </c>
      <c r="EI68">
        <v>538</v>
      </c>
      <c r="EJ68">
        <v>8858</v>
      </c>
      <c r="EX68">
        <v>21</v>
      </c>
      <c r="EY68">
        <v>67</v>
      </c>
    </row>
    <row r="69" spans="1:165" x14ac:dyDescent="0.2">
      <c r="A69" s="1">
        <v>45186.899224537039</v>
      </c>
      <c r="B69" t="s">
        <v>180</v>
      </c>
      <c r="C69" t="s">
        <v>342</v>
      </c>
      <c r="D69" t="s">
        <v>343</v>
      </c>
      <c r="E69" t="s">
        <v>183</v>
      </c>
      <c r="F69" t="s">
        <v>294</v>
      </c>
      <c r="G69" t="s">
        <v>185</v>
      </c>
      <c r="H69" t="s">
        <v>186</v>
      </c>
      <c r="AF69">
        <v>0.98418079096045197</v>
      </c>
      <c r="AG69">
        <v>0.87864693993885001</v>
      </c>
      <c r="AH69">
        <v>0.83333333333333304</v>
      </c>
      <c r="AI69">
        <v>22</v>
      </c>
      <c r="AJ69">
        <v>6</v>
      </c>
      <c r="AK69">
        <v>0.92105263157894701</v>
      </c>
      <c r="AL69">
        <v>0.76086956521739102</v>
      </c>
      <c r="AM69">
        <v>1672</v>
      </c>
      <c r="AN69">
        <v>70</v>
      </c>
      <c r="AO69">
        <v>1</v>
      </c>
      <c r="AP69">
        <v>1</v>
      </c>
      <c r="AQ69">
        <v>1</v>
      </c>
      <c r="AR69">
        <v>1</v>
      </c>
      <c r="AS69">
        <v>0.84384858044164002</v>
      </c>
      <c r="AT69">
        <v>0.5</v>
      </c>
      <c r="AU69">
        <v>0</v>
      </c>
      <c r="AV69">
        <v>99</v>
      </c>
      <c r="AW69">
        <v>0</v>
      </c>
      <c r="AX69">
        <v>0</v>
      </c>
      <c r="AY69">
        <v>0</v>
      </c>
      <c r="AZ69">
        <v>535</v>
      </c>
      <c r="BA69">
        <v>0</v>
      </c>
      <c r="EI69">
        <v>460</v>
      </c>
      <c r="EJ69">
        <v>8390</v>
      </c>
      <c r="EX69">
        <v>99</v>
      </c>
      <c r="EY69">
        <v>535</v>
      </c>
    </row>
    <row r="70" spans="1:165" x14ac:dyDescent="0.2">
      <c r="A70" s="1">
        <v>45186.899212962962</v>
      </c>
      <c r="B70" t="s">
        <v>180</v>
      </c>
      <c r="C70" t="s">
        <v>344</v>
      </c>
      <c r="D70" t="s">
        <v>345</v>
      </c>
      <c r="E70" t="s">
        <v>183</v>
      </c>
      <c r="F70" t="s">
        <v>294</v>
      </c>
      <c r="G70" t="s">
        <v>185</v>
      </c>
      <c r="H70" t="s">
        <v>186</v>
      </c>
      <c r="AF70">
        <v>0.97971169247196999</v>
      </c>
      <c r="AG70">
        <v>0.86383861236802395</v>
      </c>
      <c r="AH70">
        <v>0.80208333333333304</v>
      </c>
      <c r="AI70">
        <v>28</v>
      </c>
      <c r="AJ70">
        <v>10</v>
      </c>
      <c r="AK70">
        <v>0.88505747126436696</v>
      </c>
      <c r="AL70">
        <v>0.73333333333333295</v>
      </c>
      <c r="AM70">
        <v>1758</v>
      </c>
      <c r="AN70">
        <v>77</v>
      </c>
      <c r="AO70">
        <v>1</v>
      </c>
      <c r="AP70">
        <v>1</v>
      </c>
      <c r="AQ70">
        <v>1</v>
      </c>
      <c r="AR70">
        <v>1</v>
      </c>
      <c r="AS70">
        <v>0.72950819672131095</v>
      </c>
      <c r="AT70">
        <v>0.5</v>
      </c>
      <c r="AU70">
        <v>0</v>
      </c>
      <c r="AV70">
        <v>33</v>
      </c>
      <c r="AW70">
        <v>0</v>
      </c>
      <c r="AX70">
        <v>0</v>
      </c>
      <c r="AY70">
        <v>0</v>
      </c>
      <c r="AZ70">
        <v>89</v>
      </c>
      <c r="BA70">
        <v>0</v>
      </c>
      <c r="EI70">
        <v>526</v>
      </c>
      <c r="EJ70">
        <v>8836</v>
      </c>
      <c r="EX70">
        <v>33</v>
      </c>
      <c r="EY70">
        <v>89</v>
      </c>
    </row>
    <row r="71" spans="1:165" x14ac:dyDescent="0.2">
      <c r="A71" s="1">
        <v>45186.899189814816</v>
      </c>
      <c r="B71" t="s">
        <v>223</v>
      </c>
      <c r="C71" t="s">
        <v>346</v>
      </c>
      <c r="D71" t="s">
        <v>347</v>
      </c>
      <c r="E71" t="s">
        <v>183</v>
      </c>
      <c r="F71" t="s">
        <v>294</v>
      </c>
      <c r="G71" t="s">
        <v>185</v>
      </c>
      <c r="H71" t="s">
        <v>186</v>
      </c>
      <c r="AF71">
        <v>0.97808219178082101</v>
      </c>
      <c r="AG71">
        <v>0.82325053073059595</v>
      </c>
      <c r="AH71">
        <v>0.74358974358974295</v>
      </c>
      <c r="AI71">
        <v>31</v>
      </c>
      <c r="AJ71">
        <v>9</v>
      </c>
      <c r="AK71">
        <v>0.86567164179104406</v>
      </c>
      <c r="AL71">
        <v>0.651685393258427</v>
      </c>
      <c r="AM71">
        <v>1727</v>
      </c>
      <c r="AN71">
        <v>58</v>
      </c>
      <c r="AO71">
        <v>1</v>
      </c>
      <c r="AP71">
        <v>1</v>
      </c>
      <c r="AQ71">
        <v>1</v>
      </c>
      <c r="AR71">
        <v>1</v>
      </c>
      <c r="AS71">
        <v>0.67777777777777704</v>
      </c>
      <c r="AT71">
        <v>0.50534873769790301</v>
      </c>
      <c r="AU71">
        <v>6.4516129032257993E-2</v>
      </c>
      <c r="AV71">
        <v>110</v>
      </c>
      <c r="AW71">
        <v>6</v>
      </c>
      <c r="AX71">
        <v>0.4</v>
      </c>
      <c r="AY71">
        <v>3.5087719298245598E-2</v>
      </c>
      <c r="AZ71">
        <v>240</v>
      </c>
      <c r="BA71">
        <v>4</v>
      </c>
      <c r="EI71">
        <v>445</v>
      </c>
      <c r="EJ71">
        <v>8679</v>
      </c>
      <c r="EX71">
        <v>114</v>
      </c>
      <c r="EY71">
        <v>246</v>
      </c>
    </row>
    <row r="72" spans="1:165" x14ac:dyDescent="0.2">
      <c r="A72" s="1">
        <v>45186.899178240739</v>
      </c>
      <c r="B72" t="s">
        <v>223</v>
      </c>
      <c r="C72" t="s">
        <v>348</v>
      </c>
      <c r="D72" t="s">
        <v>349</v>
      </c>
      <c r="E72" t="s">
        <v>183</v>
      </c>
      <c r="F72" t="s">
        <v>294</v>
      </c>
      <c r="G72" t="s">
        <v>185</v>
      </c>
      <c r="H72" t="s">
        <v>186</v>
      </c>
      <c r="AF72">
        <v>0.97823721436343802</v>
      </c>
      <c r="AG72">
        <v>0.84860662232026296</v>
      </c>
      <c r="AH72">
        <v>0.78021978021978</v>
      </c>
      <c r="AI72">
        <v>30</v>
      </c>
      <c r="AJ72">
        <v>10</v>
      </c>
      <c r="AK72">
        <v>0.87654320987654299</v>
      </c>
      <c r="AL72">
        <v>0.70297029702970204</v>
      </c>
      <c r="AM72">
        <v>1727</v>
      </c>
      <c r="AN72">
        <v>71</v>
      </c>
      <c r="AO72">
        <v>1</v>
      </c>
      <c r="AP72">
        <v>1</v>
      </c>
      <c r="AQ72">
        <v>1</v>
      </c>
      <c r="AR72">
        <v>1</v>
      </c>
      <c r="AS72">
        <v>0.82432432432432401</v>
      </c>
      <c r="AT72">
        <v>0.5</v>
      </c>
      <c r="AU72">
        <v>0</v>
      </c>
      <c r="AV72">
        <v>52</v>
      </c>
      <c r="AW72">
        <v>0</v>
      </c>
      <c r="AX72">
        <v>0</v>
      </c>
      <c r="AY72">
        <v>0</v>
      </c>
      <c r="AZ72">
        <v>244</v>
      </c>
      <c r="BA72">
        <v>0</v>
      </c>
      <c r="EI72">
        <v>507</v>
      </c>
      <c r="EJ72">
        <v>8681</v>
      </c>
      <c r="EX72">
        <v>52</v>
      </c>
      <c r="EY72">
        <v>244</v>
      </c>
    </row>
    <row r="73" spans="1:165" x14ac:dyDescent="0.2">
      <c r="A73" s="1">
        <v>45186.899178240739</v>
      </c>
      <c r="B73" t="s">
        <v>350</v>
      </c>
      <c r="C73" t="s">
        <v>351</v>
      </c>
      <c r="D73" t="s">
        <v>352</v>
      </c>
      <c r="E73" t="s">
        <v>183</v>
      </c>
      <c r="F73" t="s">
        <v>294</v>
      </c>
      <c r="G73" t="s">
        <v>185</v>
      </c>
      <c r="H73" t="s">
        <v>186</v>
      </c>
    </row>
    <row r="74" spans="1:165" x14ac:dyDescent="0.2">
      <c r="A74" s="1">
        <v>45186.897789351853</v>
      </c>
      <c r="B74" t="s">
        <v>300</v>
      </c>
      <c r="C74" t="s">
        <v>353</v>
      </c>
      <c r="D74" t="s">
        <v>354</v>
      </c>
      <c r="E74" t="s">
        <v>183</v>
      </c>
      <c r="F74" t="s">
        <v>355</v>
      </c>
      <c r="G74" t="s">
        <v>185</v>
      </c>
      <c r="H74" t="s">
        <v>186</v>
      </c>
      <c r="K74" t="s">
        <v>356</v>
      </c>
      <c r="L74">
        <v>0</v>
      </c>
      <c r="M74" t="s">
        <v>357</v>
      </c>
      <c r="N74" t="s">
        <v>358</v>
      </c>
      <c r="O74">
        <v>10</v>
      </c>
      <c r="P74" t="s">
        <v>359</v>
      </c>
      <c r="Q74" t="s">
        <v>360</v>
      </c>
      <c r="R74" t="s">
        <v>360</v>
      </c>
      <c r="S74">
        <v>0</v>
      </c>
      <c r="T74">
        <v>1</v>
      </c>
      <c r="U74">
        <v>2</v>
      </c>
      <c r="V74">
        <v>0</v>
      </c>
      <c r="W74">
        <v>300</v>
      </c>
      <c r="X74" t="s">
        <v>360</v>
      </c>
      <c r="Y74" t="s">
        <v>361</v>
      </c>
      <c r="Z74">
        <v>42</v>
      </c>
      <c r="AA74">
        <v>0</v>
      </c>
      <c r="AB74" t="s">
        <v>361</v>
      </c>
      <c r="FB74">
        <v>0.98451145163947895</v>
      </c>
      <c r="FC74">
        <v>0.87533156498673703</v>
      </c>
      <c r="FD74">
        <v>0.83333333333333304</v>
      </c>
      <c r="FE74">
        <v>0.92178770949720601</v>
      </c>
      <c r="FF74">
        <v>0.97101449275362295</v>
      </c>
      <c r="FG74">
        <v>0.74712643678160895</v>
      </c>
      <c r="FH74">
        <v>0.76470588235294101</v>
      </c>
      <c r="FI74">
        <v>0.73033707865168496</v>
      </c>
    </row>
    <row r="75" spans="1:165" x14ac:dyDescent="0.2">
      <c r="A75" s="1">
        <v>45186.897766203707</v>
      </c>
      <c r="B75" t="s">
        <v>362</v>
      </c>
      <c r="C75" t="s">
        <v>363</v>
      </c>
      <c r="D75" t="s">
        <v>364</v>
      </c>
      <c r="E75" t="s">
        <v>183</v>
      </c>
      <c r="F75" t="s">
        <v>355</v>
      </c>
      <c r="G75" t="s">
        <v>185</v>
      </c>
      <c r="H75" t="s">
        <v>186</v>
      </c>
      <c r="K75" t="s">
        <v>356</v>
      </c>
      <c r="L75">
        <v>0</v>
      </c>
      <c r="M75" t="s">
        <v>357</v>
      </c>
      <c r="N75" t="s">
        <v>358</v>
      </c>
      <c r="O75">
        <v>10</v>
      </c>
      <c r="P75" t="s">
        <v>359</v>
      </c>
      <c r="Q75" t="s">
        <v>360</v>
      </c>
      <c r="R75" t="s">
        <v>360</v>
      </c>
      <c r="S75">
        <v>0</v>
      </c>
      <c r="T75">
        <v>1</v>
      </c>
      <c r="U75">
        <v>2</v>
      </c>
      <c r="V75">
        <v>0</v>
      </c>
      <c r="W75">
        <v>200</v>
      </c>
      <c r="X75" t="s">
        <v>360</v>
      </c>
      <c r="Y75" t="s">
        <v>361</v>
      </c>
      <c r="Z75">
        <v>42</v>
      </c>
      <c r="AA75">
        <v>0</v>
      </c>
      <c r="AB75" t="s">
        <v>361</v>
      </c>
      <c r="FB75">
        <v>0.98500576701268705</v>
      </c>
      <c r="FC75">
        <v>0.87882822902796198</v>
      </c>
      <c r="FD75">
        <v>0.83969465648854902</v>
      </c>
      <c r="FE75">
        <v>0.92178770949720601</v>
      </c>
      <c r="FF75">
        <v>0.97035573122529595</v>
      </c>
      <c r="FG75">
        <v>0.74285714285714199</v>
      </c>
      <c r="FH75">
        <v>0.75581395348837199</v>
      </c>
      <c r="FI75">
        <v>0.73033707865168496</v>
      </c>
    </row>
    <row r="76" spans="1:165" x14ac:dyDescent="0.2">
      <c r="A76" s="1">
        <v>45186.897743055553</v>
      </c>
      <c r="B76" t="s">
        <v>213</v>
      </c>
      <c r="C76" t="s">
        <v>365</v>
      </c>
      <c r="D76" t="s">
        <v>366</v>
      </c>
      <c r="E76" t="s">
        <v>183</v>
      </c>
      <c r="F76" t="s">
        <v>355</v>
      </c>
      <c r="G76" t="s">
        <v>185</v>
      </c>
      <c r="H76" t="s">
        <v>186</v>
      </c>
      <c r="K76" t="s">
        <v>356</v>
      </c>
      <c r="L76">
        <v>0</v>
      </c>
      <c r="M76" t="s">
        <v>357</v>
      </c>
      <c r="N76" t="s">
        <v>358</v>
      </c>
      <c r="O76">
        <v>10</v>
      </c>
      <c r="P76" t="s">
        <v>359</v>
      </c>
      <c r="Q76" t="s">
        <v>360</v>
      </c>
      <c r="R76" t="s">
        <v>360</v>
      </c>
      <c r="S76">
        <v>0</v>
      </c>
      <c r="T76">
        <v>1</v>
      </c>
      <c r="U76">
        <v>2</v>
      </c>
      <c r="V76">
        <v>0</v>
      </c>
      <c r="W76">
        <v>150</v>
      </c>
      <c r="X76" t="s">
        <v>360</v>
      </c>
      <c r="Y76" t="s">
        <v>361</v>
      </c>
      <c r="Z76">
        <v>42</v>
      </c>
      <c r="AA76">
        <v>0</v>
      </c>
      <c r="AB76" t="s">
        <v>361</v>
      </c>
      <c r="FB76">
        <v>0.98484099522161805</v>
      </c>
      <c r="FC76">
        <v>0.87765957446808496</v>
      </c>
      <c r="FD76">
        <v>0.83756345177664904</v>
      </c>
      <c r="FE76">
        <v>0.92178770949720601</v>
      </c>
      <c r="FF76">
        <v>0.97167325428194995</v>
      </c>
      <c r="FG76">
        <v>0.754285714285714</v>
      </c>
      <c r="FH76">
        <v>0.76744186046511598</v>
      </c>
      <c r="FI76">
        <v>0.74157303370786498</v>
      </c>
    </row>
    <row r="77" spans="1:165" x14ac:dyDescent="0.2">
      <c r="A77" s="1">
        <v>45186.897731481484</v>
      </c>
      <c r="B77" t="s">
        <v>190</v>
      </c>
      <c r="C77" t="s">
        <v>367</v>
      </c>
      <c r="D77" t="s">
        <v>368</v>
      </c>
      <c r="E77" t="s">
        <v>183</v>
      </c>
      <c r="F77" t="s">
        <v>355</v>
      </c>
      <c r="G77" t="s">
        <v>185</v>
      </c>
      <c r="H77" t="s">
        <v>186</v>
      </c>
      <c r="K77" t="s">
        <v>356</v>
      </c>
      <c r="L77">
        <v>0</v>
      </c>
      <c r="M77" t="s">
        <v>357</v>
      </c>
      <c r="N77" t="s">
        <v>358</v>
      </c>
      <c r="O77">
        <v>10</v>
      </c>
      <c r="P77" t="s">
        <v>359</v>
      </c>
      <c r="Q77" t="s">
        <v>360</v>
      </c>
      <c r="R77" t="s">
        <v>360</v>
      </c>
      <c r="S77">
        <v>0</v>
      </c>
      <c r="T77">
        <v>1</v>
      </c>
      <c r="U77">
        <v>2</v>
      </c>
      <c r="V77">
        <v>0</v>
      </c>
      <c r="W77">
        <v>100</v>
      </c>
      <c r="X77" t="s">
        <v>360</v>
      </c>
      <c r="Y77" t="s">
        <v>361</v>
      </c>
      <c r="Z77">
        <v>42</v>
      </c>
      <c r="AA77">
        <v>0</v>
      </c>
      <c r="AB77" t="s">
        <v>361</v>
      </c>
      <c r="FB77">
        <v>0.98467622343054795</v>
      </c>
      <c r="FC77">
        <v>0.87682119205298004</v>
      </c>
      <c r="FD77">
        <v>0.83375314861460903</v>
      </c>
      <c r="FE77">
        <v>0.92458100558659195</v>
      </c>
      <c r="FF77">
        <v>0.97233201581027595</v>
      </c>
      <c r="FG77">
        <v>0.76136363636363602</v>
      </c>
      <c r="FH77">
        <v>0.77011494252873502</v>
      </c>
      <c r="FI77">
        <v>0.75280898876404401</v>
      </c>
    </row>
    <row r="78" spans="1:165" x14ac:dyDescent="0.2">
      <c r="A78" s="1">
        <v>45186.897696759261</v>
      </c>
      <c r="B78" t="s">
        <v>187</v>
      </c>
      <c r="C78" t="s">
        <v>369</v>
      </c>
      <c r="D78" t="s">
        <v>370</v>
      </c>
      <c r="E78" t="s">
        <v>183</v>
      </c>
      <c r="F78" t="s">
        <v>355</v>
      </c>
      <c r="G78" t="s">
        <v>185</v>
      </c>
      <c r="H78" t="s">
        <v>186</v>
      </c>
      <c r="K78" t="s">
        <v>356</v>
      </c>
      <c r="L78">
        <v>0</v>
      </c>
      <c r="M78" t="s">
        <v>357</v>
      </c>
      <c r="N78" t="s">
        <v>358</v>
      </c>
      <c r="O78">
        <v>8</v>
      </c>
      <c r="P78" t="s">
        <v>359</v>
      </c>
      <c r="Q78" t="s">
        <v>360</v>
      </c>
      <c r="R78" t="s">
        <v>360</v>
      </c>
      <c r="S78">
        <v>0</v>
      </c>
      <c r="T78">
        <v>1</v>
      </c>
      <c r="U78">
        <v>2</v>
      </c>
      <c r="V78">
        <v>0</v>
      </c>
      <c r="W78">
        <v>300</v>
      </c>
      <c r="X78" t="s">
        <v>360</v>
      </c>
      <c r="Y78" t="s">
        <v>361</v>
      </c>
      <c r="Z78">
        <v>42</v>
      </c>
      <c r="AA78">
        <v>0</v>
      </c>
      <c r="AB78" t="s">
        <v>361</v>
      </c>
      <c r="FB78">
        <v>0.97577854671280195</v>
      </c>
      <c r="FC78">
        <v>0.80834419817470604</v>
      </c>
      <c r="FD78">
        <v>0.75794621026894804</v>
      </c>
      <c r="FE78">
        <v>0.86592178770949702</v>
      </c>
      <c r="FF78">
        <v>0.96574440052700905</v>
      </c>
      <c r="FG78">
        <v>0.72043010752688097</v>
      </c>
      <c r="FH78">
        <v>0.69072164948453596</v>
      </c>
      <c r="FI78">
        <v>0.75280898876404401</v>
      </c>
    </row>
    <row r="79" spans="1:165" x14ac:dyDescent="0.2">
      <c r="A79" s="1">
        <v>45186.897685185184</v>
      </c>
      <c r="B79" t="s">
        <v>362</v>
      </c>
      <c r="C79" t="s">
        <v>371</v>
      </c>
      <c r="D79" t="s">
        <v>372</v>
      </c>
      <c r="E79" t="s">
        <v>183</v>
      </c>
      <c r="F79" t="s">
        <v>355</v>
      </c>
      <c r="G79" t="s">
        <v>185</v>
      </c>
      <c r="H79" t="s">
        <v>186</v>
      </c>
      <c r="K79" t="s">
        <v>356</v>
      </c>
      <c r="L79">
        <v>0</v>
      </c>
      <c r="M79" t="s">
        <v>357</v>
      </c>
      <c r="N79" t="s">
        <v>358</v>
      </c>
      <c r="O79">
        <v>8</v>
      </c>
      <c r="P79" t="s">
        <v>359</v>
      </c>
      <c r="Q79" t="s">
        <v>360</v>
      </c>
      <c r="R79" t="s">
        <v>360</v>
      </c>
      <c r="S79">
        <v>0</v>
      </c>
      <c r="T79">
        <v>1</v>
      </c>
      <c r="U79">
        <v>2</v>
      </c>
      <c r="V79">
        <v>0</v>
      </c>
      <c r="W79">
        <v>200</v>
      </c>
      <c r="X79" t="s">
        <v>360</v>
      </c>
      <c r="Y79" t="s">
        <v>361</v>
      </c>
      <c r="Z79">
        <v>42</v>
      </c>
      <c r="AA79">
        <v>0</v>
      </c>
      <c r="AB79" t="s">
        <v>361</v>
      </c>
      <c r="FB79">
        <v>0.97495468775745597</v>
      </c>
      <c r="FC79">
        <v>0.80208333333333304</v>
      </c>
      <c r="FD79">
        <v>0.75121951219512195</v>
      </c>
      <c r="FE79">
        <v>0.86033519553072602</v>
      </c>
      <c r="FF79">
        <v>0.96574440052700905</v>
      </c>
      <c r="FG79">
        <v>0.71739130434782605</v>
      </c>
      <c r="FH79">
        <v>0.69473684210526299</v>
      </c>
      <c r="FI79">
        <v>0.74157303370786498</v>
      </c>
    </row>
    <row r="80" spans="1:165" x14ac:dyDescent="0.2">
      <c r="A80" s="1">
        <v>45186.897662037038</v>
      </c>
      <c r="B80" t="s">
        <v>213</v>
      </c>
      <c r="C80" t="s">
        <v>373</v>
      </c>
      <c r="D80" t="s">
        <v>374</v>
      </c>
      <c r="E80" t="s">
        <v>183</v>
      </c>
      <c r="F80" t="s">
        <v>355</v>
      </c>
      <c r="G80" t="s">
        <v>185</v>
      </c>
      <c r="H80" t="s">
        <v>186</v>
      </c>
      <c r="K80" t="s">
        <v>356</v>
      </c>
      <c r="L80">
        <v>0</v>
      </c>
      <c r="M80" t="s">
        <v>357</v>
      </c>
      <c r="N80" t="s">
        <v>358</v>
      </c>
      <c r="O80">
        <v>8</v>
      </c>
      <c r="P80" t="s">
        <v>359</v>
      </c>
      <c r="Q80" t="s">
        <v>360</v>
      </c>
      <c r="R80" t="s">
        <v>360</v>
      </c>
      <c r="S80">
        <v>0</v>
      </c>
      <c r="T80">
        <v>1</v>
      </c>
      <c r="U80">
        <v>2</v>
      </c>
      <c r="V80">
        <v>0</v>
      </c>
      <c r="W80">
        <v>150</v>
      </c>
      <c r="X80" t="s">
        <v>360</v>
      </c>
      <c r="Y80" t="s">
        <v>361</v>
      </c>
      <c r="Z80">
        <v>42</v>
      </c>
      <c r="AA80">
        <v>0</v>
      </c>
      <c r="AB80" t="s">
        <v>361</v>
      </c>
      <c r="FB80">
        <v>0.97511945954852497</v>
      </c>
      <c r="FC80">
        <v>0.80209698558322395</v>
      </c>
      <c r="FD80">
        <v>0.75555555555555498</v>
      </c>
      <c r="FE80">
        <v>0.85474860335195502</v>
      </c>
      <c r="FF80">
        <v>0.96574440052700905</v>
      </c>
      <c r="FG80">
        <v>0.71739130434782605</v>
      </c>
      <c r="FH80">
        <v>0.69473684210526299</v>
      </c>
      <c r="FI80">
        <v>0.74157303370786498</v>
      </c>
    </row>
    <row r="81" spans="1:165" x14ac:dyDescent="0.2">
      <c r="A81" s="1">
        <v>45186.897638888891</v>
      </c>
      <c r="B81" t="s">
        <v>228</v>
      </c>
      <c r="C81" t="s">
        <v>375</v>
      </c>
      <c r="D81" t="s">
        <v>376</v>
      </c>
      <c r="E81" t="s">
        <v>183</v>
      </c>
      <c r="F81" t="s">
        <v>355</v>
      </c>
      <c r="G81" t="s">
        <v>185</v>
      </c>
      <c r="H81" t="s">
        <v>186</v>
      </c>
      <c r="K81" t="s">
        <v>356</v>
      </c>
      <c r="L81">
        <v>0</v>
      </c>
      <c r="M81" t="s">
        <v>357</v>
      </c>
      <c r="N81" t="s">
        <v>358</v>
      </c>
      <c r="O81">
        <v>8</v>
      </c>
      <c r="P81" t="s">
        <v>359</v>
      </c>
      <c r="Q81" t="s">
        <v>360</v>
      </c>
      <c r="R81" t="s">
        <v>360</v>
      </c>
      <c r="S81">
        <v>0</v>
      </c>
      <c r="T81">
        <v>1</v>
      </c>
      <c r="U81">
        <v>2</v>
      </c>
      <c r="V81">
        <v>0</v>
      </c>
      <c r="W81">
        <v>100</v>
      </c>
      <c r="X81" t="s">
        <v>360</v>
      </c>
      <c r="Y81" t="s">
        <v>361</v>
      </c>
      <c r="Z81">
        <v>42</v>
      </c>
      <c r="AA81">
        <v>0</v>
      </c>
      <c r="AB81" t="s">
        <v>361</v>
      </c>
      <c r="FB81">
        <v>0.97561377492173296</v>
      </c>
      <c r="FC81">
        <v>0.80678851174934696</v>
      </c>
      <c r="FD81">
        <v>0.75735294117647001</v>
      </c>
      <c r="FE81">
        <v>0.86312849162011096</v>
      </c>
      <c r="FF81">
        <v>0.96442687747035505</v>
      </c>
      <c r="FG81">
        <v>0.70967741935483797</v>
      </c>
      <c r="FH81">
        <v>0.68041237113401998</v>
      </c>
      <c r="FI81">
        <v>0.74157303370786498</v>
      </c>
    </row>
    <row r="82" spans="1:165" x14ac:dyDescent="0.2">
      <c r="A82" s="1">
        <v>45186.897615740738</v>
      </c>
      <c r="B82" t="s">
        <v>210</v>
      </c>
      <c r="C82" t="s">
        <v>377</v>
      </c>
      <c r="D82" t="s">
        <v>378</v>
      </c>
      <c r="E82" t="s">
        <v>183</v>
      </c>
      <c r="F82" t="s">
        <v>355</v>
      </c>
      <c r="G82" t="s">
        <v>185</v>
      </c>
      <c r="H82" t="s">
        <v>186</v>
      </c>
      <c r="K82" t="s">
        <v>356</v>
      </c>
      <c r="L82">
        <v>0</v>
      </c>
      <c r="M82" t="s">
        <v>357</v>
      </c>
      <c r="N82" t="s">
        <v>358</v>
      </c>
      <c r="O82">
        <v>6</v>
      </c>
      <c r="P82" t="s">
        <v>359</v>
      </c>
      <c r="Q82" t="s">
        <v>360</v>
      </c>
      <c r="R82" t="s">
        <v>360</v>
      </c>
      <c r="S82">
        <v>0</v>
      </c>
      <c r="T82">
        <v>1</v>
      </c>
      <c r="U82">
        <v>2</v>
      </c>
      <c r="V82">
        <v>0</v>
      </c>
      <c r="W82">
        <v>300</v>
      </c>
      <c r="X82" t="s">
        <v>360</v>
      </c>
      <c r="Y82" t="s">
        <v>361</v>
      </c>
      <c r="Z82">
        <v>42</v>
      </c>
      <c r="AA82">
        <v>0</v>
      </c>
      <c r="AB82" t="s">
        <v>361</v>
      </c>
      <c r="FB82">
        <v>0.95897182402372705</v>
      </c>
      <c r="FC82">
        <v>0.69671132764920796</v>
      </c>
      <c r="FD82">
        <v>0.61771058315334704</v>
      </c>
      <c r="FE82">
        <v>0.79888268156424502</v>
      </c>
      <c r="FF82">
        <v>0.95520421607378103</v>
      </c>
      <c r="FG82">
        <v>0.66</v>
      </c>
      <c r="FH82">
        <v>0.59459459459459396</v>
      </c>
      <c r="FI82">
        <v>0.74157303370786498</v>
      </c>
    </row>
    <row r="83" spans="1:165" x14ac:dyDescent="0.2">
      <c r="A83" s="1">
        <v>45186.897604166668</v>
      </c>
      <c r="B83" t="s">
        <v>213</v>
      </c>
      <c r="C83" t="s">
        <v>379</v>
      </c>
      <c r="D83" t="s">
        <v>380</v>
      </c>
      <c r="E83" t="s">
        <v>183</v>
      </c>
      <c r="F83" t="s">
        <v>355</v>
      </c>
      <c r="G83" t="s">
        <v>185</v>
      </c>
      <c r="H83" t="s">
        <v>186</v>
      </c>
      <c r="K83" t="s">
        <v>356</v>
      </c>
      <c r="L83">
        <v>0</v>
      </c>
      <c r="M83" t="s">
        <v>357</v>
      </c>
      <c r="N83" t="s">
        <v>358</v>
      </c>
      <c r="O83">
        <v>6</v>
      </c>
      <c r="P83" t="s">
        <v>359</v>
      </c>
      <c r="Q83" t="s">
        <v>360</v>
      </c>
      <c r="R83" t="s">
        <v>360</v>
      </c>
      <c r="S83">
        <v>0</v>
      </c>
      <c r="T83">
        <v>1</v>
      </c>
      <c r="U83">
        <v>2</v>
      </c>
      <c r="V83">
        <v>0</v>
      </c>
      <c r="W83">
        <v>200</v>
      </c>
      <c r="X83" t="s">
        <v>360</v>
      </c>
      <c r="Y83" t="s">
        <v>361</v>
      </c>
      <c r="Z83">
        <v>42</v>
      </c>
      <c r="AA83">
        <v>0</v>
      </c>
      <c r="AB83" t="s">
        <v>361</v>
      </c>
      <c r="FB83">
        <v>0.956500247157686</v>
      </c>
      <c r="FC83">
        <v>0.68038740920096796</v>
      </c>
      <c r="FD83">
        <v>0.60042735042734996</v>
      </c>
      <c r="FE83">
        <v>0.78491620111731797</v>
      </c>
      <c r="FF83">
        <v>0.95125164690382003</v>
      </c>
      <c r="FG83">
        <v>0.63725490196078405</v>
      </c>
      <c r="FH83">
        <v>0.56521739130434701</v>
      </c>
      <c r="FI83">
        <v>0.73033707865168496</v>
      </c>
    </row>
    <row r="84" spans="1:165" x14ac:dyDescent="0.2">
      <c r="A84" s="1">
        <v>45186.897581018522</v>
      </c>
      <c r="B84" t="s">
        <v>190</v>
      </c>
      <c r="C84" t="s">
        <v>381</v>
      </c>
      <c r="D84" t="s">
        <v>382</v>
      </c>
      <c r="E84" t="s">
        <v>183</v>
      </c>
      <c r="F84" t="s">
        <v>355</v>
      </c>
      <c r="G84" t="s">
        <v>185</v>
      </c>
      <c r="H84" t="s">
        <v>186</v>
      </c>
      <c r="K84" t="s">
        <v>356</v>
      </c>
      <c r="L84">
        <v>0</v>
      </c>
      <c r="M84" t="s">
        <v>357</v>
      </c>
      <c r="N84" t="s">
        <v>358</v>
      </c>
      <c r="O84">
        <v>6</v>
      </c>
      <c r="P84" t="s">
        <v>359</v>
      </c>
      <c r="Q84" t="s">
        <v>360</v>
      </c>
      <c r="R84" t="s">
        <v>360</v>
      </c>
      <c r="S84">
        <v>0</v>
      </c>
      <c r="T84">
        <v>1</v>
      </c>
      <c r="U84">
        <v>2</v>
      </c>
      <c r="V84">
        <v>0</v>
      </c>
      <c r="W84">
        <v>150</v>
      </c>
      <c r="X84" t="s">
        <v>360</v>
      </c>
      <c r="Y84" t="s">
        <v>361</v>
      </c>
      <c r="Z84">
        <v>42</v>
      </c>
      <c r="AA84">
        <v>0</v>
      </c>
      <c r="AB84" t="s">
        <v>361</v>
      </c>
      <c r="FB84">
        <v>0.95930136760586504</v>
      </c>
      <c r="FC84">
        <v>0.69767441860465096</v>
      </c>
      <c r="FD84">
        <v>0.62091503267973802</v>
      </c>
      <c r="FE84">
        <v>0.79608938547485997</v>
      </c>
      <c r="FF84">
        <v>0.94993412384716702</v>
      </c>
      <c r="FG84">
        <v>0.63106796116504804</v>
      </c>
      <c r="FH84">
        <v>0.55555555555555503</v>
      </c>
      <c r="FI84">
        <v>0.73033707865168496</v>
      </c>
    </row>
    <row r="85" spans="1:165" x14ac:dyDescent="0.2">
      <c r="A85" s="1">
        <v>45186.897569444445</v>
      </c>
      <c r="B85" t="s">
        <v>207</v>
      </c>
      <c r="C85" t="s">
        <v>383</v>
      </c>
      <c r="D85" t="s">
        <v>384</v>
      </c>
      <c r="E85" t="s">
        <v>183</v>
      </c>
      <c r="F85" t="s">
        <v>355</v>
      </c>
      <c r="G85" t="s">
        <v>185</v>
      </c>
      <c r="H85" t="s">
        <v>186</v>
      </c>
      <c r="K85" t="s">
        <v>356</v>
      </c>
      <c r="L85">
        <v>0</v>
      </c>
      <c r="M85" t="s">
        <v>357</v>
      </c>
      <c r="N85" t="s">
        <v>358</v>
      </c>
      <c r="O85">
        <v>6</v>
      </c>
      <c r="P85" t="s">
        <v>359</v>
      </c>
      <c r="Q85" t="s">
        <v>360</v>
      </c>
      <c r="R85" t="s">
        <v>360</v>
      </c>
      <c r="S85">
        <v>0</v>
      </c>
      <c r="T85">
        <v>1</v>
      </c>
      <c r="U85">
        <v>2</v>
      </c>
      <c r="V85">
        <v>0</v>
      </c>
      <c r="W85">
        <v>100</v>
      </c>
      <c r="X85" t="s">
        <v>360</v>
      </c>
      <c r="Y85" t="s">
        <v>361</v>
      </c>
      <c r="Z85">
        <v>42</v>
      </c>
      <c r="AA85">
        <v>0</v>
      </c>
      <c r="AB85" t="s">
        <v>361</v>
      </c>
      <c r="FB85">
        <v>0.95897182402372705</v>
      </c>
      <c r="FC85">
        <v>0.69671132764920796</v>
      </c>
      <c r="FD85">
        <v>0.61771058315334704</v>
      </c>
      <c r="FE85">
        <v>0.79888268156424502</v>
      </c>
      <c r="FF85">
        <v>0.95256916996047403</v>
      </c>
      <c r="FG85">
        <v>0.64356435643564303</v>
      </c>
      <c r="FH85">
        <v>0.57522123893805299</v>
      </c>
      <c r="FI85">
        <v>0.73033707865168496</v>
      </c>
    </row>
    <row r="86" spans="1:165" x14ac:dyDescent="0.2">
      <c r="A86" s="1">
        <v>45186.897546296299</v>
      </c>
      <c r="B86" t="s">
        <v>362</v>
      </c>
      <c r="C86" t="s">
        <v>385</v>
      </c>
      <c r="D86" t="s">
        <v>386</v>
      </c>
      <c r="E86" t="s">
        <v>183</v>
      </c>
      <c r="F86" t="s">
        <v>355</v>
      </c>
      <c r="G86" t="s">
        <v>185</v>
      </c>
      <c r="H86" t="s">
        <v>186</v>
      </c>
      <c r="K86" t="s">
        <v>356</v>
      </c>
      <c r="L86">
        <v>0</v>
      </c>
      <c r="M86" t="s">
        <v>357</v>
      </c>
      <c r="N86" t="s">
        <v>358</v>
      </c>
      <c r="O86">
        <v>4</v>
      </c>
      <c r="P86" t="s">
        <v>359</v>
      </c>
      <c r="Q86" t="s">
        <v>360</v>
      </c>
      <c r="R86" t="s">
        <v>360</v>
      </c>
      <c r="S86">
        <v>0</v>
      </c>
      <c r="T86">
        <v>1</v>
      </c>
      <c r="U86">
        <v>2</v>
      </c>
      <c r="V86">
        <v>0</v>
      </c>
      <c r="W86">
        <v>300</v>
      </c>
      <c r="X86" t="s">
        <v>360</v>
      </c>
      <c r="Y86" t="s">
        <v>361</v>
      </c>
      <c r="Z86">
        <v>42</v>
      </c>
      <c r="AA86">
        <v>0</v>
      </c>
      <c r="AB86" t="s">
        <v>361</v>
      </c>
      <c r="FB86">
        <v>0.91019937386719396</v>
      </c>
      <c r="FC86">
        <v>0.49207828518173302</v>
      </c>
      <c r="FD86">
        <v>0.36923076923076897</v>
      </c>
      <c r="FE86">
        <v>0.73743016759776503</v>
      </c>
      <c r="FF86">
        <v>0.90118577075098805</v>
      </c>
      <c r="FG86">
        <v>0.46043165467625802</v>
      </c>
      <c r="FH86">
        <v>0.33862433862433799</v>
      </c>
      <c r="FI86">
        <v>0.71910112359550504</v>
      </c>
    </row>
    <row r="87" spans="1:165" x14ac:dyDescent="0.2">
      <c r="A87" s="1">
        <v>45186.897523148145</v>
      </c>
      <c r="B87" t="s">
        <v>190</v>
      </c>
      <c r="C87" t="s">
        <v>387</v>
      </c>
      <c r="D87" t="s">
        <v>388</v>
      </c>
      <c r="E87" t="s">
        <v>183</v>
      </c>
      <c r="F87" t="s">
        <v>355</v>
      </c>
      <c r="G87" t="s">
        <v>185</v>
      </c>
      <c r="H87" t="s">
        <v>186</v>
      </c>
      <c r="K87" t="s">
        <v>356</v>
      </c>
      <c r="L87">
        <v>0</v>
      </c>
      <c r="M87" t="s">
        <v>357</v>
      </c>
      <c r="N87" t="s">
        <v>358</v>
      </c>
      <c r="O87">
        <v>4</v>
      </c>
      <c r="P87" t="s">
        <v>359</v>
      </c>
      <c r="Q87" t="s">
        <v>360</v>
      </c>
      <c r="R87" t="s">
        <v>360</v>
      </c>
      <c r="S87">
        <v>0</v>
      </c>
      <c r="T87">
        <v>1</v>
      </c>
      <c r="U87">
        <v>2</v>
      </c>
      <c r="V87">
        <v>0</v>
      </c>
      <c r="W87">
        <v>200</v>
      </c>
      <c r="X87" t="s">
        <v>360</v>
      </c>
      <c r="Y87" t="s">
        <v>361</v>
      </c>
      <c r="Z87">
        <v>42</v>
      </c>
      <c r="AA87">
        <v>0</v>
      </c>
      <c r="AB87" t="s">
        <v>361</v>
      </c>
      <c r="FB87">
        <v>0.91036414565826296</v>
      </c>
      <c r="FC87">
        <v>0.49348230912476698</v>
      </c>
      <c r="FD87">
        <v>0.37011173184357499</v>
      </c>
      <c r="FE87">
        <v>0.74022346368714997</v>
      </c>
      <c r="FF87">
        <v>0.89920948616600704</v>
      </c>
      <c r="FG87">
        <v>0.45551601423487498</v>
      </c>
      <c r="FH87">
        <v>0.33333333333333298</v>
      </c>
      <c r="FI87">
        <v>0.71910112359550504</v>
      </c>
    </row>
    <row r="88" spans="1:165" x14ac:dyDescent="0.2">
      <c r="A88" s="1">
        <v>45186.897511574076</v>
      </c>
      <c r="B88" t="s">
        <v>228</v>
      </c>
      <c r="C88" t="s">
        <v>389</v>
      </c>
      <c r="D88" t="s">
        <v>390</v>
      </c>
      <c r="E88" t="s">
        <v>183</v>
      </c>
      <c r="F88" t="s">
        <v>355</v>
      </c>
      <c r="G88" t="s">
        <v>185</v>
      </c>
      <c r="H88" t="s">
        <v>186</v>
      </c>
      <c r="K88" t="s">
        <v>356</v>
      </c>
      <c r="L88">
        <v>0</v>
      </c>
      <c r="M88" t="s">
        <v>357</v>
      </c>
      <c r="N88" t="s">
        <v>358</v>
      </c>
      <c r="O88">
        <v>4</v>
      </c>
      <c r="P88" t="s">
        <v>359</v>
      </c>
      <c r="Q88" t="s">
        <v>360</v>
      </c>
      <c r="R88" t="s">
        <v>360</v>
      </c>
      <c r="S88">
        <v>0</v>
      </c>
      <c r="T88">
        <v>1</v>
      </c>
      <c r="U88">
        <v>2</v>
      </c>
      <c r="V88">
        <v>0</v>
      </c>
      <c r="W88">
        <v>150</v>
      </c>
      <c r="X88" t="s">
        <v>360</v>
      </c>
      <c r="Y88" t="s">
        <v>361</v>
      </c>
      <c r="Z88">
        <v>42</v>
      </c>
      <c r="AA88">
        <v>0</v>
      </c>
      <c r="AB88" t="s">
        <v>361</v>
      </c>
      <c r="FB88">
        <v>0.91201186356895703</v>
      </c>
      <c r="FC88">
        <v>0.49812030075187902</v>
      </c>
      <c r="FD88">
        <v>0.37535410764872501</v>
      </c>
      <c r="FE88">
        <v>0.74022346368714997</v>
      </c>
      <c r="FF88">
        <v>0.90382081686429505</v>
      </c>
      <c r="FG88">
        <v>0.467153284671532</v>
      </c>
      <c r="FH88">
        <v>0.34594594594594502</v>
      </c>
      <c r="FI88">
        <v>0.71910112359550504</v>
      </c>
    </row>
    <row r="89" spans="1:165" x14ac:dyDescent="0.2">
      <c r="A89" s="1">
        <v>45186.897488425922</v>
      </c>
      <c r="B89" t="s">
        <v>391</v>
      </c>
      <c r="C89" t="s">
        <v>392</v>
      </c>
      <c r="D89" t="s">
        <v>393</v>
      </c>
      <c r="E89" t="s">
        <v>183</v>
      </c>
      <c r="F89" t="s">
        <v>355</v>
      </c>
      <c r="G89" t="s">
        <v>185</v>
      </c>
      <c r="H89" t="s">
        <v>186</v>
      </c>
      <c r="K89" t="s">
        <v>356</v>
      </c>
      <c r="L89">
        <v>0</v>
      </c>
      <c r="M89" t="s">
        <v>357</v>
      </c>
      <c r="N89" t="s">
        <v>358</v>
      </c>
      <c r="O89">
        <v>4</v>
      </c>
      <c r="P89" t="s">
        <v>359</v>
      </c>
      <c r="Q89" t="s">
        <v>360</v>
      </c>
      <c r="R89" t="s">
        <v>360</v>
      </c>
      <c r="S89">
        <v>0</v>
      </c>
      <c r="T89">
        <v>1</v>
      </c>
      <c r="U89">
        <v>2</v>
      </c>
      <c r="V89">
        <v>0</v>
      </c>
      <c r="W89">
        <v>100</v>
      </c>
      <c r="X89" t="s">
        <v>360</v>
      </c>
      <c r="Y89" t="s">
        <v>361</v>
      </c>
      <c r="Z89">
        <v>42</v>
      </c>
      <c r="AA89">
        <v>0</v>
      </c>
      <c r="AB89" t="s">
        <v>361</v>
      </c>
      <c r="FB89">
        <v>0.91448344043499696</v>
      </c>
      <c r="FC89">
        <v>0.50898770104068103</v>
      </c>
      <c r="FD89">
        <v>0.38483547925608003</v>
      </c>
      <c r="FE89">
        <v>0.75139664804469197</v>
      </c>
      <c r="FF89">
        <v>0.90250329380764105</v>
      </c>
      <c r="FG89">
        <v>0.46762589928057502</v>
      </c>
      <c r="FH89">
        <v>0.34391534391534301</v>
      </c>
      <c r="FI89">
        <v>0.73033707865168496</v>
      </c>
    </row>
    <row r="90" spans="1:165" x14ac:dyDescent="0.2">
      <c r="A90" s="1">
        <v>45186.897465277776</v>
      </c>
      <c r="B90" t="s">
        <v>394</v>
      </c>
      <c r="C90" s="2" t="s">
        <v>395</v>
      </c>
      <c r="D90" t="s">
        <v>396</v>
      </c>
      <c r="E90" t="s">
        <v>183</v>
      </c>
      <c r="F90" t="s">
        <v>355</v>
      </c>
      <c r="G90" t="s">
        <v>185</v>
      </c>
      <c r="H90" t="s">
        <v>186</v>
      </c>
      <c r="K90" t="s">
        <v>356</v>
      </c>
      <c r="L90">
        <v>0</v>
      </c>
      <c r="M90" t="s">
        <v>357</v>
      </c>
      <c r="N90" t="s">
        <v>358</v>
      </c>
      <c r="O90" t="s">
        <v>360</v>
      </c>
      <c r="P90" t="s">
        <v>359</v>
      </c>
      <c r="Q90" t="s">
        <v>360</v>
      </c>
      <c r="R90" t="s">
        <v>360</v>
      </c>
      <c r="S90">
        <v>0</v>
      </c>
      <c r="T90">
        <v>1</v>
      </c>
      <c r="U90">
        <v>2</v>
      </c>
      <c r="V90">
        <v>0</v>
      </c>
      <c r="W90">
        <v>300</v>
      </c>
      <c r="X90" t="s">
        <v>360</v>
      </c>
      <c r="Y90" t="s">
        <v>361</v>
      </c>
      <c r="Z90">
        <v>42</v>
      </c>
      <c r="AA90">
        <v>0</v>
      </c>
      <c r="AB90" t="s">
        <v>361</v>
      </c>
      <c r="FB90">
        <v>1</v>
      </c>
      <c r="FC90">
        <v>1</v>
      </c>
      <c r="FD90">
        <v>1</v>
      </c>
      <c r="FE90">
        <v>1</v>
      </c>
      <c r="FF90">
        <v>0.97957839262186996</v>
      </c>
      <c r="FG90">
        <v>0.79194630872483196</v>
      </c>
      <c r="FH90">
        <v>0.98333333333333295</v>
      </c>
      <c r="FI90">
        <v>0.66292134831460603</v>
      </c>
    </row>
    <row r="91" spans="1:165" x14ac:dyDescent="0.2">
      <c r="A91" s="1">
        <v>45186.89744212963</v>
      </c>
      <c r="B91" t="s">
        <v>210</v>
      </c>
      <c r="C91" t="s">
        <v>397</v>
      </c>
      <c r="D91" t="s">
        <v>398</v>
      </c>
      <c r="E91" t="s">
        <v>183</v>
      </c>
      <c r="F91" t="s">
        <v>355</v>
      </c>
      <c r="G91" t="s">
        <v>185</v>
      </c>
      <c r="H91" t="s">
        <v>186</v>
      </c>
      <c r="K91" t="s">
        <v>356</v>
      </c>
      <c r="L91">
        <v>0</v>
      </c>
      <c r="M91" t="s">
        <v>357</v>
      </c>
      <c r="N91" t="s">
        <v>358</v>
      </c>
      <c r="O91" t="s">
        <v>360</v>
      </c>
      <c r="P91" t="s">
        <v>359</v>
      </c>
      <c r="Q91" t="s">
        <v>360</v>
      </c>
      <c r="R91" t="s">
        <v>360</v>
      </c>
      <c r="S91">
        <v>0</v>
      </c>
      <c r="T91">
        <v>1</v>
      </c>
      <c r="U91">
        <v>2</v>
      </c>
      <c r="V91">
        <v>0</v>
      </c>
      <c r="W91">
        <v>200</v>
      </c>
      <c r="X91" t="s">
        <v>360</v>
      </c>
      <c r="Y91" t="s">
        <v>361</v>
      </c>
      <c r="Z91">
        <v>42</v>
      </c>
      <c r="AA91">
        <v>0</v>
      </c>
      <c r="AB91" t="s">
        <v>361</v>
      </c>
      <c r="FB91">
        <v>1</v>
      </c>
      <c r="FC91">
        <v>1</v>
      </c>
      <c r="FD91">
        <v>1</v>
      </c>
      <c r="FE91">
        <v>1</v>
      </c>
      <c r="FF91">
        <v>0.98023715415019697</v>
      </c>
      <c r="FG91">
        <v>0.79999999999999905</v>
      </c>
      <c r="FH91">
        <v>0.98360655737704905</v>
      </c>
      <c r="FI91">
        <v>0.67415730337078605</v>
      </c>
    </row>
    <row r="92" spans="1:165" x14ac:dyDescent="0.2">
      <c r="A92" s="1">
        <v>45186.897418981483</v>
      </c>
      <c r="B92" t="s">
        <v>204</v>
      </c>
      <c r="C92" t="s">
        <v>399</v>
      </c>
      <c r="D92" t="s">
        <v>400</v>
      </c>
      <c r="E92" t="s">
        <v>183</v>
      </c>
      <c r="F92" t="s">
        <v>355</v>
      </c>
      <c r="G92" t="s">
        <v>185</v>
      </c>
      <c r="H92" t="s">
        <v>186</v>
      </c>
      <c r="K92" t="s">
        <v>356</v>
      </c>
      <c r="L92">
        <v>0</v>
      </c>
      <c r="M92" t="s">
        <v>357</v>
      </c>
      <c r="N92" t="s">
        <v>358</v>
      </c>
      <c r="O92" t="s">
        <v>360</v>
      </c>
      <c r="P92" t="s">
        <v>359</v>
      </c>
      <c r="Q92" t="s">
        <v>360</v>
      </c>
      <c r="R92" t="s">
        <v>360</v>
      </c>
      <c r="S92">
        <v>0</v>
      </c>
      <c r="T92">
        <v>1</v>
      </c>
      <c r="U92">
        <v>2</v>
      </c>
      <c r="V92">
        <v>0</v>
      </c>
      <c r="W92">
        <v>150</v>
      </c>
      <c r="X92" t="s">
        <v>360</v>
      </c>
      <c r="Y92" t="s">
        <v>361</v>
      </c>
      <c r="Z92">
        <v>42</v>
      </c>
      <c r="AA92">
        <v>0</v>
      </c>
      <c r="AB92" t="s">
        <v>361</v>
      </c>
      <c r="FB92">
        <v>1</v>
      </c>
      <c r="FC92">
        <v>1</v>
      </c>
      <c r="FD92">
        <v>1</v>
      </c>
      <c r="FE92">
        <v>1</v>
      </c>
      <c r="FF92">
        <v>0.97957839262186996</v>
      </c>
      <c r="FG92">
        <v>0.79194630872483196</v>
      </c>
      <c r="FH92">
        <v>0.98333333333333295</v>
      </c>
      <c r="FI92">
        <v>0.66292134831460603</v>
      </c>
    </row>
    <row r="93" spans="1:165" x14ac:dyDescent="0.2">
      <c r="A93" s="1">
        <v>45186.89739583333</v>
      </c>
      <c r="B93" t="s">
        <v>190</v>
      </c>
      <c r="C93" t="s">
        <v>401</v>
      </c>
      <c r="D93" t="s">
        <v>402</v>
      </c>
      <c r="E93" t="s">
        <v>183</v>
      </c>
      <c r="F93" t="s">
        <v>355</v>
      </c>
      <c r="G93" t="s">
        <v>185</v>
      </c>
      <c r="H93" t="s">
        <v>186</v>
      </c>
      <c r="K93" t="s">
        <v>356</v>
      </c>
      <c r="L93">
        <v>0</v>
      </c>
      <c r="M93" t="s">
        <v>357</v>
      </c>
      <c r="N93" t="s">
        <v>358</v>
      </c>
      <c r="O93" t="s">
        <v>360</v>
      </c>
      <c r="P93" t="s">
        <v>359</v>
      </c>
      <c r="Q93" t="s">
        <v>360</v>
      </c>
      <c r="R93" t="s">
        <v>360</v>
      </c>
      <c r="S93">
        <v>0</v>
      </c>
      <c r="T93">
        <v>1</v>
      </c>
      <c r="U93">
        <v>2</v>
      </c>
      <c r="V93">
        <v>0</v>
      </c>
      <c r="W93">
        <v>100</v>
      </c>
      <c r="X93" t="s">
        <v>360</v>
      </c>
      <c r="Y93" t="s">
        <v>361</v>
      </c>
      <c r="Z93">
        <v>42</v>
      </c>
      <c r="AA93">
        <v>0</v>
      </c>
      <c r="AB93" t="s">
        <v>361</v>
      </c>
      <c r="FB93">
        <v>1</v>
      </c>
      <c r="FC93">
        <v>1</v>
      </c>
      <c r="FD93">
        <v>1</v>
      </c>
      <c r="FE93">
        <v>1</v>
      </c>
      <c r="FF93">
        <v>0.97957839262186996</v>
      </c>
      <c r="FG93">
        <v>0.79194630872483196</v>
      </c>
      <c r="FH93">
        <v>0.98333333333333295</v>
      </c>
      <c r="FI93">
        <v>0.66292134831460603</v>
      </c>
    </row>
    <row r="94" spans="1:165" x14ac:dyDescent="0.2">
      <c r="A94" s="1">
        <v>45186.897372685184</v>
      </c>
      <c r="B94" t="s">
        <v>193</v>
      </c>
      <c r="C94" t="s">
        <v>403</v>
      </c>
      <c r="D94" t="s">
        <v>404</v>
      </c>
      <c r="E94" t="s">
        <v>183</v>
      </c>
      <c r="F94" t="s">
        <v>355</v>
      </c>
      <c r="G94" t="s">
        <v>185</v>
      </c>
      <c r="H94" t="s">
        <v>186</v>
      </c>
      <c r="K94" t="s">
        <v>356</v>
      </c>
      <c r="L94">
        <v>0</v>
      </c>
      <c r="M94" t="s">
        <v>357</v>
      </c>
      <c r="N94" t="s">
        <v>405</v>
      </c>
      <c r="O94">
        <v>10</v>
      </c>
      <c r="P94" t="s">
        <v>359</v>
      </c>
      <c r="Q94" t="s">
        <v>360</v>
      </c>
      <c r="R94" t="s">
        <v>360</v>
      </c>
      <c r="S94">
        <v>0</v>
      </c>
      <c r="T94">
        <v>1</v>
      </c>
      <c r="U94">
        <v>2</v>
      </c>
      <c r="V94">
        <v>0</v>
      </c>
      <c r="W94">
        <v>300</v>
      </c>
      <c r="X94" t="s">
        <v>360</v>
      </c>
      <c r="Y94" t="s">
        <v>361</v>
      </c>
      <c r="Z94">
        <v>42</v>
      </c>
      <c r="AA94">
        <v>0</v>
      </c>
      <c r="AB94" t="s">
        <v>361</v>
      </c>
      <c r="FB94">
        <v>0.98566485417696403</v>
      </c>
      <c r="FC94">
        <v>0.88745148771021898</v>
      </c>
      <c r="FD94">
        <v>0.82650602409638496</v>
      </c>
      <c r="FE94">
        <v>0.95810055865921695</v>
      </c>
      <c r="FF94">
        <v>0.96969696969696895</v>
      </c>
      <c r="FG94">
        <v>0.74444444444444402</v>
      </c>
      <c r="FH94">
        <v>0.73626373626373598</v>
      </c>
      <c r="FI94">
        <v>0.75280898876404401</v>
      </c>
    </row>
    <row r="95" spans="1:165" x14ac:dyDescent="0.2">
      <c r="A95" s="1">
        <v>45186.897349537037</v>
      </c>
      <c r="B95" t="s">
        <v>362</v>
      </c>
      <c r="C95" t="s">
        <v>406</v>
      </c>
      <c r="D95" t="s">
        <v>407</v>
      </c>
      <c r="E95" t="s">
        <v>183</v>
      </c>
      <c r="F95" t="s">
        <v>355</v>
      </c>
      <c r="G95" t="s">
        <v>185</v>
      </c>
      <c r="H95" t="s">
        <v>186</v>
      </c>
      <c r="K95" t="s">
        <v>356</v>
      </c>
      <c r="L95">
        <v>0</v>
      </c>
      <c r="M95" t="s">
        <v>357</v>
      </c>
      <c r="N95" t="s">
        <v>405</v>
      </c>
      <c r="O95">
        <v>10</v>
      </c>
      <c r="P95" t="s">
        <v>359</v>
      </c>
      <c r="Q95" t="s">
        <v>360</v>
      </c>
      <c r="R95" t="s">
        <v>360</v>
      </c>
      <c r="S95">
        <v>0</v>
      </c>
      <c r="T95">
        <v>1</v>
      </c>
      <c r="U95">
        <v>2</v>
      </c>
      <c r="V95">
        <v>0</v>
      </c>
      <c r="W95">
        <v>200</v>
      </c>
      <c r="X95" t="s">
        <v>360</v>
      </c>
      <c r="Y95" t="s">
        <v>361</v>
      </c>
      <c r="Z95">
        <v>42</v>
      </c>
      <c r="AA95">
        <v>0</v>
      </c>
      <c r="AB95" t="s">
        <v>361</v>
      </c>
      <c r="FB95">
        <v>0.98500576701268705</v>
      </c>
      <c r="FC95">
        <v>0.88166449934980495</v>
      </c>
      <c r="FD95">
        <v>0.82481751824817495</v>
      </c>
      <c r="FE95">
        <v>0.94692737430167595</v>
      </c>
      <c r="FF95">
        <v>0.96903820816864294</v>
      </c>
      <c r="FG95">
        <v>0.73743016759776503</v>
      </c>
      <c r="FH95">
        <v>0.73333333333333295</v>
      </c>
      <c r="FI95">
        <v>0.74157303370786498</v>
      </c>
    </row>
    <row r="96" spans="1:165" x14ac:dyDescent="0.2">
      <c r="A96" s="1">
        <v>45186.897337962961</v>
      </c>
      <c r="B96" t="s">
        <v>213</v>
      </c>
      <c r="C96" t="s">
        <v>408</v>
      </c>
      <c r="D96" t="s">
        <v>409</v>
      </c>
      <c r="E96" t="s">
        <v>183</v>
      </c>
      <c r="F96" t="s">
        <v>355</v>
      </c>
      <c r="G96" t="s">
        <v>185</v>
      </c>
      <c r="H96" t="s">
        <v>186</v>
      </c>
      <c r="K96" t="s">
        <v>356</v>
      </c>
      <c r="L96">
        <v>0</v>
      </c>
      <c r="M96" t="s">
        <v>357</v>
      </c>
      <c r="N96" t="s">
        <v>405</v>
      </c>
      <c r="O96">
        <v>10</v>
      </c>
      <c r="P96" t="s">
        <v>359</v>
      </c>
      <c r="Q96" t="s">
        <v>360</v>
      </c>
      <c r="R96" t="s">
        <v>360</v>
      </c>
      <c r="S96">
        <v>0</v>
      </c>
      <c r="T96">
        <v>1</v>
      </c>
      <c r="U96">
        <v>2</v>
      </c>
      <c r="V96">
        <v>0</v>
      </c>
      <c r="W96">
        <v>150</v>
      </c>
      <c r="X96" t="s">
        <v>360</v>
      </c>
      <c r="Y96" t="s">
        <v>361</v>
      </c>
      <c r="Z96">
        <v>42</v>
      </c>
      <c r="AA96">
        <v>0</v>
      </c>
      <c r="AB96" t="s">
        <v>361</v>
      </c>
      <c r="FB96">
        <v>0.98517053880375605</v>
      </c>
      <c r="FC96">
        <v>0.8828125</v>
      </c>
      <c r="FD96">
        <v>0.826829268292682</v>
      </c>
      <c r="FE96">
        <v>0.94692737430167595</v>
      </c>
      <c r="FF96">
        <v>0.97101449275362295</v>
      </c>
      <c r="FG96">
        <v>0.75</v>
      </c>
      <c r="FH96">
        <v>0.75862068965517204</v>
      </c>
      <c r="FI96">
        <v>0.74157303370786498</v>
      </c>
    </row>
    <row r="97" spans="1:165" x14ac:dyDescent="0.2">
      <c r="A97" s="1">
        <v>45186.897314814814</v>
      </c>
      <c r="B97" t="s">
        <v>228</v>
      </c>
      <c r="C97" t="s">
        <v>410</v>
      </c>
      <c r="D97" t="s">
        <v>411</v>
      </c>
      <c r="E97" t="s">
        <v>183</v>
      </c>
      <c r="F97" t="s">
        <v>355</v>
      </c>
      <c r="G97" t="s">
        <v>185</v>
      </c>
      <c r="H97" t="s">
        <v>186</v>
      </c>
      <c r="K97" t="s">
        <v>356</v>
      </c>
      <c r="L97">
        <v>0</v>
      </c>
      <c r="M97" t="s">
        <v>357</v>
      </c>
      <c r="N97" t="s">
        <v>405</v>
      </c>
      <c r="O97">
        <v>10</v>
      </c>
      <c r="P97" t="s">
        <v>359</v>
      </c>
      <c r="Q97" t="s">
        <v>360</v>
      </c>
      <c r="R97" t="s">
        <v>360</v>
      </c>
      <c r="S97">
        <v>0</v>
      </c>
      <c r="T97">
        <v>1</v>
      </c>
      <c r="U97">
        <v>2</v>
      </c>
      <c r="V97">
        <v>0</v>
      </c>
      <c r="W97">
        <v>100</v>
      </c>
      <c r="X97" t="s">
        <v>360</v>
      </c>
      <c r="Y97" t="s">
        <v>361</v>
      </c>
      <c r="Z97">
        <v>42</v>
      </c>
      <c r="AA97">
        <v>0</v>
      </c>
      <c r="AB97" t="s">
        <v>361</v>
      </c>
      <c r="FB97">
        <v>0.98533531059482604</v>
      </c>
      <c r="FC97">
        <v>0.88456549935149098</v>
      </c>
      <c r="FD97">
        <v>0.82566585956416405</v>
      </c>
      <c r="FE97">
        <v>0.95251396648044695</v>
      </c>
      <c r="FF97">
        <v>0.96837944664031606</v>
      </c>
      <c r="FG97">
        <v>0.73333333333333295</v>
      </c>
      <c r="FH97">
        <v>0.72527472527472503</v>
      </c>
      <c r="FI97">
        <v>0.74157303370786498</v>
      </c>
    </row>
    <row r="98" spans="1:165" x14ac:dyDescent="0.2">
      <c r="A98" s="1">
        <v>45186.897291666668</v>
      </c>
      <c r="B98" t="s">
        <v>187</v>
      </c>
      <c r="C98" t="s">
        <v>412</v>
      </c>
      <c r="D98" t="s">
        <v>413</v>
      </c>
      <c r="E98" t="s">
        <v>183</v>
      </c>
      <c r="F98" t="s">
        <v>355</v>
      </c>
      <c r="G98" t="s">
        <v>185</v>
      </c>
      <c r="H98" t="s">
        <v>186</v>
      </c>
      <c r="K98" t="s">
        <v>356</v>
      </c>
      <c r="L98">
        <v>0</v>
      </c>
      <c r="M98" t="s">
        <v>357</v>
      </c>
      <c r="N98" t="s">
        <v>405</v>
      </c>
      <c r="O98">
        <v>8</v>
      </c>
      <c r="P98" t="s">
        <v>359</v>
      </c>
      <c r="Q98" t="s">
        <v>360</v>
      </c>
      <c r="R98" t="s">
        <v>360</v>
      </c>
      <c r="S98">
        <v>0</v>
      </c>
      <c r="T98">
        <v>1</v>
      </c>
      <c r="U98">
        <v>2</v>
      </c>
      <c r="V98">
        <v>0</v>
      </c>
      <c r="W98">
        <v>300</v>
      </c>
      <c r="X98" t="s">
        <v>360</v>
      </c>
      <c r="Y98" t="s">
        <v>361</v>
      </c>
      <c r="Z98">
        <v>42</v>
      </c>
      <c r="AA98">
        <v>0</v>
      </c>
      <c r="AB98" t="s">
        <v>361</v>
      </c>
      <c r="FB98">
        <v>0.97610809029494106</v>
      </c>
      <c r="FC98">
        <v>0.81193255512321605</v>
      </c>
      <c r="FD98">
        <v>0.75786924939467304</v>
      </c>
      <c r="FE98">
        <v>0.87430167597765296</v>
      </c>
      <c r="FF98">
        <v>0.96706192358366205</v>
      </c>
      <c r="FG98">
        <v>0.73118279569892397</v>
      </c>
      <c r="FH98">
        <v>0.70103092783505105</v>
      </c>
      <c r="FI98">
        <v>0.76404494382022403</v>
      </c>
    </row>
    <row r="99" spans="1:165" x14ac:dyDescent="0.2">
      <c r="A99" s="1">
        <v>45186.897268518522</v>
      </c>
      <c r="B99" t="s">
        <v>204</v>
      </c>
      <c r="C99" t="s">
        <v>414</v>
      </c>
      <c r="D99" t="s">
        <v>415</v>
      </c>
      <c r="E99" t="s">
        <v>183</v>
      </c>
      <c r="F99" t="s">
        <v>355</v>
      </c>
      <c r="G99" t="s">
        <v>185</v>
      </c>
      <c r="H99" t="s">
        <v>186</v>
      </c>
      <c r="K99" t="s">
        <v>356</v>
      </c>
      <c r="L99">
        <v>0</v>
      </c>
      <c r="M99" t="s">
        <v>357</v>
      </c>
      <c r="N99" t="s">
        <v>405</v>
      </c>
      <c r="O99">
        <v>8</v>
      </c>
      <c r="P99" t="s">
        <v>359</v>
      </c>
      <c r="Q99" t="s">
        <v>360</v>
      </c>
      <c r="R99" t="s">
        <v>360</v>
      </c>
      <c r="S99">
        <v>0</v>
      </c>
      <c r="T99">
        <v>1</v>
      </c>
      <c r="U99">
        <v>2</v>
      </c>
      <c r="V99">
        <v>0</v>
      </c>
      <c r="W99">
        <v>200</v>
      </c>
      <c r="X99" t="s">
        <v>360</v>
      </c>
      <c r="Y99" t="s">
        <v>361</v>
      </c>
      <c r="Z99">
        <v>42</v>
      </c>
      <c r="AA99">
        <v>0</v>
      </c>
      <c r="AB99" t="s">
        <v>361</v>
      </c>
      <c r="FB99">
        <v>0.97627286208601005</v>
      </c>
      <c r="FC99">
        <v>0.81395348837209203</v>
      </c>
      <c r="FD99">
        <v>0.75721153846153799</v>
      </c>
      <c r="FE99">
        <v>0.87988826815642396</v>
      </c>
      <c r="FF99">
        <v>0.96574440052700905</v>
      </c>
      <c r="FG99">
        <v>0.72340425531914798</v>
      </c>
      <c r="FH99">
        <v>0.68686868686868596</v>
      </c>
      <c r="FI99">
        <v>0.76404494382022403</v>
      </c>
    </row>
    <row r="100" spans="1:165" x14ac:dyDescent="0.2">
      <c r="A100" s="1">
        <v>45186.897245370368</v>
      </c>
      <c r="B100" t="s">
        <v>190</v>
      </c>
      <c r="C100" t="s">
        <v>416</v>
      </c>
      <c r="D100" t="s">
        <v>417</v>
      </c>
      <c r="E100" t="s">
        <v>183</v>
      </c>
      <c r="F100" t="s">
        <v>355</v>
      </c>
      <c r="G100" t="s">
        <v>185</v>
      </c>
      <c r="H100" t="s">
        <v>186</v>
      </c>
      <c r="K100" t="s">
        <v>356</v>
      </c>
      <c r="L100">
        <v>0</v>
      </c>
      <c r="M100" t="s">
        <v>357</v>
      </c>
      <c r="N100" t="s">
        <v>405</v>
      </c>
      <c r="O100">
        <v>8</v>
      </c>
      <c r="P100" t="s">
        <v>359</v>
      </c>
      <c r="Q100" t="s">
        <v>360</v>
      </c>
      <c r="R100" t="s">
        <v>360</v>
      </c>
      <c r="S100">
        <v>0</v>
      </c>
      <c r="T100">
        <v>1</v>
      </c>
      <c r="U100">
        <v>2</v>
      </c>
      <c r="V100">
        <v>0</v>
      </c>
      <c r="W100">
        <v>150</v>
      </c>
      <c r="X100" t="s">
        <v>360</v>
      </c>
      <c r="Y100" t="s">
        <v>361</v>
      </c>
      <c r="Z100">
        <v>42</v>
      </c>
      <c r="AA100">
        <v>0</v>
      </c>
      <c r="AB100" t="s">
        <v>361</v>
      </c>
      <c r="FB100">
        <v>0.97643763387708005</v>
      </c>
      <c r="FC100">
        <v>0.81452658884565499</v>
      </c>
      <c r="FD100">
        <v>0.760290556900726</v>
      </c>
      <c r="FE100">
        <v>0.87709497206703901</v>
      </c>
      <c r="FF100">
        <v>0.96574440052700905</v>
      </c>
      <c r="FG100">
        <v>0.72340425531914798</v>
      </c>
      <c r="FH100">
        <v>0.68686868686868596</v>
      </c>
      <c r="FI100">
        <v>0.76404494382022403</v>
      </c>
    </row>
    <row r="101" spans="1:165" x14ac:dyDescent="0.2">
      <c r="A101" s="1">
        <v>45186.897233796299</v>
      </c>
      <c r="B101" t="s">
        <v>228</v>
      </c>
      <c r="C101" t="s">
        <v>418</v>
      </c>
      <c r="D101" t="s">
        <v>419</v>
      </c>
      <c r="E101" t="s">
        <v>183</v>
      </c>
      <c r="F101" t="s">
        <v>355</v>
      </c>
      <c r="G101" t="s">
        <v>185</v>
      </c>
      <c r="H101" t="s">
        <v>186</v>
      </c>
      <c r="K101" t="s">
        <v>356</v>
      </c>
      <c r="L101">
        <v>0</v>
      </c>
      <c r="M101" t="s">
        <v>357</v>
      </c>
      <c r="N101" t="s">
        <v>405</v>
      </c>
      <c r="O101">
        <v>8</v>
      </c>
      <c r="P101" t="s">
        <v>359</v>
      </c>
      <c r="Q101" t="s">
        <v>360</v>
      </c>
      <c r="R101" t="s">
        <v>360</v>
      </c>
      <c r="S101">
        <v>0</v>
      </c>
      <c r="T101">
        <v>1</v>
      </c>
      <c r="U101">
        <v>2</v>
      </c>
      <c r="V101">
        <v>0</v>
      </c>
      <c r="W101">
        <v>100</v>
      </c>
      <c r="X101" t="s">
        <v>360</v>
      </c>
      <c r="Y101" t="s">
        <v>361</v>
      </c>
      <c r="Z101">
        <v>42</v>
      </c>
      <c r="AA101">
        <v>0</v>
      </c>
      <c r="AB101" t="s">
        <v>361</v>
      </c>
      <c r="FB101">
        <v>0.97627286208601005</v>
      </c>
      <c r="FC101">
        <v>0.81538461538461504</v>
      </c>
      <c r="FD101">
        <v>0.75355450236966803</v>
      </c>
      <c r="FE101">
        <v>0.88826815642458101</v>
      </c>
      <c r="FF101">
        <v>0.96508563899868205</v>
      </c>
      <c r="FG101">
        <v>0.71957671957671898</v>
      </c>
      <c r="FH101">
        <v>0.68</v>
      </c>
      <c r="FI101">
        <v>0.76404494382022403</v>
      </c>
    </row>
    <row r="102" spans="1:165" x14ac:dyDescent="0.2">
      <c r="A102" s="1">
        <v>45186.896990740737</v>
      </c>
      <c r="B102" t="s">
        <v>426</v>
      </c>
      <c r="C102" t="s">
        <v>427</v>
      </c>
      <c r="D102" t="s">
        <v>428</v>
      </c>
      <c r="E102" t="s">
        <v>183</v>
      </c>
      <c r="F102" t="s">
        <v>355</v>
      </c>
      <c r="G102" t="s">
        <v>185</v>
      </c>
      <c r="H102" t="s">
        <v>186</v>
      </c>
    </row>
    <row r="103" spans="1:165" x14ac:dyDescent="0.2">
      <c r="A103" s="1">
        <v>45186.897210648145</v>
      </c>
      <c r="B103" t="s">
        <v>210</v>
      </c>
      <c r="C103" t="s">
        <v>420</v>
      </c>
      <c r="D103" t="s">
        <v>421</v>
      </c>
      <c r="E103" t="s">
        <v>183</v>
      </c>
      <c r="F103" t="s">
        <v>355</v>
      </c>
      <c r="G103" t="s">
        <v>185</v>
      </c>
      <c r="H103" t="s">
        <v>186</v>
      </c>
      <c r="K103" t="s">
        <v>356</v>
      </c>
      <c r="L103">
        <v>0</v>
      </c>
      <c r="M103" t="s">
        <v>357</v>
      </c>
      <c r="N103" t="s">
        <v>405</v>
      </c>
      <c r="O103">
        <v>6</v>
      </c>
      <c r="P103" t="s">
        <v>359</v>
      </c>
      <c r="Q103" t="s">
        <v>360</v>
      </c>
      <c r="R103" t="s">
        <v>360</v>
      </c>
      <c r="S103">
        <v>0</v>
      </c>
      <c r="T103">
        <v>1</v>
      </c>
      <c r="U103">
        <v>2</v>
      </c>
      <c r="V103">
        <v>0</v>
      </c>
      <c r="W103">
        <v>300</v>
      </c>
      <c r="X103" t="s">
        <v>360</v>
      </c>
      <c r="Y103" t="s">
        <v>361</v>
      </c>
      <c r="Z103">
        <v>42</v>
      </c>
      <c r="AA103">
        <v>0</v>
      </c>
      <c r="AB103" t="s">
        <v>361</v>
      </c>
      <c r="FB103">
        <v>0.96061954193442001</v>
      </c>
      <c r="FC103">
        <v>0.71100362756952795</v>
      </c>
      <c r="FD103">
        <v>0.62686567164179097</v>
      </c>
      <c r="FE103">
        <v>0.82122905027932902</v>
      </c>
      <c r="FF103">
        <v>0.95454545454545403</v>
      </c>
      <c r="FG103">
        <v>0.66341463414634105</v>
      </c>
      <c r="FH103">
        <v>0.58620689655172398</v>
      </c>
      <c r="FI103">
        <v>0.76404494382022403</v>
      </c>
    </row>
    <row r="104" spans="1:165" x14ac:dyDescent="0.2">
      <c r="A104" s="1">
        <v>45186.897187499999</v>
      </c>
      <c r="B104" t="s">
        <v>213</v>
      </c>
      <c r="C104" t="s">
        <v>422</v>
      </c>
      <c r="D104" t="s">
        <v>423</v>
      </c>
      <c r="E104" t="s">
        <v>183</v>
      </c>
      <c r="F104" t="s">
        <v>355</v>
      </c>
      <c r="G104" t="s">
        <v>185</v>
      </c>
      <c r="H104" t="s">
        <v>186</v>
      </c>
      <c r="K104" t="s">
        <v>356</v>
      </c>
      <c r="L104">
        <v>0</v>
      </c>
      <c r="M104" t="s">
        <v>357</v>
      </c>
      <c r="N104" t="s">
        <v>405</v>
      </c>
      <c r="O104">
        <v>6</v>
      </c>
      <c r="P104" t="s">
        <v>359</v>
      </c>
      <c r="Q104" t="s">
        <v>360</v>
      </c>
      <c r="R104" t="s">
        <v>360</v>
      </c>
      <c r="S104">
        <v>0</v>
      </c>
      <c r="T104">
        <v>1</v>
      </c>
      <c r="U104">
        <v>2</v>
      </c>
      <c r="V104">
        <v>0</v>
      </c>
      <c r="W104">
        <v>200</v>
      </c>
      <c r="X104" t="s">
        <v>360</v>
      </c>
      <c r="Y104" t="s">
        <v>361</v>
      </c>
      <c r="Z104">
        <v>42</v>
      </c>
      <c r="AA104">
        <v>0</v>
      </c>
      <c r="AB104" t="s">
        <v>361</v>
      </c>
      <c r="FB104">
        <v>0.95930136760586504</v>
      </c>
      <c r="FC104">
        <v>0.70419161676646602</v>
      </c>
      <c r="FD104">
        <v>0.61635220125786105</v>
      </c>
      <c r="FE104">
        <v>0.82122905027932902</v>
      </c>
      <c r="FF104">
        <v>0.95191040843214703</v>
      </c>
      <c r="FG104">
        <v>0.65071770334928203</v>
      </c>
      <c r="FH104">
        <v>0.56666666666666599</v>
      </c>
      <c r="FI104">
        <v>0.76404494382022403</v>
      </c>
    </row>
    <row r="105" spans="1:165" x14ac:dyDescent="0.2">
      <c r="A105" s="1">
        <v>45186.897175925929</v>
      </c>
      <c r="B105" t="s">
        <v>190</v>
      </c>
      <c r="C105" t="s">
        <v>424</v>
      </c>
      <c r="D105" t="s">
        <v>425</v>
      </c>
      <c r="E105" t="s">
        <v>183</v>
      </c>
      <c r="F105" t="s">
        <v>355</v>
      </c>
      <c r="G105" t="s">
        <v>185</v>
      </c>
      <c r="H105" t="s">
        <v>186</v>
      </c>
      <c r="K105" t="s">
        <v>356</v>
      </c>
      <c r="L105">
        <v>0</v>
      </c>
      <c r="M105" t="s">
        <v>357</v>
      </c>
      <c r="N105" t="s">
        <v>405</v>
      </c>
      <c r="O105">
        <v>6</v>
      </c>
      <c r="P105" t="s">
        <v>359</v>
      </c>
      <c r="Q105" t="s">
        <v>360</v>
      </c>
      <c r="R105" t="s">
        <v>360</v>
      </c>
      <c r="S105">
        <v>0</v>
      </c>
      <c r="T105">
        <v>1</v>
      </c>
      <c r="U105">
        <v>2</v>
      </c>
      <c r="V105">
        <v>0</v>
      </c>
      <c r="W105">
        <v>150</v>
      </c>
      <c r="X105" t="s">
        <v>360</v>
      </c>
      <c r="Y105" t="s">
        <v>361</v>
      </c>
      <c r="Z105">
        <v>42</v>
      </c>
      <c r="AA105">
        <v>0</v>
      </c>
      <c r="AB105" t="s">
        <v>361</v>
      </c>
      <c r="FB105">
        <v>0.95996045477014302</v>
      </c>
      <c r="FC105">
        <v>0.70758122743682295</v>
      </c>
      <c r="FD105">
        <v>0.62156448202959802</v>
      </c>
      <c r="FE105">
        <v>0.82122905027932902</v>
      </c>
      <c r="FF105">
        <v>0.95125164690382003</v>
      </c>
      <c r="FG105">
        <v>0.64077669902912604</v>
      </c>
      <c r="FH105">
        <v>0.56410256410256399</v>
      </c>
      <c r="FI105">
        <v>0.74157303370786498</v>
      </c>
    </row>
    <row r="106" spans="1:165" x14ac:dyDescent="0.2">
      <c r="A106" s="1">
        <v>45186.897152777776</v>
      </c>
      <c r="B106" t="s">
        <v>207</v>
      </c>
      <c r="C106" t="s">
        <v>429</v>
      </c>
      <c r="D106" t="s">
        <v>430</v>
      </c>
      <c r="E106" t="s">
        <v>183</v>
      </c>
      <c r="F106" t="s">
        <v>355</v>
      </c>
      <c r="G106" t="s">
        <v>185</v>
      </c>
      <c r="H106" t="s">
        <v>186</v>
      </c>
      <c r="K106" t="s">
        <v>356</v>
      </c>
      <c r="L106">
        <v>0</v>
      </c>
      <c r="M106" t="s">
        <v>357</v>
      </c>
      <c r="N106" t="s">
        <v>405</v>
      </c>
      <c r="O106">
        <v>6</v>
      </c>
      <c r="P106" t="s">
        <v>359</v>
      </c>
      <c r="Q106" t="s">
        <v>360</v>
      </c>
      <c r="R106" t="s">
        <v>360</v>
      </c>
      <c r="S106">
        <v>0</v>
      </c>
      <c r="T106">
        <v>1</v>
      </c>
      <c r="U106">
        <v>2</v>
      </c>
      <c r="V106">
        <v>0</v>
      </c>
      <c r="W106">
        <v>100</v>
      </c>
      <c r="X106" t="s">
        <v>360</v>
      </c>
      <c r="Y106" t="s">
        <v>361</v>
      </c>
      <c r="Z106">
        <v>42</v>
      </c>
      <c r="AA106">
        <v>0</v>
      </c>
      <c r="AB106" t="s">
        <v>361</v>
      </c>
      <c r="FB106">
        <v>0.96111385730762799</v>
      </c>
      <c r="FC106">
        <v>0.71359223300970798</v>
      </c>
      <c r="FD106">
        <v>0.63090128755364805</v>
      </c>
      <c r="FE106">
        <v>0.82122905027932902</v>
      </c>
      <c r="FF106">
        <v>0.95454545454545403</v>
      </c>
      <c r="FG106">
        <v>0.65671641791044699</v>
      </c>
      <c r="FH106">
        <v>0.58928571428571397</v>
      </c>
      <c r="FI106">
        <v>0.74157303370786498</v>
      </c>
    </row>
    <row r="107" spans="1:165" x14ac:dyDescent="0.2">
      <c r="A107" s="1">
        <v>45186.897129629629</v>
      </c>
      <c r="B107" t="s">
        <v>204</v>
      </c>
      <c r="C107" t="s">
        <v>431</v>
      </c>
      <c r="D107" t="s">
        <v>432</v>
      </c>
      <c r="E107" t="s">
        <v>183</v>
      </c>
      <c r="F107" t="s">
        <v>355</v>
      </c>
      <c r="G107" t="s">
        <v>185</v>
      </c>
      <c r="H107" t="s">
        <v>186</v>
      </c>
      <c r="K107" t="s">
        <v>356</v>
      </c>
      <c r="L107">
        <v>0</v>
      </c>
      <c r="M107" t="s">
        <v>357</v>
      </c>
      <c r="N107" t="s">
        <v>405</v>
      </c>
      <c r="O107">
        <v>4</v>
      </c>
      <c r="P107" t="s">
        <v>359</v>
      </c>
      <c r="Q107" t="s">
        <v>360</v>
      </c>
      <c r="R107" t="s">
        <v>360</v>
      </c>
      <c r="S107">
        <v>0</v>
      </c>
      <c r="T107">
        <v>1</v>
      </c>
      <c r="U107">
        <v>2</v>
      </c>
      <c r="V107">
        <v>0</v>
      </c>
      <c r="W107">
        <v>300</v>
      </c>
      <c r="X107" t="s">
        <v>360</v>
      </c>
      <c r="Y107" t="s">
        <v>361</v>
      </c>
      <c r="Z107">
        <v>42</v>
      </c>
      <c r="AA107">
        <v>0</v>
      </c>
      <c r="AB107" t="s">
        <v>361</v>
      </c>
      <c r="FB107">
        <v>0.91085846103147095</v>
      </c>
      <c r="FC107">
        <v>0.49580615097856401</v>
      </c>
      <c r="FD107">
        <v>0.372027972027972</v>
      </c>
      <c r="FE107">
        <v>0.74301675977653603</v>
      </c>
      <c r="FF107">
        <v>0.89855072463768104</v>
      </c>
      <c r="FG107">
        <v>0.44604316546762501</v>
      </c>
      <c r="FH107">
        <v>0.32804232804232802</v>
      </c>
      <c r="FI107">
        <v>0.69662921348314599</v>
      </c>
    </row>
    <row r="108" spans="1:165" x14ac:dyDescent="0.2">
      <c r="A108" s="1">
        <v>45186.897118055553</v>
      </c>
      <c r="B108" t="s">
        <v>190</v>
      </c>
      <c r="C108" t="s">
        <v>433</v>
      </c>
      <c r="D108" t="s">
        <v>434</v>
      </c>
      <c r="E108" t="s">
        <v>183</v>
      </c>
      <c r="F108" t="s">
        <v>355</v>
      </c>
      <c r="G108" t="s">
        <v>185</v>
      </c>
      <c r="H108" t="s">
        <v>186</v>
      </c>
      <c r="K108" t="s">
        <v>356</v>
      </c>
      <c r="L108">
        <v>0</v>
      </c>
      <c r="M108" t="s">
        <v>357</v>
      </c>
      <c r="N108" t="s">
        <v>405</v>
      </c>
      <c r="O108">
        <v>4</v>
      </c>
      <c r="P108" t="s">
        <v>359</v>
      </c>
      <c r="Q108" t="s">
        <v>360</v>
      </c>
      <c r="R108" t="s">
        <v>360</v>
      </c>
      <c r="S108">
        <v>0</v>
      </c>
      <c r="T108">
        <v>1</v>
      </c>
      <c r="U108">
        <v>2</v>
      </c>
      <c r="V108">
        <v>0</v>
      </c>
      <c r="W108">
        <v>200</v>
      </c>
      <c r="X108" t="s">
        <v>360</v>
      </c>
      <c r="Y108" t="s">
        <v>361</v>
      </c>
      <c r="Z108">
        <v>42</v>
      </c>
      <c r="AA108">
        <v>0</v>
      </c>
      <c r="AB108" t="s">
        <v>361</v>
      </c>
      <c r="FB108">
        <v>0.913000494315373</v>
      </c>
      <c r="FC108">
        <v>0.498098859315589</v>
      </c>
      <c r="FD108">
        <v>0.37752161383285299</v>
      </c>
      <c r="FE108">
        <v>0.73184357541899403</v>
      </c>
      <c r="FF108">
        <v>0.89789196310935404</v>
      </c>
      <c r="FG108">
        <v>0.44043321299638899</v>
      </c>
      <c r="FH108">
        <v>0.32446808510638298</v>
      </c>
      <c r="FI108">
        <v>0.68539325842696597</v>
      </c>
    </row>
    <row r="109" spans="1:165" x14ac:dyDescent="0.2">
      <c r="A109" s="1">
        <v>45186.897094907406</v>
      </c>
      <c r="B109" t="s">
        <v>207</v>
      </c>
      <c r="C109" t="s">
        <v>435</v>
      </c>
      <c r="D109" t="s">
        <v>436</v>
      </c>
      <c r="E109" t="s">
        <v>183</v>
      </c>
      <c r="F109" t="s">
        <v>355</v>
      </c>
      <c r="G109" t="s">
        <v>185</v>
      </c>
      <c r="H109" t="s">
        <v>186</v>
      </c>
      <c r="K109" t="s">
        <v>356</v>
      </c>
      <c r="L109">
        <v>0</v>
      </c>
      <c r="M109" t="s">
        <v>357</v>
      </c>
      <c r="N109" t="s">
        <v>405</v>
      </c>
      <c r="O109">
        <v>4</v>
      </c>
      <c r="P109" t="s">
        <v>359</v>
      </c>
      <c r="Q109" t="s">
        <v>360</v>
      </c>
      <c r="R109" t="s">
        <v>360</v>
      </c>
      <c r="S109">
        <v>0</v>
      </c>
      <c r="T109">
        <v>1</v>
      </c>
      <c r="U109">
        <v>2</v>
      </c>
      <c r="V109">
        <v>0</v>
      </c>
      <c r="W109">
        <v>150</v>
      </c>
      <c r="X109" t="s">
        <v>360</v>
      </c>
      <c r="Y109" t="s">
        <v>361</v>
      </c>
      <c r="Z109">
        <v>42</v>
      </c>
      <c r="AA109">
        <v>0</v>
      </c>
      <c r="AB109" t="s">
        <v>361</v>
      </c>
      <c r="FB109">
        <v>0.91382435327071998</v>
      </c>
      <c r="FC109">
        <v>0.504265402843601</v>
      </c>
      <c r="FD109">
        <v>0.38163558106169299</v>
      </c>
      <c r="FE109">
        <v>0.74301675977653603</v>
      </c>
      <c r="FF109">
        <v>0.89855072463768104</v>
      </c>
      <c r="FG109">
        <v>0.44604316546762501</v>
      </c>
      <c r="FH109">
        <v>0.32804232804232802</v>
      </c>
      <c r="FI109">
        <v>0.69662921348314599</v>
      </c>
    </row>
    <row r="110" spans="1:165" x14ac:dyDescent="0.2">
      <c r="A110" s="1">
        <v>45186.897083333337</v>
      </c>
      <c r="B110" t="s">
        <v>391</v>
      </c>
      <c r="C110" t="s">
        <v>437</v>
      </c>
      <c r="D110" t="s">
        <v>438</v>
      </c>
      <c r="E110" t="s">
        <v>183</v>
      </c>
      <c r="F110" t="s">
        <v>355</v>
      </c>
      <c r="G110" t="s">
        <v>185</v>
      </c>
      <c r="H110" t="s">
        <v>186</v>
      </c>
      <c r="K110" t="s">
        <v>356</v>
      </c>
      <c r="L110">
        <v>0</v>
      </c>
      <c r="M110" t="s">
        <v>357</v>
      </c>
      <c r="N110" t="s">
        <v>405</v>
      </c>
      <c r="O110">
        <v>4</v>
      </c>
      <c r="P110" t="s">
        <v>359</v>
      </c>
      <c r="Q110" t="s">
        <v>360</v>
      </c>
      <c r="R110" t="s">
        <v>360</v>
      </c>
      <c r="S110">
        <v>0</v>
      </c>
      <c r="T110">
        <v>1</v>
      </c>
      <c r="U110">
        <v>2</v>
      </c>
      <c r="V110">
        <v>0</v>
      </c>
      <c r="W110">
        <v>100</v>
      </c>
      <c r="X110" t="s">
        <v>360</v>
      </c>
      <c r="Y110" t="s">
        <v>361</v>
      </c>
      <c r="Z110">
        <v>42</v>
      </c>
      <c r="AA110">
        <v>0</v>
      </c>
      <c r="AB110" t="s">
        <v>361</v>
      </c>
      <c r="FB110">
        <v>0.91860273521173097</v>
      </c>
      <c r="FC110">
        <v>0.51945525291828798</v>
      </c>
      <c r="FD110">
        <v>0.398507462686567</v>
      </c>
      <c r="FE110">
        <v>0.74581005586592097</v>
      </c>
      <c r="FF110">
        <v>0.90118577075098805</v>
      </c>
      <c r="FG110">
        <v>0.452554744525547</v>
      </c>
      <c r="FH110">
        <v>0.33513513513513499</v>
      </c>
      <c r="FI110">
        <v>0.69662921348314599</v>
      </c>
    </row>
    <row r="111" spans="1:165" x14ac:dyDescent="0.2">
      <c r="A111" s="1">
        <v>45186.897060185183</v>
      </c>
      <c r="B111" t="s">
        <v>300</v>
      </c>
      <c r="C111" t="s">
        <v>439</v>
      </c>
      <c r="D111" t="s">
        <v>440</v>
      </c>
      <c r="E111" t="s">
        <v>183</v>
      </c>
      <c r="F111" t="s">
        <v>355</v>
      </c>
      <c r="G111" t="s">
        <v>185</v>
      </c>
      <c r="H111" t="s">
        <v>186</v>
      </c>
      <c r="K111" t="s">
        <v>356</v>
      </c>
      <c r="L111">
        <v>0</v>
      </c>
      <c r="M111" t="s">
        <v>357</v>
      </c>
      <c r="N111" t="s">
        <v>405</v>
      </c>
      <c r="O111" t="s">
        <v>360</v>
      </c>
      <c r="P111" t="s">
        <v>359</v>
      </c>
      <c r="Q111" t="s">
        <v>360</v>
      </c>
      <c r="R111" t="s">
        <v>360</v>
      </c>
      <c r="S111">
        <v>0</v>
      </c>
      <c r="T111">
        <v>1</v>
      </c>
      <c r="U111">
        <v>2</v>
      </c>
      <c r="V111">
        <v>0</v>
      </c>
      <c r="W111">
        <v>300</v>
      </c>
      <c r="X111" t="s">
        <v>360</v>
      </c>
      <c r="Y111" t="s">
        <v>361</v>
      </c>
      <c r="Z111">
        <v>42</v>
      </c>
      <c r="AA111">
        <v>0</v>
      </c>
      <c r="AB111" t="s">
        <v>361</v>
      </c>
      <c r="FB111">
        <v>1</v>
      </c>
      <c r="FC111">
        <v>1</v>
      </c>
      <c r="FD111">
        <v>1</v>
      </c>
      <c r="FE111">
        <v>1</v>
      </c>
      <c r="FF111">
        <v>0.98023715415019697</v>
      </c>
      <c r="FG111">
        <v>0.79999999999999905</v>
      </c>
      <c r="FH111">
        <v>0.98360655737704905</v>
      </c>
      <c r="FI111">
        <v>0.67415730337078605</v>
      </c>
    </row>
    <row r="112" spans="1:165" x14ac:dyDescent="0.2">
      <c r="A112" s="1">
        <v>45186.897037037037</v>
      </c>
      <c r="B112" t="s">
        <v>210</v>
      </c>
      <c r="C112" t="s">
        <v>441</v>
      </c>
      <c r="D112" t="s">
        <v>442</v>
      </c>
      <c r="E112" t="s">
        <v>183</v>
      </c>
      <c r="F112" t="s">
        <v>355</v>
      </c>
      <c r="G112" t="s">
        <v>185</v>
      </c>
      <c r="H112" t="s">
        <v>186</v>
      </c>
      <c r="K112" t="s">
        <v>356</v>
      </c>
      <c r="L112">
        <v>0</v>
      </c>
      <c r="M112" t="s">
        <v>357</v>
      </c>
      <c r="N112" t="s">
        <v>405</v>
      </c>
      <c r="O112" t="s">
        <v>360</v>
      </c>
      <c r="P112" t="s">
        <v>359</v>
      </c>
      <c r="Q112" t="s">
        <v>360</v>
      </c>
      <c r="R112" t="s">
        <v>360</v>
      </c>
      <c r="S112">
        <v>0</v>
      </c>
      <c r="T112">
        <v>1</v>
      </c>
      <c r="U112">
        <v>2</v>
      </c>
      <c r="V112">
        <v>0</v>
      </c>
      <c r="W112">
        <v>200</v>
      </c>
      <c r="X112" t="s">
        <v>360</v>
      </c>
      <c r="Y112" t="s">
        <v>361</v>
      </c>
      <c r="Z112">
        <v>42</v>
      </c>
      <c r="AA112">
        <v>0</v>
      </c>
      <c r="AB112" t="s">
        <v>361</v>
      </c>
      <c r="FB112">
        <v>1</v>
      </c>
      <c r="FC112">
        <v>1</v>
      </c>
      <c r="FD112">
        <v>1</v>
      </c>
      <c r="FE112">
        <v>1</v>
      </c>
      <c r="FF112">
        <v>0.98023715415019697</v>
      </c>
      <c r="FG112">
        <v>0.79999999999999905</v>
      </c>
      <c r="FH112">
        <v>0.98360655737704905</v>
      </c>
      <c r="FI112">
        <v>0.67415730337078605</v>
      </c>
    </row>
    <row r="113" spans="1:180" x14ac:dyDescent="0.2">
      <c r="A113" s="1">
        <v>45186.897013888891</v>
      </c>
      <c r="B113" t="s">
        <v>443</v>
      </c>
      <c r="C113" t="s">
        <v>444</v>
      </c>
      <c r="D113" t="s">
        <v>445</v>
      </c>
      <c r="E113" t="s">
        <v>183</v>
      </c>
      <c r="F113" t="s">
        <v>355</v>
      </c>
      <c r="G113" t="s">
        <v>185</v>
      </c>
      <c r="H113" t="s">
        <v>186</v>
      </c>
      <c r="K113" t="s">
        <v>356</v>
      </c>
      <c r="L113">
        <v>0</v>
      </c>
      <c r="M113" t="s">
        <v>357</v>
      </c>
      <c r="N113" t="s">
        <v>405</v>
      </c>
      <c r="O113" t="s">
        <v>360</v>
      </c>
      <c r="P113" t="s">
        <v>359</v>
      </c>
      <c r="Q113" t="s">
        <v>360</v>
      </c>
      <c r="R113" t="s">
        <v>360</v>
      </c>
      <c r="S113">
        <v>0</v>
      </c>
      <c r="T113">
        <v>1</v>
      </c>
      <c r="U113">
        <v>2</v>
      </c>
      <c r="V113">
        <v>0</v>
      </c>
      <c r="W113">
        <v>150</v>
      </c>
      <c r="X113" t="s">
        <v>360</v>
      </c>
      <c r="Y113" t="s">
        <v>361</v>
      </c>
      <c r="Z113">
        <v>42</v>
      </c>
      <c r="AA113">
        <v>0</v>
      </c>
      <c r="AB113" t="s">
        <v>361</v>
      </c>
      <c r="AC113">
        <v>0.85969069270155996</v>
      </c>
      <c r="EK113">
        <v>0.97785977859778594</v>
      </c>
      <c r="EL113">
        <v>0.86689425770308104</v>
      </c>
      <c r="EM113">
        <v>0.79807692307692302</v>
      </c>
      <c r="EN113">
        <v>29</v>
      </c>
      <c r="EO113">
        <v>13</v>
      </c>
      <c r="EP113">
        <v>0.86458333333333304</v>
      </c>
      <c r="EQ113">
        <v>0.74107142857142805</v>
      </c>
      <c r="ER113">
        <v>1772</v>
      </c>
      <c r="ES113">
        <v>83</v>
      </c>
      <c r="FB113">
        <v>1</v>
      </c>
      <c r="FC113">
        <v>1</v>
      </c>
      <c r="FD113">
        <v>1</v>
      </c>
      <c r="FE113">
        <v>1</v>
      </c>
      <c r="FF113">
        <v>0.98089591567852397</v>
      </c>
      <c r="FG113">
        <v>0.80536912751677803</v>
      </c>
      <c r="FH113">
        <v>1</v>
      </c>
      <c r="FI113">
        <v>0.67415730337078605</v>
      </c>
      <c r="FW113" t="s">
        <v>178</v>
      </c>
    </row>
    <row r="114" spans="1:180" x14ac:dyDescent="0.2">
      <c r="A114" s="1">
        <v>45186.896990740737</v>
      </c>
      <c r="B114" t="s">
        <v>228</v>
      </c>
      <c r="C114" t="s">
        <v>446</v>
      </c>
      <c r="D114" t="s">
        <v>447</v>
      </c>
      <c r="E114" t="s">
        <v>183</v>
      </c>
      <c r="F114" t="s">
        <v>355</v>
      </c>
      <c r="G114" t="s">
        <v>185</v>
      </c>
      <c r="H114" t="s">
        <v>186</v>
      </c>
      <c r="K114" t="s">
        <v>356</v>
      </c>
      <c r="L114">
        <v>0</v>
      </c>
      <c r="M114" t="s">
        <v>357</v>
      </c>
      <c r="N114" t="s">
        <v>405</v>
      </c>
      <c r="O114" t="s">
        <v>360</v>
      </c>
      <c r="P114" t="s">
        <v>359</v>
      </c>
      <c r="Q114" t="s">
        <v>360</v>
      </c>
      <c r="R114" t="s">
        <v>360</v>
      </c>
      <c r="S114">
        <v>0</v>
      </c>
      <c r="T114">
        <v>1</v>
      </c>
      <c r="U114">
        <v>2</v>
      </c>
      <c r="V114">
        <v>0</v>
      </c>
      <c r="W114">
        <v>100</v>
      </c>
      <c r="X114" t="s">
        <v>360</v>
      </c>
      <c r="Y114" t="s">
        <v>361</v>
      </c>
      <c r="Z114">
        <v>42</v>
      </c>
      <c r="AA114">
        <v>0</v>
      </c>
      <c r="AB114" t="s">
        <v>361</v>
      </c>
      <c r="FB114">
        <v>1</v>
      </c>
      <c r="FC114">
        <v>1</v>
      </c>
      <c r="FD114">
        <v>1</v>
      </c>
      <c r="FE114">
        <v>1</v>
      </c>
      <c r="FF114">
        <v>0.98023715415019697</v>
      </c>
      <c r="FG114">
        <v>0.80263157894736803</v>
      </c>
      <c r="FH114">
        <v>0.96825396825396803</v>
      </c>
      <c r="FI114">
        <v>0.68539325842696597</v>
      </c>
    </row>
    <row r="115" spans="1:180" x14ac:dyDescent="0.2">
      <c r="A115" s="1">
        <v>45186.896944444445</v>
      </c>
      <c r="B115" t="s">
        <v>448</v>
      </c>
      <c r="C115" t="s">
        <v>449</v>
      </c>
      <c r="D115" t="s">
        <v>450</v>
      </c>
      <c r="E115" t="s">
        <v>183</v>
      </c>
      <c r="F115" t="s">
        <v>355</v>
      </c>
      <c r="G115" t="s">
        <v>185</v>
      </c>
      <c r="H115" t="s">
        <v>186</v>
      </c>
      <c r="I115">
        <v>16</v>
      </c>
      <c r="FB115">
        <v>0.91151754819574804</v>
      </c>
      <c r="FC115">
        <v>9.4435075885328804E-2</v>
      </c>
      <c r="FD115">
        <v>0.11914893617021199</v>
      </c>
      <c r="FE115">
        <v>7.8212290502793297E-2</v>
      </c>
      <c r="FF115">
        <v>0.91699604743082996</v>
      </c>
      <c r="FG115">
        <v>0.11267605633802801</v>
      </c>
      <c r="FH115">
        <v>0.15094339622641501</v>
      </c>
      <c r="FI115">
        <v>8.98876404494382E-2</v>
      </c>
    </row>
    <row r="116" spans="1:180" x14ac:dyDescent="0.2">
      <c r="A116" s="1">
        <v>45186.896898148145</v>
      </c>
      <c r="B116" t="s">
        <v>318</v>
      </c>
      <c r="C116" t="s">
        <v>451</v>
      </c>
      <c r="D116" t="s">
        <v>452</v>
      </c>
      <c r="E116" t="s">
        <v>183</v>
      </c>
      <c r="F116" t="s">
        <v>355</v>
      </c>
      <c r="G116" t="s">
        <v>185</v>
      </c>
      <c r="H116" t="s">
        <v>186</v>
      </c>
      <c r="I116">
        <v>16</v>
      </c>
      <c r="FB116">
        <v>0.99324435656615495</v>
      </c>
      <c r="FC116">
        <v>0.94329183955739904</v>
      </c>
      <c r="FD116">
        <v>0.93424657534246502</v>
      </c>
      <c r="FE116">
        <v>0.95251396648044695</v>
      </c>
      <c r="FF116">
        <v>0.95915678524374104</v>
      </c>
      <c r="FG116">
        <v>0.66666666666666596</v>
      </c>
      <c r="FH116">
        <v>0.63917525773195805</v>
      </c>
      <c r="FI116">
        <v>0.69662921348314599</v>
      </c>
    </row>
    <row r="117" spans="1:180" x14ac:dyDescent="0.2">
      <c r="A117" s="1">
        <v>45186.896840277775</v>
      </c>
      <c r="B117" t="s">
        <v>453</v>
      </c>
      <c r="C117" t="s">
        <v>454</v>
      </c>
      <c r="D117" t="s">
        <v>455</v>
      </c>
      <c r="E117" t="s">
        <v>183</v>
      </c>
      <c r="F117" t="s">
        <v>355</v>
      </c>
      <c r="G117" t="s">
        <v>185</v>
      </c>
      <c r="H117" t="s">
        <v>186</v>
      </c>
      <c r="I117">
        <v>16</v>
      </c>
      <c r="FB117">
        <v>1</v>
      </c>
      <c r="FC117">
        <v>1</v>
      </c>
      <c r="FD117">
        <v>1</v>
      </c>
      <c r="FE117">
        <v>1</v>
      </c>
      <c r="FF117">
        <v>0.96047430830039504</v>
      </c>
      <c r="FG117">
        <v>0.67391304347825998</v>
      </c>
      <c r="FH117">
        <v>0.65263157894736801</v>
      </c>
      <c r="FI117">
        <v>0.69662921348314599</v>
      </c>
    </row>
    <row r="118" spans="1:180" x14ac:dyDescent="0.2">
      <c r="A118" s="1">
        <v>45186.896793981483</v>
      </c>
      <c r="B118" t="s">
        <v>289</v>
      </c>
      <c r="C118" t="s">
        <v>456</v>
      </c>
      <c r="D118" t="s">
        <v>457</v>
      </c>
      <c r="E118" t="s">
        <v>183</v>
      </c>
      <c r="F118" t="s">
        <v>355</v>
      </c>
      <c r="G118" t="s">
        <v>185</v>
      </c>
      <c r="H118" t="s">
        <v>186</v>
      </c>
      <c r="I118">
        <v>16</v>
      </c>
      <c r="FB118">
        <v>1</v>
      </c>
      <c r="FC118">
        <v>1</v>
      </c>
      <c r="FD118">
        <v>1</v>
      </c>
      <c r="FE118">
        <v>1</v>
      </c>
      <c r="FF118">
        <v>0.95322793148880103</v>
      </c>
      <c r="FG118">
        <v>0.64321608040200995</v>
      </c>
      <c r="FH118">
        <v>0.58181818181818101</v>
      </c>
      <c r="FI118">
        <v>0.71910112359550504</v>
      </c>
    </row>
    <row r="119" spans="1:180" x14ac:dyDescent="0.2">
      <c r="A119" s="1">
        <v>45186.896747685183</v>
      </c>
      <c r="B119" t="s">
        <v>236</v>
      </c>
      <c r="C119" t="s">
        <v>458</v>
      </c>
      <c r="D119" t="s">
        <v>459</v>
      </c>
      <c r="E119" t="s">
        <v>183</v>
      </c>
      <c r="F119" t="s">
        <v>355</v>
      </c>
      <c r="G119" t="s">
        <v>185</v>
      </c>
      <c r="H119" t="s">
        <v>186</v>
      </c>
      <c r="I119">
        <v>16</v>
      </c>
      <c r="FB119">
        <v>0.75037073652990605</v>
      </c>
      <c r="FC119">
        <v>0.217054263565891</v>
      </c>
      <c r="FD119">
        <v>0.13316423589093199</v>
      </c>
      <c r="FE119">
        <v>0.58659217877094905</v>
      </c>
      <c r="FF119">
        <v>0.75494071146245001</v>
      </c>
      <c r="FG119">
        <v>0.22499999999999901</v>
      </c>
      <c r="FH119">
        <v>0.138107416879795</v>
      </c>
      <c r="FI119">
        <v>0.60674157303370702</v>
      </c>
    </row>
    <row r="120" spans="1:180" x14ac:dyDescent="0.2">
      <c r="A120" s="1">
        <v>45186.896643518521</v>
      </c>
      <c r="B120" t="s">
        <v>460</v>
      </c>
      <c r="C120" t="s">
        <v>461</v>
      </c>
      <c r="D120" t="s">
        <v>462</v>
      </c>
      <c r="E120" t="s">
        <v>183</v>
      </c>
      <c r="F120" t="s">
        <v>355</v>
      </c>
      <c r="G120" t="s">
        <v>185</v>
      </c>
      <c r="H120" t="s">
        <v>186</v>
      </c>
      <c r="I120">
        <v>16</v>
      </c>
      <c r="FB120">
        <v>0.808535178777393</v>
      </c>
      <c r="FC120">
        <v>0.20844686648501301</v>
      </c>
      <c r="FD120">
        <v>0.13783783783783701</v>
      </c>
      <c r="FE120">
        <v>0.42737430167597701</v>
      </c>
      <c r="FF120">
        <v>0.78919631093544096</v>
      </c>
      <c r="FG120">
        <v>0.183673469387755</v>
      </c>
      <c r="FH120">
        <v>0.118811881188118</v>
      </c>
      <c r="FI120">
        <v>0.40449438202247101</v>
      </c>
    </row>
    <row r="121" spans="1:180" x14ac:dyDescent="0.2">
      <c r="A121" s="1">
        <v>45186.896597222221</v>
      </c>
      <c r="B121" t="s">
        <v>236</v>
      </c>
      <c r="C121" t="s">
        <v>463</v>
      </c>
      <c r="D121" t="s">
        <v>464</v>
      </c>
      <c r="E121" t="s">
        <v>183</v>
      </c>
      <c r="F121" t="s">
        <v>355</v>
      </c>
      <c r="G121" t="s">
        <v>185</v>
      </c>
      <c r="H121" t="s">
        <v>186</v>
      </c>
      <c r="I121">
        <v>16</v>
      </c>
      <c r="FB121">
        <v>0.956500247157686</v>
      </c>
      <c r="FC121">
        <v>0.72384937238493696</v>
      </c>
      <c r="FD121">
        <v>0.57859531772575201</v>
      </c>
      <c r="FE121">
        <v>0.966480446927374</v>
      </c>
      <c r="FF121">
        <v>0.91765480895915597</v>
      </c>
      <c r="FG121">
        <v>0.52107279693486597</v>
      </c>
      <c r="FH121">
        <v>0.39534883720930197</v>
      </c>
      <c r="FI121">
        <v>0.76404494382022403</v>
      </c>
    </row>
    <row r="122" spans="1:180" x14ac:dyDescent="0.2">
      <c r="A122" s="1">
        <v>45186.896597222221</v>
      </c>
      <c r="B122" t="s">
        <v>465</v>
      </c>
      <c r="C122" t="s">
        <v>466</v>
      </c>
      <c r="D122" t="s">
        <v>467</v>
      </c>
      <c r="E122" t="s">
        <v>183</v>
      </c>
      <c r="F122" t="s">
        <v>355</v>
      </c>
      <c r="G122" t="s">
        <v>185</v>
      </c>
      <c r="H122" t="s">
        <v>186</v>
      </c>
      <c r="FX122" t="s">
        <v>179</v>
      </c>
    </row>
    <row r="123" spans="1:180" x14ac:dyDescent="0.2">
      <c r="A123" s="1">
        <v>45186.896585648145</v>
      </c>
      <c r="B123" t="s">
        <v>207</v>
      </c>
      <c r="C123" t="s">
        <v>468</v>
      </c>
      <c r="D123" t="s">
        <v>469</v>
      </c>
      <c r="E123" t="s">
        <v>183</v>
      </c>
      <c r="F123" t="s">
        <v>355</v>
      </c>
      <c r="G123" t="s">
        <v>185</v>
      </c>
      <c r="H123" t="s">
        <v>186</v>
      </c>
      <c r="J123">
        <v>2</v>
      </c>
      <c r="FB123">
        <v>0.856483769978579</v>
      </c>
      <c r="FC123">
        <v>0.14691478942213501</v>
      </c>
      <c r="FD123">
        <v>0.113122171945701</v>
      </c>
      <c r="FE123">
        <v>0.20949720670391</v>
      </c>
      <c r="FF123">
        <v>0.84650856389986795</v>
      </c>
      <c r="FG123">
        <v>0.114068441064638</v>
      </c>
      <c r="FH123">
        <v>8.6206896551724102E-2</v>
      </c>
      <c r="FI123">
        <v>0.16853932584269599</v>
      </c>
    </row>
    <row r="124" spans="1:180" x14ac:dyDescent="0.2">
      <c r="A124" s="1">
        <v>45186.896562499998</v>
      </c>
      <c r="B124" t="s">
        <v>362</v>
      </c>
      <c r="C124" t="s">
        <v>470</v>
      </c>
      <c r="D124" t="s">
        <v>471</v>
      </c>
      <c r="E124" t="s">
        <v>183</v>
      </c>
      <c r="F124" t="s">
        <v>355</v>
      </c>
      <c r="G124" t="s">
        <v>185</v>
      </c>
      <c r="H124" t="s">
        <v>186</v>
      </c>
      <c r="J124">
        <v>2</v>
      </c>
      <c r="FB124">
        <v>0.96885813148788902</v>
      </c>
      <c r="FC124">
        <v>0.78200692041522402</v>
      </c>
      <c r="FD124">
        <v>0.66601178781925297</v>
      </c>
      <c r="FE124">
        <v>0.94692737430167595</v>
      </c>
      <c r="FF124">
        <v>0.935441370223978</v>
      </c>
      <c r="FG124">
        <v>0.58119658119658102</v>
      </c>
      <c r="FH124">
        <v>0.46896551724137903</v>
      </c>
      <c r="FI124">
        <v>0.76404494382022403</v>
      </c>
    </row>
    <row r="125" spans="1:180" x14ac:dyDescent="0.2">
      <c r="A125" s="1">
        <v>45186.896539351852</v>
      </c>
      <c r="B125" t="s">
        <v>472</v>
      </c>
      <c r="C125" t="s">
        <v>473</v>
      </c>
      <c r="D125" t="s">
        <v>474</v>
      </c>
      <c r="E125" t="s">
        <v>183</v>
      </c>
      <c r="F125" t="s">
        <v>355</v>
      </c>
      <c r="G125" t="s">
        <v>185</v>
      </c>
      <c r="H125" t="s">
        <v>186</v>
      </c>
      <c r="J125">
        <v>2</v>
      </c>
      <c r="FB125">
        <v>0.99588070522326499</v>
      </c>
      <c r="FC125">
        <v>0.96607869742198105</v>
      </c>
      <c r="FD125">
        <v>0.93931398416886502</v>
      </c>
      <c r="FE125">
        <v>0.994413407821229</v>
      </c>
      <c r="FF125">
        <v>0.95125164690382003</v>
      </c>
      <c r="FG125">
        <v>0.64761904761904698</v>
      </c>
      <c r="FH125">
        <v>0.56198347107437996</v>
      </c>
      <c r="FI125">
        <v>0.76404494382022403</v>
      </c>
    </row>
    <row r="126" spans="1:180" x14ac:dyDescent="0.2">
      <c r="A126" s="1">
        <v>45186.896516203706</v>
      </c>
      <c r="B126" t="s">
        <v>207</v>
      </c>
      <c r="C126" t="s">
        <v>475</v>
      </c>
      <c r="D126" t="s">
        <v>476</v>
      </c>
      <c r="E126" t="s">
        <v>183</v>
      </c>
      <c r="F126" t="s">
        <v>355</v>
      </c>
      <c r="G126" t="s">
        <v>185</v>
      </c>
      <c r="H126" t="s">
        <v>186</v>
      </c>
      <c r="J126">
        <v>2</v>
      </c>
      <c r="FB126">
        <v>0.99752842313395895</v>
      </c>
      <c r="FC126">
        <v>0.97925311203319498</v>
      </c>
      <c r="FD126">
        <v>0.96986301369863004</v>
      </c>
      <c r="FE126">
        <v>0.988826815642458</v>
      </c>
      <c r="FF126">
        <v>0.95125164690382003</v>
      </c>
      <c r="FG126">
        <v>0.65420560747663503</v>
      </c>
      <c r="FH126">
        <v>0.56000000000000005</v>
      </c>
      <c r="FI126">
        <v>0.78651685393258397</v>
      </c>
    </row>
    <row r="127" spans="1:180" x14ac:dyDescent="0.2">
      <c r="A127" s="1">
        <v>45186.896504629629</v>
      </c>
      <c r="B127" t="s">
        <v>207</v>
      </c>
      <c r="C127" t="s">
        <v>477</v>
      </c>
      <c r="D127" t="s">
        <v>478</v>
      </c>
      <c r="E127" t="s">
        <v>183</v>
      </c>
      <c r="F127" t="s">
        <v>355</v>
      </c>
      <c r="G127" t="s">
        <v>185</v>
      </c>
      <c r="H127" t="s">
        <v>186</v>
      </c>
      <c r="J127">
        <v>2</v>
      </c>
      <c r="FB127">
        <v>0.74559235458889395</v>
      </c>
      <c r="FC127">
        <v>0.156284153005464</v>
      </c>
      <c r="FD127">
        <v>9.7146739130434701E-2</v>
      </c>
      <c r="FE127">
        <v>0.39944134078212201</v>
      </c>
      <c r="FF127">
        <v>0.73122529644268697</v>
      </c>
      <c r="FG127">
        <v>0.16393442622950799</v>
      </c>
      <c r="FH127">
        <v>0.10025062656641601</v>
      </c>
      <c r="FI127">
        <v>0.449438202247191</v>
      </c>
    </row>
    <row r="128" spans="1:180" x14ac:dyDescent="0.2">
      <c r="A128" s="1">
        <v>45186.89644675926</v>
      </c>
      <c r="B128" t="s">
        <v>479</v>
      </c>
      <c r="C128" t="s">
        <v>480</v>
      </c>
      <c r="D128" t="s">
        <v>481</v>
      </c>
      <c r="E128" t="s">
        <v>183</v>
      </c>
      <c r="F128" t="s">
        <v>355</v>
      </c>
      <c r="G128" t="s">
        <v>185</v>
      </c>
      <c r="H128" t="s">
        <v>186</v>
      </c>
      <c r="J128">
        <v>2</v>
      </c>
      <c r="FB128">
        <v>0.88663700774427401</v>
      </c>
      <c r="FC128">
        <v>0.30645161290322498</v>
      </c>
      <c r="FD128">
        <v>0.2397476340694</v>
      </c>
      <c r="FE128">
        <v>0.42458100558659201</v>
      </c>
      <c r="FF128">
        <v>0.877470355731225</v>
      </c>
      <c r="FG128">
        <v>0.29007633587786202</v>
      </c>
      <c r="FH128">
        <v>0.219653179190751</v>
      </c>
      <c r="FI128">
        <v>0.426966292134831</v>
      </c>
    </row>
    <row r="129" spans="1:180" x14ac:dyDescent="0.2">
      <c r="A129" s="1">
        <v>45186.896423611113</v>
      </c>
      <c r="B129" t="s">
        <v>228</v>
      </c>
      <c r="C129" t="s">
        <v>482</v>
      </c>
      <c r="D129" t="s">
        <v>483</v>
      </c>
      <c r="E129" t="s">
        <v>183</v>
      </c>
      <c r="F129" t="s">
        <v>355</v>
      </c>
      <c r="G129" t="s">
        <v>185</v>
      </c>
      <c r="H129" t="s">
        <v>186</v>
      </c>
      <c r="J129">
        <v>2</v>
      </c>
      <c r="FB129">
        <v>0.96012522656121202</v>
      </c>
      <c r="FC129">
        <v>0.73406593406593401</v>
      </c>
      <c r="FD129">
        <v>0.60507246376811596</v>
      </c>
      <c r="FE129">
        <v>0.93296089385474801</v>
      </c>
      <c r="FF129">
        <v>0.91897233201580997</v>
      </c>
      <c r="FG129">
        <v>0.51764705882352902</v>
      </c>
      <c r="FH129">
        <v>0.39759036144578302</v>
      </c>
      <c r="FI129">
        <v>0.74157303370786498</v>
      </c>
    </row>
    <row r="130" spans="1:180" x14ac:dyDescent="0.2">
      <c r="A130" s="1">
        <v>45186.896423611113</v>
      </c>
      <c r="B130" t="s">
        <v>484</v>
      </c>
      <c r="C130" t="s">
        <v>485</v>
      </c>
      <c r="D130" t="s">
        <v>486</v>
      </c>
      <c r="E130" t="s">
        <v>183</v>
      </c>
      <c r="F130" t="s">
        <v>355</v>
      </c>
      <c r="G130" t="s">
        <v>185</v>
      </c>
      <c r="H130" t="s">
        <v>186</v>
      </c>
      <c r="FX130" t="s">
        <v>179</v>
      </c>
    </row>
    <row r="131" spans="1:180" x14ac:dyDescent="0.2">
      <c r="A131" s="1">
        <v>45186.896377314813</v>
      </c>
      <c r="B131" t="s">
        <v>289</v>
      </c>
      <c r="C131" t="s">
        <v>487</v>
      </c>
      <c r="D131" t="s">
        <v>488</v>
      </c>
      <c r="E131" t="s">
        <v>183</v>
      </c>
      <c r="F131" t="s">
        <v>355</v>
      </c>
      <c r="G131" t="s">
        <v>185</v>
      </c>
      <c r="H131" t="s">
        <v>186</v>
      </c>
      <c r="I131">
        <v>16</v>
      </c>
      <c r="FB131">
        <v>0.123249299719887</v>
      </c>
      <c r="FC131">
        <v>0.118309859154929</v>
      </c>
      <c r="FD131">
        <v>6.2885326757089993E-2</v>
      </c>
      <c r="FE131">
        <v>0.99720670391061395</v>
      </c>
      <c r="FF131">
        <v>0.11198945981554601</v>
      </c>
      <c r="FG131">
        <v>0.115485564304461</v>
      </c>
      <c r="FH131">
        <v>6.13240418118466E-2</v>
      </c>
      <c r="FI131">
        <v>0.98876404494381998</v>
      </c>
    </row>
    <row r="132" spans="1:180" x14ac:dyDescent="0.2">
      <c r="A132" s="1">
        <v>45186.896331018521</v>
      </c>
      <c r="B132" t="s">
        <v>489</v>
      </c>
      <c r="C132" t="s">
        <v>490</v>
      </c>
      <c r="D132" t="s">
        <v>491</v>
      </c>
      <c r="E132" t="s">
        <v>183</v>
      </c>
      <c r="F132" t="s">
        <v>355</v>
      </c>
      <c r="G132" t="s">
        <v>185</v>
      </c>
      <c r="H132" t="s">
        <v>186</v>
      </c>
      <c r="I132">
        <v>16</v>
      </c>
      <c r="FB132">
        <v>0.995551161641127</v>
      </c>
      <c r="FC132">
        <v>0.96126255380200798</v>
      </c>
      <c r="FD132">
        <v>0.98820058997050098</v>
      </c>
      <c r="FE132">
        <v>0.93575418994413395</v>
      </c>
      <c r="FF132">
        <v>0.97101449275362295</v>
      </c>
      <c r="FG132">
        <v>0.73170731707317005</v>
      </c>
      <c r="FH132">
        <v>0.8</v>
      </c>
      <c r="FI132">
        <v>0.67415730337078605</v>
      </c>
    </row>
    <row r="133" spans="1:180" x14ac:dyDescent="0.2">
      <c r="A133" s="1">
        <v>45186.896273148152</v>
      </c>
      <c r="B133" t="s">
        <v>492</v>
      </c>
      <c r="C133" t="s">
        <v>493</v>
      </c>
      <c r="D133" t="s">
        <v>494</v>
      </c>
      <c r="E133" t="s">
        <v>183</v>
      </c>
      <c r="F133" t="s">
        <v>355</v>
      </c>
      <c r="G133" t="s">
        <v>185</v>
      </c>
      <c r="H133" t="s">
        <v>186</v>
      </c>
      <c r="I133">
        <v>16</v>
      </c>
      <c r="FB133">
        <v>1</v>
      </c>
      <c r="FC133">
        <v>1</v>
      </c>
      <c r="FD133">
        <v>1</v>
      </c>
      <c r="FE133">
        <v>1</v>
      </c>
      <c r="FF133">
        <v>0.96508563899868205</v>
      </c>
      <c r="FG133">
        <v>0.67878787878787805</v>
      </c>
      <c r="FH133">
        <v>0.73684210526315697</v>
      </c>
      <c r="FI133">
        <v>0.62921348314606695</v>
      </c>
    </row>
    <row r="134" spans="1:180" x14ac:dyDescent="0.2">
      <c r="A134" s="1">
        <v>45186.896226851852</v>
      </c>
      <c r="B134" t="s">
        <v>289</v>
      </c>
      <c r="C134" t="s">
        <v>495</v>
      </c>
      <c r="D134" t="s">
        <v>496</v>
      </c>
      <c r="E134" t="s">
        <v>183</v>
      </c>
      <c r="F134" t="s">
        <v>355</v>
      </c>
      <c r="G134" t="s">
        <v>185</v>
      </c>
      <c r="H134" t="s">
        <v>186</v>
      </c>
      <c r="I134">
        <v>16</v>
      </c>
      <c r="FB134">
        <v>1</v>
      </c>
      <c r="FC134">
        <v>1</v>
      </c>
      <c r="FD134">
        <v>1</v>
      </c>
      <c r="FE134">
        <v>1</v>
      </c>
      <c r="FF134">
        <v>0.93346508563899799</v>
      </c>
      <c r="FG134">
        <v>0.53881278538812705</v>
      </c>
      <c r="FH134">
        <v>0.45384615384615301</v>
      </c>
      <c r="FI134">
        <v>0.66292134831460603</v>
      </c>
    </row>
    <row r="135" spans="1:180" x14ac:dyDescent="0.2">
      <c r="A135" s="1">
        <v>45186.896168981482</v>
      </c>
      <c r="B135" t="s">
        <v>448</v>
      </c>
      <c r="C135" t="s">
        <v>497</v>
      </c>
      <c r="D135" t="s">
        <v>498</v>
      </c>
      <c r="E135" t="s">
        <v>183</v>
      </c>
      <c r="F135" t="s">
        <v>355</v>
      </c>
      <c r="G135" t="s">
        <v>185</v>
      </c>
      <c r="H135" t="s">
        <v>186</v>
      </c>
      <c r="I135">
        <v>16</v>
      </c>
      <c r="FB135">
        <v>0.76635360026363397</v>
      </c>
      <c r="FC135">
        <v>0.215707964601769</v>
      </c>
      <c r="FD135">
        <v>0.13448275862068901</v>
      </c>
      <c r="FE135">
        <v>0.544692737430167</v>
      </c>
      <c r="FF135">
        <v>0.77667984189723305</v>
      </c>
      <c r="FG135">
        <v>0.234762979683972</v>
      </c>
      <c r="FH135">
        <v>0.14689265536723101</v>
      </c>
      <c r="FI135">
        <v>0.58426966292134797</v>
      </c>
    </row>
    <row r="136" spans="1:180" x14ac:dyDescent="0.2">
      <c r="A136" s="1">
        <v>45186.896087962959</v>
      </c>
      <c r="B136" t="s">
        <v>499</v>
      </c>
      <c r="C136" t="s">
        <v>500</v>
      </c>
      <c r="D136" t="s">
        <v>501</v>
      </c>
      <c r="E136" t="s">
        <v>183</v>
      </c>
      <c r="F136" t="s">
        <v>355</v>
      </c>
      <c r="G136" t="s">
        <v>185</v>
      </c>
      <c r="H136" t="s">
        <v>186</v>
      </c>
      <c r="I136">
        <v>16</v>
      </c>
      <c r="FB136">
        <v>0.80606360191135196</v>
      </c>
      <c r="FC136">
        <v>0.33764772087788397</v>
      </c>
      <c r="FD136">
        <v>0.21141649048625699</v>
      </c>
      <c r="FE136">
        <v>0.83798882681564202</v>
      </c>
      <c r="FF136">
        <v>0.79249011857707496</v>
      </c>
      <c r="FG136">
        <v>0.29530201342281798</v>
      </c>
      <c r="FH136">
        <v>0.18435754189944101</v>
      </c>
      <c r="FI136">
        <v>0.74157303370786498</v>
      </c>
    </row>
    <row r="137" spans="1:180" x14ac:dyDescent="0.2">
      <c r="A137" s="1">
        <v>45186.896041666667</v>
      </c>
      <c r="B137" t="s">
        <v>264</v>
      </c>
      <c r="C137" t="s">
        <v>502</v>
      </c>
      <c r="D137" t="s">
        <v>503</v>
      </c>
      <c r="E137" t="s">
        <v>183</v>
      </c>
      <c r="F137" t="s">
        <v>355</v>
      </c>
      <c r="G137" t="s">
        <v>185</v>
      </c>
      <c r="H137" t="s">
        <v>186</v>
      </c>
      <c r="I137">
        <v>16</v>
      </c>
      <c r="FB137">
        <v>0.94150601417037405</v>
      </c>
      <c r="FC137">
        <v>0.66853408029878603</v>
      </c>
      <c r="FD137">
        <v>0.50210378681626899</v>
      </c>
      <c r="FE137">
        <v>1</v>
      </c>
      <c r="FF137">
        <v>0.89525691699604704</v>
      </c>
      <c r="FG137">
        <v>0.43416370106761498</v>
      </c>
      <c r="FH137">
        <v>0.31770833333333298</v>
      </c>
      <c r="FI137">
        <v>0.68539325842696597</v>
      </c>
    </row>
    <row r="138" spans="1:180" x14ac:dyDescent="0.2">
      <c r="A138" s="1">
        <v>45186.896041666667</v>
      </c>
      <c r="B138" t="s">
        <v>504</v>
      </c>
      <c r="C138" t="s">
        <v>505</v>
      </c>
      <c r="D138" t="s">
        <v>506</v>
      </c>
      <c r="E138" t="s">
        <v>183</v>
      </c>
      <c r="F138" t="s">
        <v>355</v>
      </c>
      <c r="G138" t="s">
        <v>185</v>
      </c>
      <c r="H138" t="s">
        <v>186</v>
      </c>
      <c r="FX138" t="s">
        <v>179</v>
      </c>
    </row>
    <row r="139" spans="1:180" x14ac:dyDescent="0.2">
      <c r="A139" s="1">
        <v>45186.89603009259</v>
      </c>
      <c r="B139" t="s">
        <v>207</v>
      </c>
      <c r="C139" t="s">
        <v>507</v>
      </c>
      <c r="D139" t="s">
        <v>508</v>
      </c>
      <c r="E139" t="s">
        <v>183</v>
      </c>
      <c r="F139" t="s">
        <v>355</v>
      </c>
      <c r="G139" t="s">
        <v>185</v>
      </c>
      <c r="H139" t="s">
        <v>186</v>
      </c>
      <c r="J139">
        <v>10</v>
      </c>
      <c r="FB139">
        <v>0.39413412423792998</v>
      </c>
      <c r="FC139">
        <v>0.137461881304245</v>
      </c>
      <c r="FD139">
        <v>7.5032010243277797E-2</v>
      </c>
      <c r="FE139">
        <v>0.81843575418994396</v>
      </c>
      <c r="FF139">
        <v>0.36166007905138298</v>
      </c>
      <c r="FG139">
        <v>0.13713268032056899</v>
      </c>
      <c r="FH139">
        <v>7.4468085106382906E-2</v>
      </c>
      <c r="FI139">
        <v>0.86516853932584203</v>
      </c>
    </row>
    <row r="140" spans="1:180" x14ac:dyDescent="0.2">
      <c r="A140" s="1">
        <v>45186.895995370367</v>
      </c>
      <c r="B140" t="s">
        <v>187</v>
      </c>
      <c r="C140" t="s">
        <v>509</v>
      </c>
      <c r="D140" t="s">
        <v>510</v>
      </c>
      <c r="E140" t="s">
        <v>183</v>
      </c>
      <c r="F140" t="s">
        <v>355</v>
      </c>
      <c r="G140" t="s">
        <v>185</v>
      </c>
      <c r="H140" t="s">
        <v>186</v>
      </c>
      <c r="J140">
        <v>10</v>
      </c>
      <c r="FB140">
        <v>0.99901136925358303</v>
      </c>
      <c r="FC140">
        <v>0.99168975069251997</v>
      </c>
      <c r="FD140">
        <v>0.98351648351648302</v>
      </c>
      <c r="FE140">
        <v>1</v>
      </c>
      <c r="FF140">
        <v>0.95125164690382003</v>
      </c>
      <c r="FG140">
        <v>0.633663366336633</v>
      </c>
      <c r="FH140">
        <v>0.56637168141592897</v>
      </c>
      <c r="FI140">
        <v>0.71910112359550504</v>
      </c>
    </row>
    <row r="141" spans="1:180" x14ac:dyDescent="0.2">
      <c r="A141" s="1">
        <v>45186.895960648151</v>
      </c>
      <c r="B141" t="s">
        <v>511</v>
      </c>
      <c r="C141" t="s">
        <v>512</v>
      </c>
      <c r="D141" t="s">
        <v>513</v>
      </c>
      <c r="E141" t="s">
        <v>183</v>
      </c>
      <c r="F141" t="s">
        <v>355</v>
      </c>
      <c r="G141" t="s">
        <v>185</v>
      </c>
      <c r="H141" t="s">
        <v>186</v>
      </c>
      <c r="J141">
        <v>10</v>
      </c>
      <c r="FB141">
        <v>1</v>
      </c>
      <c r="FC141">
        <v>1</v>
      </c>
      <c r="FD141">
        <v>1</v>
      </c>
      <c r="FE141">
        <v>1</v>
      </c>
      <c r="FF141">
        <v>0.95718050065876104</v>
      </c>
      <c r="FG141">
        <v>0.65968586387434502</v>
      </c>
      <c r="FH141">
        <v>0.61764705882352899</v>
      </c>
      <c r="FI141">
        <v>0.70786516853932502</v>
      </c>
    </row>
    <row r="142" spans="1:180" x14ac:dyDescent="0.2">
      <c r="A142" s="1">
        <v>45186.895937499998</v>
      </c>
      <c r="B142" t="s">
        <v>228</v>
      </c>
      <c r="C142" t="s">
        <v>514</v>
      </c>
      <c r="D142" t="s">
        <v>515</v>
      </c>
      <c r="E142" t="s">
        <v>183</v>
      </c>
      <c r="F142" t="s">
        <v>355</v>
      </c>
      <c r="G142" t="s">
        <v>185</v>
      </c>
      <c r="H142" t="s">
        <v>186</v>
      </c>
      <c r="J142">
        <v>10</v>
      </c>
      <c r="FB142">
        <v>1</v>
      </c>
      <c r="FC142">
        <v>1</v>
      </c>
      <c r="FD142">
        <v>1</v>
      </c>
      <c r="FE142">
        <v>1</v>
      </c>
      <c r="FF142">
        <v>0.93017127799736499</v>
      </c>
      <c r="FG142">
        <v>0.53508771929824495</v>
      </c>
      <c r="FH142">
        <v>0.43884892086330901</v>
      </c>
      <c r="FI142">
        <v>0.68539325842696597</v>
      </c>
    </row>
    <row r="143" spans="1:180" x14ac:dyDescent="0.2">
      <c r="A143" s="1">
        <v>45186.895925925928</v>
      </c>
      <c r="B143" t="s">
        <v>207</v>
      </c>
      <c r="C143" t="s">
        <v>516</v>
      </c>
      <c r="D143" t="s">
        <v>517</v>
      </c>
      <c r="E143" t="s">
        <v>183</v>
      </c>
      <c r="F143" t="s">
        <v>355</v>
      </c>
      <c r="G143" t="s">
        <v>185</v>
      </c>
      <c r="H143" t="s">
        <v>186</v>
      </c>
      <c r="J143">
        <v>10</v>
      </c>
      <c r="FB143">
        <v>0.73191629593013596</v>
      </c>
      <c r="FC143">
        <v>0.21816434406535301</v>
      </c>
      <c r="FD143">
        <v>0.13174695298897199</v>
      </c>
      <c r="FE143">
        <v>0.63407821229050199</v>
      </c>
      <c r="FF143">
        <v>0.71475625823451905</v>
      </c>
      <c r="FG143">
        <v>0.214156079854809</v>
      </c>
      <c r="FH143">
        <v>0.12770562770562699</v>
      </c>
      <c r="FI143">
        <v>0.66292134831460603</v>
      </c>
    </row>
    <row r="144" spans="1:180" x14ac:dyDescent="0.2">
      <c r="A144" s="1">
        <v>45186.895879629628</v>
      </c>
      <c r="B144" t="s">
        <v>264</v>
      </c>
      <c r="C144" t="s">
        <v>518</v>
      </c>
      <c r="D144" t="s">
        <v>519</v>
      </c>
      <c r="E144" t="s">
        <v>183</v>
      </c>
      <c r="F144" t="s">
        <v>355</v>
      </c>
      <c r="G144" t="s">
        <v>185</v>
      </c>
      <c r="H144" t="s">
        <v>186</v>
      </c>
      <c r="J144">
        <v>10</v>
      </c>
      <c r="FB144">
        <v>0.84017136266271197</v>
      </c>
      <c r="FC144">
        <v>0.37580437580437498</v>
      </c>
      <c r="FD144">
        <v>0.24414715719063501</v>
      </c>
      <c r="FE144">
        <v>0.81564245810055802</v>
      </c>
      <c r="FF144">
        <v>0.82740447957839203</v>
      </c>
      <c r="FG144">
        <v>0.32820512820512798</v>
      </c>
      <c r="FH144">
        <v>0.21262458471760701</v>
      </c>
      <c r="FI144">
        <v>0.71910112359550504</v>
      </c>
    </row>
    <row r="145" spans="1:180" x14ac:dyDescent="0.2">
      <c r="A145" s="1">
        <v>45186.895856481482</v>
      </c>
      <c r="B145" t="s">
        <v>213</v>
      </c>
      <c r="C145" t="s">
        <v>520</v>
      </c>
      <c r="D145" t="s">
        <v>521</v>
      </c>
      <c r="E145" t="s">
        <v>183</v>
      </c>
      <c r="F145" t="s">
        <v>355</v>
      </c>
      <c r="G145" t="s">
        <v>185</v>
      </c>
      <c r="H145" t="s">
        <v>186</v>
      </c>
      <c r="J145">
        <v>10</v>
      </c>
      <c r="FB145">
        <v>0.94760257043994001</v>
      </c>
      <c r="FC145">
        <v>0.69126213592232999</v>
      </c>
      <c r="FD145">
        <v>0.52976190476190399</v>
      </c>
      <c r="FE145">
        <v>0.994413407821229</v>
      </c>
      <c r="FF145">
        <v>0.92424242424242398</v>
      </c>
      <c r="FG145">
        <v>0.54183266932270902</v>
      </c>
      <c r="FH145">
        <v>0.41975308641975301</v>
      </c>
      <c r="FI145">
        <v>0.76404494382022403</v>
      </c>
    </row>
    <row r="146" spans="1:180" x14ac:dyDescent="0.2">
      <c r="A146" s="1">
        <v>45186.895856481482</v>
      </c>
      <c r="B146" t="s">
        <v>522</v>
      </c>
      <c r="C146" t="s">
        <v>523</v>
      </c>
      <c r="D146" t="s">
        <v>524</v>
      </c>
      <c r="E146" t="s">
        <v>183</v>
      </c>
      <c r="F146" t="s">
        <v>355</v>
      </c>
      <c r="G146" t="s">
        <v>185</v>
      </c>
      <c r="H146" t="s">
        <v>186</v>
      </c>
      <c r="FX146" t="s">
        <v>179</v>
      </c>
    </row>
    <row r="147" spans="1:180" x14ac:dyDescent="0.2">
      <c r="A147" s="1">
        <v>45186.895844907405</v>
      </c>
      <c r="B147" t="s">
        <v>223</v>
      </c>
      <c r="C147" t="s">
        <v>525</v>
      </c>
      <c r="D147" t="s">
        <v>526</v>
      </c>
      <c r="E147" t="s">
        <v>183</v>
      </c>
      <c r="F147" t="s">
        <v>355</v>
      </c>
      <c r="G147" t="s">
        <v>185</v>
      </c>
      <c r="H147" t="s">
        <v>186</v>
      </c>
      <c r="FB147">
        <v>0.92008568133135604</v>
      </c>
      <c r="FC147">
        <v>0.32357043235704303</v>
      </c>
      <c r="FD147">
        <v>0.32311977715877399</v>
      </c>
      <c r="FE147">
        <v>0.32402234636871502</v>
      </c>
      <c r="FF147">
        <v>0.92753623188405798</v>
      </c>
      <c r="FG147">
        <v>0.36046511627906902</v>
      </c>
      <c r="FH147">
        <v>0.373493975903614</v>
      </c>
      <c r="FI147">
        <v>0.348314606741573</v>
      </c>
    </row>
    <row r="148" spans="1:180" x14ac:dyDescent="0.2">
      <c r="A148" s="1">
        <v>45186.895821759259</v>
      </c>
      <c r="B148" t="s">
        <v>362</v>
      </c>
      <c r="C148" t="s">
        <v>527</v>
      </c>
      <c r="D148" t="s">
        <v>528</v>
      </c>
      <c r="E148" t="s">
        <v>183</v>
      </c>
      <c r="F148" t="s">
        <v>355</v>
      </c>
      <c r="G148" t="s">
        <v>185</v>
      </c>
      <c r="H148" t="s">
        <v>186</v>
      </c>
      <c r="FB148">
        <v>0.99851705388037504</v>
      </c>
      <c r="FC148">
        <v>0.98737727910238404</v>
      </c>
      <c r="FD148">
        <v>0.99154929577464701</v>
      </c>
      <c r="FE148">
        <v>0.983240223463687</v>
      </c>
      <c r="FF148">
        <v>0.97299077733860295</v>
      </c>
      <c r="FG148">
        <v>0.75739644970414199</v>
      </c>
      <c r="FH148">
        <v>0.8</v>
      </c>
      <c r="FI148">
        <v>0.71910112359550504</v>
      </c>
    </row>
    <row r="149" spans="1:180" x14ac:dyDescent="0.2">
      <c r="A149" s="1">
        <v>45186.895798611113</v>
      </c>
      <c r="B149" t="s">
        <v>300</v>
      </c>
      <c r="C149" t="s">
        <v>529</v>
      </c>
      <c r="D149" t="s">
        <v>530</v>
      </c>
      <c r="E149" t="s">
        <v>183</v>
      </c>
      <c r="F149" t="s">
        <v>355</v>
      </c>
      <c r="G149" t="s">
        <v>185</v>
      </c>
      <c r="H149" t="s">
        <v>186</v>
      </c>
      <c r="FB149">
        <v>0.99983522820893</v>
      </c>
      <c r="FC149">
        <v>0.99860529986053004</v>
      </c>
      <c r="FD149">
        <v>0.997214484679665</v>
      </c>
      <c r="FE149">
        <v>1</v>
      </c>
      <c r="FF149">
        <v>0.97299077733860295</v>
      </c>
      <c r="FG149">
        <v>0.75739644970414199</v>
      </c>
      <c r="FH149">
        <v>0.8</v>
      </c>
      <c r="FI149">
        <v>0.71910112359550504</v>
      </c>
    </row>
    <row r="150" spans="1:180" x14ac:dyDescent="0.2">
      <c r="A150" s="1">
        <v>45186.895775462966</v>
      </c>
      <c r="B150" t="s">
        <v>207</v>
      </c>
      <c r="C150" t="s">
        <v>531</v>
      </c>
      <c r="D150" t="s">
        <v>532</v>
      </c>
      <c r="E150" t="s">
        <v>183</v>
      </c>
      <c r="F150" t="s">
        <v>355</v>
      </c>
      <c r="G150" t="s">
        <v>185</v>
      </c>
      <c r="H150" t="s">
        <v>186</v>
      </c>
      <c r="FB150">
        <v>1</v>
      </c>
      <c r="FC150">
        <v>1</v>
      </c>
      <c r="FD150">
        <v>1</v>
      </c>
      <c r="FE150">
        <v>1</v>
      </c>
      <c r="FF150">
        <v>0.95125164690382003</v>
      </c>
      <c r="FG150">
        <v>0.633663366336633</v>
      </c>
      <c r="FH150">
        <v>0.56637168141592897</v>
      </c>
      <c r="FI150">
        <v>0.71910112359550504</v>
      </c>
    </row>
    <row r="151" spans="1:180" x14ac:dyDescent="0.2">
      <c r="A151" s="1">
        <v>45186.89576388889</v>
      </c>
      <c r="B151" t="s">
        <v>391</v>
      </c>
      <c r="C151" t="s">
        <v>533</v>
      </c>
      <c r="D151" t="s">
        <v>534</v>
      </c>
      <c r="E151" t="s">
        <v>183</v>
      </c>
      <c r="F151" t="s">
        <v>355</v>
      </c>
      <c r="G151" t="s">
        <v>185</v>
      </c>
      <c r="H151" t="s">
        <v>186</v>
      </c>
      <c r="FB151">
        <v>0.78299555116164099</v>
      </c>
      <c r="FC151">
        <v>0.26792662590327898</v>
      </c>
      <c r="FD151">
        <v>0.16724496877168599</v>
      </c>
      <c r="FE151">
        <v>0.67318435754189898</v>
      </c>
      <c r="FF151">
        <v>0.77997364953886605</v>
      </c>
      <c r="FG151">
        <v>0.28017241379310298</v>
      </c>
      <c r="FH151">
        <v>0.17333333333333301</v>
      </c>
      <c r="FI151">
        <v>0.73033707865168496</v>
      </c>
    </row>
    <row r="152" spans="1:180" x14ac:dyDescent="0.2">
      <c r="A152" s="1">
        <v>45186.89570601852</v>
      </c>
      <c r="B152" t="s">
        <v>318</v>
      </c>
      <c r="C152" t="s">
        <v>535</v>
      </c>
      <c r="D152" t="s">
        <v>536</v>
      </c>
      <c r="E152" t="s">
        <v>183</v>
      </c>
      <c r="F152" t="s">
        <v>355</v>
      </c>
      <c r="G152" t="s">
        <v>185</v>
      </c>
      <c r="H152" t="s">
        <v>186</v>
      </c>
      <c r="FB152">
        <v>0.87329049266765502</v>
      </c>
      <c r="FC152">
        <v>0.442349528643944</v>
      </c>
      <c r="FD152">
        <v>0.29872673849167403</v>
      </c>
      <c r="FE152">
        <v>0.85195530726256896</v>
      </c>
      <c r="FF152">
        <v>0.86166007905138298</v>
      </c>
      <c r="FG152">
        <v>0.4</v>
      </c>
      <c r="FH152">
        <v>0.26819923371647503</v>
      </c>
      <c r="FI152">
        <v>0.78651685393258397</v>
      </c>
    </row>
    <row r="153" spans="1:180" x14ac:dyDescent="0.2">
      <c r="A153" s="1">
        <v>45186.895694444444</v>
      </c>
      <c r="B153" t="s">
        <v>190</v>
      </c>
      <c r="C153" t="s">
        <v>537</v>
      </c>
      <c r="D153" t="s">
        <v>538</v>
      </c>
      <c r="E153" t="s">
        <v>183</v>
      </c>
      <c r="F153" t="s">
        <v>355</v>
      </c>
      <c r="G153" t="s">
        <v>185</v>
      </c>
      <c r="H153" t="s">
        <v>186</v>
      </c>
      <c r="FB153">
        <v>0.95748887790410198</v>
      </c>
      <c r="FC153">
        <v>0.73456790123456694</v>
      </c>
      <c r="FD153">
        <v>0.58143322475570003</v>
      </c>
      <c r="FE153">
        <v>0.99720670391061395</v>
      </c>
      <c r="FF153">
        <v>0.92226613965744397</v>
      </c>
      <c r="FG153">
        <v>0.5390625</v>
      </c>
      <c r="FH153">
        <v>0.41317365269460998</v>
      </c>
      <c r="FI153">
        <v>0.77528089887640395</v>
      </c>
    </row>
    <row r="154" spans="1:180" x14ac:dyDescent="0.2">
      <c r="A154" s="1">
        <v>45186.895694444444</v>
      </c>
      <c r="B154" t="s">
        <v>539</v>
      </c>
      <c r="C154" t="s">
        <v>540</v>
      </c>
      <c r="D154" t="s">
        <v>541</v>
      </c>
      <c r="E154" t="s">
        <v>183</v>
      </c>
      <c r="F154" t="s">
        <v>355</v>
      </c>
      <c r="G154" t="s">
        <v>185</v>
      </c>
      <c r="H154" t="s">
        <v>186</v>
      </c>
      <c r="FX154" t="s">
        <v>179</v>
      </c>
    </row>
    <row r="155" spans="1:180" x14ac:dyDescent="0.2">
      <c r="A155" s="1">
        <v>45186.895648148151</v>
      </c>
      <c r="B155" t="s">
        <v>289</v>
      </c>
      <c r="C155" t="s">
        <v>542</v>
      </c>
      <c r="D155" t="s">
        <v>543</v>
      </c>
      <c r="E155" t="s">
        <v>183</v>
      </c>
      <c r="F155" t="s">
        <v>355</v>
      </c>
      <c r="G155" t="s">
        <v>185</v>
      </c>
      <c r="H155" t="s">
        <v>186</v>
      </c>
      <c r="I155">
        <v>16</v>
      </c>
      <c r="FB155">
        <v>0.70555280935903697</v>
      </c>
      <c r="FC155">
        <v>0.19468228931951301</v>
      </c>
      <c r="FD155">
        <v>0.116066630843632</v>
      </c>
      <c r="FE155">
        <v>0.60335195530726204</v>
      </c>
      <c r="FF155">
        <v>0.71936758893280595</v>
      </c>
      <c r="FG155">
        <v>0.219780219780219</v>
      </c>
      <c r="FH155">
        <v>0.13129102844638901</v>
      </c>
      <c r="FI155">
        <v>0.67415730337078605</v>
      </c>
    </row>
    <row r="156" spans="1:180" x14ac:dyDescent="0.2">
      <c r="A156" s="1">
        <v>45186.895590277774</v>
      </c>
      <c r="B156" t="s">
        <v>264</v>
      </c>
      <c r="C156" t="s">
        <v>544</v>
      </c>
      <c r="D156" t="s">
        <v>545</v>
      </c>
      <c r="E156" t="s">
        <v>183</v>
      </c>
      <c r="F156" t="s">
        <v>355</v>
      </c>
      <c r="G156" t="s">
        <v>185</v>
      </c>
      <c r="H156" t="s">
        <v>186</v>
      </c>
      <c r="I156">
        <v>16</v>
      </c>
      <c r="FB156">
        <v>0.99686933596968197</v>
      </c>
      <c r="FC156">
        <v>0.97289586305278097</v>
      </c>
      <c r="FD156">
        <v>0.99416909620991201</v>
      </c>
      <c r="FE156">
        <v>0.95251396648044695</v>
      </c>
      <c r="FF156">
        <v>0.97496706192358296</v>
      </c>
      <c r="FG156">
        <v>0.75324675324675305</v>
      </c>
      <c r="FH156">
        <v>0.89230769230769202</v>
      </c>
      <c r="FI156">
        <v>0.651685393258427</v>
      </c>
    </row>
    <row r="157" spans="1:180" x14ac:dyDescent="0.2">
      <c r="A157" s="1">
        <v>45186.895543981482</v>
      </c>
      <c r="B157" t="s">
        <v>489</v>
      </c>
      <c r="C157" t="s">
        <v>546</v>
      </c>
      <c r="D157" t="s">
        <v>547</v>
      </c>
      <c r="E157" t="s">
        <v>183</v>
      </c>
      <c r="F157" t="s">
        <v>355</v>
      </c>
      <c r="G157" t="s">
        <v>185</v>
      </c>
      <c r="H157" t="s">
        <v>186</v>
      </c>
      <c r="I157">
        <v>16</v>
      </c>
      <c r="FB157">
        <v>1</v>
      </c>
      <c r="FC157">
        <v>1</v>
      </c>
      <c r="FD157">
        <v>1</v>
      </c>
      <c r="FE157">
        <v>1</v>
      </c>
      <c r="FF157">
        <v>0.97167325428194995</v>
      </c>
      <c r="FG157">
        <v>0.68613138686131303</v>
      </c>
      <c r="FH157">
        <v>0.97916666666666596</v>
      </c>
      <c r="FI157">
        <v>0.52808988764044895</v>
      </c>
    </row>
    <row r="158" spans="1:180" x14ac:dyDescent="0.2">
      <c r="A158" s="1">
        <v>45186.895497685182</v>
      </c>
      <c r="B158" t="s">
        <v>236</v>
      </c>
      <c r="C158" t="s">
        <v>548</v>
      </c>
      <c r="D158" t="s">
        <v>549</v>
      </c>
      <c r="E158" t="s">
        <v>183</v>
      </c>
      <c r="F158" t="s">
        <v>355</v>
      </c>
      <c r="G158" t="s">
        <v>185</v>
      </c>
      <c r="H158" t="s">
        <v>186</v>
      </c>
      <c r="I158">
        <v>16</v>
      </c>
      <c r="FB158">
        <v>1</v>
      </c>
      <c r="FC158">
        <v>1</v>
      </c>
      <c r="FD158">
        <v>1</v>
      </c>
      <c r="FE158">
        <v>1</v>
      </c>
      <c r="FF158">
        <v>0.95520421607378103</v>
      </c>
      <c r="FG158">
        <v>0.6</v>
      </c>
      <c r="FH158">
        <v>0.62962962962962898</v>
      </c>
      <c r="FI158">
        <v>0.57303370786516805</v>
      </c>
    </row>
    <row r="159" spans="1:180" x14ac:dyDescent="0.2">
      <c r="A159" s="1">
        <v>45186.895439814813</v>
      </c>
      <c r="B159" t="s">
        <v>318</v>
      </c>
      <c r="C159" t="s">
        <v>550</v>
      </c>
      <c r="D159" t="s">
        <v>551</v>
      </c>
      <c r="E159" t="s">
        <v>183</v>
      </c>
      <c r="F159" t="s">
        <v>355</v>
      </c>
      <c r="G159" t="s">
        <v>185</v>
      </c>
      <c r="H159" t="s">
        <v>186</v>
      </c>
      <c r="I159">
        <v>16</v>
      </c>
      <c r="FB159">
        <v>0.77327401548854802</v>
      </c>
      <c r="FC159">
        <v>0.22171945701357401</v>
      </c>
      <c r="FD159">
        <v>0.13900709219858101</v>
      </c>
      <c r="FE159">
        <v>0.54748603351955305</v>
      </c>
      <c r="FF159">
        <v>0.77997364953886605</v>
      </c>
      <c r="FG159">
        <v>0.24090909090908999</v>
      </c>
      <c r="FH159">
        <v>0.150997150997151</v>
      </c>
      <c r="FI159">
        <v>0.59550561797752799</v>
      </c>
    </row>
    <row r="160" spans="1:180" x14ac:dyDescent="0.2">
      <c r="A160" s="1">
        <v>45186.895381944443</v>
      </c>
      <c r="B160" t="s">
        <v>479</v>
      </c>
      <c r="C160" t="s">
        <v>552</v>
      </c>
      <c r="D160" t="s">
        <v>553</v>
      </c>
      <c r="E160" t="s">
        <v>183</v>
      </c>
      <c r="F160" t="s">
        <v>355</v>
      </c>
      <c r="G160" t="s">
        <v>185</v>
      </c>
      <c r="H160" t="s">
        <v>186</v>
      </c>
      <c r="I160">
        <v>16</v>
      </c>
      <c r="FB160">
        <v>0.82995551161641101</v>
      </c>
      <c r="FC160">
        <v>0.36296296296296299</v>
      </c>
      <c r="FD160">
        <v>0.23296354992075999</v>
      </c>
      <c r="FE160">
        <v>0.82122905027932902</v>
      </c>
      <c r="FF160">
        <v>0.81686429512516401</v>
      </c>
      <c r="FG160">
        <v>0.33492822966507102</v>
      </c>
      <c r="FH160">
        <v>0.21276595744680801</v>
      </c>
      <c r="FI160">
        <v>0.78651685393258397</v>
      </c>
    </row>
    <row r="161" spans="1:180" x14ac:dyDescent="0.2">
      <c r="A161" s="1">
        <v>45186.895335648151</v>
      </c>
      <c r="B161" t="s">
        <v>264</v>
      </c>
      <c r="C161" t="s">
        <v>554</v>
      </c>
      <c r="D161" t="s">
        <v>555</v>
      </c>
      <c r="E161" t="s">
        <v>183</v>
      </c>
      <c r="F161" t="s">
        <v>355</v>
      </c>
      <c r="G161" t="s">
        <v>185</v>
      </c>
      <c r="H161" t="s">
        <v>186</v>
      </c>
      <c r="I161">
        <v>16</v>
      </c>
      <c r="FB161">
        <v>0.965068380293293</v>
      </c>
      <c r="FC161">
        <v>0.63822525597269597</v>
      </c>
      <c r="FD161">
        <v>0.820175438596491</v>
      </c>
      <c r="FE161">
        <v>0.522346368715083</v>
      </c>
      <c r="FF161">
        <v>0.95388669301712703</v>
      </c>
      <c r="FG161">
        <v>0.5</v>
      </c>
      <c r="FH161">
        <v>0.68627450980392102</v>
      </c>
      <c r="FI161">
        <v>0.39325842696629199</v>
      </c>
    </row>
    <row r="162" spans="1:180" x14ac:dyDescent="0.2">
      <c r="A162" s="1">
        <v>45186.895335648151</v>
      </c>
      <c r="B162" t="s">
        <v>556</v>
      </c>
      <c r="C162" t="s">
        <v>557</v>
      </c>
      <c r="D162" t="s">
        <v>558</v>
      </c>
      <c r="E162" t="s">
        <v>183</v>
      </c>
      <c r="F162" t="s">
        <v>355</v>
      </c>
      <c r="G162" t="s">
        <v>185</v>
      </c>
      <c r="H162" t="s">
        <v>186</v>
      </c>
      <c r="FX162" t="s">
        <v>179</v>
      </c>
    </row>
    <row r="163" spans="1:180" x14ac:dyDescent="0.2">
      <c r="A163" s="1">
        <v>45186.895312499997</v>
      </c>
      <c r="B163" t="s">
        <v>207</v>
      </c>
      <c r="C163" t="s">
        <v>559</v>
      </c>
      <c r="D163" t="s">
        <v>560</v>
      </c>
      <c r="E163" t="s">
        <v>183</v>
      </c>
      <c r="F163" t="s">
        <v>355</v>
      </c>
      <c r="G163" t="s">
        <v>185</v>
      </c>
      <c r="H163" t="s">
        <v>186</v>
      </c>
      <c r="J163">
        <v>10</v>
      </c>
      <c r="FB163">
        <v>0.350140056022408</v>
      </c>
      <c r="FC163">
        <v>0.121603563474387</v>
      </c>
      <c r="FD163">
        <v>6.6069699903194501E-2</v>
      </c>
      <c r="FE163">
        <v>0.76256983240223397</v>
      </c>
      <c r="FF163">
        <v>0.34057971014492699</v>
      </c>
      <c r="FG163">
        <v>0.121158911325724</v>
      </c>
      <c r="FH163">
        <v>6.5714285714285697E-2</v>
      </c>
      <c r="FI163">
        <v>0.77528089887640395</v>
      </c>
    </row>
    <row r="164" spans="1:180" x14ac:dyDescent="0.2">
      <c r="A164" s="1">
        <v>45186.895289351851</v>
      </c>
      <c r="B164" t="s">
        <v>362</v>
      </c>
      <c r="C164" t="s">
        <v>561</v>
      </c>
      <c r="D164" t="s">
        <v>562</v>
      </c>
      <c r="E164" t="s">
        <v>183</v>
      </c>
      <c r="F164" t="s">
        <v>355</v>
      </c>
      <c r="G164" t="s">
        <v>185</v>
      </c>
      <c r="H164" t="s">
        <v>186</v>
      </c>
      <c r="J164">
        <v>10</v>
      </c>
      <c r="FB164">
        <v>1</v>
      </c>
      <c r="FC164">
        <v>1</v>
      </c>
      <c r="FD164">
        <v>1</v>
      </c>
      <c r="FE164">
        <v>1</v>
      </c>
      <c r="FF164">
        <v>0.96706192358366205</v>
      </c>
      <c r="FG164">
        <v>0.65753424657534199</v>
      </c>
      <c r="FH164">
        <v>0.84210526315789402</v>
      </c>
      <c r="FI164">
        <v>0.53932584269662898</v>
      </c>
    </row>
    <row r="165" spans="1:180" x14ac:dyDescent="0.2">
      <c r="A165" s="1">
        <v>45186.895266203705</v>
      </c>
      <c r="B165" t="s">
        <v>193</v>
      </c>
      <c r="C165" t="s">
        <v>563</v>
      </c>
      <c r="D165" t="s">
        <v>564</v>
      </c>
      <c r="E165" t="s">
        <v>183</v>
      </c>
      <c r="F165" t="s">
        <v>355</v>
      </c>
      <c r="G165" t="s">
        <v>185</v>
      </c>
      <c r="H165" t="s">
        <v>186</v>
      </c>
      <c r="J165">
        <v>10</v>
      </c>
      <c r="FB165">
        <v>1</v>
      </c>
      <c r="FC165">
        <v>1</v>
      </c>
      <c r="FD165">
        <v>1</v>
      </c>
      <c r="FE165">
        <v>1</v>
      </c>
      <c r="FF165">
        <v>0.96903820816864294</v>
      </c>
      <c r="FG165">
        <v>0.65693430656934304</v>
      </c>
      <c r="FH165">
        <v>0.9375</v>
      </c>
      <c r="FI165">
        <v>0.50561797752808901</v>
      </c>
    </row>
    <row r="166" spans="1:180" x14ac:dyDescent="0.2">
      <c r="A166" s="1">
        <v>45186.895254629628</v>
      </c>
      <c r="B166" t="s">
        <v>228</v>
      </c>
      <c r="C166" t="s">
        <v>565</v>
      </c>
      <c r="D166" t="s">
        <v>566</v>
      </c>
      <c r="E166" t="s">
        <v>183</v>
      </c>
      <c r="F166" t="s">
        <v>355</v>
      </c>
      <c r="G166" t="s">
        <v>185</v>
      </c>
      <c r="H166" t="s">
        <v>186</v>
      </c>
      <c r="J166">
        <v>10</v>
      </c>
      <c r="FB166">
        <v>1</v>
      </c>
      <c r="FC166">
        <v>1</v>
      </c>
      <c r="FD166">
        <v>1</v>
      </c>
      <c r="FE166">
        <v>1</v>
      </c>
      <c r="FF166">
        <v>0.95125164690382003</v>
      </c>
      <c r="FG166">
        <v>0.56976744186046502</v>
      </c>
      <c r="FH166">
        <v>0.59036144578313199</v>
      </c>
      <c r="FI166">
        <v>0.550561797752809</v>
      </c>
    </row>
    <row r="167" spans="1:180" x14ac:dyDescent="0.2">
      <c r="A167" s="1">
        <v>45186.895231481481</v>
      </c>
      <c r="B167" t="s">
        <v>190</v>
      </c>
      <c r="C167" t="s">
        <v>567</v>
      </c>
      <c r="D167" t="s">
        <v>568</v>
      </c>
      <c r="E167" t="s">
        <v>183</v>
      </c>
      <c r="F167" t="s">
        <v>355</v>
      </c>
      <c r="G167" t="s">
        <v>185</v>
      </c>
      <c r="H167" t="s">
        <v>186</v>
      </c>
      <c r="J167">
        <v>10</v>
      </c>
      <c r="FB167">
        <v>0.73817762399077202</v>
      </c>
      <c r="FC167">
        <v>0.216855593888615</v>
      </c>
      <c r="FD167">
        <v>0.13165769000598401</v>
      </c>
      <c r="FE167">
        <v>0.61452513966480404</v>
      </c>
      <c r="FF167">
        <v>0.72661396574439996</v>
      </c>
      <c r="FG167">
        <v>0.221388367729831</v>
      </c>
      <c r="FH167">
        <v>0.132882882882882</v>
      </c>
      <c r="FI167">
        <v>0.66292134831460603</v>
      </c>
    </row>
    <row r="168" spans="1:180" x14ac:dyDescent="0.2">
      <c r="A168" s="1">
        <v>45186.895196759258</v>
      </c>
      <c r="B168" t="s">
        <v>569</v>
      </c>
      <c r="C168" t="s">
        <v>570</v>
      </c>
      <c r="D168" t="s">
        <v>571</v>
      </c>
      <c r="E168" t="s">
        <v>183</v>
      </c>
      <c r="F168" t="s">
        <v>355</v>
      </c>
      <c r="G168" t="s">
        <v>185</v>
      </c>
      <c r="H168" t="s">
        <v>186</v>
      </c>
      <c r="J168">
        <v>10</v>
      </c>
      <c r="FB168">
        <v>0.843466798484099</v>
      </c>
      <c r="FC168">
        <v>0.382314694408322</v>
      </c>
      <c r="FD168">
        <v>0.24915254237288101</v>
      </c>
      <c r="FE168">
        <v>0.82122905027932902</v>
      </c>
      <c r="FF168">
        <v>0.83399209486166004</v>
      </c>
      <c r="FG168">
        <v>0.336842105263157</v>
      </c>
      <c r="FH168">
        <v>0.219931271477663</v>
      </c>
      <c r="FI168">
        <v>0.71910112359550504</v>
      </c>
    </row>
    <row r="169" spans="1:180" x14ac:dyDescent="0.2">
      <c r="A169" s="1">
        <v>45186.895185185182</v>
      </c>
      <c r="B169" t="s">
        <v>190</v>
      </c>
      <c r="C169" t="s">
        <v>572</v>
      </c>
      <c r="D169" t="s">
        <v>573</v>
      </c>
      <c r="E169" t="s">
        <v>183</v>
      </c>
      <c r="F169" t="s">
        <v>355</v>
      </c>
      <c r="G169" t="s">
        <v>185</v>
      </c>
      <c r="H169" t="s">
        <v>186</v>
      </c>
      <c r="J169">
        <v>10</v>
      </c>
      <c r="FB169">
        <v>0.969681990443236</v>
      </c>
      <c r="FC169">
        <v>0.69333333333333302</v>
      </c>
      <c r="FD169">
        <v>0.85950413223140498</v>
      </c>
      <c r="FE169">
        <v>0.58100558659217805</v>
      </c>
      <c r="FF169">
        <v>0.96442687747035505</v>
      </c>
      <c r="FG169">
        <v>0.61971830985915399</v>
      </c>
      <c r="FH169">
        <v>0.83018867924528295</v>
      </c>
      <c r="FI169">
        <v>0.49438202247190999</v>
      </c>
    </row>
    <row r="170" spans="1:180" x14ac:dyDescent="0.2">
      <c r="A170" s="1">
        <v>45186.895185185182</v>
      </c>
      <c r="B170" t="s">
        <v>574</v>
      </c>
      <c r="C170" t="s">
        <v>575</v>
      </c>
      <c r="D170" t="s">
        <v>576</v>
      </c>
      <c r="E170" t="s">
        <v>183</v>
      </c>
      <c r="F170" t="s">
        <v>355</v>
      </c>
      <c r="G170" t="s">
        <v>185</v>
      </c>
      <c r="H170" t="s">
        <v>186</v>
      </c>
      <c r="FX170" t="s">
        <v>179</v>
      </c>
    </row>
    <row r="171" spans="1:180" x14ac:dyDescent="0.2">
      <c r="A171" s="1">
        <v>45186.895138888889</v>
      </c>
      <c r="B171" t="s">
        <v>577</v>
      </c>
      <c r="C171" t="s">
        <v>578</v>
      </c>
      <c r="D171" t="s">
        <v>579</v>
      </c>
      <c r="E171" t="s">
        <v>183</v>
      </c>
      <c r="F171" t="s">
        <v>355</v>
      </c>
      <c r="G171" t="s">
        <v>185</v>
      </c>
      <c r="H171" t="s">
        <v>186</v>
      </c>
      <c r="I171">
        <v>15</v>
      </c>
      <c r="FB171">
        <v>0.70291646070192704</v>
      </c>
      <c r="FC171">
        <v>0.177838577291381</v>
      </c>
      <c r="FD171">
        <v>0.106267029972752</v>
      </c>
      <c r="FE171">
        <v>0.544692737430167</v>
      </c>
      <c r="FF171">
        <v>0.70421607378129103</v>
      </c>
      <c r="FG171">
        <v>0.18214936247723101</v>
      </c>
      <c r="FH171">
        <v>0.108695652173913</v>
      </c>
      <c r="FI171">
        <v>0.56179775280898803</v>
      </c>
    </row>
    <row r="172" spans="1:180" x14ac:dyDescent="0.2">
      <c r="A172" s="1">
        <v>45186.89508101852</v>
      </c>
      <c r="B172" t="s">
        <v>264</v>
      </c>
      <c r="C172" t="s">
        <v>580</v>
      </c>
      <c r="D172" t="s">
        <v>581</v>
      </c>
      <c r="E172" t="s">
        <v>183</v>
      </c>
      <c r="F172" t="s">
        <v>355</v>
      </c>
      <c r="G172" t="s">
        <v>185</v>
      </c>
      <c r="H172" t="s">
        <v>186</v>
      </c>
      <c r="I172">
        <v>15</v>
      </c>
      <c r="FB172">
        <v>0.99752842313395895</v>
      </c>
      <c r="FC172">
        <v>0.97878359264497805</v>
      </c>
      <c r="FD172">
        <v>0.99140401146131796</v>
      </c>
      <c r="FE172">
        <v>0.966480446927374</v>
      </c>
      <c r="FF172">
        <v>0.96903820816864294</v>
      </c>
      <c r="FG172">
        <v>0.71165644171779097</v>
      </c>
      <c r="FH172">
        <v>0.78378378378378299</v>
      </c>
      <c r="FI172">
        <v>0.651685393258427</v>
      </c>
    </row>
    <row r="173" spans="1:180" x14ac:dyDescent="0.2">
      <c r="A173" s="1">
        <v>45186.89502314815</v>
      </c>
      <c r="B173" t="s">
        <v>582</v>
      </c>
      <c r="C173" t="s">
        <v>583</v>
      </c>
      <c r="D173" t="s">
        <v>584</v>
      </c>
      <c r="E173" t="s">
        <v>183</v>
      </c>
      <c r="F173" t="s">
        <v>355</v>
      </c>
      <c r="G173" t="s">
        <v>185</v>
      </c>
      <c r="H173" t="s">
        <v>186</v>
      </c>
      <c r="I173">
        <v>15</v>
      </c>
      <c r="FB173">
        <v>1</v>
      </c>
      <c r="FC173">
        <v>1</v>
      </c>
      <c r="FD173">
        <v>1</v>
      </c>
      <c r="FE173">
        <v>1</v>
      </c>
      <c r="FF173">
        <v>0.96245059288537504</v>
      </c>
      <c r="FG173">
        <v>0.65868263473053801</v>
      </c>
      <c r="FH173">
        <v>0.70512820512820495</v>
      </c>
      <c r="FI173">
        <v>0.61797752808988704</v>
      </c>
    </row>
    <row r="174" spans="1:180" x14ac:dyDescent="0.2">
      <c r="A174" s="1">
        <v>45186.894976851851</v>
      </c>
      <c r="B174" t="s">
        <v>448</v>
      </c>
      <c r="C174" t="s">
        <v>585</v>
      </c>
      <c r="D174" t="s">
        <v>586</v>
      </c>
      <c r="E174" t="s">
        <v>183</v>
      </c>
      <c r="F174" t="s">
        <v>355</v>
      </c>
      <c r="G174" t="s">
        <v>185</v>
      </c>
      <c r="H174" t="s">
        <v>186</v>
      </c>
      <c r="I174">
        <v>15</v>
      </c>
      <c r="FB174">
        <v>1</v>
      </c>
      <c r="FC174">
        <v>1</v>
      </c>
      <c r="FD174">
        <v>1</v>
      </c>
      <c r="FE174">
        <v>1</v>
      </c>
      <c r="FF174">
        <v>0.94071146245059201</v>
      </c>
      <c r="FG174">
        <v>0.55882352941176405</v>
      </c>
      <c r="FH174">
        <v>0.495652173913043</v>
      </c>
      <c r="FI174">
        <v>0.64044943820224698</v>
      </c>
    </row>
    <row r="175" spans="1:180" x14ac:dyDescent="0.2">
      <c r="A175" s="1">
        <v>45186.894930555558</v>
      </c>
      <c r="B175" t="s">
        <v>448</v>
      </c>
      <c r="C175" t="s">
        <v>587</v>
      </c>
      <c r="D175" t="s">
        <v>588</v>
      </c>
      <c r="E175" t="s">
        <v>183</v>
      </c>
      <c r="F175" t="s">
        <v>355</v>
      </c>
      <c r="G175" t="s">
        <v>185</v>
      </c>
      <c r="H175" t="s">
        <v>186</v>
      </c>
      <c r="I175">
        <v>15</v>
      </c>
      <c r="FB175">
        <v>0.74756961608172601</v>
      </c>
      <c r="FC175">
        <v>0.229376257545271</v>
      </c>
      <c r="FD175">
        <v>0.13987730061349599</v>
      </c>
      <c r="FE175">
        <v>0.63687150837988804</v>
      </c>
      <c r="FF175">
        <v>0.74440052700922199</v>
      </c>
      <c r="FG175">
        <v>0.242187499999999</v>
      </c>
      <c r="FH175">
        <v>0.14657210401891199</v>
      </c>
      <c r="FI175">
        <v>0.69662921348314599</v>
      </c>
    </row>
    <row r="176" spans="1:180" x14ac:dyDescent="0.2">
      <c r="A176" s="1">
        <v>45186.894861111112</v>
      </c>
      <c r="B176" t="s">
        <v>589</v>
      </c>
      <c r="C176" t="s">
        <v>590</v>
      </c>
      <c r="D176" t="s">
        <v>591</v>
      </c>
      <c r="E176" t="s">
        <v>183</v>
      </c>
      <c r="F176" t="s">
        <v>355</v>
      </c>
      <c r="G176" t="s">
        <v>185</v>
      </c>
      <c r="H176" t="s">
        <v>186</v>
      </c>
      <c r="I176">
        <v>15</v>
      </c>
      <c r="FB176">
        <v>0.86340418520349305</v>
      </c>
      <c r="FC176">
        <v>0.41906096706377</v>
      </c>
      <c r="FD176">
        <v>0.27970065481758599</v>
      </c>
      <c r="FE176">
        <v>0.83519553072625696</v>
      </c>
      <c r="FF176">
        <v>0.84650856389986795</v>
      </c>
      <c r="FG176">
        <v>0.36164383561643798</v>
      </c>
      <c r="FH176">
        <v>0.23913043478260801</v>
      </c>
      <c r="FI176">
        <v>0.74157303370786498</v>
      </c>
    </row>
    <row r="177" spans="1:180" x14ac:dyDescent="0.2">
      <c r="A177" s="1">
        <v>45186.894814814812</v>
      </c>
      <c r="B177" t="s">
        <v>236</v>
      </c>
      <c r="C177" t="s">
        <v>592</v>
      </c>
      <c r="D177" t="s">
        <v>593</v>
      </c>
      <c r="E177" t="s">
        <v>183</v>
      </c>
      <c r="F177" t="s">
        <v>355</v>
      </c>
      <c r="G177" t="s">
        <v>185</v>
      </c>
      <c r="H177" t="s">
        <v>186</v>
      </c>
      <c r="I177">
        <v>15</v>
      </c>
      <c r="FB177">
        <v>0.94447190640962198</v>
      </c>
      <c r="FC177">
        <v>0.67935299714557495</v>
      </c>
      <c r="FD177">
        <v>0.51515151515151503</v>
      </c>
      <c r="FE177">
        <v>0.99720670391061395</v>
      </c>
      <c r="FF177">
        <v>0.90184453227931405</v>
      </c>
      <c r="FG177">
        <v>0.46594982078852998</v>
      </c>
      <c r="FH177">
        <v>0.34210526315789402</v>
      </c>
      <c r="FI177">
        <v>0.73033707865168496</v>
      </c>
    </row>
    <row r="178" spans="1:180" x14ac:dyDescent="0.2">
      <c r="A178" s="1">
        <v>45186.894814814812</v>
      </c>
      <c r="B178" t="s">
        <v>594</v>
      </c>
      <c r="C178" t="s">
        <v>595</v>
      </c>
      <c r="D178" t="s">
        <v>596</v>
      </c>
      <c r="E178" t="s">
        <v>183</v>
      </c>
      <c r="F178" t="s">
        <v>355</v>
      </c>
      <c r="G178" t="s">
        <v>185</v>
      </c>
      <c r="H178" t="s">
        <v>186</v>
      </c>
      <c r="FX178" t="s">
        <v>179</v>
      </c>
    </row>
    <row r="179" spans="1:180" x14ac:dyDescent="0.2">
      <c r="A179" s="1">
        <v>45186.894791666666</v>
      </c>
      <c r="B179" t="s">
        <v>228</v>
      </c>
      <c r="C179" t="s">
        <v>597</v>
      </c>
      <c r="D179" t="s">
        <v>598</v>
      </c>
      <c r="E179" t="s">
        <v>183</v>
      </c>
      <c r="F179" t="s">
        <v>355</v>
      </c>
      <c r="G179" t="s">
        <v>185</v>
      </c>
      <c r="H179" t="s">
        <v>186</v>
      </c>
      <c r="J179">
        <v>15</v>
      </c>
      <c r="FB179">
        <v>0.674081397264788</v>
      </c>
      <c r="FC179">
        <v>0.20306204673650199</v>
      </c>
      <c r="FD179">
        <v>0.11864406779661001</v>
      </c>
      <c r="FE179">
        <v>0.70391061452513903</v>
      </c>
      <c r="FF179">
        <v>0.67654808959156698</v>
      </c>
      <c r="FG179">
        <v>0.22432859399683999</v>
      </c>
      <c r="FH179">
        <v>0.13051470588235201</v>
      </c>
      <c r="FI179">
        <v>0.797752808988764</v>
      </c>
    </row>
    <row r="180" spans="1:180" x14ac:dyDescent="0.2">
      <c r="A180" s="1">
        <v>45186.894768518519</v>
      </c>
      <c r="B180" t="s">
        <v>300</v>
      </c>
      <c r="C180" t="s">
        <v>599</v>
      </c>
      <c r="D180" t="s">
        <v>600</v>
      </c>
      <c r="E180" t="s">
        <v>183</v>
      </c>
      <c r="F180" t="s">
        <v>355</v>
      </c>
      <c r="G180" t="s">
        <v>185</v>
      </c>
      <c r="H180" t="s">
        <v>186</v>
      </c>
      <c r="J180">
        <v>15</v>
      </c>
      <c r="FB180">
        <v>1</v>
      </c>
      <c r="FC180">
        <v>1</v>
      </c>
      <c r="FD180">
        <v>1</v>
      </c>
      <c r="FE180">
        <v>1</v>
      </c>
      <c r="FF180">
        <v>0.94598155467720602</v>
      </c>
      <c r="FG180">
        <v>0.59803921568627405</v>
      </c>
      <c r="FH180">
        <v>0.53043478260869503</v>
      </c>
      <c r="FI180">
        <v>0.68539325842696597</v>
      </c>
    </row>
    <row r="181" spans="1:180" x14ac:dyDescent="0.2">
      <c r="A181" s="1">
        <v>45186.894733796296</v>
      </c>
      <c r="B181" t="s">
        <v>511</v>
      </c>
      <c r="C181" t="s">
        <v>601</v>
      </c>
      <c r="D181" t="s">
        <v>602</v>
      </c>
      <c r="E181" t="s">
        <v>183</v>
      </c>
      <c r="F181" t="s">
        <v>355</v>
      </c>
      <c r="G181" t="s">
        <v>185</v>
      </c>
      <c r="H181" t="s">
        <v>186</v>
      </c>
      <c r="J181">
        <v>15</v>
      </c>
      <c r="FB181">
        <v>1</v>
      </c>
      <c r="FC181">
        <v>1</v>
      </c>
      <c r="FD181">
        <v>1</v>
      </c>
      <c r="FE181">
        <v>1</v>
      </c>
      <c r="FF181">
        <v>0.95191040843214703</v>
      </c>
      <c r="FG181">
        <v>0.58757062146892602</v>
      </c>
      <c r="FH181">
        <v>0.59090909090909005</v>
      </c>
      <c r="FI181">
        <v>0.58426966292134797</v>
      </c>
    </row>
    <row r="182" spans="1:180" x14ac:dyDescent="0.2">
      <c r="A182" s="1">
        <v>45186.89471064815</v>
      </c>
      <c r="B182" t="s">
        <v>190</v>
      </c>
      <c r="C182" t="s">
        <v>603</v>
      </c>
      <c r="D182" t="s">
        <v>604</v>
      </c>
      <c r="E182" t="s">
        <v>183</v>
      </c>
      <c r="F182" t="s">
        <v>355</v>
      </c>
      <c r="G182" t="s">
        <v>185</v>
      </c>
      <c r="H182" t="s">
        <v>186</v>
      </c>
      <c r="J182">
        <v>15</v>
      </c>
      <c r="FB182">
        <v>1</v>
      </c>
      <c r="FC182">
        <v>1</v>
      </c>
      <c r="FD182">
        <v>1</v>
      </c>
      <c r="FE182">
        <v>1</v>
      </c>
      <c r="FF182">
        <v>0.91040843214756195</v>
      </c>
      <c r="FG182">
        <v>0.44262295081967201</v>
      </c>
      <c r="FH182">
        <v>0.34838709677419299</v>
      </c>
      <c r="FI182">
        <v>0.60674157303370702</v>
      </c>
    </row>
    <row r="183" spans="1:180" x14ac:dyDescent="0.2">
      <c r="A183" s="1">
        <v>45186.894699074073</v>
      </c>
      <c r="B183" t="s">
        <v>228</v>
      </c>
      <c r="C183" t="s">
        <v>605</v>
      </c>
      <c r="D183" t="s">
        <v>606</v>
      </c>
      <c r="E183" t="s">
        <v>183</v>
      </c>
      <c r="F183" t="s">
        <v>355</v>
      </c>
      <c r="G183" t="s">
        <v>185</v>
      </c>
      <c r="H183" t="s">
        <v>186</v>
      </c>
      <c r="J183">
        <v>15</v>
      </c>
      <c r="FB183">
        <v>0.77558082056351896</v>
      </c>
      <c r="FC183">
        <v>0.24668141592920301</v>
      </c>
      <c r="FD183">
        <v>0.15379310344827499</v>
      </c>
      <c r="FE183">
        <v>0.62290502793295999</v>
      </c>
      <c r="FF183">
        <v>0.77865612648221305</v>
      </c>
      <c r="FG183">
        <v>0.26315789473684198</v>
      </c>
      <c r="FH183">
        <v>0.163487738419618</v>
      </c>
      <c r="FI183">
        <v>0.67415730337078605</v>
      </c>
    </row>
    <row r="184" spans="1:180" x14ac:dyDescent="0.2">
      <c r="A184" s="1">
        <v>45186.894641203704</v>
      </c>
      <c r="B184" t="s">
        <v>607</v>
      </c>
      <c r="C184" t="s">
        <v>608</v>
      </c>
      <c r="D184" t="s">
        <v>609</v>
      </c>
      <c r="E184" t="s">
        <v>183</v>
      </c>
      <c r="F184" t="s">
        <v>355</v>
      </c>
      <c r="G184" t="s">
        <v>185</v>
      </c>
      <c r="H184" t="s">
        <v>186</v>
      </c>
      <c r="J184">
        <v>15</v>
      </c>
      <c r="FB184">
        <v>0.843631570275168</v>
      </c>
      <c r="FC184">
        <v>0.38734667527437</v>
      </c>
      <c r="FD184">
        <v>0.25188916876574302</v>
      </c>
      <c r="FE184">
        <v>0.83798882681564202</v>
      </c>
      <c r="FF184">
        <v>0.82147562582345102</v>
      </c>
      <c r="FG184">
        <v>0.34063260340632601</v>
      </c>
      <c r="FH184">
        <v>0.217391304347826</v>
      </c>
      <c r="FI184">
        <v>0.78651685393258397</v>
      </c>
    </row>
    <row r="185" spans="1:180" x14ac:dyDescent="0.2">
      <c r="A185" s="1">
        <v>45186.894618055558</v>
      </c>
      <c r="B185" t="s">
        <v>213</v>
      </c>
      <c r="C185" t="s">
        <v>610</v>
      </c>
      <c r="D185" t="s">
        <v>611</v>
      </c>
      <c r="E185" t="s">
        <v>183</v>
      </c>
      <c r="F185" t="s">
        <v>355</v>
      </c>
      <c r="G185" t="s">
        <v>185</v>
      </c>
      <c r="H185" t="s">
        <v>186</v>
      </c>
      <c r="J185">
        <v>15</v>
      </c>
      <c r="FB185">
        <v>0.94859120118635598</v>
      </c>
      <c r="FC185">
        <v>0.69590643274853803</v>
      </c>
      <c r="FD185">
        <v>0.53443113772454998</v>
      </c>
      <c r="FE185">
        <v>0.99720670391061395</v>
      </c>
      <c r="FF185">
        <v>0.90974967061923495</v>
      </c>
      <c r="FG185">
        <v>0.49816849816849801</v>
      </c>
      <c r="FH185">
        <v>0.36956521739130399</v>
      </c>
      <c r="FI185">
        <v>0.76404494382022403</v>
      </c>
    </row>
    <row r="186" spans="1:180" x14ac:dyDescent="0.2">
      <c r="A186" s="1">
        <v>45186.894618055558</v>
      </c>
      <c r="B186" t="s">
        <v>612</v>
      </c>
      <c r="C186" t="s">
        <v>613</v>
      </c>
      <c r="D186" t="s">
        <v>614</v>
      </c>
      <c r="E186" t="s">
        <v>183</v>
      </c>
      <c r="F186" t="s">
        <v>355</v>
      </c>
      <c r="G186" t="s">
        <v>185</v>
      </c>
      <c r="H186" t="s">
        <v>186</v>
      </c>
      <c r="FX186" t="s">
        <v>179</v>
      </c>
    </row>
    <row r="187" spans="1:180" x14ac:dyDescent="0.2">
      <c r="A187" s="1">
        <v>45186.894606481481</v>
      </c>
      <c r="B187" t="s">
        <v>223</v>
      </c>
      <c r="C187" t="s">
        <v>615</v>
      </c>
      <c r="D187" t="s">
        <v>616</v>
      </c>
      <c r="E187" t="s">
        <v>183</v>
      </c>
      <c r="F187" t="s">
        <v>355</v>
      </c>
      <c r="G187" t="s">
        <v>185</v>
      </c>
      <c r="H187" t="s">
        <v>186</v>
      </c>
      <c r="FB187">
        <v>0.74592189817103305</v>
      </c>
      <c r="FC187">
        <v>0.233598409542743</v>
      </c>
      <c r="FD187">
        <v>0.14207980652962501</v>
      </c>
      <c r="FE187">
        <v>0.65642458100558598</v>
      </c>
      <c r="FF187">
        <v>0.74505928853754899</v>
      </c>
      <c r="FG187">
        <v>0.24854368932038801</v>
      </c>
      <c r="FH187">
        <v>0.15023474178403701</v>
      </c>
      <c r="FI187">
        <v>0.71910112359550504</v>
      </c>
    </row>
    <row r="188" spans="1:180" x14ac:dyDescent="0.2">
      <c r="A188" s="1">
        <v>45186.894583333335</v>
      </c>
      <c r="B188" t="s">
        <v>362</v>
      </c>
      <c r="C188" t="s">
        <v>617</v>
      </c>
      <c r="D188" t="s">
        <v>618</v>
      </c>
      <c r="E188" t="s">
        <v>183</v>
      </c>
      <c r="F188" t="s">
        <v>355</v>
      </c>
      <c r="G188" t="s">
        <v>185</v>
      </c>
      <c r="H188" t="s">
        <v>186</v>
      </c>
      <c r="FB188">
        <v>0.99884659746251403</v>
      </c>
      <c r="FC188">
        <v>0.99018232819074303</v>
      </c>
      <c r="FD188">
        <v>0.99436619718309804</v>
      </c>
      <c r="FE188">
        <v>0.98603351955307195</v>
      </c>
      <c r="FF188">
        <v>0.97496706192358296</v>
      </c>
      <c r="FG188">
        <v>0.76543209876543195</v>
      </c>
      <c r="FH188">
        <v>0.84931506849314997</v>
      </c>
      <c r="FI188">
        <v>0.69662921348314599</v>
      </c>
    </row>
    <row r="189" spans="1:180" x14ac:dyDescent="0.2">
      <c r="A189" s="1">
        <v>45186.894560185188</v>
      </c>
      <c r="B189" t="s">
        <v>300</v>
      </c>
      <c r="C189" t="s">
        <v>619</v>
      </c>
      <c r="D189" t="s">
        <v>620</v>
      </c>
      <c r="E189" t="s">
        <v>183</v>
      </c>
      <c r="F189" t="s">
        <v>355</v>
      </c>
      <c r="G189" t="s">
        <v>185</v>
      </c>
      <c r="H189" t="s">
        <v>186</v>
      </c>
      <c r="FB189">
        <v>0.99983522820893</v>
      </c>
      <c r="FC189">
        <v>0.99860529986053004</v>
      </c>
      <c r="FD189">
        <v>0.997214484679665</v>
      </c>
      <c r="FE189">
        <v>1</v>
      </c>
      <c r="FF189">
        <v>0.97364953886692995</v>
      </c>
      <c r="FG189">
        <v>0.75308641975308599</v>
      </c>
      <c r="FH189">
        <v>0.83561643835616395</v>
      </c>
      <c r="FI189">
        <v>0.68539325842696597</v>
      </c>
    </row>
    <row r="190" spans="1:180" x14ac:dyDescent="0.2">
      <c r="A190" s="1">
        <v>45186.894537037035</v>
      </c>
      <c r="B190" t="s">
        <v>391</v>
      </c>
      <c r="C190" t="s">
        <v>621</v>
      </c>
      <c r="D190" t="s">
        <v>622</v>
      </c>
      <c r="E190" t="s">
        <v>183</v>
      </c>
      <c r="F190" t="s">
        <v>355</v>
      </c>
      <c r="G190" t="s">
        <v>185</v>
      </c>
      <c r="H190" t="s">
        <v>186</v>
      </c>
      <c r="FB190">
        <v>1</v>
      </c>
      <c r="FC190">
        <v>1</v>
      </c>
      <c r="FD190">
        <v>1</v>
      </c>
      <c r="FE190">
        <v>1</v>
      </c>
      <c r="FF190">
        <v>0.94268774703557301</v>
      </c>
      <c r="FG190">
        <v>0.57142857142857095</v>
      </c>
      <c r="FH190">
        <v>0.50877192982456099</v>
      </c>
      <c r="FI190">
        <v>0.651685393258427</v>
      </c>
    </row>
    <row r="191" spans="1:180" x14ac:dyDescent="0.2">
      <c r="A191" s="1">
        <v>45186.894525462965</v>
      </c>
      <c r="B191" t="s">
        <v>223</v>
      </c>
      <c r="C191" t="s">
        <v>623</v>
      </c>
      <c r="D191" t="s">
        <v>624</v>
      </c>
      <c r="E191" t="s">
        <v>183</v>
      </c>
      <c r="F191" t="s">
        <v>355</v>
      </c>
      <c r="G191" t="s">
        <v>185</v>
      </c>
      <c r="H191" t="s">
        <v>186</v>
      </c>
      <c r="FB191">
        <v>0.78579667160982003</v>
      </c>
      <c r="FC191">
        <v>0.28017718715393097</v>
      </c>
      <c r="FD191">
        <v>0.174723756906077</v>
      </c>
      <c r="FE191">
        <v>0.70670391061452498</v>
      </c>
      <c r="FF191">
        <v>0.78853754940711396</v>
      </c>
      <c r="FG191">
        <v>0.30669546436285</v>
      </c>
      <c r="FH191">
        <v>0.18983957219251299</v>
      </c>
      <c r="FI191">
        <v>0.797752808988764</v>
      </c>
    </row>
    <row r="192" spans="1:180" x14ac:dyDescent="0.2">
      <c r="A192" s="1">
        <v>45186.894479166665</v>
      </c>
      <c r="B192" t="s">
        <v>264</v>
      </c>
      <c r="C192" t="s">
        <v>625</v>
      </c>
      <c r="D192" t="s">
        <v>626</v>
      </c>
      <c r="E192" t="s">
        <v>183</v>
      </c>
      <c r="F192" t="s">
        <v>355</v>
      </c>
      <c r="G192" t="s">
        <v>185</v>
      </c>
      <c r="H192" t="s">
        <v>186</v>
      </c>
      <c r="FB192">
        <v>0.88152908222112303</v>
      </c>
      <c r="FC192">
        <v>0.46061515378844697</v>
      </c>
      <c r="FD192">
        <v>0.31487179487179401</v>
      </c>
      <c r="FE192">
        <v>0.85754189944133996</v>
      </c>
      <c r="FF192">
        <v>0.86100131752305598</v>
      </c>
      <c r="FG192">
        <v>0.40896358543417299</v>
      </c>
      <c r="FH192">
        <v>0.27238805970149199</v>
      </c>
      <c r="FI192">
        <v>0.82022471910112305</v>
      </c>
    </row>
    <row r="193" spans="1:180" x14ac:dyDescent="0.2">
      <c r="A193" s="1">
        <v>45186.894456018519</v>
      </c>
      <c r="B193" t="s">
        <v>190</v>
      </c>
      <c r="C193" t="s">
        <v>627</v>
      </c>
      <c r="D193" t="s">
        <v>628</v>
      </c>
      <c r="E193" t="s">
        <v>183</v>
      </c>
      <c r="F193" t="s">
        <v>355</v>
      </c>
      <c r="G193" t="s">
        <v>185</v>
      </c>
      <c r="H193" t="s">
        <v>186</v>
      </c>
      <c r="FB193">
        <v>0.95155709342560502</v>
      </c>
      <c r="FC193">
        <v>0.70833333333333304</v>
      </c>
      <c r="FD193">
        <v>0.54923076923076897</v>
      </c>
      <c r="FE193">
        <v>0.99720670391061395</v>
      </c>
      <c r="FF193">
        <v>0.91765480895915597</v>
      </c>
      <c r="FG193">
        <v>0.53531598513011103</v>
      </c>
      <c r="FH193">
        <v>0.4</v>
      </c>
      <c r="FI193">
        <v>0.80898876404494302</v>
      </c>
    </row>
    <row r="194" spans="1:180" x14ac:dyDescent="0.2">
      <c r="A194" s="1">
        <v>45186.894456018519</v>
      </c>
      <c r="B194" t="s">
        <v>539</v>
      </c>
      <c r="C194" t="s">
        <v>629</v>
      </c>
      <c r="D194" t="s">
        <v>630</v>
      </c>
      <c r="E194" t="s">
        <v>183</v>
      </c>
      <c r="F194" t="s">
        <v>355</v>
      </c>
      <c r="G194" t="s">
        <v>185</v>
      </c>
      <c r="H194" t="s">
        <v>186</v>
      </c>
      <c r="FX194" t="s">
        <v>179</v>
      </c>
    </row>
    <row r="195" spans="1:180" x14ac:dyDescent="0.2">
      <c r="A195" s="1">
        <v>45186.894409722219</v>
      </c>
      <c r="B195" t="s">
        <v>631</v>
      </c>
      <c r="C195" t="s">
        <v>632</v>
      </c>
      <c r="D195" t="s">
        <v>633</v>
      </c>
      <c r="E195" t="s">
        <v>183</v>
      </c>
      <c r="F195" t="s">
        <v>355</v>
      </c>
      <c r="G195" t="s">
        <v>185</v>
      </c>
      <c r="H195" t="s">
        <v>186</v>
      </c>
      <c r="I195">
        <v>15</v>
      </c>
      <c r="FB195">
        <v>0.59482616576042102</v>
      </c>
      <c r="FC195">
        <v>0.15469233413544101</v>
      </c>
      <c r="FD195">
        <v>8.8200705605644802E-2</v>
      </c>
      <c r="FE195">
        <v>0.62849162011173099</v>
      </c>
      <c r="FF195">
        <v>0.59288537549407105</v>
      </c>
      <c r="FG195">
        <v>0.17158176943699699</v>
      </c>
      <c r="FH195">
        <v>9.7412480974124804E-2</v>
      </c>
      <c r="FI195">
        <v>0.71910112359550504</v>
      </c>
    </row>
    <row r="196" spans="1:180" x14ac:dyDescent="0.2">
      <c r="A196" s="1">
        <v>45186.894363425927</v>
      </c>
      <c r="B196" t="s">
        <v>448</v>
      </c>
      <c r="C196" t="s">
        <v>634</v>
      </c>
      <c r="D196" t="s">
        <v>635</v>
      </c>
      <c r="E196" t="s">
        <v>183</v>
      </c>
      <c r="F196" t="s">
        <v>355</v>
      </c>
      <c r="G196" t="s">
        <v>185</v>
      </c>
      <c r="H196" t="s">
        <v>186</v>
      </c>
      <c r="I196">
        <v>15</v>
      </c>
      <c r="FB196">
        <v>0.99851705388037504</v>
      </c>
      <c r="FC196">
        <v>0.987341772151898</v>
      </c>
      <c r="FD196">
        <v>0.99433427762039595</v>
      </c>
      <c r="FE196">
        <v>0.98044692737430095</v>
      </c>
      <c r="FF196">
        <v>0.97496706192358296</v>
      </c>
      <c r="FG196">
        <v>0.75324675324675305</v>
      </c>
      <c r="FH196">
        <v>0.89230769230769202</v>
      </c>
      <c r="FI196">
        <v>0.651685393258427</v>
      </c>
    </row>
    <row r="197" spans="1:180" x14ac:dyDescent="0.2">
      <c r="A197" s="1">
        <v>45186.894317129627</v>
      </c>
      <c r="B197" t="s">
        <v>289</v>
      </c>
      <c r="C197" t="s">
        <v>636</v>
      </c>
      <c r="D197" t="s">
        <v>637</v>
      </c>
      <c r="E197" t="s">
        <v>183</v>
      </c>
      <c r="F197" t="s">
        <v>355</v>
      </c>
      <c r="G197" t="s">
        <v>185</v>
      </c>
      <c r="H197" t="s">
        <v>186</v>
      </c>
      <c r="I197">
        <v>15</v>
      </c>
      <c r="FB197">
        <v>1</v>
      </c>
      <c r="FC197">
        <v>1</v>
      </c>
      <c r="FD197">
        <v>1</v>
      </c>
      <c r="FE197">
        <v>1</v>
      </c>
      <c r="FF197">
        <v>0.97496706192358296</v>
      </c>
      <c r="FG197">
        <v>0.73239436619718301</v>
      </c>
      <c r="FH197">
        <v>0.98113207547169801</v>
      </c>
      <c r="FI197">
        <v>0.58426966292134797</v>
      </c>
    </row>
    <row r="198" spans="1:180" x14ac:dyDescent="0.2">
      <c r="A198" s="1">
        <v>45186.894270833334</v>
      </c>
      <c r="B198" t="s">
        <v>577</v>
      </c>
      <c r="C198" t="s">
        <v>638</v>
      </c>
      <c r="D198" t="s">
        <v>639</v>
      </c>
      <c r="E198" t="s">
        <v>183</v>
      </c>
      <c r="F198" t="s">
        <v>355</v>
      </c>
      <c r="G198" t="s">
        <v>185</v>
      </c>
      <c r="H198" t="s">
        <v>186</v>
      </c>
      <c r="I198">
        <v>15</v>
      </c>
      <c r="FB198">
        <v>1</v>
      </c>
      <c r="FC198">
        <v>1</v>
      </c>
      <c r="FD198">
        <v>1</v>
      </c>
      <c r="FE198">
        <v>1</v>
      </c>
      <c r="FF198">
        <v>0.95652173913043403</v>
      </c>
      <c r="FG198">
        <v>0.61627906976744196</v>
      </c>
      <c r="FH198">
        <v>0.63855421686746905</v>
      </c>
      <c r="FI198">
        <v>0.59550561797752799</v>
      </c>
    </row>
    <row r="199" spans="1:180" x14ac:dyDescent="0.2">
      <c r="A199" s="1">
        <v>45186.894236111111</v>
      </c>
      <c r="B199" t="s">
        <v>577</v>
      </c>
      <c r="C199" t="s">
        <v>640</v>
      </c>
      <c r="D199" t="s">
        <v>641</v>
      </c>
      <c r="E199" t="s">
        <v>183</v>
      </c>
      <c r="F199" t="s">
        <v>355</v>
      </c>
      <c r="G199" t="s">
        <v>185</v>
      </c>
      <c r="H199" t="s">
        <v>186</v>
      </c>
      <c r="I199">
        <v>15</v>
      </c>
      <c r="FB199">
        <v>0.76421156697973303</v>
      </c>
      <c r="FC199">
        <v>0.24565102793884999</v>
      </c>
      <c r="FD199">
        <v>0.15139701104613301</v>
      </c>
      <c r="FE199">
        <v>0.65083798882681498</v>
      </c>
      <c r="FF199">
        <v>0.75823451910408401</v>
      </c>
      <c r="FG199">
        <v>0.24948875255623701</v>
      </c>
      <c r="FH199">
        <v>0.1525</v>
      </c>
      <c r="FI199">
        <v>0.68539325842696597</v>
      </c>
    </row>
    <row r="200" spans="1:180" x14ac:dyDescent="0.2">
      <c r="A200" s="1">
        <v>45186.894178240742</v>
      </c>
      <c r="B200" t="s">
        <v>453</v>
      </c>
      <c r="C200" t="s">
        <v>642</v>
      </c>
      <c r="D200" t="s">
        <v>643</v>
      </c>
      <c r="E200" t="s">
        <v>183</v>
      </c>
      <c r="F200" t="s">
        <v>355</v>
      </c>
      <c r="G200" t="s">
        <v>185</v>
      </c>
      <c r="H200" t="s">
        <v>186</v>
      </c>
      <c r="I200">
        <v>15</v>
      </c>
      <c r="FB200">
        <v>0.87922227714615198</v>
      </c>
      <c r="FC200">
        <v>0.45175766641735199</v>
      </c>
      <c r="FD200">
        <v>0.30847803881511698</v>
      </c>
      <c r="FE200">
        <v>0.84357541899441302</v>
      </c>
      <c r="FF200">
        <v>0.86100131752305598</v>
      </c>
      <c r="FG200">
        <v>0.38483965014577198</v>
      </c>
      <c r="FH200">
        <v>0.25984251968503902</v>
      </c>
      <c r="FI200">
        <v>0.74157303370786498</v>
      </c>
    </row>
    <row r="201" spans="1:180" x14ac:dyDescent="0.2">
      <c r="A201" s="1">
        <v>45186.894131944442</v>
      </c>
      <c r="B201" t="s">
        <v>448</v>
      </c>
      <c r="C201" t="s">
        <v>644</v>
      </c>
      <c r="D201" t="s">
        <v>645</v>
      </c>
      <c r="E201" t="s">
        <v>183</v>
      </c>
      <c r="F201" t="s">
        <v>355</v>
      </c>
      <c r="G201" t="s">
        <v>185</v>
      </c>
      <c r="H201" t="s">
        <v>186</v>
      </c>
      <c r="I201">
        <v>15</v>
      </c>
      <c r="FB201">
        <v>0.96704564178612595</v>
      </c>
      <c r="FC201">
        <v>0.65986394557823103</v>
      </c>
      <c r="FD201">
        <v>0.84347826086956501</v>
      </c>
      <c r="FE201">
        <v>0.54189944134078205</v>
      </c>
      <c r="FF201">
        <v>0.95191040843214703</v>
      </c>
      <c r="FG201">
        <v>0.467153284671532</v>
      </c>
      <c r="FH201">
        <v>0.66666666666666596</v>
      </c>
      <c r="FI201">
        <v>0.35955056179775202</v>
      </c>
    </row>
    <row r="202" spans="1:180" x14ac:dyDescent="0.2">
      <c r="A202" s="1">
        <v>45186.894131944442</v>
      </c>
      <c r="B202" t="s">
        <v>646</v>
      </c>
      <c r="C202" t="s">
        <v>647</v>
      </c>
      <c r="D202" t="s">
        <v>648</v>
      </c>
      <c r="E202" t="s">
        <v>183</v>
      </c>
      <c r="F202" t="s">
        <v>355</v>
      </c>
      <c r="G202" t="s">
        <v>185</v>
      </c>
      <c r="H202" t="s">
        <v>186</v>
      </c>
      <c r="FX202" t="s">
        <v>179</v>
      </c>
    </row>
    <row r="203" spans="1:180" x14ac:dyDescent="0.2">
      <c r="A203" s="1">
        <v>45186.894108796296</v>
      </c>
      <c r="B203" t="s">
        <v>207</v>
      </c>
      <c r="C203" t="s">
        <v>649</v>
      </c>
      <c r="D203" t="s">
        <v>650</v>
      </c>
      <c r="E203" t="s">
        <v>183</v>
      </c>
      <c r="F203" t="s">
        <v>355</v>
      </c>
      <c r="G203" t="s">
        <v>185</v>
      </c>
      <c r="H203" t="s">
        <v>186</v>
      </c>
      <c r="J203">
        <v>15</v>
      </c>
      <c r="FB203">
        <v>0.70225737353765005</v>
      </c>
      <c r="FC203">
        <v>0.200088534749889</v>
      </c>
      <c r="FD203">
        <v>0.118884797475013</v>
      </c>
      <c r="FE203">
        <v>0.63128491620111704</v>
      </c>
      <c r="FF203">
        <v>0.69367588932806301</v>
      </c>
      <c r="FG203">
        <v>0.202401372212692</v>
      </c>
      <c r="FH203">
        <v>0.119433198380566</v>
      </c>
      <c r="FI203">
        <v>0.66292134831460603</v>
      </c>
    </row>
    <row r="204" spans="1:180" x14ac:dyDescent="0.2">
      <c r="A204" s="1">
        <v>45186.894085648149</v>
      </c>
      <c r="B204" t="s">
        <v>472</v>
      </c>
      <c r="C204" t="s">
        <v>651</v>
      </c>
      <c r="D204" t="s">
        <v>652</v>
      </c>
      <c r="E204" t="s">
        <v>183</v>
      </c>
      <c r="F204" t="s">
        <v>355</v>
      </c>
      <c r="G204" t="s">
        <v>185</v>
      </c>
      <c r="H204" t="s">
        <v>186</v>
      </c>
      <c r="J204">
        <v>15</v>
      </c>
      <c r="FB204">
        <v>1</v>
      </c>
      <c r="FC204">
        <v>1</v>
      </c>
      <c r="FD204">
        <v>1</v>
      </c>
      <c r="FE204">
        <v>1</v>
      </c>
      <c r="FF204">
        <v>0.96442687747035505</v>
      </c>
      <c r="FG204">
        <v>0.61428571428571399</v>
      </c>
      <c r="FH204">
        <v>0.84313725490196001</v>
      </c>
      <c r="FI204">
        <v>0.48314606741573002</v>
      </c>
    </row>
    <row r="205" spans="1:180" x14ac:dyDescent="0.2">
      <c r="A205" s="1">
        <v>45186.894062500003</v>
      </c>
      <c r="B205" t="s">
        <v>300</v>
      </c>
      <c r="C205" t="s">
        <v>653</v>
      </c>
      <c r="D205" t="s">
        <v>654</v>
      </c>
      <c r="E205" t="s">
        <v>183</v>
      </c>
      <c r="F205" t="s">
        <v>355</v>
      </c>
      <c r="G205" t="s">
        <v>185</v>
      </c>
      <c r="H205" t="s">
        <v>186</v>
      </c>
      <c r="J205">
        <v>15</v>
      </c>
      <c r="FB205">
        <v>1</v>
      </c>
      <c r="FC205">
        <v>1</v>
      </c>
      <c r="FD205">
        <v>1</v>
      </c>
      <c r="FE205">
        <v>1</v>
      </c>
      <c r="FF205">
        <v>0.96310935441370205</v>
      </c>
      <c r="FG205">
        <v>0.55555555555555503</v>
      </c>
      <c r="FH205">
        <v>0.94594594594594505</v>
      </c>
      <c r="FI205">
        <v>0.39325842696629199</v>
      </c>
    </row>
    <row r="206" spans="1:180" x14ac:dyDescent="0.2">
      <c r="A206" s="1">
        <v>45186.89403935185</v>
      </c>
      <c r="B206" t="s">
        <v>228</v>
      </c>
      <c r="C206" t="s">
        <v>655</v>
      </c>
      <c r="D206" t="s">
        <v>656</v>
      </c>
      <c r="E206" t="s">
        <v>183</v>
      </c>
      <c r="F206" t="s">
        <v>355</v>
      </c>
      <c r="G206" t="s">
        <v>185</v>
      </c>
      <c r="H206" t="s">
        <v>186</v>
      </c>
      <c r="J206">
        <v>15</v>
      </c>
      <c r="FB206">
        <v>1</v>
      </c>
      <c r="FC206">
        <v>1</v>
      </c>
      <c r="FD206">
        <v>1</v>
      </c>
      <c r="FE206">
        <v>1</v>
      </c>
      <c r="FF206">
        <v>0.936100131752305</v>
      </c>
      <c r="FG206">
        <v>0.46408839779005501</v>
      </c>
      <c r="FH206">
        <v>0.45652173913043398</v>
      </c>
      <c r="FI206">
        <v>0.47191011235954999</v>
      </c>
    </row>
    <row r="207" spans="1:180" x14ac:dyDescent="0.2">
      <c r="A207" s="1">
        <v>45186.89402777778</v>
      </c>
      <c r="B207" t="s">
        <v>207</v>
      </c>
      <c r="C207" t="s">
        <v>657</v>
      </c>
      <c r="D207" t="s">
        <v>658</v>
      </c>
      <c r="E207" t="s">
        <v>183</v>
      </c>
      <c r="F207" t="s">
        <v>355</v>
      </c>
      <c r="G207" t="s">
        <v>185</v>
      </c>
      <c r="H207" t="s">
        <v>186</v>
      </c>
      <c r="J207">
        <v>15</v>
      </c>
      <c r="FB207">
        <v>0.78316032295270999</v>
      </c>
      <c r="FC207">
        <v>0.26067415730337001</v>
      </c>
      <c r="FD207">
        <v>0.163150492264416</v>
      </c>
      <c r="FE207">
        <v>0.64804469273743004</v>
      </c>
      <c r="FF207">
        <v>0.76943346508563903</v>
      </c>
      <c r="FG207">
        <v>0.248927038626609</v>
      </c>
      <c r="FH207">
        <v>0.15384615384615299</v>
      </c>
      <c r="FI207">
        <v>0.651685393258427</v>
      </c>
    </row>
    <row r="208" spans="1:180" x14ac:dyDescent="0.2">
      <c r="A208" s="1">
        <v>45186.893993055557</v>
      </c>
      <c r="B208" t="s">
        <v>659</v>
      </c>
      <c r="C208" t="s">
        <v>660</v>
      </c>
      <c r="D208" t="s">
        <v>661</v>
      </c>
      <c r="E208" t="s">
        <v>183</v>
      </c>
      <c r="F208" t="s">
        <v>355</v>
      </c>
      <c r="G208" t="s">
        <v>185</v>
      </c>
      <c r="H208" t="s">
        <v>186</v>
      </c>
      <c r="J208">
        <v>15</v>
      </c>
      <c r="FB208">
        <v>0.86735870818915795</v>
      </c>
      <c r="FC208">
        <v>0.43109540636042398</v>
      </c>
      <c r="FD208">
        <v>0.28855250709555302</v>
      </c>
      <c r="FE208">
        <v>0.85195530726256896</v>
      </c>
      <c r="FF208">
        <v>0.84848484848484795</v>
      </c>
      <c r="FG208">
        <v>0.37158469945355099</v>
      </c>
      <c r="FH208">
        <v>0.24548736462093801</v>
      </c>
      <c r="FI208">
        <v>0.76404494382022403</v>
      </c>
    </row>
    <row r="209" spans="1:180" x14ac:dyDescent="0.2">
      <c r="A209" s="1">
        <v>45186.89398148148</v>
      </c>
      <c r="B209" t="s">
        <v>213</v>
      </c>
      <c r="C209" t="s">
        <v>662</v>
      </c>
      <c r="D209" t="s">
        <v>663</v>
      </c>
      <c r="E209" t="s">
        <v>183</v>
      </c>
      <c r="F209" t="s">
        <v>355</v>
      </c>
      <c r="G209" t="s">
        <v>185</v>
      </c>
      <c r="H209" t="s">
        <v>186</v>
      </c>
      <c r="J209">
        <v>15</v>
      </c>
      <c r="FB209">
        <v>0.96589223924863998</v>
      </c>
      <c r="FC209">
        <v>0.65897858319604596</v>
      </c>
      <c r="FD209">
        <v>0.80321285140562204</v>
      </c>
      <c r="FE209">
        <v>0.55865921787709405</v>
      </c>
      <c r="FF209">
        <v>0.95520421607378103</v>
      </c>
      <c r="FG209">
        <v>0.52112676056338003</v>
      </c>
      <c r="FH209">
        <v>0.69811320754716899</v>
      </c>
      <c r="FI209">
        <v>0.41573033707865098</v>
      </c>
    </row>
    <row r="210" spans="1:180" x14ac:dyDescent="0.2">
      <c r="A210" s="1">
        <v>45186.89398148148</v>
      </c>
      <c r="B210" t="s">
        <v>574</v>
      </c>
      <c r="C210" t="s">
        <v>664</v>
      </c>
      <c r="D210" t="s">
        <v>665</v>
      </c>
      <c r="E210" t="s">
        <v>183</v>
      </c>
      <c r="F210" t="s">
        <v>355</v>
      </c>
      <c r="G210" t="s">
        <v>185</v>
      </c>
      <c r="H210" t="s">
        <v>186</v>
      </c>
      <c r="FX210" t="s">
        <v>179</v>
      </c>
    </row>
    <row r="211" spans="1:180" x14ac:dyDescent="0.2">
      <c r="A211" s="1">
        <v>45186.893958333334</v>
      </c>
      <c r="B211" t="s">
        <v>223</v>
      </c>
      <c r="C211" t="s">
        <v>666</v>
      </c>
      <c r="D211" t="s">
        <v>667</v>
      </c>
      <c r="E211" t="s">
        <v>183</v>
      </c>
      <c r="F211" t="s">
        <v>355</v>
      </c>
      <c r="G211" t="s">
        <v>185</v>
      </c>
      <c r="H211" t="s">
        <v>186</v>
      </c>
      <c r="FB211">
        <v>0.90624485088152895</v>
      </c>
      <c r="FC211">
        <v>0.22585034013605401</v>
      </c>
      <c r="FD211">
        <v>0.220159151193633</v>
      </c>
      <c r="FE211">
        <v>0.231843575418994</v>
      </c>
      <c r="FF211">
        <v>0.90513833992094805</v>
      </c>
      <c r="FG211">
        <v>0.23404255319148901</v>
      </c>
      <c r="FH211">
        <v>0.22222222222222199</v>
      </c>
      <c r="FI211">
        <v>0.24719101123595499</v>
      </c>
    </row>
    <row r="212" spans="1:180" x14ac:dyDescent="0.2">
      <c r="A212" s="1">
        <v>45186.893946759257</v>
      </c>
      <c r="B212" t="s">
        <v>204</v>
      </c>
      <c r="C212" t="s">
        <v>668</v>
      </c>
      <c r="D212" t="s">
        <v>669</v>
      </c>
      <c r="E212" t="s">
        <v>183</v>
      </c>
      <c r="F212" t="s">
        <v>355</v>
      </c>
      <c r="G212" t="s">
        <v>185</v>
      </c>
      <c r="H212" t="s">
        <v>186</v>
      </c>
      <c r="FB212">
        <v>0.99489207447684902</v>
      </c>
      <c r="FC212">
        <v>0.95793758480325597</v>
      </c>
      <c r="FD212">
        <v>0.93139841688654301</v>
      </c>
      <c r="FE212">
        <v>0.98603351955307195</v>
      </c>
      <c r="FF212">
        <v>0.96508563899868205</v>
      </c>
      <c r="FG212">
        <v>0.72251308900523503</v>
      </c>
      <c r="FH212">
        <v>0.67647058823529405</v>
      </c>
      <c r="FI212">
        <v>0.77528089887640395</v>
      </c>
    </row>
    <row r="213" spans="1:180" x14ac:dyDescent="0.2">
      <c r="A213" s="1">
        <v>45186.893923611111</v>
      </c>
      <c r="B213" t="s">
        <v>362</v>
      </c>
      <c r="C213" t="s">
        <v>670</v>
      </c>
      <c r="D213" t="s">
        <v>671</v>
      </c>
      <c r="E213" t="s">
        <v>183</v>
      </c>
      <c r="F213" t="s">
        <v>355</v>
      </c>
      <c r="G213" t="s">
        <v>185</v>
      </c>
      <c r="H213" t="s">
        <v>186</v>
      </c>
      <c r="FB213">
        <v>1</v>
      </c>
      <c r="FC213">
        <v>1</v>
      </c>
      <c r="FD213">
        <v>1</v>
      </c>
      <c r="FE213">
        <v>1</v>
      </c>
      <c r="FF213">
        <v>0.97167325428194995</v>
      </c>
      <c r="FG213">
        <v>0.75977653631284903</v>
      </c>
      <c r="FH213">
        <v>0.75555555555555498</v>
      </c>
      <c r="FI213">
        <v>0.76404494382022403</v>
      </c>
    </row>
    <row r="214" spans="1:180" x14ac:dyDescent="0.2">
      <c r="A214" s="1">
        <v>45186.893900462965</v>
      </c>
      <c r="B214" t="s">
        <v>223</v>
      </c>
      <c r="C214" t="s">
        <v>672</v>
      </c>
      <c r="D214" t="s">
        <v>673</v>
      </c>
      <c r="E214" t="s">
        <v>183</v>
      </c>
      <c r="F214" t="s">
        <v>355</v>
      </c>
      <c r="G214" t="s">
        <v>185</v>
      </c>
      <c r="H214" t="s">
        <v>186</v>
      </c>
      <c r="FB214">
        <v>1</v>
      </c>
      <c r="FC214">
        <v>1</v>
      </c>
      <c r="FD214">
        <v>1</v>
      </c>
      <c r="FE214">
        <v>1</v>
      </c>
      <c r="FF214">
        <v>0.94598155467720602</v>
      </c>
      <c r="FG214">
        <v>0.62385321100917401</v>
      </c>
      <c r="FH214">
        <v>0.52713178294573604</v>
      </c>
      <c r="FI214">
        <v>0.76404494382022403</v>
      </c>
    </row>
    <row r="215" spans="1:180" x14ac:dyDescent="0.2">
      <c r="A215" s="1">
        <v>45186.893888888888</v>
      </c>
      <c r="B215" t="s">
        <v>391</v>
      </c>
      <c r="C215" t="s">
        <v>674</v>
      </c>
      <c r="D215" t="s">
        <v>675</v>
      </c>
      <c r="E215" t="s">
        <v>183</v>
      </c>
      <c r="F215" t="s">
        <v>355</v>
      </c>
      <c r="G215" t="s">
        <v>185</v>
      </c>
      <c r="H215" t="s">
        <v>186</v>
      </c>
      <c r="FB215">
        <v>0.76866040533860602</v>
      </c>
      <c r="FC215">
        <v>0.23695652173913001</v>
      </c>
      <c r="FD215">
        <v>0.14709851551956801</v>
      </c>
      <c r="FE215">
        <v>0.60893854748603304</v>
      </c>
      <c r="FF215">
        <v>0.75559947299077701</v>
      </c>
      <c r="FG215">
        <v>0.225469728601252</v>
      </c>
      <c r="FH215">
        <v>0.138461538461538</v>
      </c>
      <c r="FI215">
        <v>0.60674157303370702</v>
      </c>
    </row>
    <row r="216" spans="1:180" x14ac:dyDescent="0.2">
      <c r="A216" s="1">
        <v>45186.893819444442</v>
      </c>
      <c r="B216" t="s">
        <v>676</v>
      </c>
      <c r="C216" t="s">
        <v>677</v>
      </c>
      <c r="D216" t="s">
        <v>678</v>
      </c>
      <c r="E216" t="s">
        <v>183</v>
      </c>
      <c r="F216" t="s">
        <v>355</v>
      </c>
      <c r="G216" t="s">
        <v>185</v>
      </c>
      <c r="H216" t="s">
        <v>186</v>
      </c>
      <c r="FB216">
        <v>0.86192123908386797</v>
      </c>
      <c r="FC216">
        <v>0.28862478777589101</v>
      </c>
      <c r="FD216">
        <v>0.207317073170731</v>
      </c>
      <c r="FE216">
        <v>0.47486033519553</v>
      </c>
      <c r="FF216">
        <v>0.84980237154150196</v>
      </c>
      <c r="FG216">
        <v>0.269230769230769</v>
      </c>
      <c r="FH216">
        <v>0.18834080717488699</v>
      </c>
      <c r="FI216">
        <v>0.47191011235954999</v>
      </c>
    </row>
    <row r="217" spans="1:180" x14ac:dyDescent="0.2">
      <c r="A217" s="1">
        <v>45186.893796296295</v>
      </c>
      <c r="B217" t="s">
        <v>190</v>
      </c>
      <c r="C217" t="s">
        <v>679</v>
      </c>
      <c r="D217" t="s">
        <v>680</v>
      </c>
      <c r="E217" t="s">
        <v>183</v>
      </c>
      <c r="F217" t="s">
        <v>355</v>
      </c>
      <c r="G217" t="s">
        <v>185</v>
      </c>
      <c r="H217" t="s">
        <v>186</v>
      </c>
      <c r="FB217">
        <v>0.96655132641291797</v>
      </c>
      <c r="FC217">
        <v>0.77165354330708602</v>
      </c>
      <c r="FD217">
        <v>0.645951035781544</v>
      </c>
      <c r="FE217">
        <v>0.95810055865921695</v>
      </c>
      <c r="FF217">
        <v>0.93280632411067199</v>
      </c>
      <c r="FG217">
        <v>0.57499999999999996</v>
      </c>
      <c r="FH217">
        <v>0.45695364238410502</v>
      </c>
      <c r="FI217">
        <v>0.77528089887640395</v>
      </c>
    </row>
    <row r="218" spans="1:180" x14ac:dyDescent="0.2">
      <c r="A218" s="1">
        <v>45186.893796296295</v>
      </c>
      <c r="B218" t="s">
        <v>681</v>
      </c>
      <c r="C218" t="s">
        <v>682</v>
      </c>
      <c r="D218" t="s">
        <v>683</v>
      </c>
      <c r="E218" t="s">
        <v>183</v>
      </c>
      <c r="F218" t="s">
        <v>355</v>
      </c>
      <c r="G218" t="s">
        <v>185</v>
      </c>
      <c r="H218" t="s">
        <v>186</v>
      </c>
      <c r="FX218" t="s">
        <v>179</v>
      </c>
    </row>
    <row r="219" spans="1:180" x14ac:dyDescent="0.2">
      <c r="A219" s="1">
        <v>45186.893750000003</v>
      </c>
      <c r="B219" t="s">
        <v>448</v>
      </c>
      <c r="C219" t="s">
        <v>684</v>
      </c>
      <c r="D219" t="s">
        <v>685</v>
      </c>
      <c r="E219" t="s">
        <v>183</v>
      </c>
      <c r="F219" t="s">
        <v>355</v>
      </c>
      <c r="G219" t="s">
        <v>185</v>
      </c>
      <c r="H219" t="s">
        <v>186</v>
      </c>
      <c r="I219">
        <v>16</v>
      </c>
      <c r="FB219">
        <v>6.2118965233152003E-2</v>
      </c>
      <c r="FC219">
        <v>0.110902842861605</v>
      </c>
      <c r="FD219">
        <v>5.8735936465916599E-2</v>
      </c>
      <c r="FE219">
        <v>0.99162011173184295</v>
      </c>
      <c r="FF219">
        <v>5.9947299077733801E-2</v>
      </c>
      <c r="FG219">
        <v>0.10979413599500901</v>
      </c>
      <c r="FH219">
        <v>5.8124174372523103E-2</v>
      </c>
      <c r="FI219">
        <v>0.98876404494381998</v>
      </c>
    </row>
    <row r="220" spans="1:180" x14ac:dyDescent="0.2">
      <c r="A220" s="1">
        <v>45186.893703703703</v>
      </c>
      <c r="B220" t="s">
        <v>289</v>
      </c>
      <c r="C220" t="s">
        <v>686</v>
      </c>
      <c r="D220" t="s">
        <v>687</v>
      </c>
      <c r="E220" t="s">
        <v>183</v>
      </c>
      <c r="F220" t="s">
        <v>355</v>
      </c>
      <c r="G220" t="s">
        <v>185</v>
      </c>
      <c r="H220" t="s">
        <v>186</v>
      </c>
      <c r="I220">
        <v>16</v>
      </c>
      <c r="FB220">
        <v>0.99686933596968197</v>
      </c>
      <c r="FC220">
        <v>0.97289586305278097</v>
      </c>
      <c r="FD220">
        <v>0.99416909620991201</v>
      </c>
      <c r="FE220">
        <v>0.95251396648044695</v>
      </c>
      <c r="FF220">
        <v>0.97496706192358296</v>
      </c>
      <c r="FG220">
        <v>0.75324675324675305</v>
      </c>
      <c r="FH220">
        <v>0.89230769230769202</v>
      </c>
      <c r="FI220">
        <v>0.651685393258427</v>
      </c>
    </row>
    <row r="221" spans="1:180" x14ac:dyDescent="0.2">
      <c r="A221" s="1">
        <v>45186.893657407411</v>
      </c>
      <c r="B221" t="s">
        <v>236</v>
      </c>
      <c r="C221" t="s">
        <v>688</v>
      </c>
      <c r="D221" t="s">
        <v>689</v>
      </c>
      <c r="E221" t="s">
        <v>183</v>
      </c>
      <c r="F221" t="s">
        <v>355</v>
      </c>
      <c r="G221" t="s">
        <v>185</v>
      </c>
      <c r="H221" t="s">
        <v>186</v>
      </c>
      <c r="I221">
        <v>16</v>
      </c>
      <c r="FB221">
        <v>1</v>
      </c>
      <c r="FC221">
        <v>1</v>
      </c>
      <c r="FD221">
        <v>1</v>
      </c>
      <c r="FE221">
        <v>1</v>
      </c>
      <c r="FF221">
        <v>0.97167325428194995</v>
      </c>
      <c r="FG221">
        <v>0.68613138686131303</v>
      </c>
      <c r="FH221">
        <v>0.97916666666666596</v>
      </c>
      <c r="FI221">
        <v>0.52808988764044895</v>
      </c>
    </row>
    <row r="222" spans="1:180" x14ac:dyDescent="0.2">
      <c r="A222" s="1">
        <v>45186.893611111111</v>
      </c>
      <c r="B222" t="s">
        <v>448</v>
      </c>
      <c r="C222" t="s">
        <v>690</v>
      </c>
      <c r="D222" t="s">
        <v>691</v>
      </c>
      <c r="E222" t="s">
        <v>183</v>
      </c>
      <c r="F222" t="s">
        <v>355</v>
      </c>
      <c r="G222" t="s">
        <v>185</v>
      </c>
      <c r="H222" t="s">
        <v>186</v>
      </c>
      <c r="I222">
        <v>16</v>
      </c>
      <c r="FB222">
        <v>1</v>
      </c>
      <c r="FC222">
        <v>1</v>
      </c>
      <c r="FD222">
        <v>1</v>
      </c>
      <c r="FE222">
        <v>1</v>
      </c>
      <c r="FF222">
        <v>0.95454545454545403</v>
      </c>
      <c r="FG222">
        <v>0.59649122807017496</v>
      </c>
      <c r="FH222">
        <v>0.62195121951219501</v>
      </c>
      <c r="FI222">
        <v>0.57303370786516805</v>
      </c>
    </row>
    <row r="223" spans="1:180" x14ac:dyDescent="0.2">
      <c r="A223" s="1">
        <v>45186.893564814818</v>
      </c>
      <c r="B223" t="s">
        <v>577</v>
      </c>
      <c r="C223" t="s">
        <v>692</v>
      </c>
      <c r="D223" t="s">
        <v>693</v>
      </c>
      <c r="E223" t="s">
        <v>183</v>
      </c>
      <c r="F223" t="s">
        <v>355</v>
      </c>
      <c r="G223" t="s">
        <v>185</v>
      </c>
      <c r="H223" t="s">
        <v>186</v>
      </c>
      <c r="I223">
        <v>16</v>
      </c>
      <c r="FB223">
        <v>0.75053550832097504</v>
      </c>
      <c r="FC223">
        <v>0.21797520661156999</v>
      </c>
      <c r="FD223">
        <v>0.13371356147021499</v>
      </c>
      <c r="FE223">
        <v>0.58938547486033499</v>
      </c>
      <c r="FF223">
        <v>0.75955204216073702</v>
      </c>
      <c r="FG223">
        <v>0.23480083857442299</v>
      </c>
      <c r="FH223">
        <v>0.14432989690721601</v>
      </c>
      <c r="FI223">
        <v>0.62921348314606695</v>
      </c>
    </row>
    <row r="224" spans="1:180" x14ac:dyDescent="0.2">
      <c r="A224" s="1">
        <v>45186.893506944441</v>
      </c>
      <c r="B224" t="s">
        <v>245</v>
      </c>
      <c r="C224" t="s">
        <v>694</v>
      </c>
      <c r="D224" t="s">
        <v>695</v>
      </c>
      <c r="E224" t="s">
        <v>183</v>
      </c>
      <c r="F224" t="s">
        <v>355</v>
      </c>
      <c r="G224" t="s">
        <v>185</v>
      </c>
      <c r="H224" t="s">
        <v>186</v>
      </c>
      <c r="I224">
        <v>16</v>
      </c>
      <c r="FB224">
        <v>0.80177953534354895</v>
      </c>
      <c r="FC224">
        <v>0.20172528201725201</v>
      </c>
      <c r="FD224">
        <v>0.132288946910356</v>
      </c>
      <c r="FE224">
        <v>0.42458100558659201</v>
      </c>
      <c r="FF224">
        <v>0.78260869565217395</v>
      </c>
      <c r="FG224">
        <v>0.17910447761194001</v>
      </c>
      <c r="FH224">
        <v>0.11501597444089399</v>
      </c>
      <c r="FI224">
        <v>0.40449438202247101</v>
      </c>
    </row>
    <row r="225" spans="1:180" x14ac:dyDescent="0.2">
      <c r="A225" s="1">
        <v>45186.893460648149</v>
      </c>
      <c r="B225" t="s">
        <v>448</v>
      </c>
      <c r="C225" t="s">
        <v>696</v>
      </c>
      <c r="D225" t="s">
        <v>697</v>
      </c>
      <c r="E225" t="s">
        <v>183</v>
      </c>
      <c r="F225" t="s">
        <v>355</v>
      </c>
      <c r="G225" t="s">
        <v>185</v>
      </c>
      <c r="H225" t="s">
        <v>186</v>
      </c>
      <c r="I225">
        <v>16</v>
      </c>
      <c r="FB225">
        <v>0.97511945954852497</v>
      </c>
      <c r="FC225">
        <v>0.75286415711947596</v>
      </c>
      <c r="FD225">
        <v>0.90909090909090895</v>
      </c>
      <c r="FE225">
        <v>0.64245810055865904</v>
      </c>
      <c r="FF225">
        <v>0.96310935441370205</v>
      </c>
      <c r="FG225">
        <v>0.62162162162162105</v>
      </c>
      <c r="FH225">
        <v>0.77966101694915202</v>
      </c>
      <c r="FI225">
        <v>0.51685393258426904</v>
      </c>
    </row>
    <row r="226" spans="1:180" x14ac:dyDescent="0.2">
      <c r="A226" s="1">
        <v>45186.893460648149</v>
      </c>
      <c r="B226" t="s">
        <v>698</v>
      </c>
      <c r="C226" t="s">
        <v>699</v>
      </c>
      <c r="D226" t="s">
        <v>700</v>
      </c>
      <c r="E226" t="s">
        <v>183</v>
      </c>
      <c r="F226" t="s">
        <v>355</v>
      </c>
      <c r="G226" t="s">
        <v>185</v>
      </c>
      <c r="H226" t="s">
        <v>186</v>
      </c>
      <c r="FX226" t="s">
        <v>179</v>
      </c>
    </row>
    <row r="227" spans="1:180" x14ac:dyDescent="0.2">
      <c r="A227" s="1">
        <v>45186.893437500003</v>
      </c>
      <c r="B227" t="s">
        <v>207</v>
      </c>
      <c r="C227" t="s">
        <v>701</v>
      </c>
      <c r="D227" t="s">
        <v>702</v>
      </c>
      <c r="E227" t="s">
        <v>183</v>
      </c>
      <c r="F227" t="s">
        <v>355</v>
      </c>
      <c r="G227" t="s">
        <v>185</v>
      </c>
      <c r="H227" t="s">
        <v>186</v>
      </c>
      <c r="J227">
        <v>2</v>
      </c>
      <c r="FB227">
        <v>0.78744438952051399</v>
      </c>
      <c r="FC227">
        <v>0.19375000000000001</v>
      </c>
      <c r="FD227">
        <v>0.12479871175523299</v>
      </c>
      <c r="FE227">
        <v>0.43296089385474801</v>
      </c>
      <c r="FF227">
        <v>0.76086956521739102</v>
      </c>
      <c r="FG227">
        <v>0.17687074829931901</v>
      </c>
      <c r="FH227">
        <v>0.110795454545454</v>
      </c>
      <c r="FI227">
        <v>0.43820224719101097</v>
      </c>
    </row>
    <row r="228" spans="1:180" x14ac:dyDescent="0.2">
      <c r="A228" s="1">
        <v>45186.893414351849</v>
      </c>
      <c r="B228" t="s">
        <v>204</v>
      </c>
      <c r="C228" t="s">
        <v>703</v>
      </c>
      <c r="D228" t="s">
        <v>704</v>
      </c>
      <c r="E228" t="s">
        <v>183</v>
      </c>
      <c r="F228" t="s">
        <v>355</v>
      </c>
      <c r="G228" t="s">
        <v>185</v>
      </c>
      <c r="H228" t="s">
        <v>186</v>
      </c>
      <c r="J228">
        <v>2</v>
      </c>
      <c r="FB228">
        <v>0.98368759268413197</v>
      </c>
      <c r="FC228">
        <v>0.84458398744112995</v>
      </c>
      <c r="FD228">
        <v>0.96415770609318996</v>
      </c>
      <c r="FE228">
        <v>0.75139664804469197</v>
      </c>
      <c r="FF228">
        <v>0.97035573122529595</v>
      </c>
      <c r="FG228">
        <v>0.69798657718120705</v>
      </c>
      <c r="FH228">
        <v>0.86666666666666603</v>
      </c>
      <c r="FI228">
        <v>0.58426966292134797</v>
      </c>
    </row>
    <row r="229" spans="1:180" x14ac:dyDescent="0.2">
      <c r="A229" s="1">
        <v>45186.89340277778</v>
      </c>
      <c r="B229" t="s">
        <v>204</v>
      </c>
      <c r="C229" t="s">
        <v>705</v>
      </c>
      <c r="D229" t="s">
        <v>706</v>
      </c>
      <c r="E229" t="s">
        <v>183</v>
      </c>
      <c r="F229" t="s">
        <v>355</v>
      </c>
      <c r="G229" t="s">
        <v>185</v>
      </c>
      <c r="H229" t="s">
        <v>186</v>
      </c>
      <c r="J229">
        <v>2</v>
      </c>
      <c r="FB229">
        <v>0.99703410776075096</v>
      </c>
      <c r="FC229">
        <v>0.97547683923705697</v>
      </c>
      <c r="FD229">
        <v>0.95212765957446799</v>
      </c>
      <c r="FE229">
        <v>1</v>
      </c>
      <c r="FF229">
        <v>0.97035573122529595</v>
      </c>
      <c r="FG229">
        <v>0.73684210526315796</v>
      </c>
      <c r="FH229">
        <v>0.76829268292682895</v>
      </c>
      <c r="FI229">
        <v>0.70786516853932502</v>
      </c>
    </row>
    <row r="230" spans="1:180" x14ac:dyDescent="0.2">
      <c r="A230" s="1">
        <v>45186.893379629626</v>
      </c>
      <c r="B230" t="s">
        <v>207</v>
      </c>
      <c r="C230" t="s">
        <v>707</v>
      </c>
      <c r="D230" t="s">
        <v>708</v>
      </c>
      <c r="E230" t="s">
        <v>183</v>
      </c>
      <c r="F230" t="s">
        <v>355</v>
      </c>
      <c r="G230" t="s">
        <v>185</v>
      </c>
      <c r="H230" t="s">
        <v>186</v>
      </c>
      <c r="J230">
        <v>2</v>
      </c>
      <c r="FB230">
        <v>0.99703410776075096</v>
      </c>
      <c r="FC230">
        <v>0.97547683923705697</v>
      </c>
      <c r="FD230">
        <v>0.95212765957446799</v>
      </c>
      <c r="FE230">
        <v>1</v>
      </c>
      <c r="FF230">
        <v>0.96969696969696895</v>
      </c>
      <c r="FG230">
        <v>0.73255813953488302</v>
      </c>
      <c r="FH230">
        <v>0.75903614457831303</v>
      </c>
      <c r="FI230">
        <v>0.70786516853932502</v>
      </c>
    </row>
    <row r="231" spans="1:180" x14ac:dyDescent="0.2">
      <c r="A231" s="1">
        <v>45186.893368055556</v>
      </c>
      <c r="B231" t="s">
        <v>207</v>
      </c>
      <c r="C231" t="s">
        <v>709</v>
      </c>
      <c r="D231" t="s">
        <v>710</v>
      </c>
      <c r="E231" t="s">
        <v>183</v>
      </c>
      <c r="F231" t="s">
        <v>355</v>
      </c>
      <c r="G231" t="s">
        <v>185</v>
      </c>
      <c r="H231" t="s">
        <v>186</v>
      </c>
      <c r="J231">
        <v>2</v>
      </c>
      <c r="FB231">
        <v>0.74559235458889395</v>
      </c>
      <c r="FC231">
        <v>0.156284153005464</v>
      </c>
      <c r="FD231">
        <v>9.7146739130434701E-2</v>
      </c>
      <c r="FE231">
        <v>0.39944134078212201</v>
      </c>
      <c r="FF231">
        <v>0.73122529644268697</v>
      </c>
      <c r="FG231">
        <v>0.16393442622950799</v>
      </c>
      <c r="FH231">
        <v>0.10025062656641601</v>
      </c>
      <c r="FI231">
        <v>0.449438202247191</v>
      </c>
    </row>
    <row r="232" spans="1:180" x14ac:dyDescent="0.2">
      <c r="A232" s="1">
        <v>45186.893333333333</v>
      </c>
      <c r="B232" t="s">
        <v>239</v>
      </c>
      <c r="C232" t="s">
        <v>711</v>
      </c>
      <c r="D232" t="s">
        <v>712</v>
      </c>
      <c r="E232" t="s">
        <v>183</v>
      </c>
      <c r="F232" t="s">
        <v>355</v>
      </c>
      <c r="G232" t="s">
        <v>185</v>
      </c>
      <c r="H232" t="s">
        <v>186</v>
      </c>
      <c r="J232">
        <v>2</v>
      </c>
      <c r="FB232">
        <v>0.87675070028011204</v>
      </c>
      <c r="FC232">
        <v>0.28625954198473202</v>
      </c>
      <c r="FD232">
        <v>0.217391304347826</v>
      </c>
      <c r="FE232">
        <v>0.41899441340782101</v>
      </c>
      <c r="FF232">
        <v>0.86100131752305598</v>
      </c>
      <c r="FG232">
        <v>0.26480836236933702</v>
      </c>
      <c r="FH232">
        <v>0.19191919191919099</v>
      </c>
      <c r="FI232">
        <v>0.426966292134831</v>
      </c>
    </row>
    <row r="233" spans="1:180" x14ac:dyDescent="0.2">
      <c r="A233" s="1">
        <v>45186.893310185187</v>
      </c>
      <c r="B233" t="s">
        <v>190</v>
      </c>
      <c r="C233" t="s">
        <v>713</v>
      </c>
      <c r="D233" t="s">
        <v>714</v>
      </c>
      <c r="E233" t="s">
        <v>183</v>
      </c>
      <c r="F233" t="s">
        <v>355</v>
      </c>
      <c r="G233" t="s">
        <v>185</v>
      </c>
      <c r="H233" t="s">
        <v>186</v>
      </c>
      <c r="J233">
        <v>2</v>
      </c>
      <c r="FB233">
        <v>0.97610809029494106</v>
      </c>
      <c r="FC233">
        <v>0.77449455676516299</v>
      </c>
      <c r="FD233">
        <v>0.87368421052631495</v>
      </c>
      <c r="FE233">
        <v>0.69553072625698298</v>
      </c>
      <c r="FF233">
        <v>0.96574440052700905</v>
      </c>
      <c r="FG233">
        <v>0.65333333333333299</v>
      </c>
      <c r="FH233">
        <v>0.80327868852458995</v>
      </c>
      <c r="FI233">
        <v>0.550561797752809</v>
      </c>
    </row>
    <row r="234" spans="1:180" x14ac:dyDescent="0.2">
      <c r="A234" s="1">
        <v>45186.893310185187</v>
      </c>
      <c r="B234" t="s">
        <v>715</v>
      </c>
      <c r="C234" t="s">
        <v>716</v>
      </c>
      <c r="D234" t="s">
        <v>717</v>
      </c>
      <c r="E234" t="s">
        <v>183</v>
      </c>
      <c r="F234" t="s">
        <v>355</v>
      </c>
      <c r="G234" t="s">
        <v>185</v>
      </c>
      <c r="H234" t="s">
        <v>186</v>
      </c>
      <c r="FX234" t="s">
        <v>179</v>
      </c>
    </row>
    <row r="235" spans="1:180" x14ac:dyDescent="0.2">
      <c r="A235" s="1">
        <v>45186.89329861111</v>
      </c>
      <c r="B235" t="s">
        <v>180</v>
      </c>
      <c r="C235" t="s">
        <v>718</v>
      </c>
      <c r="D235" t="s">
        <v>719</v>
      </c>
      <c r="E235" t="s">
        <v>183</v>
      </c>
      <c r="F235" t="s">
        <v>355</v>
      </c>
      <c r="G235" t="s">
        <v>185</v>
      </c>
      <c r="H235" t="s">
        <v>186</v>
      </c>
      <c r="FB235">
        <v>0.87263140550337703</v>
      </c>
      <c r="FC235">
        <v>0.279589934762348</v>
      </c>
      <c r="FD235">
        <v>0.20979020979020899</v>
      </c>
      <c r="FE235">
        <v>0.41899441340782101</v>
      </c>
      <c r="FF235">
        <v>0.87878787878787801</v>
      </c>
      <c r="FG235">
        <v>0.30303030303030298</v>
      </c>
      <c r="FH235">
        <v>0.22857142857142801</v>
      </c>
      <c r="FI235">
        <v>0.449438202247191</v>
      </c>
    </row>
    <row r="236" spans="1:180" x14ac:dyDescent="0.2">
      <c r="A236" s="1">
        <v>45186.893287037034</v>
      </c>
      <c r="B236" t="s">
        <v>207</v>
      </c>
      <c r="C236" t="s">
        <v>720</v>
      </c>
      <c r="D236" t="s">
        <v>721</v>
      </c>
      <c r="E236" t="s">
        <v>183</v>
      </c>
      <c r="F236" t="s">
        <v>355</v>
      </c>
      <c r="G236" t="s">
        <v>185</v>
      </c>
      <c r="H236" t="s">
        <v>186</v>
      </c>
      <c r="FB236">
        <v>0.99901136925358303</v>
      </c>
      <c r="FC236">
        <v>0.99159663865546199</v>
      </c>
      <c r="FD236">
        <v>0.99438202247190999</v>
      </c>
      <c r="FE236">
        <v>0.988826815642458</v>
      </c>
      <c r="FF236">
        <v>0.97694334650856296</v>
      </c>
      <c r="FG236">
        <v>0.77124183006535896</v>
      </c>
      <c r="FH236">
        <v>0.921875</v>
      </c>
      <c r="FI236">
        <v>0.66292134831460603</v>
      </c>
    </row>
    <row r="237" spans="1:180" x14ac:dyDescent="0.2">
      <c r="A237" s="1">
        <v>45186.893263888887</v>
      </c>
      <c r="B237" t="s">
        <v>228</v>
      </c>
      <c r="C237" t="s">
        <v>722</v>
      </c>
      <c r="D237" t="s">
        <v>723</v>
      </c>
      <c r="E237" t="s">
        <v>183</v>
      </c>
      <c r="F237" t="s">
        <v>355</v>
      </c>
      <c r="G237" t="s">
        <v>185</v>
      </c>
      <c r="H237" t="s">
        <v>186</v>
      </c>
      <c r="FB237">
        <v>1</v>
      </c>
      <c r="FC237">
        <v>1</v>
      </c>
      <c r="FD237">
        <v>1</v>
      </c>
      <c r="FE237">
        <v>1</v>
      </c>
      <c r="FF237">
        <v>0.98023715415019697</v>
      </c>
      <c r="FG237">
        <v>0.80263157894736803</v>
      </c>
      <c r="FH237">
        <v>0.96825396825396803</v>
      </c>
      <c r="FI237">
        <v>0.68539325842696597</v>
      </c>
    </row>
    <row r="238" spans="1:180" x14ac:dyDescent="0.2">
      <c r="A238" s="1">
        <v>45186.893252314818</v>
      </c>
      <c r="B238" t="s">
        <v>180</v>
      </c>
      <c r="C238" t="s">
        <v>724</v>
      </c>
      <c r="D238" t="s">
        <v>725</v>
      </c>
      <c r="E238" t="s">
        <v>183</v>
      </c>
      <c r="F238" t="s">
        <v>355</v>
      </c>
      <c r="G238" t="s">
        <v>185</v>
      </c>
      <c r="H238" t="s">
        <v>186</v>
      </c>
      <c r="FB238">
        <v>1</v>
      </c>
      <c r="FC238">
        <v>1</v>
      </c>
      <c r="FD238">
        <v>1</v>
      </c>
      <c r="FE238">
        <v>1</v>
      </c>
      <c r="FF238">
        <v>0.96508563899868205</v>
      </c>
      <c r="FG238">
        <v>0.69005847953216304</v>
      </c>
      <c r="FH238">
        <v>0.71951219512195097</v>
      </c>
      <c r="FI238">
        <v>0.66292134831460603</v>
      </c>
    </row>
    <row r="239" spans="1:180" x14ac:dyDescent="0.2">
      <c r="A239" s="1">
        <v>45186.893240740741</v>
      </c>
      <c r="B239" t="s">
        <v>223</v>
      </c>
      <c r="C239" t="s">
        <v>726</v>
      </c>
      <c r="D239" t="s">
        <v>727</v>
      </c>
      <c r="E239" t="s">
        <v>183</v>
      </c>
      <c r="F239" t="s">
        <v>355</v>
      </c>
      <c r="G239" t="s">
        <v>185</v>
      </c>
      <c r="H239" t="s">
        <v>186</v>
      </c>
      <c r="FB239">
        <v>0.787114845938375</v>
      </c>
      <c r="FC239">
        <v>0.274971941638608</v>
      </c>
      <c r="FD239">
        <v>0.17205056179775199</v>
      </c>
      <c r="FE239">
        <v>0.68435754189944098</v>
      </c>
      <c r="FF239">
        <v>0.78326745718049995</v>
      </c>
      <c r="FG239">
        <v>0.283224400871459</v>
      </c>
      <c r="FH239">
        <v>0.17567567567567499</v>
      </c>
      <c r="FI239">
        <v>0.73033707865168496</v>
      </c>
    </row>
    <row r="240" spans="1:180" x14ac:dyDescent="0.2">
      <c r="A240" s="1">
        <v>45186.893206018518</v>
      </c>
      <c r="B240" t="s">
        <v>394</v>
      </c>
      <c r="C240" t="s">
        <v>728</v>
      </c>
      <c r="D240" t="s">
        <v>729</v>
      </c>
      <c r="E240" t="s">
        <v>183</v>
      </c>
      <c r="F240" t="s">
        <v>355</v>
      </c>
      <c r="G240" t="s">
        <v>185</v>
      </c>
      <c r="H240" t="s">
        <v>186</v>
      </c>
      <c r="FB240">
        <v>0.87345526445872401</v>
      </c>
      <c r="FC240">
        <v>0.43941605839415998</v>
      </c>
      <c r="FD240">
        <v>0.29743083003952497</v>
      </c>
      <c r="FE240">
        <v>0.84078212290502796</v>
      </c>
      <c r="FF240">
        <v>0.86034255599472897</v>
      </c>
      <c r="FG240">
        <v>0.39428571428571402</v>
      </c>
      <c r="FH240">
        <v>0.26436781609195398</v>
      </c>
      <c r="FI240">
        <v>0.77528089887640395</v>
      </c>
    </row>
    <row r="241" spans="1:180" x14ac:dyDescent="0.2">
      <c r="A241" s="1">
        <v>45186.893194444441</v>
      </c>
      <c r="B241" t="s">
        <v>228</v>
      </c>
      <c r="C241" t="s">
        <v>730</v>
      </c>
      <c r="D241" t="s">
        <v>731</v>
      </c>
      <c r="E241" t="s">
        <v>183</v>
      </c>
      <c r="F241" t="s">
        <v>355</v>
      </c>
      <c r="G241" t="s">
        <v>185</v>
      </c>
      <c r="H241" t="s">
        <v>186</v>
      </c>
      <c r="FB241">
        <v>0.97149448014499895</v>
      </c>
      <c r="FC241">
        <v>0.71499176276771004</v>
      </c>
      <c r="FD241">
        <v>0.87148594377510002</v>
      </c>
      <c r="FE241">
        <v>0.60614525139664799</v>
      </c>
      <c r="FF241">
        <v>0.96508563899868205</v>
      </c>
      <c r="FG241">
        <v>0.644295302013422</v>
      </c>
      <c r="FH241">
        <v>0.8</v>
      </c>
      <c r="FI241">
        <v>0.53932584269662898</v>
      </c>
    </row>
    <row r="242" spans="1:180" x14ac:dyDescent="0.2">
      <c r="A242" s="1">
        <v>45186.893194444441</v>
      </c>
      <c r="B242" t="s">
        <v>732</v>
      </c>
      <c r="C242" t="s">
        <v>733</v>
      </c>
      <c r="D242" t="s">
        <v>734</v>
      </c>
      <c r="E242" t="s">
        <v>183</v>
      </c>
      <c r="F242" t="s">
        <v>355</v>
      </c>
      <c r="G242" t="s">
        <v>185</v>
      </c>
      <c r="H242" t="s">
        <v>186</v>
      </c>
      <c r="FX242" t="s">
        <v>179</v>
      </c>
    </row>
    <row r="243" spans="1:180" x14ac:dyDescent="0.2">
      <c r="A243" s="1">
        <v>45186.893182870372</v>
      </c>
      <c r="B243" t="s">
        <v>180</v>
      </c>
      <c r="C243" t="s">
        <v>735</v>
      </c>
      <c r="D243" t="s">
        <v>736</v>
      </c>
      <c r="E243" t="s">
        <v>183</v>
      </c>
      <c r="F243" t="s">
        <v>355</v>
      </c>
      <c r="G243" t="s">
        <v>185</v>
      </c>
      <c r="H243" t="s">
        <v>186</v>
      </c>
      <c r="FB243">
        <v>0.87048937221947598</v>
      </c>
      <c r="FC243">
        <v>0.12860310421286</v>
      </c>
      <c r="FD243">
        <v>0.106617647058823</v>
      </c>
      <c r="FE243">
        <v>0.16201117318435701</v>
      </c>
      <c r="FF243">
        <v>0.87088274044795699</v>
      </c>
      <c r="FG243">
        <v>0.125</v>
      </c>
      <c r="FH243">
        <v>0.10370370370370301</v>
      </c>
      <c r="FI243">
        <v>0.15730337078651599</v>
      </c>
    </row>
    <row r="244" spans="1:180" x14ac:dyDescent="0.2">
      <c r="A244" s="1">
        <v>45186.893159722225</v>
      </c>
      <c r="B244" t="s">
        <v>207</v>
      </c>
      <c r="C244" t="s">
        <v>737</v>
      </c>
      <c r="D244" t="s">
        <v>738</v>
      </c>
      <c r="E244" t="s">
        <v>183</v>
      </c>
      <c r="F244" t="s">
        <v>355</v>
      </c>
      <c r="G244" t="s">
        <v>185</v>
      </c>
      <c r="H244" t="s">
        <v>186</v>
      </c>
      <c r="FB244">
        <v>0.99901136925358303</v>
      </c>
      <c r="FC244">
        <v>0.99159663865546199</v>
      </c>
      <c r="FD244">
        <v>0.99438202247190999</v>
      </c>
      <c r="FE244">
        <v>0.988826815642458</v>
      </c>
      <c r="FF244">
        <v>0.97694334650856296</v>
      </c>
      <c r="FG244">
        <v>0.77124183006535896</v>
      </c>
      <c r="FH244">
        <v>0.921875</v>
      </c>
      <c r="FI244">
        <v>0.66292134831460603</v>
      </c>
    </row>
    <row r="245" spans="1:180" x14ac:dyDescent="0.2">
      <c r="A245" s="1">
        <v>45186.893148148149</v>
      </c>
      <c r="B245" t="s">
        <v>228</v>
      </c>
      <c r="C245" t="s">
        <v>739</v>
      </c>
      <c r="D245" t="s">
        <v>740</v>
      </c>
      <c r="E245" t="s">
        <v>183</v>
      </c>
      <c r="F245" t="s">
        <v>355</v>
      </c>
      <c r="G245" t="s">
        <v>185</v>
      </c>
      <c r="H245" t="s">
        <v>186</v>
      </c>
      <c r="FB245">
        <v>1</v>
      </c>
      <c r="FC245">
        <v>1</v>
      </c>
      <c r="FD245">
        <v>1</v>
      </c>
      <c r="FE245">
        <v>1</v>
      </c>
      <c r="FF245">
        <v>0.98023715415019697</v>
      </c>
      <c r="FG245">
        <v>0.80263157894736803</v>
      </c>
      <c r="FH245">
        <v>0.96825396825396803</v>
      </c>
      <c r="FI245">
        <v>0.68539325842696597</v>
      </c>
    </row>
    <row r="246" spans="1:180" x14ac:dyDescent="0.2">
      <c r="A246" s="1">
        <v>45186.893136574072</v>
      </c>
      <c r="B246" t="s">
        <v>223</v>
      </c>
      <c r="C246" t="s">
        <v>741</v>
      </c>
      <c r="D246" t="s">
        <v>742</v>
      </c>
      <c r="E246" t="s">
        <v>183</v>
      </c>
      <c r="F246" t="s">
        <v>355</v>
      </c>
      <c r="G246" t="s">
        <v>185</v>
      </c>
      <c r="H246" t="s">
        <v>186</v>
      </c>
      <c r="FB246">
        <v>1</v>
      </c>
      <c r="FC246">
        <v>1</v>
      </c>
      <c r="FD246">
        <v>1</v>
      </c>
      <c r="FE246">
        <v>1</v>
      </c>
      <c r="FF246">
        <v>0.96508563899868205</v>
      </c>
      <c r="FG246">
        <v>0.69005847953216304</v>
      </c>
      <c r="FH246">
        <v>0.71951219512195097</v>
      </c>
      <c r="FI246">
        <v>0.66292134831460603</v>
      </c>
    </row>
    <row r="247" spans="1:180" x14ac:dyDescent="0.2">
      <c r="A247" s="1">
        <v>45186.893113425926</v>
      </c>
      <c r="B247" t="s">
        <v>223</v>
      </c>
      <c r="C247" t="s">
        <v>743</v>
      </c>
      <c r="D247" t="s">
        <v>744</v>
      </c>
      <c r="E247" t="s">
        <v>183</v>
      </c>
      <c r="F247" t="s">
        <v>355</v>
      </c>
      <c r="G247" t="s">
        <v>185</v>
      </c>
      <c r="H247" t="s">
        <v>186</v>
      </c>
      <c r="FB247">
        <v>0.760751359367276</v>
      </c>
      <c r="FC247">
        <v>0.23899371069182301</v>
      </c>
      <c r="FD247">
        <v>0.147096774193548</v>
      </c>
      <c r="FE247">
        <v>0.63687150837988804</v>
      </c>
      <c r="FF247">
        <v>0.74242424242424199</v>
      </c>
      <c r="FG247">
        <v>0.234833659491193</v>
      </c>
      <c r="FH247">
        <v>0.14218009478672899</v>
      </c>
      <c r="FI247">
        <v>0.67415730337078605</v>
      </c>
    </row>
    <row r="248" spans="1:180" x14ac:dyDescent="0.2">
      <c r="A248" s="1">
        <v>45186.893078703702</v>
      </c>
      <c r="B248" t="s">
        <v>308</v>
      </c>
      <c r="C248" t="s">
        <v>745</v>
      </c>
      <c r="D248" t="s">
        <v>746</v>
      </c>
      <c r="E248" t="s">
        <v>183</v>
      </c>
      <c r="F248" t="s">
        <v>355</v>
      </c>
      <c r="G248" t="s">
        <v>185</v>
      </c>
      <c r="H248" t="s">
        <v>186</v>
      </c>
      <c r="FB248">
        <v>0.85285879057505298</v>
      </c>
      <c r="FC248">
        <v>0.296296296296296</v>
      </c>
      <c r="FD248">
        <v>0.206366630076838</v>
      </c>
      <c r="FE248">
        <v>0.52513966480446905</v>
      </c>
      <c r="FF248">
        <v>0.83530961791831304</v>
      </c>
      <c r="FG248">
        <v>0.26900584795321603</v>
      </c>
      <c r="FH248">
        <v>0.18181818181818099</v>
      </c>
      <c r="FI248">
        <v>0.51685393258426904</v>
      </c>
    </row>
    <row r="249" spans="1:180" x14ac:dyDescent="0.2">
      <c r="A249" s="1">
        <v>45186.893067129633</v>
      </c>
      <c r="B249" t="s">
        <v>228</v>
      </c>
      <c r="C249" t="s">
        <v>747</v>
      </c>
      <c r="D249" t="s">
        <v>748</v>
      </c>
      <c r="E249" t="s">
        <v>183</v>
      </c>
      <c r="F249" t="s">
        <v>355</v>
      </c>
      <c r="G249" t="s">
        <v>185</v>
      </c>
      <c r="H249" t="s">
        <v>186</v>
      </c>
      <c r="FB249">
        <v>0.97792057999670401</v>
      </c>
      <c r="FC249">
        <v>0.79320987654320996</v>
      </c>
      <c r="FD249">
        <v>0.88620689655172402</v>
      </c>
      <c r="FE249">
        <v>0.71787709497206698</v>
      </c>
      <c r="FF249">
        <v>0.96376811594202805</v>
      </c>
      <c r="FG249">
        <v>0.64516129032257996</v>
      </c>
      <c r="FH249">
        <v>0.75757575757575701</v>
      </c>
      <c r="FI249">
        <v>0.56179775280898803</v>
      </c>
    </row>
    <row r="250" spans="1:180" x14ac:dyDescent="0.2">
      <c r="A250" s="1">
        <v>45186.893067129633</v>
      </c>
      <c r="B250" t="s">
        <v>749</v>
      </c>
      <c r="C250" t="s">
        <v>750</v>
      </c>
      <c r="D250" t="s">
        <v>751</v>
      </c>
      <c r="E250" t="s">
        <v>183</v>
      </c>
      <c r="F250" t="s">
        <v>355</v>
      </c>
      <c r="G250" t="s">
        <v>185</v>
      </c>
      <c r="H250" t="s">
        <v>186</v>
      </c>
      <c r="FX250" t="s">
        <v>179</v>
      </c>
    </row>
    <row r="251" spans="1:180" x14ac:dyDescent="0.2">
      <c r="A251" s="1">
        <v>45186.893055555556</v>
      </c>
      <c r="B251" t="s">
        <v>180</v>
      </c>
      <c r="C251" t="s">
        <v>752</v>
      </c>
      <c r="D251" t="s">
        <v>753</v>
      </c>
      <c r="E251" t="s">
        <v>183</v>
      </c>
      <c r="F251" t="s">
        <v>355</v>
      </c>
      <c r="G251" t="s">
        <v>185</v>
      </c>
      <c r="H251" t="s">
        <v>186</v>
      </c>
      <c r="FB251">
        <v>0.87048937221947598</v>
      </c>
      <c r="FC251">
        <v>0.12860310421286</v>
      </c>
      <c r="FD251">
        <v>0.106617647058823</v>
      </c>
      <c r="FE251">
        <v>0.16201117318435701</v>
      </c>
      <c r="FF251">
        <v>0.87088274044795699</v>
      </c>
      <c r="FG251">
        <v>0.125</v>
      </c>
      <c r="FH251">
        <v>0.10370370370370301</v>
      </c>
      <c r="FI251">
        <v>0.15730337078651599</v>
      </c>
    </row>
    <row r="252" spans="1:180" x14ac:dyDescent="0.2">
      <c r="A252" s="1">
        <v>45186.89303240741</v>
      </c>
      <c r="B252" t="s">
        <v>207</v>
      </c>
      <c r="C252" t="s">
        <v>754</v>
      </c>
      <c r="D252" t="s">
        <v>755</v>
      </c>
      <c r="E252" t="s">
        <v>183</v>
      </c>
      <c r="F252" t="s">
        <v>355</v>
      </c>
      <c r="G252" t="s">
        <v>185</v>
      </c>
      <c r="H252" t="s">
        <v>186</v>
      </c>
      <c r="FB252">
        <v>0.99901136925358303</v>
      </c>
      <c r="FC252">
        <v>0.99159663865546199</v>
      </c>
      <c r="FD252">
        <v>0.99438202247190999</v>
      </c>
      <c r="FE252">
        <v>0.988826815642458</v>
      </c>
      <c r="FF252">
        <v>0.97694334650856296</v>
      </c>
      <c r="FG252">
        <v>0.77124183006535896</v>
      </c>
      <c r="FH252">
        <v>0.921875</v>
      </c>
      <c r="FI252">
        <v>0.66292134831460603</v>
      </c>
    </row>
    <row r="253" spans="1:180" x14ac:dyDescent="0.2">
      <c r="A253" s="1">
        <v>45186.893020833333</v>
      </c>
      <c r="B253" t="s">
        <v>228</v>
      </c>
      <c r="C253" t="s">
        <v>756</v>
      </c>
      <c r="D253" t="s">
        <v>757</v>
      </c>
      <c r="E253" t="s">
        <v>183</v>
      </c>
      <c r="F253" t="s">
        <v>355</v>
      </c>
      <c r="G253" t="s">
        <v>185</v>
      </c>
      <c r="H253" t="s">
        <v>186</v>
      </c>
      <c r="FB253">
        <v>1</v>
      </c>
      <c r="FC253">
        <v>1</v>
      </c>
      <c r="FD253">
        <v>1</v>
      </c>
      <c r="FE253">
        <v>1</v>
      </c>
      <c r="FF253">
        <v>0.98023715415019697</v>
      </c>
      <c r="FG253">
        <v>0.80263157894736803</v>
      </c>
      <c r="FH253">
        <v>0.96825396825396803</v>
      </c>
      <c r="FI253">
        <v>0.68539325842696597</v>
      </c>
    </row>
    <row r="254" spans="1:180" x14ac:dyDescent="0.2">
      <c r="A254" s="1">
        <v>45186.893009259256</v>
      </c>
      <c r="B254" t="s">
        <v>180</v>
      </c>
      <c r="C254" t="s">
        <v>758</v>
      </c>
      <c r="D254" t="s">
        <v>759</v>
      </c>
      <c r="E254" t="s">
        <v>183</v>
      </c>
      <c r="F254" t="s">
        <v>355</v>
      </c>
      <c r="G254" t="s">
        <v>185</v>
      </c>
      <c r="H254" t="s">
        <v>186</v>
      </c>
      <c r="FB254">
        <v>1</v>
      </c>
      <c r="FC254">
        <v>1</v>
      </c>
      <c r="FD254">
        <v>1</v>
      </c>
      <c r="FE254">
        <v>1</v>
      </c>
      <c r="FF254">
        <v>0.96508563899868205</v>
      </c>
      <c r="FG254">
        <v>0.69005847953216304</v>
      </c>
      <c r="FH254">
        <v>0.71951219512195097</v>
      </c>
      <c r="FI254">
        <v>0.66292134831460603</v>
      </c>
    </row>
    <row r="255" spans="1:180" x14ac:dyDescent="0.2">
      <c r="A255" s="1">
        <v>45186.89298611111</v>
      </c>
      <c r="B255" t="s">
        <v>223</v>
      </c>
      <c r="C255" t="s">
        <v>760</v>
      </c>
      <c r="D255" t="s">
        <v>761</v>
      </c>
      <c r="E255" t="s">
        <v>183</v>
      </c>
      <c r="F255" t="s">
        <v>355</v>
      </c>
      <c r="G255" t="s">
        <v>185</v>
      </c>
      <c r="H255" t="s">
        <v>186</v>
      </c>
      <c r="FB255">
        <v>0.760751359367276</v>
      </c>
      <c r="FC255">
        <v>0.23899371069182301</v>
      </c>
      <c r="FD255">
        <v>0.147096774193548</v>
      </c>
      <c r="FE255">
        <v>0.63687150837988804</v>
      </c>
      <c r="FF255">
        <v>0.74242424242424199</v>
      </c>
      <c r="FG255">
        <v>0.234833659491193</v>
      </c>
      <c r="FH255">
        <v>0.14218009478672899</v>
      </c>
      <c r="FI255">
        <v>0.67415730337078605</v>
      </c>
    </row>
    <row r="256" spans="1:180" x14ac:dyDescent="0.2">
      <c r="A256" s="1">
        <v>45186.892951388887</v>
      </c>
      <c r="B256" t="s">
        <v>308</v>
      </c>
      <c r="C256" t="s">
        <v>762</v>
      </c>
      <c r="D256" t="s">
        <v>763</v>
      </c>
      <c r="E256" t="s">
        <v>183</v>
      </c>
      <c r="F256" t="s">
        <v>355</v>
      </c>
      <c r="G256" t="s">
        <v>185</v>
      </c>
      <c r="H256" t="s">
        <v>186</v>
      </c>
      <c r="FB256">
        <v>0.85285879057505298</v>
      </c>
      <c r="FC256">
        <v>0.296296296296296</v>
      </c>
      <c r="FD256">
        <v>0.206366630076838</v>
      </c>
      <c r="FE256">
        <v>0.52513966480446905</v>
      </c>
      <c r="FF256">
        <v>0.83530961791831304</v>
      </c>
      <c r="FG256">
        <v>0.26900584795321603</v>
      </c>
      <c r="FH256">
        <v>0.18181818181818099</v>
      </c>
      <c r="FI256">
        <v>0.51685393258426904</v>
      </c>
    </row>
    <row r="257" spans="1:180" x14ac:dyDescent="0.2">
      <c r="A257" s="1">
        <v>45186.892928240741</v>
      </c>
      <c r="B257" t="s">
        <v>472</v>
      </c>
      <c r="C257" t="s">
        <v>764</v>
      </c>
      <c r="D257" t="s">
        <v>765</v>
      </c>
      <c r="E257" t="s">
        <v>183</v>
      </c>
      <c r="F257" t="s">
        <v>355</v>
      </c>
      <c r="G257" t="s">
        <v>185</v>
      </c>
      <c r="H257" t="s">
        <v>186</v>
      </c>
      <c r="FB257">
        <v>0.97792057999670401</v>
      </c>
      <c r="FC257">
        <v>0.79320987654320996</v>
      </c>
      <c r="FD257">
        <v>0.88620689655172402</v>
      </c>
      <c r="FE257">
        <v>0.71787709497206698</v>
      </c>
      <c r="FF257">
        <v>0.96376811594202805</v>
      </c>
      <c r="FG257">
        <v>0.64516129032257996</v>
      </c>
      <c r="FH257">
        <v>0.75757575757575701</v>
      </c>
      <c r="FI257">
        <v>0.56179775280898803</v>
      </c>
    </row>
    <row r="258" spans="1:180" x14ac:dyDescent="0.2">
      <c r="A258" s="1">
        <v>45186.892928240741</v>
      </c>
      <c r="B258" t="s">
        <v>305</v>
      </c>
      <c r="C258" t="s">
        <v>766</v>
      </c>
      <c r="D258" t="s">
        <v>767</v>
      </c>
      <c r="E258" t="s">
        <v>183</v>
      </c>
      <c r="F258" t="s">
        <v>355</v>
      </c>
      <c r="G258" t="s">
        <v>185</v>
      </c>
      <c r="H258" t="s">
        <v>186</v>
      </c>
      <c r="FX258" t="s">
        <v>179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4"/>
  <sheetViews>
    <sheetView workbookViewId="0">
      <selection activeCell="I2" sqref="I2:I6"/>
    </sheetView>
  </sheetViews>
  <sheetFormatPr baseColWidth="10" defaultRowHeight="16" x14ac:dyDescent="0.2"/>
  <cols>
    <col min="1" max="1" width="51.1640625" customWidth="1"/>
    <col min="2" max="2" width="12.83203125" customWidth="1"/>
    <col min="3" max="3" width="11.5" customWidth="1"/>
    <col min="4" max="4" width="12.6640625" customWidth="1"/>
    <col min="5" max="5" width="11.33203125" customWidth="1"/>
    <col min="6" max="6" width="12.5" customWidth="1"/>
    <col min="7" max="7" width="11.5" customWidth="1"/>
    <col min="8" max="8" width="12.5" customWidth="1"/>
    <col min="9" max="9" width="11.33203125" customWidth="1"/>
    <col min="10" max="10" width="12.83203125" customWidth="1"/>
  </cols>
  <sheetData>
    <row r="1" spans="1:14" s="27" customFormat="1" x14ac:dyDescent="0.2">
      <c r="A1" s="27" t="s">
        <v>820</v>
      </c>
      <c r="B1" s="27" t="s">
        <v>853</v>
      </c>
      <c r="C1" s="27" t="s">
        <v>852</v>
      </c>
      <c r="D1" s="27" t="s">
        <v>850</v>
      </c>
      <c r="E1" s="27" t="s">
        <v>851</v>
      </c>
      <c r="F1" s="27" t="s">
        <v>845</v>
      </c>
      <c r="G1" s="27" t="s">
        <v>848</v>
      </c>
      <c r="H1" s="27" t="s">
        <v>849</v>
      </c>
      <c r="I1" s="27" t="s">
        <v>847</v>
      </c>
      <c r="J1" s="27" t="s">
        <v>846</v>
      </c>
    </row>
    <row r="2" spans="1:14" x14ac:dyDescent="0.2">
      <c r="A2" s="33" t="s">
        <v>831</v>
      </c>
      <c r="B2" s="34">
        <v>8858</v>
      </c>
      <c r="C2" s="34">
        <v>538</v>
      </c>
      <c r="D2" s="34">
        <v>67</v>
      </c>
      <c r="E2" s="34">
        <v>21</v>
      </c>
      <c r="F2" s="36">
        <v>0.95454545000000002</v>
      </c>
      <c r="G2" s="36">
        <v>0.86956522000000003</v>
      </c>
      <c r="H2" s="36">
        <v>0.95238095</v>
      </c>
      <c r="I2" s="36">
        <v>0.90909090999999997</v>
      </c>
      <c r="J2" s="36">
        <v>0.95380242000000004</v>
      </c>
    </row>
    <row r="3" spans="1:14" x14ac:dyDescent="0.2">
      <c r="A3" s="33" t="s">
        <v>832</v>
      </c>
      <c r="B3" s="34">
        <v>8390</v>
      </c>
      <c r="C3" s="34">
        <v>460</v>
      </c>
      <c r="D3" s="34">
        <v>535</v>
      </c>
      <c r="E3" s="34">
        <v>99</v>
      </c>
      <c r="F3" s="36">
        <v>0.69873817000000005</v>
      </c>
      <c r="G3" s="36">
        <v>6.6037739999999998E-2</v>
      </c>
      <c r="H3" s="36">
        <v>7.0707069999999997E-2</v>
      </c>
      <c r="I3" s="36">
        <v>6.8292679999999995E-2</v>
      </c>
      <c r="J3" s="36">
        <v>0.44283017000000002</v>
      </c>
    </row>
    <row r="4" spans="1:14" x14ac:dyDescent="0.2">
      <c r="A4" s="33" t="s">
        <v>833</v>
      </c>
      <c r="B4" s="34">
        <v>8836</v>
      </c>
      <c r="C4" s="34">
        <v>526</v>
      </c>
      <c r="D4" s="34">
        <v>89</v>
      </c>
      <c r="E4" s="34">
        <v>33</v>
      </c>
      <c r="F4" s="36">
        <v>0.74590164000000003</v>
      </c>
      <c r="G4" s="36">
        <v>0.625</v>
      </c>
      <c r="H4" s="36">
        <v>0.15151514999999999</v>
      </c>
      <c r="I4" s="36">
        <v>0.24390244</v>
      </c>
      <c r="J4" s="36">
        <v>0.55890364000000003</v>
      </c>
    </row>
    <row r="5" spans="1:14" x14ac:dyDescent="0.2">
      <c r="A5" s="33" t="s">
        <v>834</v>
      </c>
      <c r="B5" s="34">
        <v>8679</v>
      </c>
      <c r="C5" s="34">
        <v>445</v>
      </c>
      <c r="D5" s="34">
        <v>246</v>
      </c>
      <c r="E5" s="34">
        <v>114</v>
      </c>
      <c r="F5" s="36">
        <v>0.625</v>
      </c>
      <c r="G5" s="36">
        <v>0.36363635999999999</v>
      </c>
      <c r="H5" s="36">
        <v>0.24561404000000001</v>
      </c>
      <c r="I5" s="36">
        <v>0.29319371999999999</v>
      </c>
      <c r="J5" s="36">
        <v>0.52321351999999999</v>
      </c>
    </row>
    <row r="6" spans="1:14" x14ac:dyDescent="0.2">
      <c r="A6" s="33" t="s">
        <v>835</v>
      </c>
      <c r="B6" s="34">
        <v>8681</v>
      </c>
      <c r="C6" s="34">
        <v>507</v>
      </c>
      <c r="D6" s="34">
        <v>244</v>
      </c>
      <c r="E6" s="34">
        <v>52</v>
      </c>
      <c r="F6" s="36">
        <v>0.79391891999999997</v>
      </c>
      <c r="G6" s="36">
        <v>0.30434782999999999</v>
      </c>
      <c r="H6" s="36">
        <v>0.13461538000000001</v>
      </c>
      <c r="I6" s="36">
        <v>0.18666667000000001</v>
      </c>
      <c r="J6" s="36">
        <v>0.53452080999999996</v>
      </c>
    </row>
    <row r="7" spans="1:14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4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x14ac:dyDescent="0.2">
      <c r="A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4" x14ac:dyDescent="0.2">
      <c r="A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x14ac:dyDescent="0.2">
      <c r="A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4" x14ac:dyDescent="0.2">
      <c r="A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1:14" x14ac:dyDescent="0.2">
      <c r="A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14" x14ac:dyDescent="0.2">
      <c r="A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4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4" x14ac:dyDescent="0.2">
      <c r="E19" s="33"/>
      <c r="F19" s="33"/>
      <c r="I19" s="33"/>
      <c r="J19" s="33"/>
    </row>
    <row r="20" spans="1:14" x14ac:dyDescent="0.2">
      <c r="E20" s="33"/>
      <c r="F20" s="33"/>
      <c r="I20" s="33"/>
      <c r="J20" s="33"/>
    </row>
    <row r="21" spans="1:14" x14ac:dyDescent="0.2">
      <c r="E21" s="33"/>
      <c r="F21" s="33"/>
      <c r="I21" s="33"/>
      <c r="J21" s="33"/>
    </row>
    <row r="22" spans="1:14" x14ac:dyDescent="0.2">
      <c r="E22" s="33"/>
      <c r="F22" s="33"/>
      <c r="I22" s="33"/>
      <c r="J22" s="33"/>
    </row>
    <row r="23" spans="1:14" x14ac:dyDescent="0.2">
      <c r="E23" s="33"/>
      <c r="F23" s="33"/>
      <c r="I23" s="33"/>
      <c r="J23" s="33"/>
    </row>
    <row r="24" spans="1:14" x14ac:dyDescent="0.2">
      <c r="E24" s="33"/>
      <c r="F24" s="33"/>
      <c r="I24" s="33"/>
      <c r="J24" s="3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1"/>
  <sheetViews>
    <sheetView tabSelected="1" zoomScale="83" workbookViewId="0">
      <selection activeCell="B18" sqref="B18:G18"/>
    </sheetView>
  </sheetViews>
  <sheetFormatPr baseColWidth="10" defaultRowHeight="16" x14ac:dyDescent="0.2"/>
  <cols>
    <col min="1" max="1" width="30.83203125" customWidth="1"/>
    <col min="2" max="2" width="12.83203125" customWidth="1"/>
    <col min="3" max="3" width="11.5" customWidth="1"/>
    <col min="4" max="4" width="12.6640625" customWidth="1"/>
    <col min="5" max="5" width="11.33203125" customWidth="1"/>
    <col min="6" max="6" width="12.5" customWidth="1"/>
    <col min="7" max="7" width="11.6640625" bestFit="1" customWidth="1"/>
    <col min="8" max="8" width="12.5" customWidth="1"/>
    <col min="9" max="9" width="11.6640625" bestFit="1" customWidth="1"/>
    <col min="10" max="10" width="12.83203125" customWidth="1"/>
    <col min="12" max="12" width="30.83203125" customWidth="1"/>
    <col min="13" max="13" width="12.83203125" customWidth="1"/>
    <col min="14" max="14" width="11.5" customWidth="1"/>
    <col min="15" max="15" width="12.6640625" customWidth="1"/>
    <col min="16" max="16" width="11.33203125" customWidth="1"/>
    <col min="17" max="17" width="12.5" customWidth="1"/>
    <col min="18" max="18" width="11.5" customWidth="1"/>
    <col min="19" max="19" width="12.5" customWidth="1"/>
    <col min="20" max="20" width="11.33203125" customWidth="1"/>
    <col min="21" max="21" width="12.83203125" customWidth="1"/>
    <col min="23" max="23" width="30.83203125" customWidth="1"/>
    <col min="24" max="24" width="12.83203125" customWidth="1"/>
    <col min="25" max="25" width="11.5" customWidth="1"/>
    <col min="26" max="26" width="12.6640625" customWidth="1"/>
    <col min="27" max="27" width="11.33203125" customWidth="1"/>
    <col min="28" max="28" width="12.5" customWidth="1"/>
    <col min="29" max="29" width="11.5" customWidth="1"/>
    <col min="30" max="30" width="12.5" customWidth="1"/>
    <col min="31" max="31" width="11.33203125" customWidth="1"/>
    <col min="32" max="32" width="12.83203125" customWidth="1"/>
  </cols>
  <sheetData>
    <row r="1" spans="1:32" x14ac:dyDescent="0.2">
      <c r="A1" s="7" t="s">
        <v>856</v>
      </c>
      <c r="L1" s="10" t="s">
        <v>857</v>
      </c>
      <c r="W1" s="28" t="s">
        <v>858</v>
      </c>
    </row>
    <row r="2" spans="1:32" x14ac:dyDescent="0.2">
      <c r="A2" t="s">
        <v>820</v>
      </c>
      <c r="B2" s="16" t="s">
        <v>853</v>
      </c>
      <c r="C2" s="16" t="s">
        <v>852</v>
      </c>
      <c r="D2" s="16" t="s">
        <v>850</v>
      </c>
      <c r="E2" s="16" t="s">
        <v>851</v>
      </c>
      <c r="F2" s="16" t="s">
        <v>845</v>
      </c>
      <c r="G2" s="16" t="s">
        <v>848</v>
      </c>
      <c r="H2" s="16" t="s">
        <v>849</v>
      </c>
      <c r="I2" s="16" t="s">
        <v>847</v>
      </c>
      <c r="J2" s="16" t="s">
        <v>846</v>
      </c>
      <c r="L2" t="s">
        <v>820</v>
      </c>
      <c r="M2" s="16" t="s">
        <v>853</v>
      </c>
      <c r="N2" s="16" t="s">
        <v>852</v>
      </c>
      <c r="O2" s="16" t="s">
        <v>850</v>
      </c>
      <c r="P2" s="16" t="s">
        <v>851</v>
      </c>
      <c r="Q2" s="16" t="s">
        <v>845</v>
      </c>
      <c r="R2" s="16" t="s">
        <v>848</v>
      </c>
      <c r="S2" s="16" t="s">
        <v>849</v>
      </c>
      <c r="T2" s="16" t="s">
        <v>847</v>
      </c>
      <c r="U2" s="16" t="s">
        <v>846</v>
      </c>
      <c r="W2" t="s">
        <v>820</v>
      </c>
      <c r="X2" s="16" t="s">
        <v>853</v>
      </c>
      <c r="Y2" s="16" t="s">
        <v>852</v>
      </c>
      <c r="Z2" s="16" t="s">
        <v>850</v>
      </c>
      <c r="AA2" s="16" t="s">
        <v>851</v>
      </c>
      <c r="AB2" s="16" t="s">
        <v>845</v>
      </c>
      <c r="AC2" s="16" t="s">
        <v>848</v>
      </c>
      <c r="AD2" s="16" t="s">
        <v>849</v>
      </c>
      <c r="AE2" s="16" t="s">
        <v>847</v>
      </c>
      <c r="AF2" s="16" t="s">
        <v>846</v>
      </c>
    </row>
    <row r="3" spans="1:32" x14ac:dyDescent="0.2">
      <c r="A3" t="s">
        <v>831</v>
      </c>
      <c r="B3" s="16">
        <v>8858</v>
      </c>
      <c r="C3" s="16">
        <v>538</v>
      </c>
      <c r="D3" s="16">
        <v>67</v>
      </c>
      <c r="E3" s="16">
        <v>21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L3" t="s">
        <v>831</v>
      </c>
      <c r="M3" s="16">
        <v>8858</v>
      </c>
      <c r="N3" s="16">
        <v>538</v>
      </c>
      <c r="O3" s="16">
        <v>67</v>
      </c>
      <c r="P3" s="16">
        <v>21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W3" t="s">
        <v>831</v>
      </c>
      <c r="X3" s="16">
        <v>8858</v>
      </c>
      <c r="Y3" s="16">
        <v>538</v>
      </c>
      <c r="Z3" s="16">
        <v>67</v>
      </c>
      <c r="AA3" s="16">
        <v>21</v>
      </c>
      <c r="AB3" s="17">
        <v>1</v>
      </c>
      <c r="AC3" s="17">
        <v>1</v>
      </c>
      <c r="AD3" s="17">
        <v>1</v>
      </c>
      <c r="AE3" s="17">
        <v>1</v>
      </c>
      <c r="AF3" s="17">
        <v>1</v>
      </c>
    </row>
    <row r="4" spans="1:32" x14ac:dyDescent="0.2">
      <c r="A4" t="s">
        <v>832</v>
      </c>
      <c r="B4" s="16">
        <v>8390</v>
      </c>
      <c r="C4" s="16">
        <v>460</v>
      </c>
      <c r="D4" s="16">
        <v>535</v>
      </c>
      <c r="E4" s="16">
        <v>99</v>
      </c>
      <c r="F4" s="17">
        <v>0.893081761006289</v>
      </c>
      <c r="G4" s="17">
        <v>0.72222222222222199</v>
      </c>
      <c r="H4" s="17">
        <v>0.52</v>
      </c>
      <c r="I4" s="17">
        <v>0.60465116279069697</v>
      </c>
      <c r="J4" s="17">
        <v>0.74134328358208901</v>
      </c>
      <c r="L4" t="s">
        <v>832</v>
      </c>
      <c r="M4" s="16">
        <v>8390</v>
      </c>
      <c r="N4" s="16">
        <v>460</v>
      </c>
      <c r="O4" s="16">
        <v>535</v>
      </c>
      <c r="P4" s="16">
        <v>99</v>
      </c>
      <c r="Q4" s="17">
        <v>0.89937106918238996</v>
      </c>
      <c r="R4" s="17">
        <v>0.71428571428571397</v>
      </c>
      <c r="S4" s="17">
        <v>0.6</v>
      </c>
      <c r="T4" s="17">
        <v>0.65217391304347805</v>
      </c>
      <c r="U4" s="17">
        <v>0.777611940298507</v>
      </c>
      <c r="W4" t="s">
        <v>832</v>
      </c>
      <c r="X4" s="16">
        <v>8390</v>
      </c>
      <c r="Y4" s="16">
        <v>460</v>
      </c>
      <c r="Z4" s="16">
        <v>535</v>
      </c>
      <c r="AA4" s="16">
        <v>99</v>
      </c>
      <c r="AB4" s="17">
        <v>0.89937106918238996</v>
      </c>
      <c r="AC4" s="17">
        <v>0.76470588235294101</v>
      </c>
      <c r="AD4" s="17">
        <v>0.52</v>
      </c>
      <c r="AE4" s="17">
        <v>0.61904761904761896</v>
      </c>
      <c r="AF4" s="17">
        <v>0.74507462686567105</v>
      </c>
    </row>
    <row r="5" spans="1:32" x14ac:dyDescent="0.2">
      <c r="A5" t="s">
        <v>833</v>
      </c>
      <c r="B5" s="16">
        <v>8836</v>
      </c>
      <c r="C5" s="16">
        <v>526</v>
      </c>
      <c r="D5" s="16">
        <v>89</v>
      </c>
      <c r="E5" s="16">
        <v>33</v>
      </c>
      <c r="F5" s="17">
        <v>0.87096774193548299</v>
      </c>
      <c r="G5" s="17">
        <v>0.83333333333333304</v>
      </c>
      <c r="H5" s="17">
        <v>0.625</v>
      </c>
      <c r="I5" s="17">
        <v>0.71428571428571397</v>
      </c>
      <c r="J5" s="17">
        <v>0.79076086956521696</v>
      </c>
      <c r="L5" t="s">
        <v>833</v>
      </c>
      <c r="M5" s="16">
        <v>8836</v>
      </c>
      <c r="N5" s="16">
        <v>526</v>
      </c>
      <c r="O5" s="16">
        <v>89</v>
      </c>
      <c r="P5" s="16">
        <v>33</v>
      </c>
      <c r="Q5" s="17">
        <v>0.87096774193548299</v>
      </c>
      <c r="R5" s="17">
        <v>0.83333333333333304</v>
      </c>
      <c r="S5" s="17">
        <v>0.625</v>
      </c>
      <c r="T5" s="17">
        <v>0.71428571428571397</v>
      </c>
      <c r="U5" s="17">
        <v>0.79076086956521696</v>
      </c>
      <c r="W5" t="s">
        <v>833</v>
      </c>
      <c r="X5" s="16">
        <v>8836</v>
      </c>
      <c r="Y5" s="16">
        <v>526</v>
      </c>
      <c r="Z5" s="16">
        <v>89</v>
      </c>
      <c r="AA5" s="16">
        <v>33</v>
      </c>
      <c r="AB5" s="17">
        <v>0.87096774193548299</v>
      </c>
      <c r="AC5" s="17">
        <v>0.83333333333333304</v>
      </c>
      <c r="AD5" s="17">
        <v>0.625</v>
      </c>
      <c r="AE5" s="17">
        <v>0.71428571428571397</v>
      </c>
      <c r="AF5" s="17">
        <v>0.79076086956521696</v>
      </c>
    </row>
    <row r="6" spans="1:32" x14ac:dyDescent="0.2">
      <c r="A6" t="s">
        <v>834</v>
      </c>
      <c r="B6" s="16">
        <v>8679</v>
      </c>
      <c r="C6" s="16">
        <v>445</v>
      </c>
      <c r="D6" s="16">
        <v>246</v>
      </c>
      <c r="E6" s="16">
        <v>114</v>
      </c>
      <c r="F6" s="17">
        <v>0.88888888888888795</v>
      </c>
      <c r="G6" s="17">
        <v>0.875</v>
      </c>
      <c r="H6" s="17">
        <v>0.75</v>
      </c>
      <c r="I6" s="17">
        <v>0.80769230769230704</v>
      </c>
      <c r="J6" s="17">
        <v>0.85080645161290303</v>
      </c>
      <c r="L6" t="s">
        <v>834</v>
      </c>
      <c r="M6" s="16">
        <v>8679</v>
      </c>
      <c r="N6" s="16">
        <v>445</v>
      </c>
      <c r="O6" s="16">
        <v>246</v>
      </c>
      <c r="P6" s="16">
        <v>114</v>
      </c>
      <c r="Q6" s="17">
        <v>0.844444444444444</v>
      </c>
      <c r="R6" s="17">
        <v>0.85</v>
      </c>
      <c r="S6" s="17">
        <v>0.60714285714285698</v>
      </c>
      <c r="T6" s="17">
        <v>0.70833333333333304</v>
      </c>
      <c r="U6" s="17">
        <v>0.77937788018433096</v>
      </c>
      <c r="W6" t="s">
        <v>834</v>
      </c>
      <c r="X6" s="16">
        <v>8679</v>
      </c>
      <c r="Y6" s="16">
        <v>445</v>
      </c>
      <c r="Z6" s="16">
        <v>246</v>
      </c>
      <c r="AA6" s="16">
        <v>114</v>
      </c>
      <c r="AB6" s="17">
        <v>0.86666666666666603</v>
      </c>
      <c r="AC6" s="17">
        <v>0.94444444444444398</v>
      </c>
      <c r="AD6" s="17">
        <v>0.60714285714285698</v>
      </c>
      <c r="AE6" s="17">
        <v>0.73913043478260798</v>
      </c>
      <c r="AF6" s="17">
        <v>0.79550691244239602</v>
      </c>
    </row>
    <row r="7" spans="1:32" x14ac:dyDescent="0.2">
      <c r="A7" t="s">
        <v>835</v>
      </c>
      <c r="B7" s="16">
        <v>8681</v>
      </c>
      <c r="C7" s="16">
        <v>507</v>
      </c>
      <c r="D7" s="16">
        <v>244</v>
      </c>
      <c r="E7" s="16">
        <v>52</v>
      </c>
      <c r="F7" s="17">
        <v>0.98648648648648596</v>
      </c>
      <c r="G7" s="17">
        <v>1</v>
      </c>
      <c r="H7" s="17">
        <v>0.92307692307692302</v>
      </c>
      <c r="I7" s="17">
        <v>0.96</v>
      </c>
      <c r="J7" s="17">
        <v>0.96153846153846101</v>
      </c>
      <c r="L7" t="s">
        <v>835</v>
      </c>
      <c r="M7" s="16">
        <v>8681</v>
      </c>
      <c r="N7" s="16">
        <v>507</v>
      </c>
      <c r="O7" s="16">
        <v>244</v>
      </c>
      <c r="P7" s="16">
        <v>52</v>
      </c>
      <c r="Q7" s="17">
        <v>0.98648648648648596</v>
      </c>
      <c r="R7" s="17">
        <v>1</v>
      </c>
      <c r="S7" s="17">
        <v>0.92307692307692302</v>
      </c>
      <c r="T7" s="17">
        <v>0.96</v>
      </c>
      <c r="U7" s="17">
        <v>0.96153846153846101</v>
      </c>
      <c r="W7" t="s">
        <v>835</v>
      </c>
      <c r="X7" s="16">
        <v>8681</v>
      </c>
      <c r="Y7" s="16">
        <v>507</v>
      </c>
      <c r="Z7" s="16">
        <v>244</v>
      </c>
      <c r="AA7" s="16">
        <v>52</v>
      </c>
      <c r="AB7" s="17">
        <v>0.98648648648648596</v>
      </c>
      <c r="AC7" s="17">
        <v>1</v>
      </c>
      <c r="AD7" s="17">
        <v>0.92307692307692302</v>
      </c>
      <c r="AE7" s="17">
        <v>0.96</v>
      </c>
      <c r="AF7" s="17">
        <v>0.96153846153846101</v>
      </c>
    </row>
    <row r="8" spans="1:32" x14ac:dyDescent="0.2">
      <c r="A8" s="16"/>
      <c r="B8" s="17"/>
      <c r="C8" s="17"/>
      <c r="D8" s="17"/>
      <c r="E8" s="17"/>
      <c r="F8" s="17"/>
    </row>
    <row r="11" spans="1:32" x14ac:dyDescent="0.2">
      <c r="A11" s="29" t="s">
        <v>859</v>
      </c>
    </row>
    <row r="12" spans="1:32" x14ac:dyDescent="0.2">
      <c r="A12" t="s">
        <v>820</v>
      </c>
      <c r="B12" t="s">
        <v>860</v>
      </c>
      <c r="C12" s="30" t="s">
        <v>837</v>
      </c>
      <c r="D12" t="s">
        <v>861</v>
      </c>
      <c r="E12" s="30" t="s">
        <v>838</v>
      </c>
      <c r="F12" t="s">
        <v>862</v>
      </c>
      <c r="G12" s="30" t="s">
        <v>839</v>
      </c>
    </row>
    <row r="13" spans="1:32" x14ac:dyDescent="0.2">
      <c r="A13" t="s">
        <v>831</v>
      </c>
      <c r="B13" s="4">
        <v>1</v>
      </c>
      <c r="C13" s="31">
        <v>0.972727272727272</v>
      </c>
      <c r="D13" s="4">
        <v>1</v>
      </c>
      <c r="E13" s="31">
        <v>0.972727272727272</v>
      </c>
      <c r="F13" s="4">
        <v>1</v>
      </c>
      <c r="G13" s="31">
        <v>0.972727272727272</v>
      </c>
    </row>
    <row r="14" spans="1:32" x14ac:dyDescent="0.2">
      <c r="A14" t="s">
        <v>832</v>
      </c>
      <c r="B14" s="4">
        <v>0.61904761904761896</v>
      </c>
      <c r="C14" s="32">
        <v>0.70153046254803897</v>
      </c>
      <c r="D14" s="4">
        <v>0.65217391304347805</v>
      </c>
      <c r="E14" s="32">
        <v>0.72825904903555205</v>
      </c>
      <c r="F14" s="4">
        <v>0.60465116279069697</v>
      </c>
      <c r="G14" s="32">
        <v>0.72957528314519704</v>
      </c>
    </row>
    <row r="15" spans="1:32" x14ac:dyDescent="0.2">
      <c r="A15" t="s">
        <v>833</v>
      </c>
      <c r="B15" s="4">
        <v>0.71428571428571397</v>
      </c>
      <c r="C15" s="31">
        <v>0.736333143980202</v>
      </c>
      <c r="D15" s="4">
        <v>0.71428571428571397</v>
      </c>
      <c r="E15" s="31">
        <v>0.80178599178599097</v>
      </c>
      <c r="F15" s="4">
        <v>0.71428571428571397</v>
      </c>
      <c r="G15" s="31">
        <v>0.80037994685053504</v>
      </c>
    </row>
    <row r="16" spans="1:32" x14ac:dyDescent="0.2">
      <c r="A16" t="s">
        <v>834</v>
      </c>
      <c r="B16" s="4">
        <v>0.73913043478260798</v>
      </c>
      <c r="C16" s="32">
        <v>0.78674456448194396</v>
      </c>
      <c r="D16" s="4">
        <v>0.70833333333333304</v>
      </c>
      <c r="E16" s="32">
        <v>0.86746445634468194</v>
      </c>
      <c r="F16" s="4">
        <v>0.80769230769230704</v>
      </c>
      <c r="G16" s="32">
        <v>0.91407133734719903</v>
      </c>
    </row>
    <row r="17" spans="1:7" x14ac:dyDescent="0.2">
      <c r="A17" t="s">
        <v>835</v>
      </c>
      <c r="B17" s="4">
        <v>0.96</v>
      </c>
      <c r="C17" s="31">
        <v>0.94628985507246299</v>
      </c>
      <c r="D17" s="4">
        <v>0.96</v>
      </c>
      <c r="E17" s="31">
        <v>0.942597547380156</v>
      </c>
      <c r="F17" s="4">
        <v>0.96</v>
      </c>
      <c r="G17" s="31">
        <v>0.942597547380156</v>
      </c>
    </row>
    <row r="18" spans="1:7" x14ac:dyDescent="0.2">
      <c r="A18" s="44" t="s">
        <v>889</v>
      </c>
      <c r="B18" s="45">
        <f>AVERAGE(B13:B17)</f>
        <v>0.80649275362318806</v>
      </c>
      <c r="C18" s="45">
        <f>AVERAGE(C13:C17)</f>
        <v>0.82872505976198396</v>
      </c>
      <c r="D18" s="45">
        <f>AVERAGE(D13:D17)</f>
        <v>0.80695859213250498</v>
      </c>
      <c r="E18" s="45">
        <f>AVERAGE(E13:E17)</f>
        <v>0.86256686345473066</v>
      </c>
      <c r="F18" s="45">
        <f>AVERAGE(F13:F17)</f>
        <v>0.81732583695374361</v>
      </c>
      <c r="G18" s="46">
        <f>AVERAGE(G13:G17)</f>
        <v>0.87187027749007162</v>
      </c>
    </row>
    <row r="19" spans="1:7" x14ac:dyDescent="0.2">
      <c r="A19" s="44" t="s">
        <v>893</v>
      </c>
      <c r="B19" s="45">
        <f>STDEV(B13:B17)</f>
        <v>0.16521578894701894</v>
      </c>
      <c r="C19" s="45">
        <f>STDEV(C13:C17)</f>
        <v>0.12352652759781813</v>
      </c>
      <c r="D19" s="45">
        <f>STDEV(D13:D17)</f>
        <v>0.16043702698865367</v>
      </c>
      <c r="E19" s="45">
        <f>STDEV(E13:E17)</f>
        <v>0.10037070779322144</v>
      </c>
      <c r="F19" s="45">
        <f>STDEV(F13:F17)</f>
        <v>0.16557955447565889</v>
      </c>
      <c r="G19" s="46">
        <f>STDEV(G13:G17)</f>
        <v>0.10285200829104653</v>
      </c>
    </row>
    <row r="20" spans="1:7" x14ac:dyDescent="0.2">
      <c r="A20" s="44" t="s">
        <v>894</v>
      </c>
      <c r="B20" s="45">
        <f>MIN(B13:B17)</f>
        <v>0.61904761904761896</v>
      </c>
      <c r="C20" s="45">
        <f>MIN(C13:C17)</f>
        <v>0.70153046254803897</v>
      </c>
      <c r="D20" s="45">
        <f>MIN(D13:D17)</f>
        <v>0.65217391304347805</v>
      </c>
      <c r="E20" s="45">
        <f>MIN(E13:E17)</f>
        <v>0.72825904903555205</v>
      </c>
      <c r="F20" s="45">
        <f>MIN(F13:F17)</f>
        <v>0.60465116279069697</v>
      </c>
      <c r="G20" s="46">
        <f>MIN(G13:G17)</f>
        <v>0.72957528314519704</v>
      </c>
    </row>
    <row r="21" spans="1:7" x14ac:dyDescent="0.2">
      <c r="A21" s="47" t="s">
        <v>895</v>
      </c>
      <c r="B21" s="48">
        <f>MAX(B13:B17)</f>
        <v>1</v>
      </c>
      <c r="C21" s="48">
        <f>MAX(C13:C17)</f>
        <v>0.972727272727272</v>
      </c>
      <c r="D21" s="48">
        <f>MAX(D13:D17)</f>
        <v>1</v>
      </c>
      <c r="E21" s="48">
        <f>MAX(E13:E17)</f>
        <v>0.972727272727272</v>
      </c>
      <c r="F21" s="48">
        <f>MAX(F13:F17)</f>
        <v>1</v>
      </c>
      <c r="G21" s="49">
        <f>MAX(G13:G17)</f>
        <v>0.972727272727272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"/>
  <sheetViews>
    <sheetView topLeftCell="A44" zoomScale="164" workbookViewId="0">
      <selection activeCell="M22" sqref="M22:V22"/>
    </sheetView>
  </sheetViews>
  <sheetFormatPr baseColWidth="10" defaultRowHeight="16" x14ac:dyDescent="0.2"/>
  <cols>
    <col min="1" max="1" width="53.83203125" customWidth="1"/>
    <col min="2" max="4" width="11.33203125" customWidth="1"/>
    <col min="6" max="10" width="11.6640625" bestFit="1" customWidth="1"/>
    <col min="11" max="11" width="12.6640625" customWidth="1"/>
    <col min="13" max="13" width="20.6640625" customWidth="1"/>
    <col min="18" max="18" width="12.6640625" bestFit="1" customWidth="1"/>
    <col min="19" max="20" width="11.6640625" bestFit="1" customWidth="1"/>
  </cols>
  <sheetData>
    <row r="1" spans="1:22" x14ac:dyDescent="0.2">
      <c r="A1" s="8" t="s">
        <v>776</v>
      </c>
      <c r="M1" s="20" t="s">
        <v>818</v>
      </c>
      <c r="N1" s="19"/>
    </row>
    <row r="2" spans="1:22" x14ac:dyDescent="0.2">
      <c r="A2" t="s">
        <v>179</v>
      </c>
      <c r="B2" s="5" t="s">
        <v>768</v>
      </c>
      <c r="C2" s="5" t="s">
        <v>772</v>
      </c>
      <c r="D2" s="5" t="s">
        <v>770</v>
      </c>
      <c r="E2" s="5" t="s">
        <v>769</v>
      </c>
      <c r="F2" s="5" t="s">
        <v>771</v>
      </c>
      <c r="G2" s="5" t="s">
        <v>774</v>
      </c>
      <c r="H2" s="5" t="s">
        <v>775</v>
      </c>
      <c r="I2" s="5" t="s">
        <v>773</v>
      </c>
      <c r="M2" t="s">
        <v>817</v>
      </c>
      <c r="N2" s="16" t="s">
        <v>816</v>
      </c>
      <c r="O2" s="16" t="s">
        <v>815</v>
      </c>
      <c r="P2" s="16" t="s">
        <v>814</v>
      </c>
      <c r="Q2" s="16" t="s">
        <v>813</v>
      </c>
      <c r="R2" s="16" t="s">
        <v>812</v>
      </c>
      <c r="S2" s="16" t="s">
        <v>811</v>
      </c>
      <c r="T2" s="16" t="s">
        <v>810</v>
      </c>
      <c r="U2" s="16" t="s">
        <v>809</v>
      </c>
      <c r="V2" s="16" t="s">
        <v>808</v>
      </c>
    </row>
    <row r="3" spans="1:22" x14ac:dyDescent="0.2">
      <c r="A3" s="9" t="s">
        <v>723</v>
      </c>
      <c r="B3" s="12">
        <v>1</v>
      </c>
      <c r="C3" s="12">
        <v>1</v>
      </c>
      <c r="D3" s="12">
        <v>1</v>
      </c>
      <c r="E3" s="12">
        <v>1</v>
      </c>
      <c r="F3" s="12">
        <v>0.98023715415019697</v>
      </c>
      <c r="G3" s="12">
        <v>0.96825396825396803</v>
      </c>
      <c r="H3" s="12">
        <v>0.68539325842696597</v>
      </c>
      <c r="I3" s="12">
        <v>0.80263157894736803</v>
      </c>
      <c r="M3" t="s">
        <v>806</v>
      </c>
      <c r="N3" s="16">
        <v>64</v>
      </c>
      <c r="O3" s="16">
        <v>127</v>
      </c>
      <c r="P3" s="16">
        <v>121</v>
      </c>
      <c r="Q3" s="16">
        <v>6</v>
      </c>
      <c r="R3" s="16">
        <v>0</v>
      </c>
      <c r="S3" s="16">
        <v>64</v>
      </c>
      <c r="T3" s="18">
        <v>100</v>
      </c>
      <c r="U3" s="18">
        <v>95.275590551181097</v>
      </c>
      <c r="V3" s="18">
        <v>97.580645161290306</v>
      </c>
    </row>
    <row r="4" spans="1:22" x14ac:dyDescent="0.2">
      <c r="A4" t="s">
        <v>740</v>
      </c>
      <c r="B4" s="4">
        <v>1</v>
      </c>
      <c r="C4" s="4">
        <v>1</v>
      </c>
      <c r="D4" s="4">
        <v>1</v>
      </c>
      <c r="E4" s="4">
        <v>1</v>
      </c>
      <c r="F4" s="4">
        <v>0.98023715415019697</v>
      </c>
      <c r="G4" s="4">
        <v>0.96825396825396803</v>
      </c>
      <c r="H4" s="4">
        <v>0.68539325842696597</v>
      </c>
      <c r="I4" s="4">
        <v>0.80263157894736803</v>
      </c>
      <c r="M4" t="s">
        <v>792</v>
      </c>
      <c r="N4" s="16">
        <v>67</v>
      </c>
      <c r="O4" s="16">
        <v>21</v>
      </c>
      <c r="P4" s="16">
        <v>20</v>
      </c>
      <c r="Q4" s="16">
        <v>1</v>
      </c>
      <c r="R4" s="16">
        <v>1</v>
      </c>
      <c r="S4" s="16">
        <v>66</v>
      </c>
      <c r="T4" s="18">
        <v>95.238095238095198</v>
      </c>
      <c r="U4" s="18">
        <v>95.238095238095198</v>
      </c>
      <c r="V4" s="18">
        <v>95.238095238095198</v>
      </c>
    </row>
    <row r="5" spans="1:22" x14ac:dyDescent="0.2">
      <c r="A5" t="s">
        <v>757</v>
      </c>
      <c r="B5" s="4">
        <v>1</v>
      </c>
      <c r="C5" s="4">
        <v>1</v>
      </c>
      <c r="D5" s="4">
        <v>1</v>
      </c>
      <c r="E5" s="4">
        <v>1</v>
      </c>
      <c r="F5" s="4">
        <v>0.98023715415019697</v>
      </c>
      <c r="G5" s="4">
        <v>0.96825396825396803</v>
      </c>
      <c r="H5" s="4">
        <v>0.68539325842696597</v>
      </c>
      <c r="I5" s="4">
        <v>0.80263157894736803</v>
      </c>
      <c r="M5" t="s">
        <v>805</v>
      </c>
      <c r="N5" s="16">
        <v>244</v>
      </c>
      <c r="O5" s="16">
        <v>52</v>
      </c>
      <c r="P5" s="16">
        <v>47</v>
      </c>
      <c r="Q5" s="16">
        <v>5</v>
      </c>
      <c r="R5" s="16">
        <v>1</v>
      </c>
      <c r="S5" s="16">
        <v>243</v>
      </c>
      <c r="T5" s="18">
        <v>97.9166666666666</v>
      </c>
      <c r="U5" s="18">
        <v>90.384615384615302</v>
      </c>
      <c r="V5" s="18">
        <v>94</v>
      </c>
    </row>
    <row r="6" spans="1:22" x14ac:dyDescent="0.2">
      <c r="A6" t="s">
        <v>618</v>
      </c>
      <c r="B6" s="4">
        <v>0.99884659746251403</v>
      </c>
      <c r="C6" s="4">
        <v>0.99436619718309804</v>
      </c>
      <c r="D6" s="4">
        <v>0.98603351955307195</v>
      </c>
      <c r="E6" s="4">
        <v>0.99018232819074303</v>
      </c>
      <c r="F6" s="4">
        <v>0.97496706192358296</v>
      </c>
      <c r="G6" s="4">
        <v>0.84931506849314997</v>
      </c>
      <c r="H6" s="4">
        <v>0.69662921348314599</v>
      </c>
      <c r="I6" s="4">
        <v>0.76543209876543195</v>
      </c>
      <c r="M6" t="s">
        <v>797</v>
      </c>
      <c r="N6" s="16">
        <v>133</v>
      </c>
      <c r="O6" s="16">
        <v>18</v>
      </c>
      <c r="P6" s="16">
        <v>15</v>
      </c>
      <c r="Q6" s="16">
        <v>3</v>
      </c>
      <c r="R6" s="16">
        <v>1</v>
      </c>
      <c r="S6" s="16">
        <v>132</v>
      </c>
      <c r="T6" s="18">
        <v>93.75</v>
      </c>
      <c r="U6" s="18">
        <v>83.3333333333333</v>
      </c>
      <c r="V6" s="18">
        <v>88.235294117647001</v>
      </c>
    </row>
    <row r="7" spans="1:22" x14ac:dyDescent="0.2">
      <c r="A7" t="s">
        <v>671</v>
      </c>
      <c r="B7" s="4">
        <v>1</v>
      </c>
      <c r="C7" s="4">
        <v>1</v>
      </c>
      <c r="D7" s="4">
        <v>1</v>
      </c>
      <c r="E7" s="4">
        <v>1</v>
      </c>
      <c r="F7" s="4">
        <v>0.97167325428194995</v>
      </c>
      <c r="G7" s="4">
        <v>0.75555555555555498</v>
      </c>
      <c r="H7" s="4">
        <v>0.76404494382022403</v>
      </c>
      <c r="I7" s="4">
        <v>0.75977653631284903</v>
      </c>
      <c r="M7" t="s">
        <v>804</v>
      </c>
      <c r="N7" s="16">
        <v>246</v>
      </c>
      <c r="O7" s="16">
        <v>114</v>
      </c>
      <c r="P7" s="16">
        <v>91</v>
      </c>
      <c r="Q7" s="16">
        <v>23</v>
      </c>
      <c r="R7" s="16">
        <v>3</v>
      </c>
      <c r="S7" s="16">
        <v>243</v>
      </c>
      <c r="T7" s="18">
        <v>96.808510638297804</v>
      </c>
      <c r="U7" s="18">
        <v>79.824561403508696</v>
      </c>
      <c r="V7" s="18">
        <v>87.5</v>
      </c>
    </row>
    <row r="8" spans="1:22" x14ac:dyDescent="0.2">
      <c r="A8" t="s">
        <v>528</v>
      </c>
      <c r="B8" s="4">
        <v>0.99851705388037504</v>
      </c>
      <c r="C8" s="4">
        <v>0.99154929577464701</v>
      </c>
      <c r="D8" s="4">
        <v>0.983240223463687</v>
      </c>
      <c r="E8" s="4">
        <v>0.98737727910238404</v>
      </c>
      <c r="F8" s="4">
        <v>0.97299077733860295</v>
      </c>
      <c r="G8" s="4">
        <v>0.8</v>
      </c>
      <c r="H8" s="4">
        <v>0.71910112359550504</v>
      </c>
      <c r="I8" s="4">
        <v>0.75739644970414199</v>
      </c>
      <c r="M8" t="s">
        <v>800</v>
      </c>
      <c r="N8" s="16">
        <v>505</v>
      </c>
      <c r="O8" s="16">
        <v>3</v>
      </c>
      <c r="P8" s="16">
        <v>2</v>
      </c>
      <c r="Q8" s="16">
        <v>1</v>
      </c>
      <c r="R8" s="16">
        <v>0</v>
      </c>
      <c r="S8" s="16">
        <v>505</v>
      </c>
      <c r="T8" s="18">
        <v>100</v>
      </c>
      <c r="U8" s="18">
        <v>66.6666666666666</v>
      </c>
      <c r="V8" s="18">
        <v>80</v>
      </c>
    </row>
    <row r="9" spans="1:22" x14ac:dyDescent="0.2">
      <c r="A9" t="s">
        <v>530</v>
      </c>
      <c r="B9" s="4">
        <v>0.99983522820893</v>
      </c>
      <c r="C9" s="4">
        <v>0.997214484679665</v>
      </c>
      <c r="D9" s="4">
        <v>1</v>
      </c>
      <c r="E9" s="4">
        <v>0.99860529986053004</v>
      </c>
      <c r="F9" s="4">
        <v>0.97299077733860295</v>
      </c>
      <c r="G9" s="4">
        <v>0.8</v>
      </c>
      <c r="H9" s="4">
        <v>0.71910112359550504</v>
      </c>
      <c r="I9" s="4">
        <v>0.75739644970414199</v>
      </c>
      <c r="M9" t="s">
        <v>789</v>
      </c>
      <c r="N9" s="16">
        <v>7</v>
      </c>
      <c r="O9" s="16">
        <v>3</v>
      </c>
      <c r="P9" s="16">
        <v>2</v>
      </c>
      <c r="Q9" s="16">
        <v>1</v>
      </c>
      <c r="R9" s="16">
        <v>0</v>
      </c>
      <c r="S9" s="16">
        <v>7</v>
      </c>
      <c r="T9" s="18">
        <v>100</v>
      </c>
      <c r="U9" s="18">
        <v>66.6666666666666</v>
      </c>
      <c r="V9" s="18">
        <v>80</v>
      </c>
    </row>
    <row r="10" spans="1:22" x14ac:dyDescent="0.2">
      <c r="A10" t="s">
        <v>545</v>
      </c>
      <c r="B10" s="4">
        <v>0.99686933596968197</v>
      </c>
      <c r="C10" s="4">
        <v>0.99416909620991201</v>
      </c>
      <c r="D10" s="4">
        <v>0.95251396648044695</v>
      </c>
      <c r="E10" s="4">
        <v>0.97289586305278097</v>
      </c>
      <c r="F10" s="4">
        <v>0.97496706192358296</v>
      </c>
      <c r="G10" s="4">
        <v>0.89230769230769202</v>
      </c>
      <c r="H10" s="4">
        <v>0.651685393258427</v>
      </c>
      <c r="I10" s="4">
        <v>0.75324675324675305</v>
      </c>
      <c r="M10" t="s">
        <v>793</v>
      </c>
      <c r="N10" s="16">
        <v>535</v>
      </c>
      <c r="O10" s="16">
        <v>99</v>
      </c>
      <c r="P10" s="16">
        <v>65</v>
      </c>
      <c r="Q10" s="16">
        <v>34</v>
      </c>
      <c r="R10" s="16">
        <v>11</v>
      </c>
      <c r="S10" s="16">
        <v>524</v>
      </c>
      <c r="T10" s="18">
        <v>85.5263157894736</v>
      </c>
      <c r="U10" s="18">
        <v>65.656565656565604</v>
      </c>
      <c r="V10" s="18">
        <v>74.285714285714207</v>
      </c>
    </row>
    <row r="11" spans="1:22" x14ac:dyDescent="0.2">
      <c r="A11" t="s">
        <v>635</v>
      </c>
      <c r="B11" s="4">
        <v>0.99851705388037504</v>
      </c>
      <c r="C11" s="4">
        <v>0.99433427762039595</v>
      </c>
      <c r="D11" s="4">
        <v>0.98044692737430095</v>
      </c>
      <c r="E11" s="4">
        <v>0.987341772151898</v>
      </c>
      <c r="F11" s="4">
        <v>0.97496706192358296</v>
      </c>
      <c r="G11" s="4">
        <v>0.89230769230769202</v>
      </c>
      <c r="H11" s="4">
        <v>0.651685393258427</v>
      </c>
      <c r="I11" s="4">
        <v>0.75324675324675305</v>
      </c>
      <c r="M11" t="s">
        <v>803</v>
      </c>
      <c r="N11" s="16">
        <v>504</v>
      </c>
      <c r="O11" s="16">
        <v>15</v>
      </c>
      <c r="P11" s="16">
        <v>10</v>
      </c>
      <c r="Q11" s="16">
        <v>5</v>
      </c>
      <c r="R11" s="16">
        <v>2</v>
      </c>
      <c r="S11" s="16">
        <v>502</v>
      </c>
      <c r="T11" s="18">
        <v>83.3333333333333</v>
      </c>
      <c r="U11" s="18">
        <v>66.6666666666666</v>
      </c>
      <c r="V11" s="18">
        <v>74.074074074074005</v>
      </c>
    </row>
    <row r="12" spans="1:22" x14ac:dyDescent="0.2">
      <c r="A12" t="s">
        <v>687</v>
      </c>
      <c r="B12" s="4">
        <v>0.99686933596968197</v>
      </c>
      <c r="C12" s="4">
        <v>0.99416909620991201</v>
      </c>
      <c r="D12" s="4">
        <v>0.95251396648044695</v>
      </c>
      <c r="E12" s="4">
        <v>0.97289586305278097</v>
      </c>
      <c r="F12" s="4">
        <v>0.97496706192358296</v>
      </c>
      <c r="G12" s="4">
        <v>0.89230769230769202</v>
      </c>
      <c r="H12" s="4">
        <v>0.651685393258427</v>
      </c>
      <c r="I12" s="4">
        <v>0.75324675324675305</v>
      </c>
      <c r="M12" t="s">
        <v>802</v>
      </c>
      <c r="N12" s="16">
        <v>1356</v>
      </c>
      <c r="O12" s="16">
        <v>16</v>
      </c>
      <c r="P12" s="16">
        <v>9</v>
      </c>
      <c r="Q12" s="16">
        <v>7</v>
      </c>
      <c r="R12" s="16">
        <v>2</v>
      </c>
      <c r="S12" s="16">
        <v>1354</v>
      </c>
      <c r="T12" s="18">
        <v>81.818181818181799</v>
      </c>
      <c r="U12" s="18">
        <v>56.25</v>
      </c>
      <c r="V12" s="18">
        <v>66.6666666666666</v>
      </c>
    </row>
    <row r="13" spans="1:22" x14ac:dyDescent="0.2">
      <c r="A13" t="s">
        <v>706</v>
      </c>
      <c r="B13" s="4">
        <v>0.99703410776075096</v>
      </c>
      <c r="C13" s="4">
        <v>0.95212765957446799</v>
      </c>
      <c r="D13" s="4">
        <v>1</v>
      </c>
      <c r="E13" s="4">
        <v>0.97547683923705697</v>
      </c>
      <c r="F13" s="4">
        <v>0.97035573122529595</v>
      </c>
      <c r="G13" s="4">
        <v>0.76829268292682895</v>
      </c>
      <c r="H13" s="4">
        <v>0.70786516853932502</v>
      </c>
      <c r="I13" s="4">
        <v>0.73684210526315796</v>
      </c>
      <c r="M13" t="s">
        <v>799</v>
      </c>
      <c r="N13" s="16">
        <v>89</v>
      </c>
      <c r="O13" s="16">
        <v>33</v>
      </c>
      <c r="P13" s="16">
        <v>17</v>
      </c>
      <c r="Q13" s="16">
        <v>16</v>
      </c>
      <c r="R13" s="16">
        <v>4</v>
      </c>
      <c r="S13" s="16">
        <v>85</v>
      </c>
      <c r="T13" s="18">
        <v>80.952380952380906</v>
      </c>
      <c r="U13" s="18">
        <v>51.515151515151501</v>
      </c>
      <c r="V13" s="18">
        <v>62.962962962962898</v>
      </c>
    </row>
    <row r="14" spans="1:22" x14ac:dyDescent="0.2">
      <c r="A14" t="s">
        <v>708</v>
      </c>
      <c r="B14" s="4">
        <v>0.99703410776075096</v>
      </c>
      <c r="C14" s="4">
        <v>0.95212765957446799</v>
      </c>
      <c r="D14" s="4">
        <v>1</v>
      </c>
      <c r="E14" s="4">
        <v>0.97547683923705697</v>
      </c>
      <c r="F14" s="4">
        <v>0.96969696969696895</v>
      </c>
      <c r="G14" s="4">
        <v>0.75903614457831303</v>
      </c>
      <c r="H14" s="4">
        <v>0.70786516853932502</v>
      </c>
      <c r="I14" s="4">
        <v>0.73255813953488302</v>
      </c>
      <c r="M14" t="s">
        <v>794</v>
      </c>
      <c r="N14" s="16">
        <v>639</v>
      </c>
      <c r="O14" s="16">
        <v>13</v>
      </c>
      <c r="P14" s="16">
        <v>4</v>
      </c>
      <c r="Q14" s="16">
        <v>9</v>
      </c>
      <c r="R14" s="16">
        <v>0</v>
      </c>
      <c r="S14" s="16">
        <v>639</v>
      </c>
      <c r="T14" s="18">
        <v>100</v>
      </c>
      <c r="U14" s="18">
        <v>30.769230769230699</v>
      </c>
      <c r="V14" s="18">
        <v>47.058823529411697</v>
      </c>
    </row>
    <row r="15" spans="1:22" x14ac:dyDescent="0.2">
      <c r="A15" t="s">
        <v>491</v>
      </c>
      <c r="B15" s="4">
        <v>0.995551161641127</v>
      </c>
      <c r="C15" s="4">
        <v>0.98820058997050098</v>
      </c>
      <c r="D15" s="4">
        <v>0.93575418994413395</v>
      </c>
      <c r="E15" s="4">
        <v>0.96126255380200798</v>
      </c>
      <c r="F15" s="4">
        <v>0.97101449275362295</v>
      </c>
      <c r="G15" s="4">
        <v>0.8</v>
      </c>
      <c r="H15" s="4">
        <v>0.67415730337078605</v>
      </c>
      <c r="I15" s="4">
        <v>0.73170731707317005</v>
      </c>
      <c r="M15" t="s">
        <v>795</v>
      </c>
      <c r="N15" s="16">
        <v>22</v>
      </c>
      <c r="O15" s="16">
        <v>4</v>
      </c>
      <c r="P15" s="16">
        <v>1</v>
      </c>
      <c r="Q15" s="16">
        <v>3</v>
      </c>
      <c r="R15" s="16">
        <v>0</v>
      </c>
      <c r="S15" s="16">
        <v>22</v>
      </c>
      <c r="T15" s="18">
        <v>100</v>
      </c>
      <c r="U15" s="18">
        <v>25</v>
      </c>
      <c r="V15" s="18">
        <v>40</v>
      </c>
    </row>
    <row r="16" spans="1:22" x14ac:dyDescent="0.2">
      <c r="A16" t="s">
        <v>581</v>
      </c>
      <c r="B16" s="4">
        <v>0.99752842313395895</v>
      </c>
      <c r="C16" s="4">
        <v>0.99140401146131796</v>
      </c>
      <c r="D16" s="4">
        <v>0.966480446927374</v>
      </c>
      <c r="E16" s="4">
        <v>0.97878359264497805</v>
      </c>
      <c r="F16" s="4">
        <v>0.96903820816864294</v>
      </c>
      <c r="G16" s="4">
        <v>0.78378378378378299</v>
      </c>
      <c r="H16" s="4">
        <v>0.651685393258427</v>
      </c>
      <c r="I16" s="4">
        <v>0.71165644171779097</v>
      </c>
      <c r="M16" t="s">
        <v>807</v>
      </c>
      <c r="N16" s="16">
        <v>858</v>
      </c>
      <c r="O16" s="16">
        <v>16</v>
      </c>
      <c r="P16" s="16">
        <v>0</v>
      </c>
      <c r="Q16" s="16">
        <v>16</v>
      </c>
      <c r="R16" s="16">
        <v>2</v>
      </c>
      <c r="S16" s="16">
        <v>856</v>
      </c>
      <c r="T16" s="18">
        <v>0</v>
      </c>
      <c r="U16" s="18">
        <v>0</v>
      </c>
      <c r="V16" s="18">
        <v>0</v>
      </c>
    </row>
    <row r="17" spans="1:22" x14ac:dyDescent="0.2">
      <c r="A17" t="s">
        <v>455</v>
      </c>
      <c r="B17" s="4">
        <v>1</v>
      </c>
      <c r="C17" s="4">
        <v>1</v>
      </c>
      <c r="D17" s="4">
        <v>1</v>
      </c>
      <c r="E17" s="4">
        <v>1</v>
      </c>
      <c r="F17" s="4">
        <v>0.96047430830039504</v>
      </c>
      <c r="G17" s="4">
        <v>0.65263157894736801</v>
      </c>
      <c r="H17" s="4">
        <v>0.69662921348314599</v>
      </c>
      <c r="I17" s="4">
        <v>0.67391304347825998</v>
      </c>
      <c r="M17" t="s">
        <v>801</v>
      </c>
      <c r="N17" s="16">
        <v>1262</v>
      </c>
      <c r="O17" s="16">
        <v>4</v>
      </c>
      <c r="P17" s="16">
        <v>0</v>
      </c>
      <c r="Q17" s="16">
        <v>4</v>
      </c>
      <c r="R17" s="16">
        <v>0</v>
      </c>
      <c r="S17" s="16">
        <v>1262</v>
      </c>
      <c r="T17" s="18">
        <v>0</v>
      </c>
      <c r="U17" s="18">
        <v>0</v>
      </c>
      <c r="V17" s="18">
        <v>0</v>
      </c>
    </row>
    <row r="18" spans="1:22" x14ac:dyDescent="0.2">
      <c r="A18" t="s">
        <v>513</v>
      </c>
      <c r="B18" s="4">
        <v>1</v>
      </c>
      <c r="C18" s="4">
        <v>1</v>
      </c>
      <c r="D18" s="4">
        <v>1</v>
      </c>
      <c r="E18" s="4">
        <v>1</v>
      </c>
      <c r="F18" s="4">
        <v>0.95718050065876104</v>
      </c>
      <c r="G18" s="4">
        <v>0.61764705882352899</v>
      </c>
      <c r="H18" s="4">
        <v>0.70786516853932502</v>
      </c>
      <c r="I18" s="4">
        <v>0.65968586387434502</v>
      </c>
      <c r="M18" t="s">
        <v>798</v>
      </c>
      <c r="N18" s="16">
        <v>1000</v>
      </c>
      <c r="O18" s="16">
        <v>1</v>
      </c>
      <c r="P18" s="16">
        <v>0</v>
      </c>
      <c r="Q18" s="16">
        <v>1</v>
      </c>
      <c r="R18" s="16">
        <v>0</v>
      </c>
      <c r="S18" s="16">
        <v>1000</v>
      </c>
      <c r="T18" s="18">
        <v>0</v>
      </c>
      <c r="U18" s="18">
        <v>0</v>
      </c>
      <c r="V18" s="18">
        <v>0</v>
      </c>
    </row>
    <row r="19" spans="1:22" x14ac:dyDescent="0.2">
      <c r="A19" t="s">
        <v>562</v>
      </c>
      <c r="B19" s="4">
        <v>1</v>
      </c>
      <c r="C19" s="4">
        <v>1</v>
      </c>
      <c r="D19" s="4">
        <v>1</v>
      </c>
      <c r="E19" s="4">
        <v>1</v>
      </c>
      <c r="F19" s="4">
        <v>0.96706192358366205</v>
      </c>
      <c r="G19" s="4">
        <v>0.84210526315789402</v>
      </c>
      <c r="H19" s="4">
        <v>0.53932584269662898</v>
      </c>
      <c r="I19" s="4">
        <v>0.65753424657534199</v>
      </c>
      <c r="M19" t="s">
        <v>796</v>
      </c>
      <c r="N19" s="16">
        <v>282</v>
      </c>
      <c r="O19" s="16">
        <v>1</v>
      </c>
      <c r="P19" s="16">
        <v>0</v>
      </c>
      <c r="Q19" s="16">
        <v>1</v>
      </c>
      <c r="R19" s="16">
        <v>0</v>
      </c>
      <c r="S19" s="16">
        <v>282</v>
      </c>
      <c r="T19" s="18">
        <v>0</v>
      </c>
      <c r="U19" s="18">
        <v>0</v>
      </c>
      <c r="V19" s="18">
        <v>0</v>
      </c>
    </row>
    <row r="20" spans="1:22" x14ac:dyDescent="0.2">
      <c r="A20" t="s">
        <v>564</v>
      </c>
      <c r="B20" s="4">
        <v>1</v>
      </c>
      <c r="C20" s="4">
        <v>1</v>
      </c>
      <c r="D20" s="4">
        <v>1</v>
      </c>
      <c r="E20" s="4">
        <v>1</v>
      </c>
      <c r="F20" s="4">
        <v>0.96903820816864294</v>
      </c>
      <c r="G20" s="4">
        <v>0.9375</v>
      </c>
      <c r="H20" s="4">
        <v>0.50561797752808901</v>
      </c>
      <c r="I20" s="4">
        <v>0.65693430656934304</v>
      </c>
      <c r="M20" t="s">
        <v>791</v>
      </c>
      <c r="N20" s="16">
        <v>43</v>
      </c>
      <c r="O20" s="16">
        <v>5</v>
      </c>
      <c r="P20" s="16">
        <v>0</v>
      </c>
      <c r="Q20" s="16">
        <v>5</v>
      </c>
      <c r="R20" s="16">
        <v>1</v>
      </c>
      <c r="S20" s="16">
        <v>42</v>
      </c>
      <c r="T20" s="18">
        <v>0</v>
      </c>
      <c r="U20" s="18">
        <v>0</v>
      </c>
      <c r="V20" s="18">
        <v>0</v>
      </c>
    </row>
    <row r="21" spans="1:22" x14ac:dyDescent="0.2">
      <c r="A21" t="s">
        <v>476</v>
      </c>
      <c r="B21" s="4">
        <v>0.99752842313395895</v>
      </c>
      <c r="C21" s="4">
        <v>0.96986301369863004</v>
      </c>
      <c r="D21" s="4">
        <v>0.988826815642458</v>
      </c>
      <c r="E21" s="4">
        <v>0.97925311203319498</v>
      </c>
      <c r="F21" s="4">
        <v>0.95125164690382003</v>
      </c>
      <c r="G21" s="4">
        <v>0.56000000000000005</v>
      </c>
      <c r="H21" s="4">
        <v>0.78651685393258397</v>
      </c>
      <c r="I21" s="4">
        <v>0.65420560747663503</v>
      </c>
      <c r="M21" t="s">
        <v>790</v>
      </c>
      <c r="N21" s="16">
        <v>1069</v>
      </c>
      <c r="O21" s="16">
        <v>14</v>
      </c>
      <c r="P21" s="16">
        <v>0</v>
      </c>
      <c r="Q21" s="16">
        <v>14</v>
      </c>
      <c r="R21" s="16">
        <v>1</v>
      </c>
      <c r="S21" s="16">
        <v>1068</v>
      </c>
      <c r="T21" s="18">
        <v>0</v>
      </c>
      <c r="U21" s="18">
        <v>0</v>
      </c>
      <c r="V21" s="18">
        <v>0</v>
      </c>
    </row>
    <row r="22" spans="1:22" x14ac:dyDescent="0.2">
      <c r="A22" t="s">
        <v>652</v>
      </c>
      <c r="B22" s="4">
        <v>1</v>
      </c>
      <c r="C22" s="4">
        <v>1</v>
      </c>
      <c r="D22" s="4">
        <v>1</v>
      </c>
      <c r="E22" s="4">
        <v>1</v>
      </c>
      <c r="F22" s="4">
        <v>0.96442687747035505</v>
      </c>
      <c r="G22" s="4">
        <v>0.84313725490196001</v>
      </c>
      <c r="H22" s="4">
        <v>0.48314606741573002</v>
      </c>
      <c r="I22" s="4">
        <v>0.61428571428571399</v>
      </c>
      <c r="M22" s="21" t="s">
        <v>788</v>
      </c>
      <c r="N22" s="22">
        <v>7</v>
      </c>
      <c r="O22" s="22">
        <v>3</v>
      </c>
      <c r="P22" s="22">
        <v>404</v>
      </c>
      <c r="Q22" s="22">
        <v>155</v>
      </c>
      <c r="R22" s="22">
        <v>29</v>
      </c>
      <c r="S22" s="22">
        <v>8896</v>
      </c>
      <c r="T22" s="23">
        <v>93.3025404157043</v>
      </c>
      <c r="U22" s="23">
        <v>72.271914132379194</v>
      </c>
      <c r="V22" s="23">
        <v>81.451612903225794</v>
      </c>
    </row>
    <row r="23" spans="1:22" x14ac:dyDescent="0.2">
      <c r="A23" t="s">
        <v>600</v>
      </c>
      <c r="B23" s="4">
        <v>1</v>
      </c>
      <c r="C23" s="4">
        <v>1</v>
      </c>
      <c r="D23" s="4">
        <v>1</v>
      </c>
      <c r="E23" s="4">
        <v>1</v>
      </c>
      <c r="F23" s="4">
        <v>0.94598155467720602</v>
      </c>
      <c r="G23" s="4">
        <v>0.53043478260869503</v>
      </c>
      <c r="H23" s="4">
        <v>0.68539325842696597</v>
      </c>
      <c r="I23" s="4">
        <v>0.59803921568627405</v>
      </c>
      <c r="M23" s="24" t="s">
        <v>819</v>
      </c>
      <c r="N23" s="42">
        <v>86</v>
      </c>
      <c r="O23" s="42"/>
      <c r="P23" s="42"/>
      <c r="Q23" s="42"/>
      <c r="R23" s="42"/>
      <c r="S23" s="42"/>
      <c r="T23" s="42"/>
      <c r="U23" s="42"/>
      <c r="V23" s="42"/>
    </row>
    <row r="26" spans="1:22" x14ac:dyDescent="0.2">
      <c r="A26" s="11" t="s">
        <v>777</v>
      </c>
    </row>
    <row r="27" spans="1:22" x14ac:dyDescent="0.2">
      <c r="A27" t="s">
        <v>179</v>
      </c>
      <c r="B27" s="5" t="s">
        <v>768</v>
      </c>
      <c r="C27" s="5" t="s">
        <v>772</v>
      </c>
      <c r="D27" s="5" t="s">
        <v>770</v>
      </c>
      <c r="E27" s="5" t="s">
        <v>769</v>
      </c>
      <c r="F27" s="5" t="s">
        <v>771</v>
      </c>
      <c r="G27" s="5" t="s">
        <v>774</v>
      </c>
      <c r="H27" s="5" t="s">
        <v>775</v>
      </c>
      <c r="I27" s="5" t="s">
        <v>773</v>
      </c>
    </row>
    <row r="28" spans="1:22" x14ac:dyDescent="0.2">
      <c r="A28" s="14" t="s">
        <v>445</v>
      </c>
      <c r="B28" s="15">
        <v>1</v>
      </c>
      <c r="C28" s="15">
        <v>1</v>
      </c>
      <c r="D28" s="15">
        <v>1</v>
      </c>
      <c r="E28" s="15">
        <v>1</v>
      </c>
      <c r="F28" s="15">
        <v>0.98089591567852397</v>
      </c>
      <c r="G28" s="15">
        <v>1</v>
      </c>
      <c r="H28" s="15">
        <v>0.67415730337078605</v>
      </c>
      <c r="I28" s="15">
        <v>0.80536912751677803</v>
      </c>
    </row>
    <row r="29" spans="1:22" x14ac:dyDescent="0.2">
      <c r="A29" t="s">
        <v>447</v>
      </c>
      <c r="B29" s="6">
        <v>1</v>
      </c>
      <c r="C29" s="6">
        <v>1</v>
      </c>
      <c r="D29" s="6">
        <v>1</v>
      </c>
      <c r="E29" s="6">
        <v>1</v>
      </c>
      <c r="F29" s="6">
        <v>0.98023715415019697</v>
      </c>
      <c r="G29" s="6">
        <v>0.96825396825396803</v>
      </c>
      <c r="H29" s="6">
        <v>0.68539325842696597</v>
      </c>
      <c r="I29" s="6">
        <v>0.80263157894736803</v>
      </c>
    </row>
    <row r="30" spans="1:22" x14ac:dyDescent="0.2">
      <c r="A30" t="s">
        <v>398</v>
      </c>
      <c r="B30" s="6">
        <v>1</v>
      </c>
      <c r="C30" s="6">
        <v>1</v>
      </c>
      <c r="D30" s="6">
        <v>1</v>
      </c>
      <c r="E30" s="6">
        <v>1</v>
      </c>
      <c r="F30" s="6">
        <v>0.98023715415019697</v>
      </c>
      <c r="G30" s="6">
        <v>0.98360655737704905</v>
      </c>
      <c r="H30" s="6">
        <v>0.67415730337078605</v>
      </c>
      <c r="I30" s="6">
        <v>0.79999999999999905</v>
      </c>
    </row>
    <row r="31" spans="1:22" x14ac:dyDescent="0.2">
      <c r="A31" t="s">
        <v>440</v>
      </c>
      <c r="B31" s="6">
        <v>1</v>
      </c>
      <c r="C31" s="6">
        <v>1</v>
      </c>
      <c r="D31" s="6">
        <v>1</v>
      </c>
      <c r="E31" s="6">
        <v>1</v>
      </c>
      <c r="F31" s="6">
        <v>0.98023715415019697</v>
      </c>
      <c r="G31" s="6">
        <v>0.98360655737704905</v>
      </c>
      <c r="H31" s="6">
        <v>0.67415730337078605</v>
      </c>
      <c r="I31" s="6">
        <v>0.79999999999999905</v>
      </c>
    </row>
    <row r="32" spans="1:22" x14ac:dyDescent="0.2">
      <c r="A32" t="s">
        <v>442</v>
      </c>
      <c r="B32" s="6">
        <v>1</v>
      </c>
      <c r="C32" s="6">
        <v>1</v>
      </c>
      <c r="D32" s="6">
        <v>1</v>
      </c>
      <c r="E32" s="6">
        <v>1</v>
      </c>
      <c r="F32" s="6">
        <v>0.98023715415019697</v>
      </c>
      <c r="G32" s="6">
        <v>0.98360655737704905</v>
      </c>
      <c r="H32" s="6">
        <v>0.67415730337078605</v>
      </c>
      <c r="I32" s="6">
        <v>0.79999999999999905</v>
      </c>
    </row>
    <row r="33" spans="1:9" x14ac:dyDescent="0.2">
      <c r="A33" t="s">
        <v>396</v>
      </c>
      <c r="B33" s="6">
        <v>1</v>
      </c>
      <c r="C33" s="6">
        <v>1</v>
      </c>
      <c r="D33" s="6">
        <v>1</v>
      </c>
      <c r="E33" s="6">
        <v>1</v>
      </c>
      <c r="F33" s="6">
        <v>0.97957839262186996</v>
      </c>
      <c r="G33" s="6">
        <v>0.98333333333333295</v>
      </c>
      <c r="H33" s="6">
        <v>0.66292134831460603</v>
      </c>
      <c r="I33" s="6">
        <v>0.79194630872483196</v>
      </c>
    </row>
    <row r="34" spans="1:9" x14ac:dyDescent="0.2">
      <c r="A34" t="s">
        <v>400</v>
      </c>
      <c r="B34" s="6">
        <v>1</v>
      </c>
      <c r="C34" s="6">
        <v>1</v>
      </c>
      <c r="D34" s="6">
        <v>1</v>
      </c>
      <c r="E34" s="6">
        <v>1</v>
      </c>
      <c r="F34" s="6">
        <v>0.97957839262186996</v>
      </c>
      <c r="G34" s="6">
        <v>0.98333333333333295</v>
      </c>
      <c r="H34" s="6">
        <v>0.66292134831460603</v>
      </c>
      <c r="I34" s="6">
        <v>0.79194630872483196</v>
      </c>
    </row>
    <row r="35" spans="1:9" x14ac:dyDescent="0.2">
      <c r="A35" t="s">
        <v>402</v>
      </c>
      <c r="B35" s="6">
        <v>1</v>
      </c>
      <c r="C35" s="6">
        <v>1</v>
      </c>
      <c r="D35" s="6">
        <v>1</v>
      </c>
      <c r="E35" s="6">
        <v>1</v>
      </c>
      <c r="F35" s="6">
        <v>0.97957839262186996</v>
      </c>
      <c r="G35" s="6">
        <v>0.98333333333333295</v>
      </c>
      <c r="H35" s="6">
        <v>0.66292134831460603</v>
      </c>
      <c r="I35" s="6">
        <v>0.79194630872483196</v>
      </c>
    </row>
    <row r="36" spans="1:9" x14ac:dyDescent="0.2">
      <c r="A36" t="s">
        <v>368</v>
      </c>
      <c r="B36" s="6">
        <v>0.98467622343054795</v>
      </c>
      <c r="C36" s="6">
        <v>0.83375314861460903</v>
      </c>
      <c r="D36" s="6">
        <v>0.92458100558659195</v>
      </c>
      <c r="E36" s="6">
        <v>0.87682119205298004</v>
      </c>
      <c r="F36" s="6">
        <v>0.97233201581027595</v>
      </c>
      <c r="G36" s="6">
        <v>0.77011494252873502</v>
      </c>
      <c r="H36" s="6">
        <v>0.75280898876404401</v>
      </c>
      <c r="I36" s="6">
        <v>0.76136363636363602</v>
      </c>
    </row>
    <row r="37" spans="1:9" x14ac:dyDescent="0.2">
      <c r="A37" t="s">
        <v>366</v>
      </c>
      <c r="B37" s="6">
        <v>0.98484099522161805</v>
      </c>
      <c r="C37" s="6">
        <v>0.83756345177664904</v>
      </c>
      <c r="D37" s="6">
        <v>0.92178770949720601</v>
      </c>
      <c r="E37" s="6">
        <v>0.87765957446808496</v>
      </c>
      <c r="F37" s="6">
        <v>0.97167325428194995</v>
      </c>
      <c r="G37" s="6">
        <v>0.76744186046511598</v>
      </c>
      <c r="H37" s="6">
        <v>0.74157303370786498</v>
      </c>
      <c r="I37" s="6">
        <v>0.754285714285714</v>
      </c>
    </row>
    <row r="38" spans="1:9" x14ac:dyDescent="0.2">
      <c r="A38" t="s">
        <v>409</v>
      </c>
      <c r="B38" s="6">
        <v>0.98517053880375605</v>
      </c>
      <c r="C38" s="6">
        <v>0.826829268292682</v>
      </c>
      <c r="D38" s="6">
        <v>0.94692737430167595</v>
      </c>
      <c r="E38" s="6">
        <v>0.8828125</v>
      </c>
      <c r="F38" s="6">
        <v>0.97101449275362295</v>
      </c>
      <c r="G38" s="6">
        <v>0.75862068965517204</v>
      </c>
      <c r="H38" s="6">
        <v>0.74157303370786498</v>
      </c>
      <c r="I38" s="6">
        <v>0.75</v>
      </c>
    </row>
    <row r="39" spans="1:9" x14ac:dyDescent="0.2">
      <c r="A39" t="s">
        <v>354</v>
      </c>
      <c r="B39" s="6">
        <v>0.98451145163947895</v>
      </c>
      <c r="C39" s="6">
        <v>0.83333333333333304</v>
      </c>
      <c r="D39" s="6">
        <v>0.92178770949720601</v>
      </c>
      <c r="E39" s="6">
        <v>0.87533156498673703</v>
      </c>
      <c r="F39" s="6">
        <v>0.97101449275362295</v>
      </c>
      <c r="G39" s="6">
        <v>0.76470588235294101</v>
      </c>
      <c r="H39" s="6">
        <v>0.73033707865168496</v>
      </c>
      <c r="I39" s="6">
        <v>0.74712643678160895</v>
      </c>
    </row>
    <row r="40" spans="1:9" x14ac:dyDescent="0.2">
      <c r="A40" t="s">
        <v>404</v>
      </c>
      <c r="B40" s="6">
        <v>0.98566485417696403</v>
      </c>
      <c r="C40" s="6">
        <v>0.82650602409638496</v>
      </c>
      <c r="D40" s="6">
        <v>0.95810055865921695</v>
      </c>
      <c r="E40" s="6">
        <v>0.88745148771021898</v>
      </c>
      <c r="F40" s="6">
        <v>0.96969696969696895</v>
      </c>
      <c r="G40" s="6">
        <v>0.73626373626373598</v>
      </c>
      <c r="H40" s="6">
        <v>0.75280898876404401</v>
      </c>
      <c r="I40" s="6">
        <v>0.74444444444444402</v>
      </c>
    </row>
    <row r="41" spans="1:9" x14ac:dyDescent="0.2">
      <c r="A41" t="s">
        <v>364</v>
      </c>
      <c r="B41" s="6">
        <v>0.98500576701268705</v>
      </c>
      <c r="C41" s="6">
        <v>0.83969465648854902</v>
      </c>
      <c r="D41" s="6">
        <v>0.92178770949720601</v>
      </c>
      <c r="E41" s="6">
        <v>0.87882822902796198</v>
      </c>
      <c r="F41" s="6">
        <v>0.97035573122529595</v>
      </c>
      <c r="G41" s="6">
        <v>0.75581395348837199</v>
      </c>
      <c r="H41" s="6">
        <v>0.73033707865168496</v>
      </c>
      <c r="I41" s="6">
        <v>0.74285714285714199</v>
      </c>
    </row>
    <row r="42" spans="1:9" x14ac:dyDescent="0.2">
      <c r="A42" t="s">
        <v>407</v>
      </c>
      <c r="B42" s="6">
        <v>0.98500576701268705</v>
      </c>
      <c r="C42" s="6">
        <v>0.82481751824817495</v>
      </c>
      <c r="D42" s="6">
        <v>0.94692737430167595</v>
      </c>
      <c r="E42" s="6">
        <v>0.88166449934980495</v>
      </c>
      <c r="F42" s="6">
        <v>0.96903820816864294</v>
      </c>
      <c r="G42" s="6">
        <v>0.73333333333333295</v>
      </c>
      <c r="H42" s="6">
        <v>0.74157303370786498</v>
      </c>
      <c r="I42" s="6">
        <v>0.73743016759776503</v>
      </c>
    </row>
    <row r="43" spans="1:9" x14ac:dyDescent="0.2">
      <c r="A43" t="s">
        <v>411</v>
      </c>
      <c r="B43" s="6">
        <v>0.98533531059482604</v>
      </c>
      <c r="C43" s="6">
        <v>0.82566585956416405</v>
      </c>
      <c r="D43" s="6">
        <v>0.95251396648044695</v>
      </c>
      <c r="E43" s="6">
        <v>0.88456549935149098</v>
      </c>
      <c r="F43" s="6">
        <v>0.96837944664031606</v>
      </c>
      <c r="G43" s="6">
        <v>0.72527472527472503</v>
      </c>
      <c r="H43" s="6">
        <v>0.74157303370786498</v>
      </c>
      <c r="I43" s="6">
        <v>0.73333333333333295</v>
      </c>
    </row>
    <row r="44" spans="1:9" x14ac:dyDescent="0.2">
      <c r="A44" t="s">
        <v>413</v>
      </c>
      <c r="B44" s="6">
        <v>0.97610809029494106</v>
      </c>
      <c r="C44" s="6">
        <v>0.75786924939467304</v>
      </c>
      <c r="D44" s="6">
        <v>0.87430167597765296</v>
      </c>
      <c r="E44" s="6">
        <v>0.81193255512321605</v>
      </c>
      <c r="F44" s="6">
        <v>0.96706192358366205</v>
      </c>
      <c r="G44" s="6">
        <v>0.70103092783505105</v>
      </c>
      <c r="H44" s="6">
        <v>0.76404494382022403</v>
      </c>
      <c r="I44" s="6">
        <v>0.73118279569892397</v>
      </c>
    </row>
    <row r="45" spans="1:9" x14ac:dyDescent="0.2">
      <c r="A45" t="s">
        <v>415</v>
      </c>
      <c r="B45" s="6">
        <v>0.97627286208601005</v>
      </c>
      <c r="C45" s="6">
        <v>0.75721153846153799</v>
      </c>
      <c r="D45" s="6">
        <v>0.87988826815642396</v>
      </c>
      <c r="E45" s="6">
        <v>0.81395348837209203</v>
      </c>
      <c r="F45" s="6">
        <v>0.96574440052700905</v>
      </c>
      <c r="G45" s="6">
        <v>0.68686868686868596</v>
      </c>
      <c r="H45" s="6">
        <v>0.76404494382022403</v>
      </c>
      <c r="I45" s="6">
        <v>0.72340425531914798</v>
      </c>
    </row>
    <row r="46" spans="1:9" x14ac:dyDescent="0.2">
      <c r="A46" t="s">
        <v>417</v>
      </c>
      <c r="B46" s="6">
        <v>0.97643763387708005</v>
      </c>
      <c r="C46" s="6">
        <v>0.760290556900726</v>
      </c>
      <c r="D46" s="6">
        <v>0.87709497206703901</v>
      </c>
      <c r="E46" s="6">
        <v>0.81452658884565499</v>
      </c>
      <c r="F46" s="6">
        <v>0.96574440052700905</v>
      </c>
      <c r="G46" s="6">
        <v>0.68686868686868596</v>
      </c>
      <c r="H46" s="6">
        <v>0.76404494382022403</v>
      </c>
      <c r="I46" s="6">
        <v>0.72340425531914798</v>
      </c>
    </row>
    <row r="47" spans="1:9" x14ac:dyDescent="0.2">
      <c r="A47" t="s">
        <v>370</v>
      </c>
      <c r="B47" s="6">
        <v>0.97577854671280195</v>
      </c>
      <c r="C47" s="6">
        <v>0.75794621026894804</v>
      </c>
      <c r="D47" s="6">
        <v>0.86592178770949702</v>
      </c>
      <c r="E47" s="6">
        <v>0.80834419817470604</v>
      </c>
      <c r="F47" s="6">
        <v>0.96574440052700905</v>
      </c>
      <c r="G47" s="6">
        <v>0.69072164948453596</v>
      </c>
      <c r="H47" s="6">
        <v>0.75280898876404401</v>
      </c>
      <c r="I47" s="6">
        <v>0.72043010752688097</v>
      </c>
    </row>
    <row r="48" spans="1:9" x14ac:dyDescent="0.2">
      <c r="A48" t="s">
        <v>419</v>
      </c>
      <c r="B48" s="6">
        <v>0.97627286208601005</v>
      </c>
      <c r="C48" s="6">
        <v>0.75355450236966803</v>
      </c>
      <c r="D48" s="6">
        <v>0.88826815642458101</v>
      </c>
      <c r="E48" s="6">
        <v>0.81538461538461504</v>
      </c>
      <c r="F48" s="6">
        <v>0.96508563899868205</v>
      </c>
      <c r="G48" s="6">
        <v>0.68</v>
      </c>
      <c r="H48" s="6">
        <v>0.76404494382022403</v>
      </c>
      <c r="I48" s="6">
        <v>0.71957671957671898</v>
      </c>
    </row>
    <row r="49" spans="1:9" x14ac:dyDescent="0.2">
      <c r="A49" t="s">
        <v>372</v>
      </c>
      <c r="B49" s="6">
        <v>0.97495468775745597</v>
      </c>
      <c r="C49" s="6">
        <v>0.75121951219512195</v>
      </c>
      <c r="D49" s="6">
        <v>0.86033519553072602</v>
      </c>
      <c r="E49" s="6">
        <v>0.80208333333333304</v>
      </c>
      <c r="F49" s="6">
        <v>0.96574440052700905</v>
      </c>
      <c r="G49" s="6">
        <v>0.69473684210526299</v>
      </c>
      <c r="H49" s="6">
        <v>0.74157303370786498</v>
      </c>
      <c r="I49" s="6">
        <v>0.71739130434782605</v>
      </c>
    </row>
    <row r="50" spans="1:9" x14ac:dyDescent="0.2">
      <c r="A50" t="s">
        <v>374</v>
      </c>
      <c r="B50" s="6">
        <v>0.97511945954852497</v>
      </c>
      <c r="C50" s="6">
        <v>0.75555555555555498</v>
      </c>
      <c r="D50" s="6">
        <v>0.85474860335195502</v>
      </c>
      <c r="E50" s="6">
        <v>0.80209698558322395</v>
      </c>
      <c r="F50" s="6">
        <v>0.96574440052700905</v>
      </c>
      <c r="G50" s="6">
        <v>0.69473684210526299</v>
      </c>
      <c r="H50" s="6">
        <v>0.74157303370786498</v>
      </c>
      <c r="I50" s="6">
        <v>0.71739130434782605</v>
      </c>
    </row>
    <row r="51" spans="1:9" x14ac:dyDescent="0.2">
      <c r="A51" t="s">
        <v>376</v>
      </c>
      <c r="B51" s="6">
        <v>0.97561377492173296</v>
      </c>
      <c r="C51" s="6">
        <v>0.75735294117647001</v>
      </c>
      <c r="D51" s="6">
        <v>0.86312849162011096</v>
      </c>
      <c r="E51" s="6">
        <v>0.80678851174934696</v>
      </c>
      <c r="F51" s="6">
        <v>0.96442687747035505</v>
      </c>
      <c r="G51" s="6">
        <v>0.68041237113401998</v>
      </c>
      <c r="H51" s="6">
        <v>0.74157303370786498</v>
      </c>
      <c r="I51" s="6">
        <v>0.70967741935483797</v>
      </c>
    </row>
    <row r="52" spans="1:9" x14ac:dyDescent="0.2">
      <c r="A52" t="s">
        <v>421</v>
      </c>
      <c r="B52" s="6">
        <v>0.96061954193442001</v>
      </c>
      <c r="C52" s="6">
        <v>0.62686567164179097</v>
      </c>
      <c r="D52" s="6">
        <v>0.82122905027932902</v>
      </c>
      <c r="E52" s="6">
        <v>0.71100362756952795</v>
      </c>
      <c r="F52" s="6">
        <v>0.95454545454545403</v>
      </c>
      <c r="G52" s="6">
        <v>0.58620689655172398</v>
      </c>
      <c r="H52" s="6">
        <v>0.76404494382022403</v>
      </c>
      <c r="I52" s="6">
        <v>0.66341463414634105</v>
      </c>
    </row>
    <row r="53" spans="1:9" x14ac:dyDescent="0.2">
      <c r="A53" t="s">
        <v>378</v>
      </c>
      <c r="B53" s="6">
        <v>0.95897182402372705</v>
      </c>
      <c r="C53" s="6">
        <v>0.61771058315334704</v>
      </c>
      <c r="D53" s="6">
        <v>0.79888268156424502</v>
      </c>
      <c r="E53" s="6">
        <v>0.69671132764920796</v>
      </c>
      <c r="F53" s="6">
        <v>0.95520421607378103</v>
      </c>
      <c r="G53" s="6">
        <v>0.59459459459459396</v>
      </c>
      <c r="H53" s="6">
        <v>0.74157303370786498</v>
      </c>
      <c r="I53" s="6">
        <v>0.66</v>
      </c>
    </row>
    <row r="54" spans="1:9" x14ac:dyDescent="0.2">
      <c r="A54" t="s">
        <v>430</v>
      </c>
      <c r="B54" s="6">
        <v>0.96111385730762799</v>
      </c>
      <c r="C54" s="6">
        <v>0.63090128755364805</v>
      </c>
      <c r="D54" s="6">
        <v>0.82122905027932902</v>
      </c>
      <c r="E54" s="6">
        <v>0.71359223300970798</v>
      </c>
      <c r="F54" s="6">
        <v>0.95454545454545403</v>
      </c>
      <c r="G54" s="6">
        <v>0.58928571428571397</v>
      </c>
      <c r="H54" s="6">
        <v>0.74157303370786498</v>
      </c>
      <c r="I54" s="6">
        <v>0.65671641791044699</v>
      </c>
    </row>
    <row r="55" spans="1:9" x14ac:dyDescent="0.2">
      <c r="A55" t="s">
        <v>423</v>
      </c>
      <c r="B55" s="6">
        <v>0.95930136760586504</v>
      </c>
      <c r="C55" s="6">
        <v>0.61635220125786105</v>
      </c>
      <c r="D55" s="6">
        <v>0.82122905027932902</v>
      </c>
      <c r="E55" s="6">
        <v>0.70419161676646602</v>
      </c>
      <c r="F55" s="6">
        <v>0.95191040843214703</v>
      </c>
      <c r="G55" s="6">
        <v>0.56666666666666599</v>
      </c>
      <c r="H55" s="6">
        <v>0.76404494382022403</v>
      </c>
      <c r="I55" s="6">
        <v>0.65071770334928203</v>
      </c>
    </row>
    <row r="56" spans="1:9" x14ac:dyDescent="0.2">
      <c r="A56" t="s">
        <v>384</v>
      </c>
      <c r="B56" s="6">
        <v>0.95897182402372705</v>
      </c>
      <c r="C56" s="6">
        <v>0.61771058315334704</v>
      </c>
      <c r="D56" s="6">
        <v>0.79888268156424502</v>
      </c>
      <c r="E56" s="6">
        <v>0.69671132764920796</v>
      </c>
      <c r="F56" s="6">
        <v>0.95256916996047403</v>
      </c>
      <c r="G56" s="6">
        <v>0.57522123893805299</v>
      </c>
      <c r="H56" s="6">
        <v>0.73033707865168496</v>
      </c>
      <c r="I56" s="6">
        <v>0.64356435643564303</v>
      </c>
    </row>
    <row r="57" spans="1:9" x14ac:dyDescent="0.2">
      <c r="A57" t="s">
        <v>425</v>
      </c>
      <c r="B57" s="6">
        <v>0.95996045477014302</v>
      </c>
      <c r="C57" s="6">
        <v>0.62156448202959802</v>
      </c>
      <c r="D57" s="6">
        <v>0.82122905027932902</v>
      </c>
      <c r="E57" s="6">
        <v>0.70758122743682295</v>
      </c>
      <c r="F57" s="6">
        <v>0.95125164690382003</v>
      </c>
      <c r="G57" s="6">
        <v>0.56410256410256399</v>
      </c>
      <c r="H57" s="6">
        <v>0.74157303370786498</v>
      </c>
      <c r="I57" s="6">
        <v>0.64077669902912604</v>
      </c>
    </row>
    <row r="58" spans="1:9" x14ac:dyDescent="0.2">
      <c r="A58" t="s">
        <v>380</v>
      </c>
      <c r="B58" s="6">
        <v>0.956500247157686</v>
      </c>
      <c r="C58" s="6">
        <v>0.60042735042734996</v>
      </c>
      <c r="D58" s="6">
        <v>0.78491620111731797</v>
      </c>
      <c r="E58" s="6">
        <v>0.68038740920096796</v>
      </c>
      <c r="F58" s="6">
        <v>0.95125164690382003</v>
      </c>
      <c r="G58" s="6">
        <v>0.56521739130434701</v>
      </c>
      <c r="H58" s="6">
        <v>0.73033707865168496</v>
      </c>
      <c r="I58" s="6">
        <v>0.63725490196078405</v>
      </c>
    </row>
    <row r="59" spans="1:9" x14ac:dyDescent="0.2">
      <c r="A59" t="s">
        <v>382</v>
      </c>
      <c r="B59" s="6">
        <v>0.95930136760586504</v>
      </c>
      <c r="C59" s="6">
        <v>0.62091503267973802</v>
      </c>
      <c r="D59" s="6">
        <v>0.79608938547485997</v>
      </c>
      <c r="E59" s="6">
        <v>0.69767441860465096</v>
      </c>
      <c r="F59" s="6">
        <v>0.94993412384716702</v>
      </c>
      <c r="G59" s="6">
        <v>0.55555555555555503</v>
      </c>
      <c r="H59" s="6">
        <v>0.73033707865168496</v>
      </c>
      <c r="I59" s="6">
        <v>0.63106796116504804</v>
      </c>
    </row>
    <row r="60" spans="1:9" x14ac:dyDescent="0.2">
      <c r="A60" t="s">
        <v>393</v>
      </c>
      <c r="B60" s="6">
        <v>0.91448344043499696</v>
      </c>
      <c r="C60" s="6">
        <v>0.38483547925608003</v>
      </c>
      <c r="D60" s="6">
        <v>0.75139664804469197</v>
      </c>
      <c r="E60" s="6">
        <v>0.50898770104068103</v>
      </c>
      <c r="F60" s="6">
        <v>0.90250329380764105</v>
      </c>
      <c r="G60" s="6">
        <v>0.34391534391534301</v>
      </c>
      <c r="H60" s="6">
        <v>0.73033707865168496</v>
      </c>
      <c r="I60" s="6">
        <v>0.46762589928057502</v>
      </c>
    </row>
    <row r="61" spans="1:9" x14ac:dyDescent="0.2">
      <c r="A61" t="s">
        <v>390</v>
      </c>
      <c r="B61" s="6">
        <v>0.91201186356895703</v>
      </c>
      <c r="C61" s="6">
        <v>0.37535410764872501</v>
      </c>
      <c r="D61" s="6">
        <v>0.74022346368714997</v>
      </c>
      <c r="E61" s="6">
        <v>0.49812030075187902</v>
      </c>
      <c r="F61" s="6">
        <v>0.90382081686429505</v>
      </c>
      <c r="G61" s="6">
        <v>0.34594594594594502</v>
      </c>
      <c r="H61" s="6">
        <v>0.71910112359550504</v>
      </c>
      <c r="I61" s="6">
        <v>0.467153284671532</v>
      </c>
    </row>
    <row r="62" spans="1:9" x14ac:dyDescent="0.2">
      <c r="A62" t="s">
        <v>386</v>
      </c>
      <c r="B62" s="6">
        <v>0.91019937386719396</v>
      </c>
      <c r="C62" s="6">
        <v>0.36923076923076897</v>
      </c>
      <c r="D62" s="6">
        <v>0.73743016759776503</v>
      </c>
      <c r="E62" s="6">
        <v>0.49207828518173302</v>
      </c>
      <c r="F62" s="6">
        <v>0.90118577075098805</v>
      </c>
      <c r="G62" s="6">
        <v>0.33862433862433799</v>
      </c>
      <c r="H62" s="6">
        <v>0.71910112359550504</v>
      </c>
      <c r="I62" s="6">
        <v>0.46043165467625802</v>
      </c>
    </row>
    <row r="63" spans="1:9" x14ac:dyDescent="0.2">
      <c r="A63" t="s">
        <v>388</v>
      </c>
      <c r="B63" s="6">
        <v>0.91036414565826296</v>
      </c>
      <c r="C63" s="6">
        <v>0.37011173184357499</v>
      </c>
      <c r="D63" s="6">
        <v>0.74022346368714997</v>
      </c>
      <c r="E63" s="6">
        <v>0.49348230912476698</v>
      </c>
      <c r="F63" s="6">
        <v>0.89920948616600704</v>
      </c>
      <c r="G63" s="6">
        <v>0.33333333333333298</v>
      </c>
      <c r="H63" s="6">
        <v>0.71910112359550504</v>
      </c>
      <c r="I63" s="6">
        <v>0.45551601423487498</v>
      </c>
    </row>
    <row r="64" spans="1:9" x14ac:dyDescent="0.2">
      <c r="A64" t="s">
        <v>438</v>
      </c>
      <c r="B64" s="6">
        <v>0.91860273521173097</v>
      </c>
      <c r="C64" s="6">
        <v>0.398507462686567</v>
      </c>
      <c r="D64" s="6">
        <v>0.74581005586592097</v>
      </c>
      <c r="E64" s="6">
        <v>0.51945525291828798</v>
      </c>
      <c r="F64" s="6">
        <v>0.90118577075098805</v>
      </c>
      <c r="G64" s="6">
        <v>0.33513513513513499</v>
      </c>
      <c r="H64" s="6">
        <v>0.69662921348314599</v>
      </c>
      <c r="I64" s="6">
        <v>0.452554744525547</v>
      </c>
    </row>
    <row r="65" spans="1:10" x14ac:dyDescent="0.2">
      <c r="A65" t="s">
        <v>432</v>
      </c>
      <c r="B65" s="6">
        <v>0.91085846103147095</v>
      </c>
      <c r="C65" s="6">
        <v>0.372027972027972</v>
      </c>
      <c r="D65" s="6">
        <v>0.74301675977653603</v>
      </c>
      <c r="E65" s="6">
        <v>0.49580615097856401</v>
      </c>
      <c r="F65" s="6">
        <v>0.89855072463768104</v>
      </c>
      <c r="G65" s="6">
        <v>0.32804232804232802</v>
      </c>
      <c r="H65" s="6">
        <v>0.69662921348314599</v>
      </c>
      <c r="I65" s="6">
        <v>0.44604316546762501</v>
      </c>
    </row>
    <row r="66" spans="1:10" x14ac:dyDescent="0.2">
      <c r="A66" t="s">
        <v>436</v>
      </c>
      <c r="B66" s="6">
        <v>0.91382435327071998</v>
      </c>
      <c r="C66" s="6">
        <v>0.38163558106169299</v>
      </c>
      <c r="D66" s="6">
        <v>0.74301675977653603</v>
      </c>
      <c r="E66" s="6">
        <v>0.504265402843601</v>
      </c>
      <c r="F66" s="6">
        <v>0.89855072463768104</v>
      </c>
      <c r="G66" s="6">
        <v>0.32804232804232802</v>
      </c>
      <c r="H66" s="6">
        <v>0.69662921348314599</v>
      </c>
      <c r="I66" s="6">
        <v>0.44604316546762501</v>
      </c>
    </row>
    <row r="67" spans="1:10" x14ac:dyDescent="0.2">
      <c r="A67" t="s">
        <v>434</v>
      </c>
      <c r="B67" s="6">
        <v>0.913000494315373</v>
      </c>
      <c r="C67" s="6">
        <v>0.37752161383285299</v>
      </c>
      <c r="D67" s="6">
        <v>0.73184357541899403</v>
      </c>
      <c r="E67" s="6">
        <v>0.498098859315589</v>
      </c>
      <c r="F67" s="6">
        <v>0.89789196310935404</v>
      </c>
      <c r="G67" s="6">
        <v>0.32446808510638298</v>
      </c>
      <c r="H67" s="6">
        <v>0.68539325842696597</v>
      </c>
      <c r="I67" s="6">
        <v>0.44043321299638899</v>
      </c>
    </row>
    <row r="70" spans="1:10" x14ac:dyDescent="0.2">
      <c r="A70" s="13" t="s">
        <v>787</v>
      </c>
    </row>
    <row r="71" spans="1:10" x14ac:dyDescent="0.2">
      <c r="A71" t="s">
        <v>179</v>
      </c>
      <c r="B71" s="5" t="s">
        <v>786</v>
      </c>
      <c r="C71" s="5" t="s">
        <v>782</v>
      </c>
      <c r="D71" s="5" t="s">
        <v>785</v>
      </c>
      <c r="E71" s="5" t="s">
        <v>781</v>
      </c>
      <c r="F71" s="5" t="s">
        <v>778</v>
      </c>
      <c r="G71" s="5" t="s">
        <v>783</v>
      </c>
      <c r="H71" s="5" t="s">
        <v>784</v>
      </c>
      <c r="I71" s="5" t="s">
        <v>780</v>
      </c>
      <c r="J71" s="5" t="s">
        <v>779</v>
      </c>
    </row>
    <row r="72" spans="1:10" x14ac:dyDescent="0.2">
      <c r="A72" t="s">
        <v>445</v>
      </c>
      <c r="B72" s="5">
        <v>83</v>
      </c>
      <c r="C72" s="5">
        <v>13</v>
      </c>
      <c r="D72" s="5">
        <v>1772</v>
      </c>
      <c r="E72" s="5">
        <v>29</v>
      </c>
      <c r="F72" s="4">
        <v>0.97785977859778594</v>
      </c>
      <c r="G72" s="4">
        <v>0.86458333333333304</v>
      </c>
      <c r="H72" s="4">
        <v>0.74107142857142805</v>
      </c>
      <c r="I72" s="4">
        <v>0.79807692307692302</v>
      </c>
      <c r="J72" s="4">
        <v>0.86689425770308104</v>
      </c>
    </row>
  </sheetData>
  <mergeCells count="1">
    <mergeCell ref="N23:V2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7"/>
  <sheetViews>
    <sheetView topLeftCell="A57" workbookViewId="0">
      <selection activeCell="A3" sqref="A3:G7"/>
    </sheetView>
  </sheetViews>
  <sheetFormatPr baseColWidth="10" defaultRowHeight="16" x14ac:dyDescent="0.2"/>
  <cols>
    <col min="1" max="1" width="20.83203125" customWidth="1"/>
    <col min="2" max="6" width="15.83203125" customWidth="1"/>
    <col min="7" max="7" width="21.1640625" customWidth="1"/>
    <col min="8" max="13" width="15.83203125" customWidth="1"/>
  </cols>
  <sheetData>
    <row r="2" spans="1:13" x14ac:dyDescent="0.2">
      <c r="A2" t="s">
        <v>840</v>
      </c>
      <c r="B2" s="16" t="s">
        <v>877</v>
      </c>
      <c r="C2" s="16" t="s">
        <v>878</v>
      </c>
      <c r="D2" s="16" t="s">
        <v>879</v>
      </c>
      <c r="E2" s="16" t="s">
        <v>880</v>
      </c>
      <c r="F2" s="16" t="s">
        <v>881</v>
      </c>
      <c r="G2" s="16" t="s">
        <v>882</v>
      </c>
      <c r="H2" s="16" t="s">
        <v>883</v>
      </c>
      <c r="I2" s="16" t="s">
        <v>884</v>
      </c>
      <c r="J2" s="16" t="s">
        <v>885</v>
      </c>
      <c r="K2" s="16" t="s">
        <v>886</v>
      </c>
      <c r="L2" s="16" t="s">
        <v>888</v>
      </c>
      <c r="M2" s="16" t="s">
        <v>887</v>
      </c>
    </row>
    <row r="3" spans="1:13" x14ac:dyDescent="0.2">
      <c r="A3" t="s">
        <v>831</v>
      </c>
      <c r="B3" s="17">
        <v>0.952380952380952</v>
      </c>
      <c r="C3" s="17">
        <v>0.97674418604651103</v>
      </c>
      <c r="D3" s="17">
        <v>0</v>
      </c>
      <c r="E3" s="17">
        <v>0</v>
      </c>
      <c r="F3" s="17">
        <v>0.952380952380952</v>
      </c>
      <c r="G3" s="17">
        <v>0.90909090999999997</v>
      </c>
      <c r="H3" s="17">
        <v>1</v>
      </c>
      <c r="I3" s="17">
        <v>1</v>
      </c>
      <c r="J3" s="17">
        <v>1</v>
      </c>
      <c r="K3" s="17">
        <v>0.972727272727272</v>
      </c>
      <c r="L3" s="17">
        <v>0.972727272727272</v>
      </c>
      <c r="M3" s="17">
        <v>0.972727272727272</v>
      </c>
    </row>
    <row r="4" spans="1:13" x14ac:dyDescent="0.2">
      <c r="A4" t="s">
        <v>832</v>
      </c>
      <c r="B4" s="17">
        <v>0</v>
      </c>
      <c r="C4" s="17">
        <v>0.167364016736401</v>
      </c>
      <c r="D4" s="17">
        <v>0</v>
      </c>
      <c r="E4" s="17">
        <v>0</v>
      </c>
      <c r="F4" s="17">
        <v>0.19047619047618999</v>
      </c>
      <c r="G4" s="17">
        <v>6.8292679999999995E-2</v>
      </c>
      <c r="H4" s="17">
        <v>0.61904761904761896</v>
      </c>
      <c r="I4" s="17">
        <v>0.65217391304347805</v>
      </c>
      <c r="J4" s="17">
        <v>0.60465116279069697</v>
      </c>
      <c r="K4" s="17">
        <v>0.70153046254803897</v>
      </c>
      <c r="L4" s="17">
        <v>0.72825904903555205</v>
      </c>
      <c r="M4" s="17">
        <v>0.72957528314519704</v>
      </c>
    </row>
    <row r="5" spans="1:13" x14ac:dyDescent="0.2">
      <c r="A5" t="s">
        <v>833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0.24390244</v>
      </c>
      <c r="H5" s="17">
        <v>0.71428571428571397</v>
      </c>
      <c r="I5" s="17">
        <v>0.71428571428571397</v>
      </c>
      <c r="J5" s="17">
        <v>0.71428571428571397</v>
      </c>
      <c r="K5" s="17">
        <v>0.736333143980202</v>
      </c>
      <c r="L5" s="17">
        <v>0.80178599178599097</v>
      </c>
      <c r="M5" s="17">
        <v>0.80037994685053504</v>
      </c>
    </row>
    <row r="6" spans="1:13" x14ac:dyDescent="0.2">
      <c r="A6" t="s">
        <v>834</v>
      </c>
      <c r="B6" s="17">
        <v>6.4516129032257993E-2</v>
      </c>
      <c r="C6" s="17">
        <v>4.9999999999999899E-2</v>
      </c>
      <c r="D6" s="17">
        <v>8.43373493975903E-2</v>
      </c>
      <c r="E6" s="17">
        <v>0</v>
      </c>
      <c r="F6" s="17">
        <v>0.108527131782945</v>
      </c>
      <c r="G6" s="17">
        <v>0.29319371999999999</v>
      </c>
      <c r="H6" s="17">
        <v>0.73913043478260798</v>
      </c>
      <c r="I6" s="17">
        <v>0.70833333333333304</v>
      </c>
      <c r="J6" s="17">
        <v>0.80769230769230704</v>
      </c>
      <c r="K6" s="17">
        <v>0.78674456448194396</v>
      </c>
      <c r="L6" s="17">
        <v>0.86746445634468194</v>
      </c>
      <c r="M6" s="17">
        <v>0.91407133734719903</v>
      </c>
    </row>
    <row r="7" spans="1:13" x14ac:dyDescent="0.2">
      <c r="A7" t="s">
        <v>835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0.18666667000000001</v>
      </c>
      <c r="H7" s="17">
        <v>0.96</v>
      </c>
      <c r="I7" s="17">
        <v>0.96</v>
      </c>
      <c r="J7" s="17">
        <v>0.96</v>
      </c>
      <c r="K7" s="17">
        <v>0.94628985507246299</v>
      </c>
      <c r="L7" s="17">
        <v>0.942597547380156</v>
      </c>
      <c r="M7" s="17">
        <v>0.942597547380156</v>
      </c>
    </row>
    <row r="13" spans="1:13" x14ac:dyDescent="0.2">
      <c r="F13" s="3"/>
      <c r="H13" s="3"/>
      <c r="J13" s="3"/>
    </row>
    <row r="14" spans="1:13" x14ac:dyDescent="0.2">
      <c r="F14" s="3"/>
      <c r="H14" s="3"/>
      <c r="J14" s="3"/>
    </row>
    <row r="15" spans="1:13" x14ac:dyDescent="0.2">
      <c r="F15" s="3"/>
      <c r="H15" s="3"/>
      <c r="J15" s="3"/>
    </row>
    <row r="16" spans="1:13" x14ac:dyDescent="0.2">
      <c r="F16" s="3"/>
      <c r="H16" s="3"/>
      <c r="J16" s="3"/>
    </row>
    <row r="17" spans="6:10" x14ac:dyDescent="0.2">
      <c r="F17" s="3"/>
      <c r="H17" s="3"/>
      <c r="J17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topLeftCell="A14" zoomScale="125" workbookViewId="0">
      <selection activeCell="D14" sqref="D14"/>
    </sheetView>
  </sheetViews>
  <sheetFormatPr baseColWidth="10" defaultRowHeight="16" x14ac:dyDescent="0.2"/>
  <cols>
    <col min="1" max="1" width="30.83203125" customWidth="1"/>
    <col min="2" max="2" width="19.5" customWidth="1"/>
    <col min="3" max="3" width="18.6640625" customWidth="1"/>
    <col min="4" max="4" width="11.33203125" customWidth="1"/>
    <col min="6" max="6" width="11.1640625" customWidth="1"/>
    <col min="8" max="8" width="11.5" customWidth="1"/>
    <col min="10" max="10" width="30.83203125" customWidth="1"/>
    <col min="11" max="11" width="16.5" customWidth="1"/>
    <col min="12" max="12" width="13" customWidth="1"/>
    <col min="15" max="15" width="11.1640625" customWidth="1"/>
    <col min="17" max="17" width="11.5" customWidth="1"/>
    <col min="19" max="19" width="30.83203125" customWidth="1"/>
    <col min="24" max="24" width="11.1640625" customWidth="1"/>
    <col min="26" max="26" width="11.5" customWidth="1"/>
  </cols>
  <sheetData>
    <row r="1" spans="1:26" x14ac:dyDescent="0.2">
      <c r="A1" s="25" t="s">
        <v>828</v>
      </c>
      <c r="J1" s="26" t="s">
        <v>830</v>
      </c>
      <c r="S1" s="20" t="s">
        <v>829</v>
      </c>
    </row>
    <row r="2" spans="1:26" x14ac:dyDescent="0.2">
      <c r="A2" t="s">
        <v>820</v>
      </c>
      <c r="B2" s="5" t="s">
        <v>822</v>
      </c>
      <c r="C2" s="5" t="s">
        <v>821</v>
      </c>
      <c r="D2" s="5" t="s">
        <v>823</v>
      </c>
      <c r="E2" s="5" t="s">
        <v>826</v>
      </c>
      <c r="F2" s="5" t="s">
        <v>827</v>
      </c>
      <c r="G2" s="5" t="s">
        <v>825</v>
      </c>
      <c r="H2" s="5" t="s">
        <v>824</v>
      </c>
      <c r="J2" t="s">
        <v>820</v>
      </c>
      <c r="K2" t="s">
        <v>822</v>
      </c>
      <c r="L2" t="s">
        <v>821</v>
      </c>
      <c r="M2" t="s">
        <v>823</v>
      </c>
      <c r="N2" t="s">
        <v>826</v>
      </c>
      <c r="O2" t="s">
        <v>827</v>
      </c>
      <c r="P2" t="s">
        <v>825</v>
      </c>
      <c r="Q2" t="s">
        <v>824</v>
      </c>
      <c r="S2" t="s">
        <v>820</v>
      </c>
      <c r="T2" t="s">
        <v>822</v>
      </c>
      <c r="U2" t="s">
        <v>821</v>
      </c>
      <c r="V2" t="s">
        <v>823</v>
      </c>
      <c r="W2" t="s">
        <v>826</v>
      </c>
      <c r="X2" t="s">
        <v>827</v>
      </c>
      <c r="Y2" t="s">
        <v>825</v>
      </c>
      <c r="Z2" t="s">
        <v>824</v>
      </c>
    </row>
    <row r="3" spans="1:26" x14ac:dyDescent="0.2">
      <c r="A3" t="s">
        <v>831</v>
      </c>
      <c r="B3">
        <v>67</v>
      </c>
      <c r="C3">
        <v>21</v>
      </c>
      <c r="D3" s="3">
        <v>0.986363636363636</v>
      </c>
      <c r="E3" s="3">
        <v>0.95</v>
      </c>
      <c r="F3" s="3">
        <v>1</v>
      </c>
      <c r="G3" s="3">
        <v>0.972727272727272</v>
      </c>
      <c r="H3" s="3">
        <v>0.99117647058823499</v>
      </c>
      <c r="J3" t="s">
        <v>831</v>
      </c>
      <c r="K3">
        <v>67</v>
      </c>
      <c r="L3">
        <v>21</v>
      </c>
      <c r="M3" s="3">
        <v>0.986363636363636</v>
      </c>
      <c r="N3" s="3">
        <v>0.95</v>
      </c>
      <c r="O3" s="3">
        <v>1</v>
      </c>
      <c r="P3" s="3">
        <v>0.972727272727272</v>
      </c>
      <c r="Q3" s="3">
        <v>0.99117647058823499</v>
      </c>
      <c r="S3" t="s">
        <v>831</v>
      </c>
      <c r="T3">
        <v>67</v>
      </c>
      <c r="U3">
        <v>21</v>
      </c>
      <c r="V3" s="3">
        <v>0.986363636363636</v>
      </c>
      <c r="W3" s="3">
        <v>0.95</v>
      </c>
      <c r="X3" s="3">
        <v>1</v>
      </c>
      <c r="Y3" s="3">
        <v>0.972727272727272</v>
      </c>
      <c r="Z3" s="3">
        <v>0.99117647058823499</v>
      </c>
    </row>
    <row r="4" spans="1:26" x14ac:dyDescent="0.2">
      <c r="A4" t="s">
        <v>832</v>
      </c>
      <c r="B4">
        <v>535</v>
      </c>
      <c r="C4">
        <v>99</v>
      </c>
      <c r="D4" s="3">
        <v>0.92641509433962199</v>
      </c>
      <c r="E4" s="3">
        <v>0.864896835620519</v>
      </c>
      <c r="F4" s="3">
        <v>0.63600000000000001</v>
      </c>
      <c r="G4" s="3">
        <v>0.72957528314519704</v>
      </c>
      <c r="H4" s="3">
        <v>0.80829850746268594</v>
      </c>
      <c r="J4" t="s">
        <v>832</v>
      </c>
      <c r="K4">
        <v>535</v>
      </c>
      <c r="L4">
        <v>99</v>
      </c>
      <c r="M4" s="3">
        <v>0.92515723270440198</v>
      </c>
      <c r="N4" s="3">
        <v>0.84733215185227495</v>
      </c>
      <c r="O4" s="3">
        <v>0.64399999999999902</v>
      </c>
      <c r="P4" s="3">
        <v>0.72825904903555205</v>
      </c>
      <c r="Q4" s="3">
        <v>0.81080597014925304</v>
      </c>
      <c r="S4" t="s">
        <v>832</v>
      </c>
      <c r="T4">
        <v>535</v>
      </c>
      <c r="U4">
        <v>99</v>
      </c>
      <c r="V4" s="3">
        <v>0.917610062893081</v>
      </c>
      <c r="W4" s="3">
        <v>0.82010923029498795</v>
      </c>
      <c r="X4" s="3">
        <v>0.61599999999999899</v>
      </c>
      <c r="Y4" s="3">
        <v>0.70153046254803897</v>
      </c>
      <c r="Z4" s="3">
        <v>0.79494029850746195</v>
      </c>
    </row>
    <row r="5" spans="1:26" x14ac:dyDescent="0.2">
      <c r="A5" t="s">
        <v>833</v>
      </c>
      <c r="B5">
        <v>89</v>
      </c>
      <c r="C5">
        <v>33</v>
      </c>
      <c r="D5" s="3">
        <v>0.9</v>
      </c>
      <c r="E5" s="3">
        <v>0.85166666666666602</v>
      </c>
      <c r="F5" s="3">
        <v>0.78749999999999998</v>
      </c>
      <c r="G5" s="3">
        <v>0.80037994685053504</v>
      </c>
      <c r="H5" s="3">
        <v>0.86331521739130401</v>
      </c>
      <c r="J5" t="s">
        <v>833</v>
      </c>
      <c r="K5">
        <v>89</v>
      </c>
      <c r="L5">
        <v>33</v>
      </c>
      <c r="M5" s="3">
        <v>0.90645161290322496</v>
      </c>
      <c r="N5" s="3">
        <v>0.88238095238095204</v>
      </c>
      <c r="O5" s="3">
        <v>0.77500000000000002</v>
      </c>
      <c r="P5" s="3">
        <v>0.80178599178599097</v>
      </c>
      <c r="Q5" s="3">
        <v>0.863586956521739</v>
      </c>
      <c r="S5" t="s">
        <v>833</v>
      </c>
      <c r="T5">
        <v>89</v>
      </c>
      <c r="U5">
        <v>33</v>
      </c>
      <c r="V5" s="3">
        <v>0.87741935483870903</v>
      </c>
      <c r="W5" s="3">
        <v>0.84698412698412695</v>
      </c>
      <c r="X5" s="3">
        <v>0.6875</v>
      </c>
      <c r="Y5" s="3">
        <v>0.736333143980202</v>
      </c>
      <c r="Z5" s="3">
        <v>0.81548913043478199</v>
      </c>
    </row>
    <row r="6" spans="1:26" x14ac:dyDescent="0.2">
      <c r="A6" t="s">
        <v>834</v>
      </c>
      <c r="B6">
        <v>246</v>
      </c>
      <c r="C6">
        <v>114</v>
      </c>
      <c r="D6" s="3">
        <v>0.94666666666666599</v>
      </c>
      <c r="E6" s="3">
        <v>0.93303205479067497</v>
      </c>
      <c r="F6" s="3">
        <v>0.89827586206896504</v>
      </c>
      <c r="G6" s="3">
        <v>0.91407133734719903</v>
      </c>
      <c r="H6" s="3">
        <v>0.93374924779809998</v>
      </c>
      <c r="J6" t="s">
        <v>834</v>
      </c>
      <c r="K6">
        <v>246</v>
      </c>
      <c r="L6">
        <v>114</v>
      </c>
      <c r="M6" s="3">
        <v>0.92</v>
      </c>
      <c r="N6" s="3">
        <v>0.90852481389578099</v>
      </c>
      <c r="O6" s="3">
        <v>0.83522167487684695</v>
      </c>
      <c r="P6" s="3">
        <v>0.86746445634468194</v>
      </c>
      <c r="Q6" s="3">
        <v>0.89735700348813197</v>
      </c>
      <c r="S6" t="s">
        <v>834</v>
      </c>
      <c r="T6">
        <v>246</v>
      </c>
      <c r="U6">
        <v>114</v>
      </c>
      <c r="V6" s="3">
        <v>0.87333333333333296</v>
      </c>
      <c r="W6" s="3">
        <v>0.84727556579130803</v>
      </c>
      <c r="X6" s="3">
        <v>0.73645320197044295</v>
      </c>
      <c r="Y6" s="3">
        <v>0.78674456448194396</v>
      </c>
      <c r="Z6" s="3">
        <v>0.83647091616237601</v>
      </c>
    </row>
    <row r="7" spans="1:26" x14ac:dyDescent="0.2">
      <c r="A7" t="s">
        <v>835</v>
      </c>
      <c r="B7">
        <v>244</v>
      </c>
      <c r="C7">
        <v>52</v>
      </c>
      <c r="D7" s="3">
        <v>0.98108108108108105</v>
      </c>
      <c r="E7" s="3">
        <v>0.992307692307692</v>
      </c>
      <c r="F7" s="3">
        <v>0.9</v>
      </c>
      <c r="G7" s="3">
        <v>0.942597547380156</v>
      </c>
      <c r="H7" s="3">
        <v>0.94918032786885198</v>
      </c>
      <c r="J7" t="s">
        <v>835</v>
      </c>
      <c r="K7">
        <v>244</v>
      </c>
      <c r="L7">
        <v>52</v>
      </c>
      <c r="M7" s="3">
        <v>0.98108108108108105</v>
      </c>
      <c r="N7" s="3">
        <v>0.992307692307692</v>
      </c>
      <c r="O7" s="3">
        <v>0.9</v>
      </c>
      <c r="P7" s="3">
        <v>0.942597547380156</v>
      </c>
      <c r="Q7" s="3">
        <v>0.94918032786885198</v>
      </c>
      <c r="S7" t="s">
        <v>835</v>
      </c>
      <c r="T7">
        <v>244</v>
      </c>
      <c r="U7">
        <v>52</v>
      </c>
      <c r="V7" s="3">
        <v>0.98243243243243195</v>
      </c>
      <c r="W7" s="3">
        <v>1</v>
      </c>
      <c r="X7" s="3">
        <v>0.9</v>
      </c>
      <c r="Y7" s="3">
        <v>0.94628985507246299</v>
      </c>
      <c r="Z7" s="3">
        <v>0.95</v>
      </c>
    </row>
    <row r="8" spans="1:26" x14ac:dyDescent="0.2">
      <c r="A8" s="37" t="s">
        <v>889</v>
      </c>
      <c r="B8" s="43">
        <f>AVERAGE(Tabella5[Test_F1])</f>
        <v>0.87187027749007162</v>
      </c>
      <c r="C8" s="43"/>
      <c r="D8" s="43"/>
      <c r="E8" s="43"/>
      <c r="F8" s="43"/>
      <c r="G8" s="43"/>
      <c r="H8" s="43"/>
    </row>
    <row r="11" spans="1:26" x14ac:dyDescent="0.2">
      <c r="A11" s="13" t="s">
        <v>836</v>
      </c>
      <c r="K11" s="13" t="s">
        <v>898</v>
      </c>
    </row>
    <row r="12" spans="1:26" x14ac:dyDescent="0.2">
      <c r="A12" t="s">
        <v>820</v>
      </c>
      <c r="B12" s="5" t="s">
        <v>822</v>
      </c>
      <c r="C12" s="5" t="s">
        <v>815</v>
      </c>
      <c r="D12" s="16" t="s">
        <v>837</v>
      </c>
      <c r="E12" s="16" t="s">
        <v>890</v>
      </c>
      <c r="F12" s="16" t="s">
        <v>838</v>
      </c>
      <c r="G12" s="16" t="s">
        <v>891</v>
      </c>
      <c r="H12" s="16" t="s">
        <v>839</v>
      </c>
      <c r="I12" s="16" t="s">
        <v>892</v>
      </c>
      <c r="K12" t="s">
        <v>820</v>
      </c>
      <c r="L12" s="5" t="s">
        <v>896</v>
      </c>
      <c r="M12" s="5" t="s">
        <v>897</v>
      </c>
      <c r="N12" s="16"/>
      <c r="O12" s="16"/>
      <c r="P12" s="16"/>
      <c r="Q12" s="16"/>
      <c r="R12" s="16"/>
      <c r="S12" s="16"/>
    </row>
    <row r="13" spans="1:26" x14ac:dyDescent="0.2">
      <c r="A13" t="s">
        <v>831</v>
      </c>
      <c r="B13" s="5">
        <v>67</v>
      </c>
      <c r="C13" s="5">
        <v>21</v>
      </c>
      <c r="D13" s="17">
        <v>0.972727272727272</v>
      </c>
      <c r="E13" s="4">
        <v>0.99117647058823499</v>
      </c>
      <c r="F13" s="17">
        <v>0.972727272727272</v>
      </c>
      <c r="G13" s="4">
        <v>0.99117647058823499</v>
      </c>
      <c r="H13" s="17">
        <v>0.972727272727272</v>
      </c>
      <c r="I13" s="4">
        <v>0.99117647058823499</v>
      </c>
      <c r="K13" t="s">
        <v>831</v>
      </c>
      <c r="L13" s="41">
        <f>Tabella9[[#This Row],[TNF]]/(Tabella9[[#This Row],[TNF]]+Tabella9[[#This Row],[TF ]])</f>
        <v>0.76136363636363635</v>
      </c>
      <c r="M13" s="41">
        <f>Tabella9[[#This Row],[TF ]]/(Tabella9[[#This Row],[TNF]]+Tabella9[[#This Row],[TF ]])</f>
        <v>0.23863636363636365</v>
      </c>
      <c r="N13" s="17"/>
      <c r="O13" s="4"/>
      <c r="P13" s="17"/>
      <c r="Q13" s="4"/>
      <c r="R13" s="17"/>
      <c r="S13" s="4"/>
    </row>
    <row r="14" spans="1:26" x14ac:dyDescent="0.2">
      <c r="A14" t="s">
        <v>832</v>
      </c>
      <c r="B14" s="5">
        <v>535</v>
      </c>
      <c r="C14" s="5">
        <v>99</v>
      </c>
      <c r="D14" s="17">
        <v>0.70153046254803897</v>
      </c>
      <c r="E14" s="4">
        <v>0.79494029850746195</v>
      </c>
      <c r="F14" s="17">
        <v>0.72825904903555205</v>
      </c>
      <c r="G14" s="4">
        <v>0.81080597014925304</v>
      </c>
      <c r="H14" s="17">
        <v>0.72957528314519704</v>
      </c>
      <c r="I14" s="4">
        <v>0.80829850746268594</v>
      </c>
      <c r="K14" t="s">
        <v>832</v>
      </c>
      <c r="L14" s="41">
        <f>Tabella9[[#This Row],[TNF]]/(Tabella9[[#This Row],[TNF]]+Tabella9[[#This Row],[TF ]])</f>
        <v>0.84384858044164035</v>
      </c>
      <c r="M14" s="41">
        <f>Tabella9[[#This Row],[TF ]]/(Tabella9[[#This Row],[TNF]]+Tabella9[[#This Row],[TF ]])</f>
        <v>0.15615141955835962</v>
      </c>
      <c r="N14" s="17"/>
      <c r="O14" s="4"/>
      <c r="P14" s="17"/>
      <c r="Q14" s="4"/>
      <c r="R14" s="17"/>
      <c r="S14" s="4"/>
    </row>
    <row r="15" spans="1:26" x14ac:dyDescent="0.2">
      <c r="A15" t="s">
        <v>833</v>
      </c>
      <c r="B15" s="5">
        <v>89</v>
      </c>
      <c r="C15" s="5">
        <v>33</v>
      </c>
      <c r="D15" s="17">
        <v>0.736333143980202</v>
      </c>
      <c r="E15" s="4">
        <v>0.81548913043478199</v>
      </c>
      <c r="F15" s="17">
        <v>0.80178599178599097</v>
      </c>
      <c r="G15" s="4">
        <v>0.863586956521739</v>
      </c>
      <c r="H15" s="17">
        <v>0.80037994685053504</v>
      </c>
      <c r="I15" s="4">
        <v>0.86331521739130401</v>
      </c>
      <c r="K15" t="s">
        <v>833</v>
      </c>
      <c r="L15" s="41">
        <f>Tabella9[[#This Row],[TNF]]/(Tabella9[[#This Row],[TNF]]+Tabella9[[#This Row],[TF ]])</f>
        <v>0.72950819672131151</v>
      </c>
      <c r="M15" s="41">
        <f>Tabella9[[#This Row],[TF ]]/(Tabella9[[#This Row],[TNF]]+Tabella9[[#This Row],[TF ]])</f>
        <v>0.27049180327868855</v>
      </c>
      <c r="N15" s="17"/>
      <c r="O15" s="4"/>
      <c r="P15" s="17"/>
      <c r="Q15" s="4"/>
      <c r="R15" s="17"/>
      <c r="S15" s="4"/>
    </row>
    <row r="16" spans="1:26" x14ac:dyDescent="0.2">
      <c r="A16" t="s">
        <v>834</v>
      </c>
      <c r="B16" s="5">
        <v>246</v>
      </c>
      <c r="C16" s="5">
        <v>114</v>
      </c>
      <c r="D16" s="17">
        <v>0.78674456448194396</v>
      </c>
      <c r="E16" s="4">
        <v>0.83647091616237601</v>
      </c>
      <c r="F16" s="17">
        <v>0.86746445634468194</v>
      </c>
      <c r="G16" s="4">
        <v>0.89735700348813197</v>
      </c>
      <c r="H16" s="17">
        <v>0.91407133734719903</v>
      </c>
      <c r="I16" s="4">
        <v>0.93374924779809998</v>
      </c>
      <c r="K16" t="s">
        <v>834</v>
      </c>
      <c r="L16" s="41">
        <f>Tabella9[[#This Row],[TNF]]/(Tabella9[[#This Row],[TNF]]+Tabella9[[#This Row],[TF ]])</f>
        <v>0.68333333333333335</v>
      </c>
      <c r="M16" s="41">
        <f>Tabella9[[#This Row],[TF ]]/(Tabella9[[#This Row],[TNF]]+Tabella9[[#This Row],[TF ]])</f>
        <v>0.31666666666666665</v>
      </c>
      <c r="N16" s="17"/>
      <c r="O16" s="4"/>
      <c r="P16" s="17"/>
      <c r="Q16" s="4"/>
      <c r="R16" s="17"/>
      <c r="S16" s="4"/>
    </row>
    <row r="17" spans="1:19" x14ac:dyDescent="0.2">
      <c r="A17" t="s">
        <v>835</v>
      </c>
      <c r="B17" s="5">
        <v>244</v>
      </c>
      <c r="C17" s="5">
        <v>52</v>
      </c>
      <c r="D17" s="17">
        <v>0.94628985507246299</v>
      </c>
      <c r="E17" s="4">
        <v>0.95</v>
      </c>
      <c r="F17" s="17">
        <v>0.942597547380156</v>
      </c>
      <c r="G17" s="4">
        <v>0.94918032786885198</v>
      </c>
      <c r="H17" s="17">
        <v>0.942597547380156</v>
      </c>
      <c r="I17" s="4">
        <v>0.94918032786885198</v>
      </c>
      <c r="K17" t="s">
        <v>835</v>
      </c>
      <c r="L17" s="41">
        <f>Tabella9[[#This Row],[TNF]]/(Tabella9[[#This Row],[TNF]]+Tabella9[[#This Row],[TF ]])</f>
        <v>0.82432432432432434</v>
      </c>
      <c r="M17" s="41">
        <f>Tabella9[[#This Row],[TF ]]/(Tabella9[[#This Row],[TNF]]+Tabella9[[#This Row],[TF ]])</f>
        <v>0.17567567567567569</v>
      </c>
      <c r="N17" s="17"/>
      <c r="O17" s="4"/>
      <c r="P17" s="17"/>
      <c r="Q17" s="4"/>
      <c r="R17" s="17"/>
      <c r="S17" s="4"/>
    </row>
    <row r="18" spans="1:19" x14ac:dyDescent="0.2">
      <c r="A18" s="13" t="s">
        <v>889</v>
      </c>
      <c r="B18" s="38"/>
      <c r="C18" s="38"/>
      <c r="D18" s="39">
        <f t="shared" ref="D18:I18" si="0">AVERAGE(D13:D17)</f>
        <v>0.82872505976198396</v>
      </c>
      <c r="E18" s="39">
        <f t="shared" si="0"/>
        <v>0.87761536313857091</v>
      </c>
      <c r="F18" s="39">
        <f t="shared" si="0"/>
        <v>0.86256686345473066</v>
      </c>
      <c r="G18" s="39">
        <f t="shared" si="0"/>
        <v>0.90242134572324217</v>
      </c>
      <c r="H18" s="39">
        <f t="shared" si="0"/>
        <v>0.87187027749007162</v>
      </c>
      <c r="I18" s="39">
        <f t="shared" si="0"/>
        <v>0.90914395422183536</v>
      </c>
    </row>
    <row r="19" spans="1:19" x14ac:dyDescent="0.2">
      <c r="A19" s="13" t="s">
        <v>893</v>
      </c>
      <c r="B19" s="13"/>
      <c r="C19" s="13"/>
      <c r="D19" s="40">
        <f>STDEV(Tabella9[WP25_F1])</f>
        <v>0.12352652759781813</v>
      </c>
      <c r="E19" s="40">
        <f>STDEV(Tabella9[WP25_AUC])</f>
        <v>8.7354681324837133E-2</v>
      </c>
      <c r="F19" s="40">
        <f>STDEV(Tabella9[WP50_F1])</f>
        <v>0.10037070779322144</v>
      </c>
      <c r="G19" s="40">
        <f>STDEV(Tabella9[WP50_AUC])</f>
        <v>7.0694782320877739E-2</v>
      </c>
      <c r="H19" s="40">
        <f>STDEV(Tabella9[WP75_F1])</f>
        <v>0.10285200829104653</v>
      </c>
      <c r="I19" s="40">
        <f>STDEV(Tabella9[WP75_AUC])</f>
        <v>7.2814391914847204E-2</v>
      </c>
    </row>
    <row r="20" spans="1:19" x14ac:dyDescent="0.2">
      <c r="A20" s="13" t="s">
        <v>894</v>
      </c>
      <c r="B20" s="13"/>
      <c r="C20" s="13"/>
      <c r="D20" s="40">
        <f>MIN(Tabella9[WP25_F1])</f>
        <v>0.70153046254803897</v>
      </c>
      <c r="E20" s="40">
        <f>MIN(Tabella9[WP25_AUC])</f>
        <v>0.79494029850746195</v>
      </c>
      <c r="F20" s="40">
        <f>MIN(Tabella9[WP50_F1])</f>
        <v>0.72825904903555205</v>
      </c>
      <c r="G20" s="40">
        <f>MIN(Tabella9[WP50_AUC])</f>
        <v>0.81080597014925304</v>
      </c>
      <c r="H20" s="40">
        <f>MIN(Tabella9[WP75_F1])</f>
        <v>0.72957528314519704</v>
      </c>
      <c r="I20" s="40">
        <f>MIN(Tabella9[WP75_AUC])</f>
        <v>0.80829850746268594</v>
      </c>
    </row>
    <row r="21" spans="1:19" x14ac:dyDescent="0.2">
      <c r="A21" s="13" t="s">
        <v>895</v>
      </c>
      <c r="B21" s="13"/>
      <c r="C21" s="13"/>
      <c r="D21" s="40">
        <f>MAX(Tabella9[WP25_F1])</f>
        <v>0.972727272727272</v>
      </c>
      <c r="E21" s="40">
        <f>MAX(Tabella9[WP25_AUC])</f>
        <v>0.99117647058823499</v>
      </c>
      <c r="F21" s="40">
        <f>MAX(Tabella9[WP50_F1])</f>
        <v>0.972727272727272</v>
      </c>
      <c r="G21" s="40">
        <f>MAX(Tabella9[WP50_AUC])</f>
        <v>0.99117647058823499</v>
      </c>
      <c r="H21" s="40">
        <f>MAX(Tabella9[WP75_F1])</f>
        <v>0.972727272727272</v>
      </c>
      <c r="I21" s="40">
        <f>MAX(Tabella9[WP75_AUC])</f>
        <v>0.99117647058823499</v>
      </c>
    </row>
  </sheetData>
  <mergeCells count="1">
    <mergeCell ref="B8:H8"/>
  </mergeCells>
  <phoneticPr fontId="19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workbookViewId="0">
      <selection activeCell="I36" sqref="I36"/>
    </sheetView>
  </sheetViews>
  <sheetFormatPr baseColWidth="10" defaultRowHeight="16" x14ac:dyDescent="0.2"/>
  <cols>
    <col min="1" max="1" width="30.83203125" customWidth="1"/>
    <col min="2" max="14" width="15.83203125" customWidth="1"/>
  </cols>
  <sheetData>
    <row r="1" spans="1:14" x14ac:dyDescent="0.2">
      <c r="A1" t="s">
        <v>840</v>
      </c>
      <c r="B1" s="16" t="s">
        <v>853</v>
      </c>
      <c r="C1" s="16" t="s">
        <v>852</v>
      </c>
      <c r="D1" s="16" t="s">
        <v>850</v>
      </c>
      <c r="E1" s="16" t="s">
        <v>851</v>
      </c>
      <c r="F1" s="16" t="s">
        <v>841</v>
      </c>
      <c r="G1" s="16" t="s">
        <v>843</v>
      </c>
      <c r="H1" s="16" t="s">
        <v>844</v>
      </c>
      <c r="I1" s="16" t="s">
        <v>842</v>
      </c>
      <c r="J1" s="16" t="s">
        <v>845</v>
      </c>
      <c r="K1" s="16" t="s">
        <v>848</v>
      </c>
      <c r="L1" s="16" t="s">
        <v>849</v>
      </c>
      <c r="M1" s="16" t="s">
        <v>847</v>
      </c>
      <c r="N1" s="16" t="s">
        <v>846</v>
      </c>
    </row>
    <row r="2" spans="1:14" x14ac:dyDescent="0.2">
      <c r="A2" t="s">
        <v>831</v>
      </c>
      <c r="B2" s="16">
        <v>8858</v>
      </c>
      <c r="C2" s="16">
        <v>538</v>
      </c>
      <c r="D2" s="16">
        <v>67</v>
      </c>
      <c r="E2" s="16">
        <v>21</v>
      </c>
      <c r="F2" s="17">
        <v>0.97978723404255297</v>
      </c>
      <c r="G2" s="17">
        <v>0.88043478260869501</v>
      </c>
      <c r="H2" s="17">
        <v>0.75</v>
      </c>
      <c r="I2" s="17">
        <v>0.80999999999999905</v>
      </c>
      <c r="J2" s="17">
        <v>0.97727272727272696</v>
      </c>
      <c r="K2" s="17">
        <v>0.952380952380952</v>
      </c>
      <c r="L2" s="17">
        <v>0.952380952380952</v>
      </c>
      <c r="M2" s="17">
        <v>0.952380952380952</v>
      </c>
      <c r="N2" s="17">
        <v>0.96872778962331196</v>
      </c>
    </row>
    <row r="3" spans="1:14" x14ac:dyDescent="0.2">
      <c r="A3" t="s">
        <v>832</v>
      </c>
      <c r="B3" s="16">
        <v>8390</v>
      </c>
      <c r="C3" s="16">
        <v>460</v>
      </c>
      <c r="D3" s="16">
        <v>535</v>
      </c>
      <c r="E3" s="16">
        <v>99</v>
      </c>
      <c r="F3" s="17">
        <v>0.98418079096045197</v>
      </c>
      <c r="G3" s="17">
        <v>0.92105263157894701</v>
      </c>
      <c r="H3" s="17">
        <v>0.76086956521739102</v>
      </c>
      <c r="I3" s="17">
        <v>0.83333333333333304</v>
      </c>
      <c r="J3" s="17">
        <v>0.84384858044164002</v>
      </c>
      <c r="K3" s="17">
        <v>0</v>
      </c>
      <c r="L3" s="17">
        <v>0</v>
      </c>
      <c r="M3" s="17">
        <v>0</v>
      </c>
      <c r="N3" s="17">
        <v>0.5</v>
      </c>
    </row>
    <row r="4" spans="1:14" x14ac:dyDescent="0.2">
      <c r="A4" t="s">
        <v>833</v>
      </c>
      <c r="B4" s="16">
        <v>8836</v>
      </c>
      <c r="C4" s="16">
        <v>526</v>
      </c>
      <c r="D4" s="16">
        <v>89</v>
      </c>
      <c r="E4" s="16">
        <v>33</v>
      </c>
      <c r="F4" s="17">
        <v>0.97971169247196999</v>
      </c>
      <c r="G4" s="17">
        <v>0.88505747126436696</v>
      </c>
      <c r="H4" s="17">
        <v>0.73333333333333295</v>
      </c>
      <c r="I4" s="17">
        <v>0.80208333333333304</v>
      </c>
      <c r="J4" s="17">
        <v>0.72950819672131095</v>
      </c>
      <c r="K4" s="17">
        <v>0</v>
      </c>
      <c r="L4" s="17">
        <v>0</v>
      </c>
      <c r="M4" s="17">
        <v>0</v>
      </c>
      <c r="N4" s="17">
        <v>0.5</v>
      </c>
    </row>
    <row r="5" spans="1:14" x14ac:dyDescent="0.2">
      <c r="A5" t="s">
        <v>834</v>
      </c>
      <c r="B5" s="16">
        <v>8679</v>
      </c>
      <c r="C5" s="16">
        <v>445</v>
      </c>
      <c r="D5" s="16">
        <v>246</v>
      </c>
      <c r="E5" s="16">
        <v>114</v>
      </c>
      <c r="F5" s="17">
        <v>0.97808219178082101</v>
      </c>
      <c r="G5" s="17">
        <v>0.86567164179104406</v>
      </c>
      <c r="H5" s="17">
        <v>0.651685393258427</v>
      </c>
      <c r="I5" s="17">
        <v>0.74358974358974295</v>
      </c>
      <c r="J5" s="17">
        <v>0.67777777777777704</v>
      </c>
      <c r="K5" s="17">
        <v>0.4</v>
      </c>
      <c r="L5" s="17">
        <v>3.5087719298245598E-2</v>
      </c>
      <c r="M5" s="17">
        <v>6.4516129032257993E-2</v>
      </c>
      <c r="N5" s="17">
        <v>0.50534873769790301</v>
      </c>
    </row>
    <row r="6" spans="1:14" x14ac:dyDescent="0.2">
      <c r="A6" t="s">
        <v>835</v>
      </c>
      <c r="B6" s="16">
        <v>8681</v>
      </c>
      <c r="C6" s="16">
        <v>507</v>
      </c>
      <c r="D6" s="16">
        <v>244</v>
      </c>
      <c r="E6" s="16">
        <v>52</v>
      </c>
      <c r="F6" s="17">
        <v>0.97823721436343802</v>
      </c>
      <c r="G6" s="17">
        <v>0.87654320987654299</v>
      </c>
      <c r="H6" s="17">
        <v>0.70297029702970204</v>
      </c>
      <c r="I6" s="17">
        <v>0.78021978021978</v>
      </c>
      <c r="J6" s="17">
        <v>0.82432432432432401</v>
      </c>
      <c r="K6" s="17">
        <v>0</v>
      </c>
      <c r="L6" s="17">
        <v>0</v>
      </c>
      <c r="M6" s="17">
        <v>0</v>
      </c>
      <c r="N6" s="17">
        <v>0.5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>
      <selection activeCell="O2" sqref="O2:O6"/>
    </sheetView>
  </sheetViews>
  <sheetFormatPr baseColWidth="10" defaultRowHeight="16" x14ac:dyDescent="0.2"/>
  <cols>
    <col min="1" max="1" width="24.83203125" customWidth="1"/>
    <col min="2" max="2" width="12.83203125" customWidth="1"/>
    <col min="3" max="3" width="11.5" customWidth="1"/>
    <col min="4" max="4" width="12" customWidth="1"/>
    <col min="6" max="6" width="12.6640625" customWidth="1"/>
    <col min="7" max="7" width="11.33203125" customWidth="1"/>
    <col min="8" max="8" width="12.6640625" customWidth="1"/>
    <col min="9" max="9" width="11.6640625" customWidth="1"/>
    <col min="10" max="10" width="12.6640625" customWidth="1"/>
    <col min="11" max="11" width="11.5" customWidth="1"/>
    <col min="12" max="12" width="12.5" customWidth="1"/>
    <col min="13" max="13" width="11.5" customWidth="1"/>
    <col min="14" max="14" width="12.5" customWidth="1"/>
    <col min="15" max="15" width="11.33203125" customWidth="1"/>
    <col min="16" max="16" width="12.83203125" customWidth="1"/>
  </cols>
  <sheetData>
    <row r="1" spans="1:16" x14ac:dyDescent="0.2">
      <c r="A1" t="s">
        <v>820</v>
      </c>
      <c r="B1" s="5" t="s">
        <v>853</v>
      </c>
      <c r="C1" s="5" t="s">
        <v>852</v>
      </c>
      <c r="D1" s="5" t="s">
        <v>855</v>
      </c>
      <c r="E1" s="5" t="s">
        <v>854</v>
      </c>
      <c r="F1" s="5" t="s">
        <v>850</v>
      </c>
      <c r="G1" s="5" t="s">
        <v>851</v>
      </c>
      <c r="H1" s="5" t="s">
        <v>841</v>
      </c>
      <c r="I1" s="5" t="s">
        <v>843</v>
      </c>
      <c r="J1" s="5" t="s">
        <v>844</v>
      </c>
      <c r="K1" s="5" t="s">
        <v>842</v>
      </c>
      <c r="L1" s="5" t="s">
        <v>845</v>
      </c>
      <c r="M1" s="5" t="s">
        <v>848</v>
      </c>
      <c r="N1" s="5" t="s">
        <v>849</v>
      </c>
      <c r="O1" s="5" t="s">
        <v>847</v>
      </c>
      <c r="P1" s="5" t="s">
        <v>846</v>
      </c>
    </row>
    <row r="2" spans="1:16" x14ac:dyDescent="0.2">
      <c r="A2" t="s">
        <v>831</v>
      </c>
      <c r="B2" s="16">
        <v>8858</v>
      </c>
      <c r="C2" s="16">
        <v>538</v>
      </c>
      <c r="D2" s="16">
        <v>118</v>
      </c>
      <c r="E2" s="16">
        <v>15</v>
      </c>
      <c r="F2" s="16">
        <v>67</v>
      </c>
      <c r="G2" s="16">
        <v>21</v>
      </c>
      <c r="H2" s="17">
        <v>1</v>
      </c>
      <c r="I2" s="17">
        <v>1</v>
      </c>
      <c r="J2" s="17">
        <v>1</v>
      </c>
      <c r="K2" s="17">
        <v>1</v>
      </c>
      <c r="L2" s="17">
        <v>0.98863636363636298</v>
      </c>
      <c r="M2" s="17">
        <v>0.95454545454545403</v>
      </c>
      <c r="N2" s="17">
        <v>1</v>
      </c>
      <c r="O2" s="17">
        <v>0.97674418604651103</v>
      </c>
      <c r="P2" s="17">
        <v>0.99253731343283502</v>
      </c>
    </row>
    <row r="3" spans="1:16" x14ac:dyDescent="0.2">
      <c r="A3" t="s">
        <v>832</v>
      </c>
      <c r="B3" s="16">
        <v>8390</v>
      </c>
      <c r="C3" s="16">
        <v>460</v>
      </c>
      <c r="D3" s="16">
        <v>220</v>
      </c>
      <c r="E3" s="16">
        <v>37</v>
      </c>
      <c r="F3" s="16">
        <v>535</v>
      </c>
      <c r="G3" s="16">
        <v>99</v>
      </c>
      <c r="H3" s="17">
        <v>0.96153846153846101</v>
      </c>
      <c r="I3" s="17">
        <v>1</v>
      </c>
      <c r="J3" s="17">
        <v>0.71428571428571397</v>
      </c>
      <c r="K3" s="17">
        <v>0.83333333333333304</v>
      </c>
      <c r="L3" s="17">
        <v>0.68611987381703399</v>
      </c>
      <c r="M3" s="17">
        <v>0.14285714285714199</v>
      </c>
      <c r="N3" s="17">
        <v>0.20202020202020199</v>
      </c>
      <c r="O3" s="17">
        <v>0.167364016736401</v>
      </c>
      <c r="P3" s="17">
        <v>0.48886056829982</v>
      </c>
    </row>
    <row r="4" spans="1:16" x14ac:dyDescent="0.2">
      <c r="A4" t="s">
        <v>833</v>
      </c>
      <c r="B4" s="16">
        <v>8836</v>
      </c>
      <c r="C4" s="16">
        <v>526</v>
      </c>
      <c r="D4" s="16">
        <v>301</v>
      </c>
      <c r="E4" s="16">
        <v>18</v>
      </c>
      <c r="F4" s="16">
        <v>89</v>
      </c>
      <c r="G4" s="16">
        <v>33</v>
      </c>
      <c r="H4" s="17">
        <v>0.96875</v>
      </c>
      <c r="I4" s="17">
        <v>1</v>
      </c>
      <c r="J4" s="17">
        <v>0.5</v>
      </c>
      <c r="K4" s="17">
        <v>0.66666666666666596</v>
      </c>
      <c r="L4" s="17">
        <v>0.72950819672131095</v>
      </c>
      <c r="M4" s="17">
        <v>0</v>
      </c>
      <c r="N4" s="17">
        <v>0</v>
      </c>
      <c r="O4" s="17">
        <v>0</v>
      </c>
      <c r="P4" s="17">
        <v>0.5</v>
      </c>
    </row>
    <row r="5" spans="1:16" x14ac:dyDescent="0.2">
      <c r="A5" t="s">
        <v>834</v>
      </c>
      <c r="B5" s="16">
        <v>8679</v>
      </c>
      <c r="C5" s="16">
        <v>445</v>
      </c>
      <c r="D5" s="16">
        <v>555</v>
      </c>
      <c r="E5" s="16">
        <v>48</v>
      </c>
      <c r="F5" s="16">
        <v>246</v>
      </c>
      <c r="G5" s="16">
        <v>114</v>
      </c>
      <c r="H5" s="17">
        <v>0.97520661157024702</v>
      </c>
      <c r="I5" s="17">
        <v>1</v>
      </c>
      <c r="J5" s="17">
        <v>0.7</v>
      </c>
      <c r="K5" s="17">
        <v>0.82352941176470495</v>
      </c>
      <c r="L5" s="17">
        <v>0.57777777777777695</v>
      </c>
      <c r="M5" s="17">
        <v>8.6956521739130405E-2</v>
      </c>
      <c r="N5" s="17">
        <v>3.5087719298245598E-2</v>
      </c>
      <c r="O5" s="17">
        <v>4.9999999999999899E-2</v>
      </c>
      <c r="P5" s="17">
        <v>0.43217800599058598</v>
      </c>
    </row>
    <row r="6" spans="1:16" x14ac:dyDescent="0.2">
      <c r="A6" t="s">
        <v>835</v>
      </c>
      <c r="B6" s="16">
        <v>8681</v>
      </c>
      <c r="C6" s="16">
        <v>507</v>
      </c>
      <c r="D6" s="16">
        <v>459</v>
      </c>
      <c r="E6" s="16">
        <v>21</v>
      </c>
      <c r="F6" s="16">
        <v>244</v>
      </c>
      <c r="G6" s="16">
        <v>52</v>
      </c>
      <c r="H6" s="17">
        <v>0.95833333333333304</v>
      </c>
      <c r="I6" s="17">
        <v>0.5</v>
      </c>
      <c r="J6" s="17">
        <v>0.25</v>
      </c>
      <c r="K6" s="17">
        <v>0.33333333333333298</v>
      </c>
      <c r="L6" s="17">
        <v>0.82432432432432401</v>
      </c>
      <c r="M6" s="17">
        <v>0</v>
      </c>
      <c r="N6" s="17">
        <v>0</v>
      </c>
      <c r="O6" s="17">
        <v>0</v>
      </c>
      <c r="P6" s="17">
        <v>0.5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>
      <selection activeCell="J6" sqref="J2:J6"/>
    </sheetView>
  </sheetViews>
  <sheetFormatPr baseColWidth="10" defaultRowHeight="16" x14ac:dyDescent="0.2"/>
  <cols>
    <col min="1" max="1" width="30.83203125" customWidth="1"/>
    <col min="2" max="5" width="15.83203125" customWidth="1"/>
    <col min="6" max="6" width="20.5" customWidth="1"/>
    <col min="7" max="11" width="15.83203125" customWidth="1"/>
  </cols>
  <sheetData>
    <row r="1" spans="1:11" x14ac:dyDescent="0.2">
      <c r="A1" t="s">
        <v>3</v>
      </c>
      <c r="B1" s="5" t="s">
        <v>853</v>
      </c>
      <c r="C1" s="5" t="s">
        <v>852</v>
      </c>
      <c r="D1" s="5" t="s">
        <v>850</v>
      </c>
      <c r="E1" s="5" t="s">
        <v>851</v>
      </c>
      <c r="F1" s="35" t="s">
        <v>137</v>
      </c>
      <c r="G1" s="5" t="s">
        <v>845</v>
      </c>
      <c r="H1" s="5" t="s">
        <v>848</v>
      </c>
      <c r="I1" s="5" t="s">
        <v>849</v>
      </c>
      <c r="J1" s="5" t="s">
        <v>847</v>
      </c>
      <c r="K1" s="5" t="s">
        <v>846</v>
      </c>
    </row>
    <row r="2" spans="1:11" x14ac:dyDescent="0.2">
      <c r="A2" t="s">
        <v>831</v>
      </c>
      <c r="B2" s="5">
        <v>8858</v>
      </c>
      <c r="C2" s="5">
        <v>538</v>
      </c>
      <c r="D2" s="5">
        <v>67</v>
      </c>
      <c r="E2" s="5">
        <v>21</v>
      </c>
      <c r="F2" s="34">
        <v>5</v>
      </c>
      <c r="G2" s="4">
        <v>0.76136363636363602</v>
      </c>
      <c r="H2" s="4">
        <v>0</v>
      </c>
      <c r="I2" s="4">
        <v>0</v>
      </c>
      <c r="J2" s="4">
        <v>0</v>
      </c>
      <c r="K2" s="4">
        <v>0.5</v>
      </c>
    </row>
    <row r="3" spans="1:11" x14ac:dyDescent="0.2">
      <c r="A3" t="s">
        <v>832</v>
      </c>
      <c r="B3" s="5">
        <v>8390</v>
      </c>
      <c r="C3" s="5">
        <v>460</v>
      </c>
      <c r="D3" s="5">
        <v>535</v>
      </c>
      <c r="E3" s="5">
        <v>99</v>
      </c>
      <c r="F3" s="34">
        <v>5</v>
      </c>
      <c r="G3" s="4">
        <v>0.84384858044164002</v>
      </c>
      <c r="H3" s="4">
        <v>0</v>
      </c>
      <c r="I3" s="4">
        <v>0</v>
      </c>
      <c r="J3" s="4">
        <v>0</v>
      </c>
      <c r="K3" s="4">
        <v>0.5</v>
      </c>
    </row>
    <row r="4" spans="1:11" x14ac:dyDescent="0.2">
      <c r="A4" t="s">
        <v>833</v>
      </c>
      <c r="B4" s="5">
        <v>8836</v>
      </c>
      <c r="C4" s="5">
        <v>526</v>
      </c>
      <c r="D4" s="5">
        <v>89</v>
      </c>
      <c r="E4" s="5">
        <v>33</v>
      </c>
      <c r="F4" s="34">
        <v>5</v>
      </c>
      <c r="G4" s="4">
        <v>0.72950819672131095</v>
      </c>
      <c r="H4" s="4">
        <v>0</v>
      </c>
      <c r="I4" s="4">
        <v>0</v>
      </c>
      <c r="J4" s="4">
        <v>0</v>
      </c>
      <c r="K4" s="4">
        <v>0.5</v>
      </c>
    </row>
    <row r="5" spans="1:11" x14ac:dyDescent="0.2">
      <c r="A5" t="s">
        <v>834</v>
      </c>
      <c r="B5" s="5">
        <v>8679</v>
      </c>
      <c r="C5" s="5">
        <v>445</v>
      </c>
      <c r="D5" s="5">
        <v>246</v>
      </c>
      <c r="E5" s="5">
        <v>114</v>
      </c>
      <c r="F5" s="34">
        <v>4</v>
      </c>
      <c r="G5" s="4">
        <v>0.57777777777777695</v>
      </c>
      <c r="H5" s="4">
        <v>0.134615384615384</v>
      </c>
      <c r="I5" s="4">
        <v>6.14035087719298E-2</v>
      </c>
      <c r="J5" s="4">
        <v>8.43373493975903E-2</v>
      </c>
      <c r="K5" s="4">
        <v>0.43923833975181797</v>
      </c>
    </row>
    <row r="6" spans="1:11" x14ac:dyDescent="0.2">
      <c r="A6" t="s">
        <v>835</v>
      </c>
      <c r="B6" s="5">
        <v>8681</v>
      </c>
      <c r="C6" s="5">
        <v>507</v>
      </c>
      <c r="D6" s="5">
        <v>244</v>
      </c>
      <c r="E6" s="5">
        <v>52</v>
      </c>
      <c r="F6" s="34">
        <v>5</v>
      </c>
      <c r="G6" s="4">
        <v>0.82432432432432401</v>
      </c>
      <c r="H6" s="4">
        <v>0</v>
      </c>
      <c r="I6" s="4">
        <v>0</v>
      </c>
      <c r="J6" s="4">
        <v>0</v>
      </c>
      <c r="K6" s="4">
        <v>0.5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7"/>
  <sheetViews>
    <sheetView workbookViewId="0">
      <selection activeCell="I30" sqref="I30"/>
    </sheetView>
  </sheetViews>
  <sheetFormatPr baseColWidth="10" defaultRowHeight="16" x14ac:dyDescent="0.2"/>
  <cols>
    <col min="1" max="1" width="37.6640625" customWidth="1"/>
    <col min="2" max="10" width="15.83203125" customWidth="1"/>
  </cols>
  <sheetData>
    <row r="1" spans="1:10" x14ac:dyDescent="0.2">
      <c r="A1" s="27" t="s">
        <v>820</v>
      </c>
      <c r="B1" s="35" t="s">
        <v>853</v>
      </c>
      <c r="C1" s="35" t="s">
        <v>852</v>
      </c>
      <c r="D1" s="35" t="s">
        <v>850</v>
      </c>
      <c r="E1" s="35" t="s">
        <v>851</v>
      </c>
      <c r="F1" s="35" t="s">
        <v>845</v>
      </c>
      <c r="G1" s="35" t="s">
        <v>848</v>
      </c>
      <c r="H1" s="35" t="s">
        <v>849</v>
      </c>
      <c r="I1" s="35" t="s">
        <v>847</v>
      </c>
      <c r="J1" s="35" t="s">
        <v>846</v>
      </c>
    </row>
    <row r="2" spans="1:10" x14ac:dyDescent="0.2">
      <c r="A2" s="33" t="s">
        <v>831</v>
      </c>
      <c r="B2" s="5">
        <v>8858</v>
      </c>
      <c r="C2" s="5">
        <v>538</v>
      </c>
      <c r="D2" s="5">
        <v>67</v>
      </c>
      <c r="E2" s="5">
        <v>21</v>
      </c>
      <c r="F2" s="36">
        <v>0.76136364000000001</v>
      </c>
      <c r="G2" s="36">
        <v>0</v>
      </c>
      <c r="H2" s="36">
        <v>0</v>
      </c>
      <c r="I2" s="36">
        <v>0</v>
      </c>
      <c r="J2" s="36">
        <v>0.5</v>
      </c>
    </row>
    <row r="3" spans="1:10" x14ac:dyDescent="0.2">
      <c r="A3" s="33" t="s">
        <v>832</v>
      </c>
      <c r="B3" s="5">
        <v>8390</v>
      </c>
      <c r="C3" s="5">
        <v>460</v>
      </c>
      <c r="D3" s="5">
        <v>535</v>
      </c>
      <c r="E3" s="5">
        <v>99</v>
      </c>
      <c r="F3" s="36">
        <v>0.84384857999999996</v>
      </c>
      <c r="G3" s="36">
        <v>0</v>
      </c>
      <c r="H3" s="36">
        <v>0</v>
      </c>
      <c r="I3" s="36">
        <v>0</v>
      </c>
      <c r="J3" s="36">
        <v>0.5</v>
      </c>
    </row>
    <row r="4" spans="1:10" x14ac:dyDescent="0.2">
      <c r="A4" s="33" t="s">
        <v>833</v>
      </c>
      <c r="B4" s="5">
        <v>8836</v>
      </c>
      <c r="C4" s="5">
        <v>526</v>
      </c>
      <c r="D4" s="5">
        <v>89</v>
      </c>
      <c r="E4" s="5">
        <v>33</v>
      </c>
      <c r="F4" s="36">
        <v>0.72950820000000005</v>
      </c>
      <c r="G4" s="36">
        <v>0</v>
      </c>
      <c r="H4" s="36">
        <v>0</v>
      </c>
      <c r="I4" s="36">
        <v>0</v>
      </c>
      <c r="J4" s="36">
        <v>0.5</v>
      </c>
    </row>
    <row r="5" spans="1:10" x14ac:dyDescent="0.2">
      <c r="A5" s="33" t="s">
        <v>834</v>
      </c>
      <c r="B5" s="5">
        <v>8679</v>
      </c>
      <c r="C5" s="5">
        <v>445</v>
      </c>
      <c r="D5" s="5">
        <v>246</v>
      </c>
      <c r="E5" s="5">
        <v>114</v>
      </c>
      <c r="F5" s="36">
        <v>0.68333332999999996</v>
      </c>
      <c r="G5" s="36">
        <v>0</v>
      </c>
      <c r="H5" s="36">
        <v>0</v>
      </c>
      <c r="I5" s="36">
        <v>0</v>
      </c>
      <c r="J5" s="36">
        <v>0.5</v>
      </c>
    </row>
    <row r="6" spans="1:10" x14ac:dyDescent="0.2">
      <c r="A6" s="33" t="s">
        <v>835</v>
      </c>
      <c r="B6" s="5">
        <v>8681</v>
      </c>
      <c r="C6" s="5">
        <v>507</v>
      </c>
      <c r="D6" s="5">
        <v>244</v>
      </c>
      <c r="E6" s="5">
        <v>52</v>
      </c>
      <c r="F6" s="36">
        <v>0.82432432</v>
      </c>
      <c r="G6" s="36">
        <v>0</v>
      </c>
      <c r="H6" s="36">
        <v>0</v>
      </c>
      <c r="I6" s="36">
        <v>0</v>
      </c>
      <c r="J6" s="36">
        <v>0.5</v>
      </c>
    </row>
    <row r="32" spans="8:13" x14ac:dyDescent="0.2">
      <c r="H32" s="33"/>
      <c r="I32" s="33"/>
      <c r="L32" s="33"/>
      <c r="M32" s="33"/>
    </row>
    <row r="33" spans="8:13" x14ac:dyDescent="0.2">
      <c r="H33" s="33"/>
      <c r="I33" s="33"/>
      <c r="L33" s="33"/>
      <c r="M33" s="33"/>
    </row>
    <row r="34" spans="8:13" x14ac:dyDescent="0.2">
      <c r="H34" s="33"/>
      <c r="I34" s="33"/>
      <c r="L34" s="33"/>
      <c r="M34" s="33"/>
    </row>
    <row r="35" spans="8:13" x14ac:dyDescent="0.2">
      <c r="H35" s="33"/>
      <c r="I35" s="33"/>
      <c r="L35" s="33"/>
      <c r="M35" s="33"/>
    </row>
    <row r="36" spans="8:13" x14ac:dyDescent="0.2">
      <c r="H36" s="33"/>
      <c r="I36" s="33"/>
      <c r="L36" s="33"/>
      <c r="M36" s="33"/>
    </row>
    <row r="37" spans="8:13" x14ac:dyDescent="0.2">
      <c r="H37" s="33"/>
      <c r="I37" s="33"/>
      <c r="L37" s="33"/>
      <c r="M37" s="3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"/>
  <sheetViews>
    <sheetView workbookViewId="0">
      <selection activeCell="I2" sqref="I2:I6"/>
    </sheetView>
  </sheetViews>
  <sheetFormatPr baseColWidth="10" defaultRowHeight="16" x14ac:dyDescent="0.2"/>
  <cols>
    <col min="1" max="1" width="36.83203125" customWidth="1"/>
    <col min="2" max="2" width="12.83203125" customWidth="1"/>
    <col min="3" max="3" width="11.5" customWidth="1"/>
    <col min="4" max="4" width="12.6640625" customWidth="1"/>
    <col min="5" max="5" width="11.33203125" customWidth="1"/>
    <col min="6" max="6" width="12.5" customWidth="1"/>
    <col min="7" max="7" width="11.5" customWidth="1"/>
    <col min="8" max="8" width="12.5" customWidth="1"/>
    <col min="9" max="9" width="11.33203125" customWidth="1"/>
    <col min="10" max="10" width="12.83203125" customWidth="1"/>
  </cols>
  <sheetData>
    <row r="1" spans="1:10" x14ac:dyDescent="0.2">
      <c r="A1" t="s">
        <v>840</v>
      </c>
      <c r="B1" s="16" t="s">
        <v>853</v>
      </c>
      <c r="C1" s="16" t="s">
        <v>852</v>
      </c>
      <c r="D1" s="16" t="s">
        <v>850</v>
      </c>
      <c r="E1" s="16" t="s">
        <v>851</v>
      </c>
      <c r="F1" s="16" t="s">
        <v>845</v>
      </c>
      <c r="G1" s="16" t="s">
        <v>848</v>
      </c>
      <c r="H1" s="16" t="s">
        <v>849</v>
      </c>
      <c r="I1" s="16" t="s">
        <v>847</v>
      </c>
      <c r="J1" s="16" t="s">
        <v>846</v>
      </c>
    </row>
    <row r="2" spans="1:10" x14ac:dyDescent="0.2">
      <c r="A2" t="s">
        <v>831</v>
      </c>
      <c r="B2" s="16">
        <v>8858</v>
      </c>
      <c r="C2" s="16">
        <v>538</v>
      </c>
      <c r="D2" s="16">
        <v>67</v>
      </c>
      <c r="E2" s="16">
        <v>21</v>
      </c>
      <c r="F2" s="17">
        <v>0.97727272727272696</v>
      </c>
      <c r="G2" s="17">
        <v>0.952380952380952</v>
      </c>
      <c r="H2" s="17">
        <v>0.952380952380952</v>
      </c>
      <c r="I2" s="17">
        <v>0.952380952380952</v>
      </c>
      <c r="J2" s="17">
        <v>0.96872778962331196</v>
      </c>
    </row>
    <row r="3" spans="1:10" x14ac:dyDescent="0.2">
      <c r="A3" t="s">
        <v>832</v>
      </c>
      <c r="B3" s="16">
        <v>8390</v>
      </c>
      <c r="C3" s="16">
        <v>460</v>
      </c>
      <c r="D3" s="16">
        <v>535</v>
      </c>
      <c r="E3" s="16">
        <v>99</v>
      </c>
      <c r="F3" s="17">
        <v>0.75867507886435304</v>
      </c>
      <c r="G3" s="17">
        <v>0.2</v>
      </c>
      <c r="H3" s="17">
        <v>0.18181818181818099</v>
      </c>
      <c r="I3" s="17">
        <v>0.19047619047618999</v>
      </c>
      <c r="J3" s="17">
        <v>0.52361937128292202</v>
      </c>
    </row>
    <row r="4" spans="1:10" x14ac:dyDescent="0.2">
      <c r="A4" t="s">
        <v>833</v>
      </c>
      <c r="B4" s="16">
        <v>8836</v>
      </c>
      <c r="C4" s="16">
        <v>526</v>
      </c>
      <c r="D4" s="16">
        <v>89</v>
      </c>
      <c r="E4" s="16">
        <v>33</v>
      </c>
      <c r="F4" s="17">
        <v>0.72950819672131095</v>
      </c>
      <c r="G4" s="17">
        <v>0</v>
      </c>
      <c r="H4" s="17">
        <v>0</v>
      </c>
      <c r="I4" s="17">
        <v>0</v>
      </c>
      <c r="J4" s="17">
        <v>0.5</v>
      </c>
    </row>
    <row r="5" spans="1:10" x14ac:dyDescent="0.2">
      <c r="A5" t="s">
        <v>834</v>
      </c>
      <c r="B5" s="16">
        <v>8679</v>
      </c>
      <c r="C5" s="16">
        <v>445</v>
      </c>
      <c r="D5" s="16">
        <v>246</v>
      </c>
      <c r="E5" s="16">
        <v>114</v>
      </c>
      <c r="F5" s="17">
        <v>0.68055555555555503</v>
      </c>
      <c r="G5" s="17">
        <v>0.46666666666666601</v>
      </c>
      <c r="H5" s="17">
        <v>6.14035087719298E-2</v>
      </c>
      <c r="I5" s="17">
        <v>0.108527131782945</v>
      </c>
      <c r="J5" s="17">
        <v>0.51444159178433801</v>
      </c>
    </row>
    <row r="6" spans="1:10" x14ac:dyDescent="0.2">
      <c r="A6" t="s">
        <v>835</v>
      </c>
      <c r="B6" s="16">
        <v>8681</v>
      </c>
      <c r="C6" s="16">
        <v>507</v>
      </c>
      <c r="D6" s="16">
        <v>244</v>
      </c>
      <c r="E6" s="16">
        <v>52</v>
      </c>
      <c r="F6" s="17">
        <v>0.78378378378378299</v>
      </c>
      <c r="G6" s="17">
        <v>0</v>
      </c>
      <c r="H6" s="17">
        <v>0</v>
      </c>
      <c r="I6" s="17">
        <v>0</v>
      </c>
      <c r="J6" s="17">
        <v>0.47540983606557302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FlakeFlagger_Result</vt:lpstr>
      <vt:lpstr>Pipeline Identifiation</vt:lpstr>
      <vt:lpstr>Summary</vt:lpstr>
      <vt:lpstr>Within-Project</vt:lpstr>
      <vt:lpstr>CPC</vt:lpstr>
      <vt:lpstr>CPBF</vt:lpstr>
      <vt:lpstr>CPLMC</vt:lpstr>
      <vt:lpstr>CPLMR</vt:lpstr>
      <vt:lpstr>CPTCA</vt:lpstr>
      <vt:lpstr>CPIG_SM_FS_TCA</vt:lpstr>
      <vt:lpstr>CPTrAda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2023-09-19T13:40:35Z</dcterms:created>
  <dcterms:modified xsi:type="dcterms:W3CDTF">2023-10-02T17:16:44Z</dcterms:modified>
</cp:coreProperties>
</file>