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1_{6A000CB0-3A4B-46F8-8E20-EA21FFD8C0E0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Prestazioni_RF" sheetId="1" r:id="rId1"/>
    <sheet name="Semplificato" sheetId="2" r:id="rId2"/>
    <sheet name="Grafic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C26" i="2"/>
  <c r="D26" i="2"/>
  <c r="C27" i="2"/>
  <c r="D27" i="2"/>
  <c r="C28" i="2"/>
  <c r="D28" i="2"/>
  <c r="C29" i="2"/>
  <c r="D29" i="2"/>
  <c r="C30" i="2"/>
  <c r="D30" i="2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<sst xmlns="http://schemas.openxmlformats.org/spreadsheetml/2006/main" count="258" uniqueCount="177">
  <si>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</si>
  <si>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</si>
  <si>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</si>
  <si>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</si>
  <si>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</si>
  <si>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</si>
  <si>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</si>
  <si>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</si>
  <si>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IG_Threshold</t>
  </si>
  <si>
    <t>PCA components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</si>
  <si>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</si>
  <si>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</si>
  <si>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</si>
  <si>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</si>
  <si>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</si>
  <si>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</si>
  <si>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27.1min</t>
  </si>
  <si>
    <t>09bf185c73e54faaa39891e8361bd8bf</t>
  </si>
  <si>
    <t>Pipeline con Standardizzazione e SMOTE</t>
  </si>
  <si>
    <t>LOCAL</t>
  </si>
  <si>
    <t>D:\Universita\FlakyTest_Detection\Classifier_Estimators\Random_Forest.py</t>
  </si>
  <si>
    <t>angel</t>
  </si>
  <si>
    <t>FINISHED</t>
  </si>
  <si>
    <t>0.9945514388649201</t>
  </si>
  <si>
    <t>0.5797598627787307</t>
  </si>
  <si>
    <t>0.6926229508196722</t>
  </si>
  <si>
    <t>0.49852507374631266</t>
  </si>
  <si>
    <t>33.1min</t>
  </si>
  <si>
    <t>74e88a9a50f944f39d7a383286b9b4a0</t>
  </si>
  <si>
    <t>Pipeline con Normalizzazione e SMOTE</t>
  </si>
  <si>
    <t>0.9940844193390562</t>
  </si>
  <si>
    <t>0.5750798722044728</t>
  </si>
  <si>
    <t>0.627177700348432</t>
  </si>
  <si>
    <t>0.5309734513274337</t>
  </si>
  <si>
    <t>14.0min</t>
  </si>
  <si>
    <t>7db24ef445ef4048b2023e5c006801ad</t>
  </si>
  <si>
    <t>Pipeline senza pre processing</t>
  </si>
  <si>
    <t>0.9950851754659076</t>
  </si>
  <si>
    <t>0.5741811175337186</t>
  </si>
  <si>
    <t>0.8277777777777777</t>
  </si>
  <si>
    <t>0.43952802359882004</t>
  </si>
  <si>
    <t>1.0h</t>
  </si>
  <si>
    <t>0c1d88cdbbaf41e194274368265797a4</t>
  </si>
  <si>
    <t>Pipeline con SMOTE</t>
  </si>
  <si>
    <t>0.9945736778899613</t>
  </si>
  <si>
    <t>0.5719298245614035</t>
  </si>
  <si>
    <t>0.7056277056277056</t>
  </si>
  <si>
    <t>0.4808259587020649</t>
  </si>
  <si>
    <t>13.4min</t>
  </si>
  <si>
    <t>08cfd2ed2038456bb3704ee9cdd95201</t>
  </si>
  <si>
    <t>Pipeline con Normalization</t>
  </si>
  <si>
    <t>0.9950184583907842</t>
  </si>
  <si>
    <t>0.5675675675675675</t>
  </si>
  <si>
    <t>0.8212290502793296</t>
  </si>
  <si>
    <t>0.4336283185840708</t>
  </si>
  <si>
    <t>34.5min</t>
  </si>
  <si>
    <t>1bbf4f17ba1b4e4793a51c1e50eb7efa</t>
  </si>
  <si>
    <t>Pipeline con Normalizzazione, Information Gain e SMOTE</t>
  </si>
  <si>
    <t>0.05</t>
  </si>
  <si>
    <t>0.9935506827380688</t>
  </si>
  <si>
    <t>0.5579268292682927</t>
  </si>
  <si>
    <t>0.5772870662460567</t>
  </si>
  <si>
    <t>0.5398230088495575</t>
  </si>
  <si>
    <t>14.9min</t>
  </si>
  <si>
    <t>b97490e55f5b483788b4368caace6917</t>
  </si>
  <si>
    <t>Pipeline con Normalizzazione e Information Gain</t>
  </si>
  <si>
    <t>0.994840546190455</t>
  </si>
  <si>
    <t>0.5521235521235521</t>
  </si>
  <si>
    <t>0.7988826815642458</t>
  </si>
  <si>
    <t>0.4218289085545723</t>
  </si>
  <si>
    <t>25.1min</t>
  </si>
  <si>
    <t>439d990e358c4d319e9f52e4b49f0a8c</t>
  </si>
  <si>
    <t>Pipeline con Information Gain e SMOTE</t>
  </si>
  <si>
    <t>0.9939732242138505</t>
  </si>
  <si>
    <t>0.550580431177446</t>
  </si>
  <si>
    <t>0.6287878787878788</t>
  </si>
  <si>
    <t>0.4896755162241888</t>
  </si>
  <si>
    <t>7.7min</t>
  </si>
  <si>
    <t>8aa16bedb861473288389c8fd18b0762</t>
  </si>
  <si>
    <t>Pipeline con Standardizzation</t>
  </si>
  <si>
    <t>0.5503875968992249</t>
  </si>
  <si>
    <t>0.8022598870056498</t>
  </si>
  <si>
    <t>0.41887905604719766</t>
  </si>
  <si>
    <t>10.7min</t>
  </si>
  <si>
    <t>7c862c11b9f74a50ac3a30cfca599eca</t>
  </si>
  <si>
    <t>Pipeline con PCA</t>
  </si>
  <si>
    <t>0.9937953120135213</t>
  </si>
  <si>
    <t>0.5492730210016156</t>
  </si>
  <si>
    <t>0.6071428571428571</t>
  </si>
  <si>
    <t>0.5014749262536873</t>
  </si>
  <si>
    <t>0.9872861676086451</t>
  </si>
  <si>
    <t>8.6min</t>
  </si>
  <si>
    <t>59dc3691c7bb4d03bb828b8599fcddbf</t>
  </si>
  <si>
    <t>Pipeline con Information Gain</t>
  </si>
  <si>
    <t>0.9947293510652493</t>
  </si>
  <si>
    <t>0.5468451242829828</t>
  </si>
  <si>
    <t>0.7771739130434783</t>
  </si>
  <si>
    <t>8.2min</t>
  </si>
  <si>
    <t>3160840380354549a7bc812fd8326355</t>
  </si>
  <si>
    <t>Pipeline con Standardizzazione e Information Gain</t>
  </si>
  <si>
    <t>0.9946403949650847</t>
  </si>
  <si>
    <t>0.5338491295938105</t>
  </si>
  <si>
    <t>0.7752808988764045</t>
  </si>
  <si>
    <t>0.40707964601769914</t>
  </si>
  <si>
    <t>32.9min</t>
  </si>
  <si>
    <t>650f2851897949ff8c610d57a36fee54</t>
  </si>
  <si>
    <t>Pipeline con Standardizzazione, Information Gain e SMOTE</t>
  </si>
  <si>
    <t>0.9929947071120402</t>
  </si>
  <si>
    <t>0.5248868778280543</t>
  </si>
  <si>
    <t>0.5370370370370371</t>
  </si>
  <si>
    <t>0.5132743362831859</t>
  </si>
  <si>
    <t>16.7min</t>
  </si>
  <si>
    <t>95deea128605423384f1f468ccb36f95</t>
  </si>
  <si>
    <t>Pipeline con Normalizzazione e PCA</t>
  </si>
  <si>
    <t>0.994062180314015</t>
  </si>
  <si>
    <t>0.5046382189239332</t>
  </si>
  <si>
    <t>0.68</t>
  </si>
  <si>
    <t>0.40117994100294985</t>
  </si>
  <si>
    <t>0.957330632788818</t>
  </si>
  <si>
    <t>34.0min</t>
  </si>
  <si>
    <t>9d1134b29c0e4bf88edd2274d123c82c</t>
  </si>
  <si>
    <t>Pipeline con Normalizzazione, PCA e SMOTE</t>
  </si>
  <si>
    <t>0.9905261753324734</t>
  </si>
  <si>
    <t>0.495260663507109</t>
  </si>
  <si>
    <t>0.41386138613861384</t>
  </si>
  <si>
    <t>0.616519174041298</t>
  </si>
  <si>
    <t>22.2min</t>
  </si>
  <si>
    <t>afc1b68fd72642d7b6f56b4d5714972c</t>
  </si>
  <si>
    <t>Pipeline con PCA e SMOTE</t>
  </si>
  <si>
    <t>0.989369746030334</t>
  </si>
  <si>
    <t>0.47123893805309736</t>
  </si>
  <si>
    <t>0.3769911504424779</t>
  </si>
  <si>
    <t>0.6283185840707964</t>
  </si>
  <si>
    <t>2.0h</t>
  </si>
  <si>
    <t>157eb49df6b646c8943bf1956b24e889</t>
  </si>
  <si>
    <t>Pipeline con Standardizzazione, PCA e SMOTE</t>
  </si>
  <si>
    <t>0.9914602143842014</t>
  </si>
  <si>
    <t>0.42857142857142855</t>
  </si>
  <si>
    <t>0.43243243243243246</t>
  </si>
  <si>
    <t>0.4247787610619469</t>
  </si>
  <si>
    <t>0.9607212227704615</t>
  </si>
  <si>
    <t>27.8min</t>
  </si>
  <si>
    <t>9f7faa49e75e4af7ad58b960b36169d6</t>
  </si>
  <si>
    <t>Pipeline con Standardizzazione e PCA</t>
  </si>
  <si>
    <t>0.9941066583640973</t>
  </si>
  <si>
    <t>0.41501103752759383</t>
  </si>
  <si>
    <t>0.8245614035087719</t>
  </si>
  <si>
    <t>0.27728613569321536</t>
  </si>
  <si>
    <t>F1</t>
  </si>
  <si>
    <t>Precision</t>
  </si>
  <si>
    <t>Recall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</si>
  <si>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</si>
  <si>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</si>
  <si>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</si>
  <si>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</si>
  <si>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</si>
  <si>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</si>
  <si>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</si>
  <si>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</si>
  <si>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</si>
  <si>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</si>
  <si>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</si>
  <si>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</si>
  <si>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</si>
  <si>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</si>
  <si>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</si>
  <si>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</si>
  <si>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</si>
  <si>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</si>
  <si>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Categoria[40-49]</t>
  </si>
  <si>
    <t>Categoria[50-59]</t>
  </si>
  <si>
    <t>Categoria[0-39]</t>
  </si>
  <si>
    <t>Categoria[60-69]</t>
  </si>
  <si>
    <t>Categoria[70-100]</t>
  </si>
  <si>
    <t>Media F1</t>
  </si>
  <si>
    <t>Media Precision</t>
  </si>
  <si>
    <t>Media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</si>
</sst>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Semplificato!$B$2:$B$19</c:f>
              <c:numCache>
                <c:formatCode>0.0%</c:formatCode>
                <c:ptCount val="18"/>
                <c:pt idx="0">
                  <c:v>0.57975986277873004</c:v>
                </c:pt>
                <c:pt idx="1">
                  <c:v>0.57507987220447199</c:v>
                </c:pt>
                <c:pt idx="2">
                  <c:v>0.57418111753371803</c:v>
                </c:pt>
                <c:pt idx="3">
                  <c:v>0.57192982456140296</c:v>
                </c:pt>
                <c:pt idx="4">
                  <c:v>0.56756756756756699</c:v>
                </c:pt>
                <c:pt idx="5">
                  <c:v>0.55792682926829196</c:v>
                </c:pt>
                <c:pt idx="6">
                  <c:v>0.55212355212355202</c:v>
                </c:pt>
                <c:pt idx="7">
                  <c:v>0.55058043117744604</c:v>
                </c:pt>
                <c:pt idx="8">
                  <c:v>0.55038759689922401</c:v>
                </c:pt>
                <c:pt idx="9">
                  <c:v>0.54927302100161501</c:v>
                </c:pt>
                <c:pt idx="10">
                  <c:v>0.54684512428298204</c:v>
                </c:pt>
                <c:pt idx="11">
                  <c:v>0.53384912959381003</c:v>
                </c:pt>
                <c:pt idx="12">
                  <c:v>0.52488687782805399</c:v>
                </c:pt>
                <c:pt idx="13">
                  <c:v>0.50463821892393301</c:v>
                </c:pt>
                <c:pt idx="14">
                  <c:v>0.49526066350710901</c:v>
                </c:pt>
                <c:pt idx="15">
                  <c:v>0.47123893805309702</c:v>
                </c:pt>
                <c:pt idx="16">
                  <c:v>0.42857142857142799</c:v>
                </c:pt>
                <c:pt idx="17">
                  <c:v>0.415011037527593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F-4995-B877-38C2DA23F77D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Semplificato!$C$2:$C$19</c:f>
              <c:numCache>
                <c:formatCode>0.0%</c:formatCode>
                <c:ptCount val="18"/>
                <c:pt idx="0">
                  <c:v>0.69262295081967196</c:v>
                </c:pt>
                <c:pt idx="1">
                  <c:v>0.62717770034843201</c:v>
                </c:pt>
                <c:pt idx="2">
                  <c:v>0.82777777777777695</c:v>
                </c:pt>
                <c:pt idx="3">
                  <c:v>0.70562770562770505</c:v>
                </c:pt>
                <c:pt idx="4">
                  <c:v>0.82122905027932902</c:v>
                </c:pt>
                <c:pt idx="5">
                  <c:v>0.57728706624605597</c:v>
                </c:pt>
                <c:pt idx="6">
                  <c:v>0.79888268156424502</c:v>
                </c:pt>
                <c:pt idx="7">
                  <c:v>0.62878787878787801</c:v>
                </c:pt>
                <c:pt idx="8">
                  <c:v>0.80225988700564899</c:v>
                </c:pt>
                <c:pt idx="9">
                  <c:v>0.60714285714285698</c:v>
                </c:pt>
                <c:pt idx="10">
                  <c:v>0.77717391304347805</c:v>
                </c:pt>
                <c:pt idx="11">
                  <c:v>0.77528089887640395</c:v>
                </c:pt>
                <c:pt idx="12">
                  <c:v>0.53703703703703698</c:v>
                </c:pt>
                <c:pt idx="13">
                  <c:v>0.68</c:v>
                </c:pt>
                <c:pt idx="14">
                  <c:v>0.41386138613861301</c:v>
                </c:pt>
                <c:pt idx="15">
                  <c:v>0.376991150442477</c:v>
                </c:pt>
                <c:pt idx="16">
                  <c:v>0.43243243243243201</c:v>
                </c:pt>
                <c:pt idx="17">
                  <c:v>0.82456140350877105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F-4995-B877-38C2DA23F77D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Semplificato!$D$2:$D$19</c:f>
              <c:numCache>
                <c:formatCode>0.0%</c:formatCode>
                <c:ptCount val="18"/>
                <c:pt idx="0">
                  <c:v>0.498525073746312</c:v>
                </c:pt>
                <c:pt idx="1">
                  <c:v>0.53097345132743301</c:v>
                </c:pt>
                <c:pt idx="2">
                  <c:v>0.43952802359881998</c:v>
                </c:pt>
                <c:pt idx="3">
                  <c:v>0.48082595870206402</c:v>
                </c:pt>
                <c:pt idx="4">
                  <c:v>0.43362831858407003</c:v>
                </c:pt>
                <c:pt idx="5">
                  <c:v>0.53982300884955703</c:v>
                </c:pt>
                <c:pt idx="6">
                  <c:v>0.421828908554572</c:v>
                </c:pt>
                <c:pt idx="7">
                  <c:v>0.48967551622418798</c:v>
                </c:pt>
                <c:pt idx="8">
                  <c:v>0.418879056047197</c:v>
                </c:pt>
                <c:pt idx="9">
                  <c:v>0.50147492625368695</c:v>
                </c:pt>
                <c:pt idx="10">
                  <c:v>0.421828908554572</c:v>
                </c:pt>
                <c:pt idx="11">
                  <c:v>0.40707964601769903</c:v>
                </c:pt>
                <c:pt idx="12">
                  <c:v>0.51327433628318497</c:v>
                </c:pt>
                <c:pt idx="13">
                  <c:v>0.40117994100294901</c:v>
                </c:pt>
                <c:pt idx="14">
                  <c:v>0.61651917404129797</c:v>
                </c:pt>
                <c:pt idx="15">
                  <c:v>0.62831858407079599</c:v>
                </c:pt>
                <c:pt idx="16">
                  <c:v>0.42477876106194601</c:v>
                </c:pt>
                <c:pt idx="17">
                  <c:v>0.27728613569321497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F-4995-B877-38C2DA23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Semplificato!$E$2:$E$19</c:f>
              <c:numCache>
                <c:formatCode>0%</c:formatCode>
                <c:ptCount val="18"/>
                <c:pt idx="0">
                  <c:v>0.53050617185577942</c:v>
                </c:pt>
                <c:pt idx="1">
                  <c:v>0.53050617185577942</c:v>
                </c:pt>
                <c:pt idx="2">
                  <c:v>0.53050617185577942</c:v>
                </c:pt>
                <c:pt idx="3">
                  <c:v>0.53050617185577942</c:v>
                </c:pt>
                <c:pt idx="4">
                  <c:v>0.53050617185577942</c:v>
                </c:pt>
                <c:pt idx="5">
                  <c:v>0.53050617185577942</c:v>
                </c:pt>
                <c:pt idx="6">
                  <c:v>0.53050617185577942</c:v>
                </c:pt>
                <c:pt idx="7">
                  <c:v>0.53050617185577942</c:v>
                </c:pt>
                <c:pt idx="8">
                  <c:v>0.53050617185577942</c:v>
                </c:pt>
                <c:pt idx="9">
                  <c:v>0.53050617185577942</c:v>
                </c:pt>
                <c:pt idx="10">
                  <c:v>0.53050617185577942</c:v>
                </c:pt>
                <c:pt idx="11">
                  <c:v>0.53050617185577942</c:v>
                </c:pt>
                <c:pt idx="12">
                  <c:v>0.53050617185577942</c:v>
                </c:pt>
                <c:pt idx="13">
                  <c:v>0.53050617185577942</c:v>
                </c:pt>
                <c:pt idx="14">
                  <c:v>0.53050617185577942</c:v>
                </c:pt>
                <c:pt idx="15">
                  <c:v>0.53050617185577942</c:v>
                </c:pt>
                <c:pt idx="16">
                  <c:v>0.53050617185577942</c:v>
                </c:pt>
                <c:pt idx="17">
                  <c:v>0.53050617185577942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F-4995-B877-38C2DA23F77D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Semplificato!$F$2:$F$19</c:f>
              <c:numCache>
                <c:formatCode>0%</c:formatCode>
                <c:ptCount val="18"/>
                <c:pt idx="0">
                  <c:v>0.66145187650437842</c:v>
                </c:pt>
                <c:pt idx="1">
                  <c:v>0.66145187650437842</c:v>
                </c:pt>
                <c:pt idx="2">
                  <c:v>0.66145187650437842</c:v>
                </c:pt>
                <c:pt idx="3">
                  <c:v>0.66145187650437842</c:v>
                </c:pt>
                <c:pt idx="4">
                  <c:v>0.66145187650437842</c:v>
                </c:pt>
                <c:pt idx="5">
                  <c:v>0.66145187650437842</c:v>
                </c:pt>
                <c:pt idx="6">
                  <c:v>0.66145187650437842</c:v>
                </c:pt>
                <c:pt idx="7">
                  <c:v>0.66145187650437842</c:v>
                </c:pt>
                <c:pt idx="8">
                  <c:v>0.66145187650437842</c:v>
                </c:pt>
                <c:pt idx="9">
                  <c:v>0.66145187650437842</c:v>
                </c:pt>
                <c:pt idx="10">
                  <c:v>0.66145187650437842</c:v>
                </c:pt>
                <c:pt idx="11">
                  <c:v>0.66145187650437842</c:v>
                </c:pt>
                <c:pt idx="12">
                  <c:v>0.66145187650437842</c:v>
                </c:pt>
                <c:pt idx="13">
                  <c:v>0.66145187650437842</c:v>
                </c:pt>
                <c:pt idx="14">
                  <c:v>0.66145187650437842</c:v>
                </c:pt>
                <c:pt idx="15">
                  <c:v>0.66145187650437842</c:v>
                </c:pt>
                <c:pt idx="16">
                  <c:v>0.66145187650437842</c:v>
                </c:pt>
                <c:pt idx="17">
                  <c:v>0.66145187650437842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F-4995-B877-38C2DA23F77D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Semplificato!$G$2:$G$19</c:f>
              <c:numCache>
                <c:formatCode>0%</c:formatCode>
                <c:ptCount val="18"/>
                <c:pt idx="0">
                  <c:v>0.46919042936742006</c:v>
                </c:pt>
                <c:pt idx="1">
                  <c:v>0.46919042936742006</c:v>
                </c:pt>
                <c:pt idx="2">
                  <c:v>0.46919042936742006</c:v>
                </c:pt>
                <c:pt idx="3">
                  <c:v>0.46919042936742006</c:v>
                </c:pt>
                <c:pt idx="4">
                  <c:v>0.46919042936742006</c:v>
                </c:pt>
                <c:pt idx="5">
                  <c:v>0.46919042936742006</c:v>
                </c:pt>
                <c:pt idx="6">
                  <c:v>0.46919042936742006</c:v>
                </c:pt>
                <c:pt idx="7">
                  <c:v>0.46919042936742006</c:v>
                </c:pt>
                <c:pt idx="8">
                  <c:v>0.46919042936742006</c:v>
                </c:pt>
                <c:pt idx="9">
                  <c:v>0.46919042936742006</c:v>
                </c:pt>
                <c:pt idx="10">
                  <c:v>0.46919042936742006</c:v>
                </c:pt>
                <c:pt idx="11">
                  <c:v>0.46919042936742006</c:v>
                </c:pt>
                <c:pt idx="12">
                  <c:v>0.46919042936742006</c:v>
                </c:pt>
                <c:pt idx="13">
                  <c:v>0.46919042936742006</c:v>
                </c:pt>
                <c:pt idx="14">
                  <c:v>0.46919042936742006</c:v>
                </c:pt>
                <c:pt idx="15">
                  <c:v>0.46919042936742006</c:v>
                </c:pt>
                <c:pt idx="16">
                  <c:v>0.46919042936742006</c:v>
                </c:pt>
                <c:pt idx="17">
                  <c:v>0.46919042936742006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CF-4995-B877-38C2DA23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Semplificato!$B$25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Semplificato!$B$26:$B$30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F-4644-AEF8-C6E0DB5906D4}"/>
            </c:ext>
          </c:extLst>
        </c:ser>
        <c:ser>
          <c:idx val="1"/>
          <c:order val="1"/>
          <c:tx>
            <c:strRef>
              <c:f>Semplificato!$C$25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Semplificato!$C$26:$C$30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F-4644-AEF8-C6E0DB5906D4}"/>
            </c:ext>
          </c:extLst>
        </c:ser>
        <c:ser>
          <c:idx val="2"/>
          <c:order val="2"/>
          <c:tx>
            <c:strRef>
              <c:f>Semplificato!$D$25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Semplificato!$D$26:$D$30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F-4644-AEF8-C6E0DB590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333375</xdr:colOff>
      <xdr:row>24</xdr:row>
      <xdr:rowOff>89535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9C77F4-AE0B-48F8-9617-5FF8AECF7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30</xdr:row>
      <xdr:rowOff>45720</xdr:rowOff>
    </xdr:from>
    <xdr:to>
      <xdr:col>17</xdr:col>
      <xdr:colOff>550545</xdr:colOff>
      <xdr:row>46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2B3455-7EEE-4085-ACE5-B0650CEC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C28" sqref="C28"/>
    </sheetView>
  </sheetViews>
  <sheetFormatPr defaultRowHeight="14.4" x14ac:dyDescent="0.3"/>
  <cols>
    <col min="1" max="1" width="19.109375" customWidth="1"/>
    <col min="4" max="4" width="8.88671875" customWidth="1"/>
    <col min="9" max="9" width="27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44843.951284722221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s">
        <v>23</v>
      </c>
      <c r="L2" t="s">
        <v>24</v>
      </c>
      <c r="N2" t="s">
        <v>25</v>
      </c>
      <c r="O2" t="s">
        <v>26</v>
      </c>
    </row>
    <row r="3" spans="1:16" x14ac:dyDescent="0.3">
      <c r="A3" s="1">
        <v>44843.855740740742</v>
      </c>
      <c r="B3" t="s">
        <v>27</v>
      </c>
      <c r="C3" t="s">
        <v>28</v>
      </c>
      <c r="D3" t="s">
        <v>29</v>
      </c>
      <c r="E3" t="s">
        <v>19</v>
      </c>
      <c r="F3" t="s">
        <v>20</v>
      </c>
      <c r="G3" t="s">
        <v>21</v>
      </c>
      <c r="H3" t="s">
        <v>22</v>
      </c>
      <c r="K3" t="s">
        <v>30</v>
      </c>
      <c r="L3" t="s">
        <v>31</v>
      </c>
      <c r="N3" t="s">
        <v>32</v>
      </c>
      <c r="O3" t="s">
        <v>33</v>
      </c>
    </row>
    <row r="4" spans="1:16" x14ac:dyDescent="0.3">
      <c r="A4" s="1">
        <v>44843.752800925926</v>
      </c>
      <c r="B4" t="s">
        <v>34</v>
      </c>
      <c r="C4" t="s">
        <v>35</v>
      </c>
      <c r="D4" t="s">
        <v>36</v>
      </c>
      <c r="E4" t="s">
        <v>19</v>
      </c>
      <c r="F4" t="s">
        <v>20</v>
      </c>
      <c r="G4" t="s">
        <v>21</v>
      </c>
      <c r="H4" t="s">
        <v>22</v>
      </c>
      <c r="K4" t="s">
        <v>37</v>
      </c>
      <c r="L4" t="s">
        <v>38</v>
      </c>
      <c r="N4" t="s">
        <v>39</v>
      </c>
      <c r="O4" t="s">
        <v>40</v>
      </c>
    </row>
    <row r="5" spans="1:16" x14ac:dyDescent="0.3">
      <c r="A5" s="1">
        <v>44843.790625000001</v>
      </c>
      <c r="B5" t="s">
        <v>41</v>
      </c>
      <c r="C5" t="s">
        <v>42</v>
      </c>
      <c r="D5" t="s">
        <v>43</v>
      </c>
      <c r="E5" t="s">
        <v>19</v>
      </c>
      <c r="F5" t="s">
        <v>20</v>
      </c>
      <c r="G5" t="s">
        <v>21</v>
      </c>
      <c r="H5" t="s">
        <v>22</v>
      </c>
      <c r="K5" t="s">
        <v>44</v>
      </c>
      <c r="L5" t="s">
        <v>45</v>
      </c>
      <c r="N5" t="s">
        <v>46</v>
      </c>
      <c r="O5" t="s">
        <v>47</v>
      </c>
    </row>
    <row r="6" spans="1:16" x14ac:dyDescent="0.3">
      <c r="A6" s="1">
        <v>44843.762523148151</v>
      </c>
      <c r="B6" t="s">
        <v>48</v>
      </c>
      <c r="C6" t="s">
        <v>49</v>
      </c>
      <c r="D6" t="s">
        <v>50</v>
      </c>
      <c r="E6" t="s">
        <v>19</v>
      </c>
      <c r="F6" t="s">
        <v>20</v>
      </c>
      <c r="G6" t="s">
        <v>21</v>
      </c>
      <c r="H6" t="s">
        <v>22</v>
      </c>
      <c r="K6" t="s">
        <v>51</v>
      </c>
      <c r="L6" t="s">
        <v>52</v>
      </c>
      <c r="N6" t="s">
        <v>53</v>
      </c>
      <c r="O6" t="s">
        <v>54</v>
      </c>
    </row>
    <row r="7" spans="1:16" x14ac:dyDescent="0.3">
      <c r="A7" s="1">
        <v>44843.902314814812</v>
      </c>
      <c r="B7" t="s">
        <v>55</v>
      </c>
      <c r="C7" t="s">
        <v>56</v>
      </c>
      <c r="D7" t="s">
        <v>57</v>
      </c>
      <c r="E7" t="s">
        <v>19</v>
      </c>
      <c r="F7" t="s">
        <v>20</v>
      </c>
      <c r="G7" t="s">
        <v>21</v>
      </c>
      <c r="H7" t="s">
        <v>22</v>
      </c>
      <c r="I7" t="s">
        <v>58</v>
      </c>
      <c r="K7" t="s">
        <v>59</v>
      </c>
      <c r="L7" t="s">
        <v>60</v>
      </c>
      <c r="M7">
        <v>14</v>
      </c>
      <c r="N7" t="s">
        <v>61</v>
      </c>
      <c r="O7" t="s">
        <v>62</v>
      </c>
    </row>
    <row r="8" spans="1:16" x14ac:dyDescent="0.3">
      <c r="A8" s="1">
        <v>44843.845405092594</v>
      </c>
      <c r="B8" t="s">
        <v>63</v>
      </c>
      <c r="C8" t="s">
        <v>64</v>
      </c>
      <c r="D8" t="s">
        <v>65</v>
      </c>
      <c r="E8" t="s">
        <v>19</v>
      </c>
      <c r="F8" t="s">
        <v>20</v>
      </c>
      <c r="G8" t="s">
        <v>21</v>
      </c>
      <c r="H8" t="s">
        <v>22</v>
      </c>
      <c r="I8" t="s">
        <v>58</v>
      </c>
      <c r="K8" t="s">
        <v>66</v>
      </c>
      <c r="L8" t="s">
        <v>67</v>
      </c>
      <c r="M8">
        <v>14</v>
      </c>
      <c r="N8" t="s">
        <v>68</v>
      </c>
      <c r="O8" t="s">
        <v>69</v>
      </c>
    </row>
    <row r="9" spans="1:16" x14ac:dyDescent="0.3">
      <c r="A9" s="1">
        <v>44844.092881944445</v>
      </c>
      <c r="B9" t="s">
        <v>70</v>
      </c>
      <c r="C9" t="s">
        <v>71</v>
      </c>
      <c r="D9" t="s">
        <v>72</v>
      </c>
      <c r="E9" t="s">
        <v>19</v>
      </c>
      <c r="F9" t="s">
        <v>20</v>
      </c>
      <c r="G9" t="s">
        <v>21</v>
      </c>
      <c r="H9" t="s">
        <v>22</v>
      </c>
      <c r="I9" t="s">
        <v>58</v>
      </c>
      <c r="K9" t="s">
        <v>73</v>
      </c>
      <c r="L9" t="s">
        <v>74</v>
      </c>
      <c r="M9">
        <v>14</v>
      </c>
      <c r="N9" t="s">
        <v>75</v>
      </c>
      <c r="O9" t="s">
        <v>76</v>
      </c>
    </row>
    <row r="10" spans="1:16" x14ac:dyDescent="0.3">
      <c r="A10" s="1">
        <v>44843.771851851852</v>
      </c>
      <c r="B10" t="s">
        <v>77</v>
      </c>
      <c r="C10" t="s">
        <v>78</v>
      </c>
      <c r="D10" t="s">
        <v>79</v>
      </c>
      <c r="E10" t="s">
        <v>19</v>
      </c>
      <c r="F10" t="s">
        <v>20</v>
      </c>
      <c r="G10" t="s">
        <v>21</v>
      </c>
      <c r="H10" t="s">
        <v>22</v>
      </c>
      <c r="K10" t="s">
        <v>66</v>
      </c>
      <c r="L10" t="s">
        <v>80</v>
      </c>
      <c r="N10" t="s">
        <v>81</v>
      </c>
      <c r="O10" t="s">
        <v>82</v>
      </c>
    </row>
    <row r="11" spans="1:16" x14ac:dyDescent="0.3">
      <c r="A11" s="1">
        <v>44843.777187500003</v>
      </c>
      <c r="B11" t="s">
        <v>83</v>
      </c>
      <c r="C11" t="s">
        <v>84</v>
      </c>
      <c r="D11" t="s">
        <v>85</v>
      </c>
      <c r="E11" t="s">
        <v>19</v>
      </c>
      <c r="F11" t="s">
        <v>20</v>
      </c>
      <c r="G11" t="s">
        <v>21</v>
      </c>
      <c r="H11" t="s">
        <v>22</v>
      </c>
      <c r="J11">
        <v>3</v>
      </c>
      <c r="K11" t="s">
        <v>86</v>
      </c>
      <c r="L11" t="s">
        <v>87</v>
      </c>
      <c r="N11" t="s">
        <v>88</v>
      </c>
      <c r="O11" t="s">
        <v>89</v>
      </c>
      <c r="P11" t="s">
        <v>90</v>
      </c>
    </row>
    <row r="12" spans="1:16" x14ac:dyDescent="0.3">
      <c r="A12" s="1">
        <v>44843.784629629627</v>
      </c>
      <c r="B12" t="s">
        <v>91</v>
      </c>
      <c r="C12" t="s">
        <v>92</v>
      </c>
      <c r="D12" t="s">
        <v>93</v>
      </c>
      <c r="E12" t="s">
        <v>19</v>
      </c>
      <c r="F12" t="s">
        <v>20</v>
      </c>
      <c r="G12" t="s">
        <v>21</v>
      </c>
      <c r="H12" t="s">
        <v>22</v>
      </c>
      <c r="I12" t="s">
        <v>58</v>
      </c>
      <c r="K12" t="s">
        <v>94</v>
      </c>
      <c r="L12" t="s">
        <v>95</v>
      </c>
      <c r="M12">
        <v>14</v>
      </c>
      <c r="N12" t="s">
        <v>96</v>
      </c>
      <c r="O12" t="s">
        <v>69</v>
      </c>
    </row>
    <row r="13" spans="1:16" x14ac:dyDescent="0.3">
      <c r="A13" s="1">
        <v>44843.9455787037</v>
      </c>
      <c r="B13" t="s">
        <v>97</v>
      </c>
      <c r="C13" t="s">
        <v>98</v>
      </c>
      <c r="D13" t="s">
        <v>99</v>
      </c>
      <c r="E13" t="s">
        <v>19</v>
      </c>
      <c r="F13" t="s">
        <v>20</v>
      </c>
      <c r="G13" t="s">
        <v>21</v>
      </c>
      <c r="H13" t="s">
        <v>22</v>
      </c>
      <c r="I13" t="s">
        <v>58</v>
      </c>
      <c r="K13" t="s">
        <v>100</v>
      </c>
      <c r="L13" t="s">
        <v>101</v>
      </c>
      <c r="M13">
        <v>14</v>
      </c>
      <c r="N13" t="s">
        <v>102</v>
      </c>
      <c r="O13" t="s">
        <v>103</v>
      </c>
    </row>
    <row r="14" spans="1:16" x14ac:dyDescent="0.3">
      <c r="A14" s="1">
        <v>44844.054594907408</v>
      </c>
      <c r="B14" t="s">
        <v>104</v>
      </c>
      <c r="C14" t="s">
        <v>105</v>
      </c>
      <c r="D14" t="s">
        <v>106</v>
      </c>
      <c r="E14" t="s">
        <v>19</v>
      </c>
      <c r="F14" t="s">
        <v>20</v>
      </c>
      <c r="G14" t="s">
        <v>21</v>
      </c>
      <c r="H14" t="s">
        <v>22</v>
      </c>
      <c r="I14" t="s">
        <v>58</v>
      </c>
      <c r="K14" t="s">
        <v>107</v>
      </c>
      <c r="L14" t="s">
        <v>108</v>
      </c>
      <c r="M14">
        <v>14</v>
      </c>
      <c r="N14" t="s">
        <v>109</v>
      </c>
      <c r="O14" t="s">
        <v>110</v>
      </c>
    </row>
    <row r="15" spans="1:16" x14ac:dyDescent="0.3">
      <c r="A15" s="1">
        <v>44843.833796296298</v>
      </c>
      <c r="B15" t="s">
        <v>111</v>
      </c>
      <c r="C15" t="s">
        <v>112</v>
      </c>
      <c r="D15" t="s">
        <v>113</v>
      </c>
      <c r="E15" t="s">
        <v>19</v>
      </c>
      <c r="F15" t="s">
        <v>20</v>
      </c>
      <c r="G15" t="s">
        <v>21</v>
      </c>
      <c r="H15" t="s">
        <v>22</v>
      </c>
      <c r="J15">
        <v>5</v>
      </c>
      <c r="K15" t="s">
        <v>114</v>
      </c>
      <c r="L15" t="s">
        <v>115</v>
      </c>
      <c r="N15" t="s">
        <v>116</v>
      </c>
      <c r="O15" t="s">
        <v>117</v>
      </c>
      <c r="P15" t="s">
        <v>118</v>
      </c>
    </row>
    <row r="16" spans="1:16" x14ac:dyDescent="0.3">
      <c r="A16" s="1">
        <v>44843.87872685185</v>
      </c>
      <c r="B16" t="s">
        <v>119</v>
      </c>
      <c r="C16" t="s">
        <v>120</v>
      </c>
      <c r="D16" t="s">
        <v>121</v>
      </c>
      <c r="E16" t="s">
        <v>19</v>
      </c>
      <c r="F16" t="s">
        <v>20</v>
      </c>
      <c r="G16" t="s">
        <v>21</v>
      </c>
      <c r="H16" t="s">
        <v>22</v>
      </c>
      <c r="J16">
        <v>5</v>
      </c>
      <c r="K16" t="s">
        <v>122</v>
      </c>
      <c r="L16" t="s">
        <v>123</v>
      </c>
      <c r="N16" t="s">
        <v>124</v>
      </c>
      <c r="O16" t="s">
        <v>125</v>
      </c>
      <c r="P16" t="s">
        <v>118</v>
      </c>
    </row>
    <row r="17" spans="1:16" x14ac:dyDescent="0.3">
      <c r="A17" s="1">
        <v>44844.077453703707</v>
      </c>
      <c r="B17" t="s">
        <v>126</v>
      </c>
      <c r="C17" t="s">
        <v>127</v>
      </c>
      <c r="D17" t="s">
        <v>128</v>
      </c>
      <c r="E17" t="s">
        <v>19</v>
      </c>
      <c r="F17" t="s">
        <v>20</v>
      </c>
      <c r="G17" t="s">
        <v>21</v>
      </c>
      <c r="H17" t="s">
        <v>22</v>
      </c>
      <c r="J17">
        <v>3</v>
      </c>
      <c r="K17" t="s">
        <v>129</v>
      </c>
      <c r="L17" t="s">
        <v>130</v>
      </c>
      <c r="N17" t="s">
        <v>131</v>
      </c>
      <c r="O17" t="s">
        <v>132</v>
      </c>
      <c r="P17" t="s">
        <v>90</v>
      </c>
    </row>
    <row r="18" spans="1:16" x14ac:dyDescent="0.3">
      <c r="A18" s="1">
        <v>44843.970092592594</v>
      </c>
      <c r="B18" t="s">
        <v>133</v>
      </c>
      <c r="C18" t="s">
        <v>134</v>
      </c>
      <c r="D18" t="s">
        <v>135</v>
      </c>
      <c r="E18" t="s">
        <v>19</v>
      </c>
      <c r="F18" t="s">
        <v>20</v>
      </c>
      <c r="G18" t="s">
        <v>21</v>
      </c>
      <c r="H18" t="s">
        <v>22</v>
      </c>
      <c r="J18">
        <v>17</v>
      </c>
      <c r="K18" t="s">
        <v>136</v>
      </c>
      <c r="L18" t="s">
        <v>137</v>
      </c>
      <c r="N18" t="s">
        <v>138</v>
      </c>
      <c r="O18" t="s">
        <v>139</v>
      </c>
      <c r="P18" t="s">
        <v>140</v>
      </c>
    </row>
    <row r="19" spans="1:16" x14ac:dyDescent="0.3">
      <c r="A19" s="1">
        <v>44843.926307870373</v>
      </c>
      <c r="B19" t="s">
        <v>141</v>
      </c>
      <c r="C19" t="s">
        <v>142</v>
      </c>
      <c r="D19" t="s">
        <v>143</v>
      </c>
      <c r="E19" t="s">
        <v>19</v>
      </c>
      <c r="F19" t="s">
        <v>20</v>
      </c>
      <c r="G19" t="s">
        <v>21</v>
      </c>
      <c r="H19" t="s">
        <v>22</v>
      </c>
      <c r="J19">
        <v>17</v>
      </c>
      <c r="K19" t="s">
        <v>144</v>
      </c>
      <c r="L19" t="s">
        <v>145</v>
      </c>
      <c r="N19" t="s">
        <v>146</v>
      </c>
      <c r="O19" t="s">
        <v>147</v>
      </c>
      <c r="P19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B27" sqref="B27"/>
    </sheetView>
  </sheetViews>
  <sheetFormatPr defaultRowHeight="14.4" x14ac:dyDescent="0.3"/>
  <cols>
    <col min="1" max="1" width="26.44140625" customWidth="1"/>
    <col min="2" max="2" width="26.21875" customWidth="1"/>
    <col min="3" max="3" width="20.109375" customWidth="1"/>
    <col min="4" max="4" width="20" customWidth="1"/>
  </cols>
  <sheetData>
    <row r="1" spans="1:7" x14ac:dyDescent="0.3">
      <c r="B1" s="3" t="s">
        <v>148</v>
      </c>
      <c r="C1" s="3" t="s">
        <v>149</v>
      </c>
      <c r="D1" s="3" t="s">
        <v>150</v>
      </c>
      <c r="E1" s="3" t="s">
        <v>174</v>
      </c>
      <c r="F1" s="3" t="s">
        <v>175</v>
      </c>
      <c r="G1" s="3" t="s">
        <v>176</v>
      </c>
    </row>
    <row r="2" spans="1:7" x14ac:dyDescent="0.3">
      <c r="A2" t="s">
        <v>151</v>
      </c>
      <c r="B2" s="2">
        <v>0.57975986277873004</v>
      </c>
      <c r="C2" s="2">
        <v>0.69262295081967196</v>
      </c>
      <c r="D2" s="2">
        <v>0.498525073746312</v>
      </c>
      <c r="E2" s="5">
        <f>AVERAGE(B2:B19)</f>
        <v>0.53050617185577942</v>
      </c>
      <c r="F2" s="5">
        <f>AVERAGE(C2:C19)</f>
        <v>0.66145187650437842</v>
      </c>
      <c r="G2" s="5">
        <f>AVERAGE(D2:D19)</f>
        <v>0.46919042936742006</v>
      </c>
    </row>
    <row r="3" spans="1:7" x14ac:dyDescent="0.3">
      <c r="A3" t="s">
        <v>152</v>
      </c>
      <c r="B3" s="2">
        <v>0.57507987220447199</v>
      </c>
      <c r="C3" s="2">
        <v>0.62717770034843201</v>
      </c>
      <c r="D3" s="2">
        <v>0.53097345132743301</v>
      </c>
      <c r="E3" s="5">
        <f>AVERAGE(B2:B19)</f>
        <v>0.53050617185577942</v>
      </c>
      <c r="F3" s="5">
        <f>AVERAGE(C2:C19)</f>
        <v>0.66145187650437842</v>
      </c>
      <c r="G3" s="5">
        <f>AVERAGE(D2:D19)</f>
        <v>0.46919042936742006</v>
      </c>
    </row>
    <row r="4" spans="1:7" x14ac:dyDescent="0.3">
      <c r="A4" t="s">
        <v>153</v>
      </c>
      <c r="B4" s="2">
        <v>0.57418111753371803</v>
      </c>
      <c r="C4" s="2">
        <v>0.82777777777777695</v>
      </c>
      <c r="D4" s="2">
        <v>0.43952802359881998</v>
      </c>
      <c r="E4" s="5">
        <f>AVERAGE(B2:B19)</f>
        <v>0.53050617185577942</v>
      </c>
      <c r="F4" s="5">
        <f>AVERAGE(C2:C19)</f>
        <v>0.66145187650437842</v>
      </c>
      <c r="G4" s="5">
        <f>AVERAGE(D2:D19)</f>
        <v>0.46919042936742006</v>
      </c>
    </row>
    <row r="5" spans="1:7" x14ac:dyDescent="0.3">
      <c r="A5" t="s">
        <v>154</v>
      </c>
      <c r="B5" s="2">
        <v>0.57192982456140296</v>
      </c>
      <c r="C5" s="2">
        <v>0.70562770562770505</v>
      </c>
      <c r="D5" s="2">
        <v>0.48082595870206402</v>
      </c>
      <c r="E5" s="5">
        <f>AVERAGE(B2:B19)</f>
        <v>0.53050617185577942</v>
      </c>
      <c r="F5" s="5">
        <f>AVERAGE(C2:C19)</f>
        <v>0.66145187650437842</v>
      </c>
      <c r="G5" s="5">
        <f>AVERAGE(D2:D19)</f>
        <v>0.46919042936742006</v>
      </c>
    </row>
    <row r="6" spans="1:7" x14ac:dyDescent="0.3">
      <c r="A6" t="s">
        <v>155</v>
      </c>
      <c r="B6" s="2">
        <v>0.56756756756756699</v>
      </c>
      <c r="C6" s="2">
        <v>0.82122905027932902</v>
      </c>
      <c r="D6" s="2">
        <v>0.43362831858407003</v>
      </c>
      <c r="E6" s="5">
        <f>AVERAGE(B2:B19)</f>
        <v>0.53050617185577942</v>
      </c>
      <c r="F6" s="5">
        <f>AVERAGE(C2:C19)</f>
        <v>0.66145187650437842</v>
      </c>
      <c r="G6" s="5">
        <f>AVERAGE(D2:D19)</f>
        <v>0.46919042936742006</v>
      </c>
    </row>
    <row r="7" spans="1:7" x14ac:dyDescent="0.3">
      <c r="A7" t="s">
        <v>156</v>
      </c>
      <c r="B7" s="2">
        <v>0.55792682926829196</v>
      </c>
      <c r="C7" s="2">
        <v>0.57728706624605597</v>
      </c>
      <c r="D7" s="2">
        <v>0.53982300884955703</v>
      </c>
      <c r="E7" s="5">
        <f>AVERAGE(B2:B19)</f>
        <v>0.53050617185577942</v>
      </c>
      <c r="F7" s="5">
        <f>AVERAGE(C2:C19)</f>
        <v>0.66145187650437842</v>
      </c>
      <c r="G7" s="5">
        <f>AVERAGE(D2:D19)</f>
        <v>0.46919042936742006</v>
      </c>
    </row>
    <row r="8" spans="1:7" x14ac:dyDescent="0.3">
      <c r="A8" t="s">
        <v>157</v>
      </c>
      <c r="B8" s="2">
        <v>0.55212355212355202</v>
      </c>
      <c r="C8" s="2">
        <v>0.79888268156424502</v>
      </c>
      <c r="D8" s="2">
        <v>0.421828908554572</v>
      </c>
      <c r="E8" s="5">
        <f>AVERAGE(B2:B19)</f>
        <v>0.53050617185577942</v>
      </c>
      <c r="F8" s="5">
        <f>AVERAGE(C2:C19)</f>
        <v>0.66145187650437842</v>
      </c>
      <c r="G8" s="5">
        <f>AVERAGE(D2:D19)</f>
        <v>0.46919042936742006</v>
      </c>
    </row>
    <row r="9" spans="1:7" x14ac:dyDescent="0.3">
      <c r="A9" t="s">
        <v>158</v>
      </c>
      <c r="B9" s="2">
        <v>0.55058043117744604</v>
      </c>
      <c r="C9" s="2">
        <v>0.62878787878787801</v>
      </c>
      <c r="D9" s="2">
        <v>0.48967551622418798</v>
      </c>
      <c r="E9" s="5">
        <f>AVERAGE(B2:B19)</f>
        <v>0.53050617185577942</v>
      </c>
      <c r="F9" s="5">
        <f>AVERAGE(C2:C19)</f>
        <v>0.66145187650437842</v>
      </c>
      <c r="G9" s="5">
        <f>AVERAGE(D2:D19)</f>
        <v>0.46919042936742006</v>
      </c>
    </row>
    <row r="10" spans="1:7" x14ac:dyDescent="0.3">
      <c r="A10" t="s">
        <v>159</v>
      </c>
      <c r="B10" s="2">
        <v>0.55038759689922401</v>
      </c>
      <c r="C10" s="2">
        <v>0.80225988700564899</v>
      </c>
      <c r="D10" s="2">
        <v>0.418879056047197</v>
      </c>
      <c r="E10" s="5">
        <f>AVERAGE(B2:B19)</f>
        <v>0.53050617185577942</v>
      </c>
      <c r="F10" s="5">
        <f>AVERAGE(C2:C19)</f>
        <v>0.66145187650437842</v>
      </c>
      <c r="G10" s="5">
        <f>AVERAGE(D2:D19)</f>
        <v>0.46919042936742006</v>
      </c>
    </row>
    <row r="11" spans="1:7" x14ac:dyDescent="0.3">
      <c r="A11" t="s">
        <v>160</v>
      </c>
      <c r="B11" s="2">
        <v>0.54927302100161501</v>
      </c>
      <c r="C11" s="2">
        <v>0.60714285714285698</v>
      </c>
      <c r="D11" s="2">
        <v>0.50147492625368695</v>
      </c>
      <c r="E11" s="5">
        <f>AVERAGE(B2:B19)</f>
        <v>0.53050617185577942</v>
      </c>
      <c r="F11" s="5">
        <f>AVERAGE(C2:C19)</f>
        <v>0.66145187650437842</v>
      </c>
      <c r="G11" s="5">
        <f>AVERAGE(D2:D19)</f>
        <v>0.46919042936742006</v>
      </c>
    </row>
    <row r="12" spans="1:7" x14ac:dyDescent="0.3">
      <c r="A12" t="s">
        <v>161</v>
      </c>
      <c r="B12" s="2">
        <v>0.54684512428298204</v>
      </c>
      <c r="C12" s="2">
        <v>0.77717391304347805</v>
      </c>
      <c r="D12" s="2">
        <v>0.421828908554572</v>
      </c>
      <c r="E12" s="5">
        <f>AVERAGE(B2:B19)</f>
        <v>0.53050617185577942</v>
      </c>
      <c r="F12" s="5">
        <f>AVERAGE(C2:C19)</f>
        <v>0.66145187650437842</v>
      </c>
      <c r="G12" s="5">
        <f>AVERAGE(D2:D19)</f>
        <v>0.46919042936742006</v>
      </c>
    </row>
    <row r="13" spans="1:7" x14ac:dyDescent="0.3">
      <c r="A13" t="s">
        <v>162</v>
      </c>
      <c r="B13" s="2">
        <v>0.53384912959381003</v>
      </c>
      <c r="C13" s="2">
        <v>0.77528089887640395</v>
      </c>
      <c r="D13" s="2">
        <v>0.40707964601769903</v>
      </c>
      <c r="E13" s="5">
        <f>AVERAGE(B2:B19)</f>
        <v>0.53050617185577942</v>
      </c>
      <c r="F13" s="5">
        <f>AVERAGE(C2:C19)</f>
        <v>0.66145187650437842</v>
      </c>
      <c r="G13" s="5">
        <f>AVERAGE(D2:D19)</f>
        <v>0.46919042936742006</v>
      </c>
    </row>
    <row r="14" spans="1:7" x14ac:dyDescent="0.3">
      <c r="A14" t="s">
        <v>163</v>
      </c>
      <c r="B14" s="2">
        <v>0.52488687782805399</v>
      </c>
      <c r="C14" s="2">
        <v>0.53703703703703698</v>
      </c>
      <c r="D14" s="2">
        <v>0.51327433628318497</v>
      </c>
      <c r="E14" s="5">
        <f>AVERAGE(B2:B19)</f>
        <v>0.53050617185577942</v>
      </c>
      <c r="F14" s="5">
        <f>AVERAGE(C2:C19)</f>
        <v>0.66145187650437842</v>
      </c>
      <c r="G14" s="5">
        <f>AVERAGE(D2:D19)</f>
        <v>0.46919042936742006</v>
      </c>
    </row>
    <row r="15" spans="1:7" x14ac:dyDescent="0.3">
      <c r="A15" t="s">
        <v>164</v>
      </c>
      <c r="B15" s="2">
        <v>0.50463821892393301</v>
      </c>
      <c r="C15" s="2">
        <v>0.68</v>
      </c>
      <c r="D15" s="2">
        <v>0.40117994100294901</v>
      </c>
      <c r="E15" s="5">
        <f>AVERAGE(B2:B19)</f>
        <v>0.53050617185577942</v>
      </c>
      <c r="F15" s="5">
        <f>AVERAGE(C2:C19)</f>
        <v>0.66145187650437842</v>
      </c>
      <c r="G15" s="5">
        <f>AVERAGE(D2:D19)</f>
        <v>0.46919042936742006</v>
      </c>
    </row>
    <row r="16" spans="1:7" x14ac:dyDescent="0.3">
      <c r="A16" t="s">
        <v>165</v>
      </c>
      <c r="B16" s="2">
        <v>0.49526066350710901</v>
      </c>
      <c r="C16" s="2">
        <v>0.41386138613861301</v>
      </c>
      <c r="D16" s="2">
        <v>0.61651917404129797</v>
      </c>
      <c r="E16" s="5">
        <f>AVERAGE(B2:B19)</f>
        <v>0.53050617185577942</v>
      </c>
      <c r="F16" s="5">
        <f>AVERAGE(C2:C19)</f>
        <v>0.66145187650437842</v>
      </c>
      <c r="G16" s="5">
        <f>AVERAGE(D2:D19)</f>
        <v>0.46919042936742006</v>
      </c>
    </row>
    <row r="17" spans="1:7" x14ac:dyDescent="0.3">
      <c r="A17" t="s">
        <v>166</v>
      </c>
      <c r="B17" s="2">
        <v>0.47123893805309702</v>
      </c>
      <c r="C17" s="2">
        <v>0.376991150442477</v>
      </c>
      <c r="D17" s="2">
        <v>0.62831858407079599</v>
      </c>
      <c r="E17" s="5">
        <f>AVERAGE(B2:B19)</f>
        <v>0.53050617185577942</v>
      </c>
      <c r="F17" s="5">
        <f>AVERAGE(C2:C19)</f>
        <v>0.66145187650437842</v>
      </c>
      <c r="G17" s="5">
        <f>AVERAGE(D2:D19)</f>
        <v>0.46919042936742006</v>
      </c>
    </row>
    <row r="18" spans="1:7" x14ac:dyDescent="0.3">
      <c r="A18" t="s">
        <v>167</v>
      </c>
      <c r="B18" s="2">
        <v>0.42857142857142799</v>
      </c>
      <c r="C18" s="2">
        <v>0.43243243243243201</v>
      </c>
      <c r="D18" s="2">
        <v>0.42477876106194601</v>
      </c>
      <c r="E18" s="5">
        <f>AVERAGE(B2:B19)</f>
        <v>0.53050617185577942</v>
      </c>
      <c r="F18" s="5">
        <f>AVERAGE(C2:C19)</f>
        <v>0.66145187650437842</v>
      </c>
      <c r="G18" s="5">
        <f>AVERAGE(D2:D19)</f>
        <v>0.46919042936742006</v>
      </c>
    </row>
    <row r="19" spans="1:7" x14ac:dyDescent="0.3">
      <c r="A19" t="s">
        <v>168</v>
      </c>
      <c r="B19" s="2">
        <v>0.415011037527593</v>
      </c>
      <c r="C19" s="2">
        <v>0.82456140350877105</v>
      </c>
      <c r="D19" s="2">
        <v>0.27728613569321497</v>
      </c>
      <c r="E19" s="5">
        <f>AVERAGE(B2:B19)</f>
        <v>0.53050617185577942</v>
      </c>
      <c r="F19" s="5">
        <f>AVERAGE(C2:C19)</f>
        <v>0.66145187650437842</v>
      </c>
      <c r="G19" s="5">
        <f>AVERAGE(D2:D19)</f>
        <v>0.46919042936742006</v>
      </c>
    </row>
    <row r="25" spans="1:7" x14ac:dyDescent="0.3">
      <c r="B25" s="4" t="s">
        <v>148</v>
      </c>
      <c r="C25" s="4" t="s">
        <v>149</v>
      </c>
      <c r="D25" s="4" t="s">
        <v>150</v>
      </c>
    </row>
    <row r="26" spans="1:7" x14ac:dyDescent="0.3">
      <c r="A26" t="s">
        <v>171</v>
      </c>
      <c r="B26" s="4">
        <f>COUNTIFS(B2:B19,"&lt;40%")</f>
        <v>0</v>
      </c>
      <c r="C26" s="4">
        <f t="shared" ref="C26:D26" si="0">COUNTIFS(C2:C19,"&lt;40%")</f>
        <v>1</v>
      </c>
      <c r="D26" s="4">
        <f t="shared" si="0"/>
        <v>1</v>
      </c>
    </row>
    <row r="27" spans="1:7" x14ac:dyDescent="0.3">
      <c r="A27" t="s">
        <v>169</v>
      </c>
      <c r="B27" s="4">
        <f>COUNTIFS(B2:B19,"&gt;=40%",B2:B19,"&lt;50%")</f>
        <v>4</v>
      </c>
      <c r="C27" s="4">
        <f t="shared" ref="C27:D27" si="1">COUNTIFS(C2:C19,"&gt;=40%",C2:C19,"&lt;50%")</f>
        <v>2</v>
      </c>
      <c r="D27" s="4">
        <f t="shared" si="1"/>
        <v>11</v>
      </c>
    </row>
    <row r="28" spans="1:7" x14ac:dyDescent="0.3">
      <c r="A28" t="s">
        <v>170</v>
      </c>
      <c r="B28" s="4">
        <f>COUNTIFS(B2:B19,"&gt;=50%",B2:B19,"&lt;60%")</f>
        <v>14</v>
      </c>
      <c r="C28" s="4">
        <f t="shared" ref="C28:D28" si="2">COUNTIFS(C2:C19,"&gt;=50%",C2:C19,"&lt;60%")</f>
        <v>2</v>
      </c>
      <c r="D28" s="4">
        <f t="shared" si="2"/>
        <v>4</v>
      </c>
    </row>
    <row r="29" spans="1:7" x14ac:dyDescent="0.3">
      <c r="A29" t="s">
        <v>172</v>
      </c>
      <c r="B29" s="4">
        <f>COUNTIFS(B2:B19,"&gt;=60%",B2:B19,"&lt;70%")</f>
        <v>0</v>
      </c>
      <c r="C29" s="4">
        <f t="shared" ref="C29:D29" si="3">COUNTIFS(C2:C19,"&gt;=60%",C2:C19,"&lt;70%")</f>
        <v>5</v>
      </c>
      <c r="D29" s="4">
        <f t="shared" si="3"/>
        <v>2</v>
      </c>
    </row>
    <row r="30" spans="1:7" x14ac:dyDescent="0.3">
      <c r="A30" t="s">
        <v>173</v>
      </c>
      <c r="B30" s="4">
        <f>COUNTIFS(B2:B19,"&gt;=70%")</f>
        <v>0</v>
      </c>
      <c r="C30" s="4">
        <f t="shared" ref="C30:D30" si="4">COUNTIFS(C2:C19,"&gt;=70%")</f>
        <v>8</v>
      </c>
      <c r="D30" s="4">
        <f t="shared" si="4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U35" sqref="U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Prestazioni_RF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2022-11-18T17:59:32Z</dcterms:created>
  <dcterms:modified xsi:type="dcterms:W3CDTF">2022-11-18T19:26:51Z</dcterms:modified>
</cp:coreProperties>
</file>