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latina\Documents\Publilatina\Vallas\Controladores\"/>
    </mc:Choice>
  </mc:AlternateContent>
  <xr:revisionPtr revIDLastSave="0" documentId="13_ncr:1_{C74D960E-B12B-48E9-9D65-54E4E7CE2C69}" xr6:coauthVersionLast="40" xr6:coauthVersionMax="40" xr10:uidLastSave="{00000000-0000-0000-0000-000000000000}"/>
  <bookViews>
    <workbookView xWindow="0" yWindow="0" windowWidth="17625" windowHeight="7530" xr2:uid="{00000000-000D-0000-FFFF-FFFF00000000}"/>
  </bookViews>
  <sheets>
    <sheet name="Vallas Actuales" sheetId="2" r:id="rId1"/>
    <sheet name="Hoja3" sheetId="3" r:id="rId2"/>
  </sheets>
  <definedNames>
    <definedName name="_xlnm._FilterDatabase" localSheetId="0" hidden="1">'Vallas Actuales'!$B$1:$I$41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23" i="2"/>
  <c r="F6" i="2"/>
  <c r="F18" i="2" l="1"/>
  <c r="F21" i="2"/>
  <c r="F4" i="2" l="1"/>
  <c r="F2" i="2"/>
  <c r="F25" i="2" l="1"/>
  <c r="E39" i="2" l="1"/>
  <c r="A1" i="2" l="1"/>
  <c r="F11" i="2" l="1"/>
  <c r="F27" i="2" l="1"/>
  <c r="F39" i="2" s="1"/>
  <c r="F40" i="2" l="1"/>
</calcChain>
</file>

<file path=xl/sharedStrings.xml><?xml version="1.0" encoding="utf-8"?>
<sst xmlns="http://schemas.openxmlformats.org/spreadsheetml/2006/main" count="140" uniqueCount="94">
  <si>
    <t>Cra 66 N° 12-75</t>
  </si>
  <si>
    <t>calle 6 # 28-44</t>
  </si>
  <si>
    <t>av.8N # 16-25</t>
  </si>
  <si>
    <t>Cra 100 # 15A 68</t>
  </si>
  <si>
    <t>Diagonal 23 # 15-145</t>
  </si>
  <si>
    <t>Calle 25 # 11- 60</t>
  </si>
  <si>
    <t>Avenida 3 # 38N - 11</t>
  </si>
  <si>
    <t>Cliente</t>
  </si>
  <si>
    <t xml:space="preserve">Valor </t>
  </si>
  <si>
    <t>Duración</t>
  </si>
  <si>
    <t>Inicia</t>
  </si>
  <si>
    <t>Finaliza</t>
  </si>
  <si>
    <t>Avenida 3 # 33AN - 11 CF</t>
  </si>
  <si>
    <t>Agencia</t>
  </si>
  <si>
    <t>Disponible</t>
  </si>
  <si>
    <t>calle 10 # 46-50 CF</t>
  </si>
  <si>
    <t>Nissan</t>
  </si>
  <si>
    <t>Arena</t>
  </si>
  <si>
    <t xml:space="preserve">Aeropuerto </t>
  </si>
  <si>
    <t>Total</t>
  </si>
  <si>
    <t>Valor Con dctos</t>
  </si>
  <si>
    <t>Observaciones</t>
  </si>
  <si>
    <t>Calle 25 con 8</t>
  </si>
  <si>
    <t>Cocacola</t>
  </si>
  <si>
    <t>Urbana</t>
  </si>
  <si>
    <t>indefinido</t>
  </si>
  <si>
    <t>Calle 13 # 77- 75 CF</t>
  </si>
  <si>
    <t>Calle 13 # 77- 75</t>
  </si>
  <si>
    <t>Cra 85c # 16-11</t>
  </si>
  <si>
    <t>Avenida 6an # 26-28</t>
  </si>
  <si>
    <t>calle 6 # 34-11/Estadio</t>
  </si>
  <si>
    <t>Fanalca</t>
  </si>
  <si>
    <t>PHD</t>
  </si>
  <si>
    <t>1 año</t>
  </si>
  <si>
    <t>calle 10 # 49-06</t>
  </si>
  <si>
    <t>Cra 39 # 5-11 Éxito</t>
  </si>
  <si>
    <t xml:space="preserve">calle 10 # 46-50 </t>
  </si>
  <si>
    <t>calle 10 # 49-06 CF</t>
  </si>
  <si>
    <t>Aeropuerto flujo</t>
  </si>
  <si>
    <t>2 meses</t>
  </si>
  <si>
    <t>Calle 6 # 26-66</t>
  </si>
  <si>
    <t>A vencer</t>
  </si>
  <si>
    <t>Calle 10 # 35-05</t>
  </si>
  <si>
    <t>Sin permiso</t>
  </si>
  <si>
    <t>Dirección</t>
  </si>
  <si>
    <t>Calle 9 con 42-170</t>
  </si>
  <si>
    <t>Calle 63 # 23-04</t>
  </si>
  <si>
    <t>Factura Octubre</t>
  </si>
  <si>
    <t>#Factura Septiembre</t>
  </si>
  <si>
    <t xml:space="preserve"> </t>
  </si>
  <si>
    <t>Calle 63 # 23-04 CF</t>
  </si>
  <si>
    <t>av8n # 13n 02</t>
  </si>
  <si>
    <t>av8n # 13n 02 CF</t>
  </si>
  <si>
    <t>Buenaventura</t>
  </si>
  <si>
    <t>av.8N # 10-91</t>
  </si>
  <si>
    <t>Buga-Los chancos</t>
  </si>
  <si>
    <t xml:space="preserve">Avenida 3 # 33AN - 11 </t>
  </si>
  <si>
    <t>Av. Circunvalar con 4</t>
  </si>
  <si>
    <t>Jym</t>
  </si>
  <si>
    <t>1 mes</t>
  </si>
  <si>
    <t>Cra 1 con 66 Esquina</t>
  </si>
  <si>
    <t>Deben 1596638 Duque</t>
  </si>
  <si>
    <t xml:space="preserve">MMS </t>
  </si>
  <si>
    <t>3 meses</t>
  </si>
  <si>
    <t>Cra 4 con 4-Inter</t>
  </si>
  <si>
    <t>Caja Social</t>
  </si>
  <si>
    <t>Directo</t>
  </si>
  <si>
    <t>Pacifico Motors</t>
  </si>
  <si>
    <t>Ford</t>
  </si>
  <si>
    <t>2 Meses</t>
  </si>
  <si>
    <t>1 Mes</t>
  </si>
  <si>
    <t>Swing Latino</t>
  </si>
  <si>
    <t>Prevengo rotativa</t>
  </si>
  <si>
    <t>JMC</t>
  </si>
  <si>
    <t>CNM</t>
  </si>
  <si>
    <t>Poker</t>
  </si>
  <si>
    <t>Renault</t>
  </si>
  <si>
    <t>OMD</t>
  </si>
  <si>
    <t>Medellin Madera</t>
  </si>
  <si>
    <t>Medellin Envigado</t>
  </si>
  <si>
    <t>Dclass</t>
  </si>
  <si>
    <t>Medellin</t>
  </si>
  <si>
    <t>Vallas y avisos</t>
  </si>
  <si>
    <t>Francined</t>
  </si>
  <si>
    <t>Sanofi</t>
  </si>
  <si>
    <t>Ya facturado</t>
  </si>
  <si>
    <t>Canada dry</t>
  </si>
  <si>
    <t>Sancho</t>
  </si>
  <si>
    <t>Colombiana</t>
  </si>
  <si>
    <t>Gaseosas LUX</t>
  </si>
  <si>
    <t>Fecha Elab. 17/12/18</t>
  </si>
  <si>
    <t>factura</t>
  </si>
  <si>
    <t>orden #</t>
  </si>
  <si>
    <t>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</si>
</sst>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2" formatCode="_-&quot;$&quot;* #,##0_-;\-&quot;$&quot;* #,##0_-;_-&quot;$&quot;* &quot;-&quot;_-;_-@_-"/>
    <numFmt numFmtId="164" formatCode="&quot;$&quot;\ #,##0_);[Red]\(&quot;$&quot;\ 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4" borderId="1" xfId="0" applyFont="1" applyFill="1" applyBorder="1"/>
    <xf numFmtId="164" fontId="4" fillId="4" borderId="1" xfId="0" applyNumberFormat="1" applyFont="1" applyFill="1" applyBorder="1"/>
    <xf numFmtId="16" fontId="4" fillId="4" borderId="1" xfId="0" applyNumberFormat="1" applyFont="1" applyFill="1" applyBorder="1" applyAlignment="1">
      <alignment horizontal="right"/>
    </xf>
    <xf numFmtId="0" fontId="3" fillId="5" borderId="0" xfId="0" applyFont="1" applyFill="1"/>
    <xf numFmtId="0" fontId="3" fillId="7" borderId="0" xfId="0" applyFont="1" applyFill="1"/>
    <xf numFmtId="0" fontId="3" fillId="8" borderId="0" xfId="0" applyFont="1" applyFill="1"/>
    <xf numFmtId="16" fontId="3" fillId="0" borderId="0" xfId="0" applyNumberFormat="1" applyFont="1" applyFill="1" applyAlignment="1">
      <alignment horizontal="right"/>
    </xf>
    <xf numFmtId="0" fontId="5" fillId="6" borderId="0" xfId="0" applyFont="1" applyFill="1"/>
    <xf numFmtId="0" fontId="4" fillId="0" borderId="3" xfId="0" applyFont="1" applyFill="1" applyBorder="1"/>
    <xf numFmtId="0" fontId="3" fillId="0" borderId="0" xfId="0" applyFont="1" applyFill="1"/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64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5" fillId="0" borderId="0" xfId="0" applyFont="1" applyFill="1"/>
    <xf numFmtId="0" fontId="9" fillId="0" borderId="0" xfId="0" applyFont="1"/>
    <xf numFmtId="164" fontId="9" fillId="0" borderId="0" xfId="0" applyNumberFormat="1" applyFont="1"/>
    <xf numFmtId="164" fontId="11" fillId="3" borderId="0" xfId="0" applyNumberFormat="1" applyFont="1" applyFill="1"/>
    <xf numFmtId="164" fontId="3" fillId="0" borderId="0" xfId="0" applyNumberFormat="1" applyFont="1"/>
    <xf numFmtId="0" fontId="2" fillId="0" borderId="0" xfId="0" applyFont="1" applyBorder="1" applyAlignment="1">
      <alignment horizontal="center"/>
    </xf>
    <xf numFmtId="0" fontId="4" fillId="4" borderId="0" xfId="0" applyFont="1" applyFill="1" applyBorder="1"/>
    <xf numFmtId="0" fontId="4" fillId="0" borderId="0" xfId="0" applyFont="1" applyFill="1" applyBorder="1"/>
    <xf numFmtId="0" fontId="6" fillId="0" borderId="0" xfId="0" applyFont="1" applyBorder="1"/>
    <xf numFmtId="0" fontId="4" fillId="0" borderId="2" xfId="0" applyFont="1" applyBorder="1"/>
    <xf numFmtId="0" fontId="4" fillId="6" borderId="2" xfId="0" applyFont="1" applyFill="1" applyBorder="1"/>
    <xf numFmtId="0" fontId="4" fillId="4" borderId="2" xfId="0" applyFont="1" applyFill="1" applyBorder="1"/>
    <xf numFmtId="0" fontId="4" fillId="0" borderId="0" xfId="0" applyFont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8" fillId="0" borderId="0" xfId="0" applyFont="1" applyBorder="1"/>
    <xf numFmtId="0" fontId="2" fillId="0" borderId="4" xfId="0" applyFont="1" applyBorder="1" applyAlignment="1">
      <alignment horizontal="center"/>
    </xf>
    <xf numFmtId="0" fontId="4" fillId="0" borderId="8" xfId="0" applyFont="1" applyFill="1" applyBorder="1"/>
    <xf numFmtId="0" fontId="4" fillId="4" borderId="8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164" fontId="2" fillId="3" borderId="12" xfId="0" applyNumberFormat="1" applyFont="1" applyFill="1" applyBorder="1"/>
    <xf numFmtId="0" fontId="4" fillId="0" borderId="12" xfId="0" applyFont="1" applyBorder="1"/>
    <xf numFmtId="42" fontId="4" fillId="4" borderId="1" xfId="1" applyFont="1" applyFill="1" applyBorder="1"/>
    <xf numFmtId="42" fontId="4" fillId="0" borderId="1" xfId="1" applyFont="1" applyBorder="1"/>
    <xf numFmtId="42" fontId="2" fillId="3" borderId="12" xfId="1" applyFont="1" applyFill="1" applyBorder="1"/>
    <xf numFmtId="0" fontId="0" fillId="0" borderId="0" xfId="0" applyFont="1"/>
    <xf numFmtId="0" fontId="4" fillId="6" borderId="8" xfId="0" applyFont="1" applyFill="1" applyBorder="1"/>
    <xf numFmtId="0" fontId="4" fillId="6" borderId="3" xfId="0" applyFont="1" applyFill="1" applyBorder="1"/>
    <xf numFmtId="42" fontId="4" fillId="6" borderId="1" xfId="1" applyFont="1" applyFill="1" applyBorder="1"/>
    <xf numFmtId="16" fontId="3" fillId="6" borderId="0" xfId="0" applyNumberFormat="1" applyFont="1" applyFill="1"/>
    <xf numFmtId="0" fontId="4" fillId="6" borderId="1" xfId="0" applyFont="1" applyFill="1" applyBorder="1"/>
    <xf numFmtId="0" fontId="4" fillId="0" borderId="4" xfId="0" applyFont="1" applyFill="1" applyBorder="1"/>
    <xf numFmtId="42" fontId="4" fillId="0" borderId="4" xfId="1" applyFont="1" applyFill="1" applyBorder="1"/>
    <xf numFmtId="164" fontId="4" fillId="0" borderId="4" xfId="0" applyNumberFormat="1" applyFont="1" applyFill="1" applyBorder="1"/>
    <xf numFmtId="16" fontId="4" fillId="0" borderId="4" xfId="0" applyNumberFormat="1" applyFont="1" applyFill="1" applyBorder="1" applyAlignment="1">
      <alignment horizontal="right"/>
    </xf>
    <xf numFmtId="164" fontId="4" fillId="6" borderId="6" xfId="0" applyNumberFormat="1" applyFont="1" applyFill="1" applyBorder="1"/>
    <xf numFmtId="16" fontId="4" fillId="6" borderId="1" xfId="0" applyNumberFormat="1" applyFont="1" applyFill="1" applyBorder="1" applyAlignment="1">
      <alignment horizontal="right"/>
    </xf>
    <xf numFmtId="17" fontId="10" fillId="2" borderId="0" xfId="0" applyNumberFormat="1" applyFont="1" applyFill="1"/>
    <xf numFmtId="0" fontId="4" fillId="4" borderId="10" xfId="0" applyFont="1" applyFill="1" applyBorder="1"/>
    <xf numFmtId="6" fontId="4" fillId="6" borderId="1" xfId="1" applyNumberFormat="1" applyFont="1" applyFill="1" applyBorder="1"/>
    <xf numFmtId="0" fontId="0" fillId="6" borderId="0" xfId="0" applyFont="1" applyFill="1" applyBorder="1"/>
    <xf numFmtId="164" fontId="4" fillId="6" borderId="4" xfId="0" applyNumberFormat="1" applyFont="1" applyFill="1" applyBorder="1"/>
    <xf numFmtId="16" fontId="3" fillId="6" borderId="0" xfId="0" applyNumberFormat="1" applyFont="1" applyFill="1" applyBorder="1"/>
    <xf numFmtId="0" fontId="7" fillId="6" borderId="8" xfId="0" applyFont="1" applyFill="1" applyBorder="1"/>
    <xf numFmtId="0" fontId="4" fillId="4" borderId="7" xfId="0" applyFont="1" applyFill="1" applyBorder="1"/>
    <xf numFmtId="0" fontId="0" fillId="4" borderId="9" xfId="0" applyFont="1" applyFill="1" applyBorder="1"/>
    <xf numFmtId="0" fontId="4" fillId="4" borderId="14" xfId="0" applyFont="1" applyFill="1" applyBorder="1"/>
    <xf numFmtId="0" fontId="4" fillId="4" borderId="13" xfId="0" applyFont="1" applyFill="1" applyBorder="1"/>
    <xf numFmtId="164" fontId="4" fillId="4" borderId="4" xfId="0" applyNumberFormat="1" applyFont="1" applyFill="1" applyBorder="1"/>
    <xf numFmtId="0" fontId="3" fillId="6" borderId="0" xfId="0" applyFont="1" applyFill="1"/>
    <xf numFmtId="0" fontId="4" fillId="4" borderId="6" xfId="0" applyFont="1" applyFill="1" applyBorder="1"/>
    <xf numFmtId="42" fontId="4" fillId="4" borderId="6" xfId="1" applyFont="1" applyFill="1" applyBorder="1"/>
    <xf numFmtId="16" fontId="4" fillId="4" borderId="6" xfId="0" applyNumberFormat="1" applyFont="1" applyFill="1" applyBorder="1" applyAlignment="1">
      <alignment horizontal="right"/>
    </xf>
    <xf numFmtId="0" fontId="4" fillId="4" borderId="3" xfId="0" applyFont="1" applyFill="1" applyBorder="1"/>
    <xf numFmtId="16" fontId="3" fillId="4" borderId="0" xfId="0" applyNumberFormat="1" applyFont="1" applyFill="1"/>
    <xf numFmtId="0" fontId="0" fillId="6" borderId="0" xfId="0" applyFont="1" applyFill="1"/>
    <xf numFmtId="164" fontId="4" fillId="6" borderId="1" xfId="0" applyNumberFormat="1" applyFont="1" applyFill="1" applyBorder="1"/>
    <xf numFmtId="0" fontId="0" fillId="0" borderId="0" xfId="0" applyFont="1" applyAlignment="1">
      <alignment horizontal="center"/>
    </xf>
    <xf numFmtId="0" fontId="0" fillId="4" borderId="0" xfId="0" applyFont="1" applyFill="1"/>
    <xf numFmtId="6" fontId="4" fillId="0" borderId="1" xfId="1" applyNumberFormat="1" applyFont="1" applyFill="1" applyBorder="1"/>
    <xf numFmtId="16" fontId="0" fillId="0" borderId="15" xfId="0" applyNumberFormat="1" applyFont="1" applyFill="1" applyBorder="1" applyAlignment="1"/>
    <xf numFmtId="16" fontId="3" fillId="0" borderId="16" xfId="0" applyNumberFormat="1" applyFont="1" applyFill="1" applyBorder="1" applyAlignment="1"/>
    <xf numFmtId="16" fontId="3" fillId="0" borderId="17" xfId="0" applyNumberFormat="1" applyFont="1" applyFill="1" applyBorder="1" applyAlignment="1"/>
    <xf numFmtId="42" fontId="3" fillId="6" borderId="0" xfId="1" applyFont="1" applyFill="1" applyBorder="1"/>
    <xf numFmtId="0" fontId="4" fillId="6" borderId="10" xfId="0" applyFont="1" applyFill="1" applyBorder="1"/>
    <xf numFmtId="0" fontId="3" fillId="0" borderId="2" xfId="0" applyFont="1" applyFill="1" applyBorder="1" applyAlignment="1">
      <alignment horizontal="center"/>
    </xf>
    <xf numFmtId="0" fontId="4" fillId="4" borderId="20" xfId="0" applyFont="1" applyFill="1" applyBorder="1"/>
    <xf numFmtId="0" fontId="0" fillId="4" borderId="0" xfId="0" applyFont="1" applyFill="1" applyBorder="1"/>
    <xf numFmtId="16" fontId="0" fillId="4" borderId="0" xfId="0" applyNumberFormat="1" applyFont="1" applyFill="1" applyBorder="1"/>
    <xf numFmtId="16" fontId="3" fillId="4" borderId="0" xfId="0" applyNumberFormat="1" applyFont="1" applyFill="1" applyBorder="1"/>
    <xf numFmtId="42" fontId="3" fillId="6" borderId="0" xfId="1" applyFont="1" applyFill="1"/>
    <xf numFmtId="0" fontId="4" fillId="0" borderId="10" xfId="0" applyFont="1" applyFill="1" applyBorder="1"/>
    <xf numFmtId="16" fontId="0" fillId="6" borderId="15" xfId="0" applyNumberFormat="1" applyFont="1" applyFill="1" applyBorder="1" applyAlignment="1"/>
    <xf numFmtId="16" fontId="3" fillId="6" borderId="16" xfId="0" applyNumberFormat="1" applyFont="1" applyFill="1" applyBorder="1" applyAlignment="1"/>
    <xf numFmtId="16" fontId="3" fillId="6" borderId="17" xfId="0" applyNumberFormat="1" applyFont="1" applyFill="1" applyBorder="1" applyAlignment="1"/>
    <xf numFmtId="0" fontId="8" fillId="6" borderId="10" xfId="0" applyFont="1" applyFill="1" applyBorder="1"/>
    <xf numFmtId="0" fontId="4" fillId="4" borderId="18" xfId="0" applyFont="1" applyFill="1" applyBorder="1"/>
    <xf numFmtId="6" fontId="4" fillId="4" borderId="4" xfId="1" applyNumberFormat="1" applyFont="1" applyFill="1" applyBorder="1"/>
    <xf numFmtId="16" fontId="0" fillId="4" borderId="2" xfId="0" applyNumberFormat="1" applyFont="1" applyFill="1" applyBorder="1" applyAlignment="1"/>
    <xf numFmtId="16" fontId="3" fillId="4" borderId="0" xfId="0" applyNumberFormat="1" applyFont="1" applyFill="1" applyBorder="1" applyAlignment="1"/>
    <xf numFmtId="16" fontId="3" fillId="4" borderId="19" xfId="0" applyNumberFormat="1" applyFont="1" applyFill="1" applyBorder="1" applyAlignment="1"/>
    <xf numFmtId="0" fontId="4" fillId="4" borderId="5" xfId="0" applyFont="1" applyFill="1" applyBorder="1"/>
    <xf numFmtId="6" fontId="4" fillId="4" borderId="1" xfId="1" applyNumberFormat="1" applyFont="1" applyFill="1" applyBorder="1"/>
    <xf numFmtId="16" fontId="0" fillId="4" borderId="15" xfId="0" applyNumberFormat="1" applyFont="1" applyFill="1" applyBorder="1" applyAlignment="1"/>
    <xf numFmtId="16" fontId="3" fillId="4" borderId="16" xfId="0" applyNumberFormat="1" applyFont="1" applyFill="1" applyBorder="1" applyAlignment="1"/>
    <xf numFmtId="16" fontId="3" fillId="4" borderId="17" xfId="0" applyNumberFormat="1" applyFont="1" applyFill="1" applyBorder="1" applyAlignment="1"/>
    <xf numFmtId="0" fontId="2" fillId="6" borderId="8" xfId="0" applyFont="1" applyFill="1" applyBorder="1"/>
    <xf numFmtId="0" fontId="4" fillId="6" borderId="6" xfId="0" applyFont="1" applyFill="1" applyBorder="1"/>
    <xf numFmtId="42" fontId="4" fillId="6" borderId="6" xfId="1" applyFont="1" applyFill="1" applyBorder="1"/>
    <xf numFmtId="16" fontId="4" fillId="6" borderId="6" xfId="0" applyNumberFormat="1" applyFont="1" applyFill="1" applyBorder="1" applyAlignment="1">
      <alignment horizontal="right"/>
    </xf>
    <xf numFmtId="16" fontId="4" fillId="6" borderId="1" xfId="0" applyNumberFormat="1" applyFont="1" applyFill="1" applyBorder="1"/>
    <xf numFmtId="0" fontId="0" fillId="6" borderId="9" xfId="0" applyFont="1" applyFill="1" applyBorder="1"/>
    <xf numFmtId="42" fontId="3" fillId="4" borderId="0" xfId="1" applyFont="1" applyFill="1"/>
    <xf numFmtId="0" fontId="4" fillId="0" borderId="2" xfId="0" applyFont="1" applyFill="1" applyBorder="1"/>
    <xf numFmtId="42" fontId="4" fillId="0" borderId="19" xfId="1" applyFont="1" applyFill="1" applyBorder="1"/>
    <xf numFmtId="164" fontId="4" fillId="0" borderId="3" xfId="0" applyNumberFormat="1" applyFont="1" applyFill="1" applyBorder="1"/>
    <xf numFmtId="0" fontId="0" fillId="0" borderId="0" xfId="0" applyFont="1" applyFill="1"/>
    <xf numFmtId="16" fontId="3" fillId="0" borderId="0" xfId="0" applyNumberFormat="1" applyFont="1" applyFill="1"/>
    <xf numFmtId="0" fontId="0" fillId="0" borderId="9" xfId="0" applyFont="1" applyFill="1" applyBorder="1"/>
    <xf numFmtId="0" fontId="4" fillId="6" borderId="18" xfId="0" applyFont="1" applyFill="1" applyBorder="1"/>
    <xf numFmtId="6" fontId="4" fillId="6" borderId="4" xfId="1" applyNumberFormat="1" applyFont="1" applyFill="1" applyBorder="1"/>
    <xf numFmtId="16" fontId="0" fillId="6" borderId="2" xfId="0" applyNumberFormat="1" applyFont="1" applyFill="1" applyBorder="1" applyAlignment="1"/>
    <xf numFmtId="16" fontId="3" fillId="6" borderId="0" xfId="0" applyNumberFormat="1" applyFont="1" applyFill="1" applyBorder="1" applyAlignment="1"/>
    <xf numFmtId="16" fontId="3" fillId="6" borderId="19" xfId="0" applyNumberFormat="1" applyFont="1" applyFill="1" applyBorder="1" applyAlignment="1"/>
    <xf numFmtId="0" fontId="4" fillId="6" borderId="20" xfId="0" applyFont="1" applyFill="1" applyBorder="1"/>
    <xf numFmtId="0" fontId="2" fillId="0" borderId="0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H42"/>
  <sheetViews>
    <sheetView tabSelected="1" zoomScale="80" zoomScaleNormal="80" workbookViewId="0">
      <selection activeCell="E38" sqref="E38"/>
    </sheetView>
  </sheetViews>
  <sheetFormatPr baseColWidth="10" defaultRowHeight="15" x14ac:dyDescent="0.25"/>
  <cols>
    <col min="1" max="1" width="3.28515625" style="1" customWidth="1"/>
    <col min="2" max="2" width="20.5703125" style="1" customWidth="1"/>
    <col min="3" max="3" width="14.7109375" style="1" customWidth="1"/>
    <col min="4" max="4" width="12.42578125" style="1" customWidth="1"/>
    <col min="5" max="5" width="14.7109375" style="1" customWidth="1"/>
    <col min="6" max="6" width="15.140625" style="1" customWidth="1"/>
    <col min="7" max="7" width="8.28515625" style="1" customWidth="1"/>
    <col min="8" max="8" width="8.140625" style="1" customWidth="1"/>
    <col min="9" max="9" width="7.5703125" style="1" customWidth="1"/>
    <col min="10" max="10" width="25.5703125" style="1" customWidth="1"/>
    <col min="11" max="12" width="15.5703125" style="1" hidden="1" customWidth="1"/>
    <col min="13" max="13" width="11.42578125" style="1"/>
    <col min="14" max="14" width="16.5703125" style="1" customWidth="1"/>
    <col min="15" max="16384" width="11.42578125" style="1"/>
  </cols>
  <sheetData>
    <row r="1" spans="1:34" ht="12" customHeight="1" thickBot="1" x14ac:dyDescent="0.3">
      <c r="A1" s="1" t="e">
        <f>+J26B39A1:J27A1A1:J29</f>
        <v>#NAME?</v>
      </c>
      <c r="B1" s="35" t="s">
        <v>44</v>
      </c>
      <c r="C1" s="35" t="s">
        <v>7</v>
      </c>
      <c r="D1" s="35" t="s">
        <v>13</v>
      </c>
      <c r="E1" s="35" t="s">
        <v>8</v>
      </c>
      <c r="F1" s="35" t="s">
        <v>20</v>
      </c>
      <c r="G1" s="35" t="s">
        <v>9</v>
      </c>
      <c r="H1" s="35" t="s">
        <v>10</v>
      </c>
      <c r="I1" s="35" t="s">
        <v>11</v>
      </c>
      <c r="J1" s="35" t="s">
        <v>21</v>
      </c>
      <c r="K1" s="23" t="s">
        <v>48</v>
      </c>
      <c r="L1" s="23" t="s">
        <v>47</v>
      </c>
      <c r="N1" s="125" t="s">
        <v>91</v>
      </c>
      <c r="O1" s="125" t="s">
        <v>92</v>
      </c>
      <c r="P1" s="125" t="s">
        <v>93</v>
      </c>
    </row>
    <row r="2" spans="1:34" ht="12" customHeight="1" thickBot="1" x14ac:dyDescent="0.3">
      <c r="A2" s="1">
        <v>0</v>
      </c>
      <c r="B2" s="101" t="s">
        <v>45</v>
      </c>
      <c r="C2" s="2" t="s">
        <v>75</v>
      </c>
      <c r="D2" s="2" t="s">
        <v>62</v>
      </c>
      <c r="E2" s="42">
        <v>5900000</v>
      </c>
      <c r="F2" s="68">
        <f>E2-(E2*0.2)</f>
        <v>4720000</v>
      </c>
      <c r="G2" s="87" t="s">
        <v>59</v>
      </c>
      <c r="H2" s="88">
        <v>43419</v>
      </c>
      <c r="I2" s="89">
        <v>43449</v>
      </c>
      <c r="J2" s="58"/>
      <c r="K2" s="24"/>
      <c r="L2" s="24"/>
      <c r="M2" s="5"/>
    </row>
    <row r="3" spans="1:34" ht="12" customHeight="1" thickBot="1" x14ac:dyDescent="0.3">
      <c r="A3" s="1">
        <v>1</v>
      </c>
      <c r="B3" s="37" t="s">
        <v>56</v>
      </c>
      <c r="C3" s="70" t="s">
        <v>68</v>
      </c>
      <c r="D3" s="70" t="s">
        <v>67</v>
      </c>
      <c r="E3" s="71">
        <v>3300000</v>
      </c>
      <c r="F3" s="71">
        <v>3300000</v>
      </c>
      <c r="G3" s="70" t="s">
        <v>69</v>
      </c>
      <c r="H3" s="72">
        <v>43405</v>
      </c>
      <c r="I3" s="72">
        <v>43466</v>
      </c>
      <c r="J3" s="64"/>
      <c r="K3" s="11"/>
      <c r="L3" s="11"/>
      <c r="M3" s="6" t="s">
        <v>41</v>
      </c>
    </row>
    <row r="4" spans="1:34" ht="12" customHeight="1" x14ac:dyDescent="0.25">
      <c r="A4" s="1">
        <v>1</v>
      </c>
      <c r="B4" s="37" t="s">
        <v>12</v>
      </c>
      <c r="C4" s="70" t="s">
        <v>76</v>
      </c>
      <c r="D4" s="70" t="s">
        <v>77</v>
      </c>
      <c r="E4" s="71">
        <v>5000000</v>
      </c>
      <c r="F4" s="68">
        <f>E4-(E4*0.2)</f>
        <v>4000000</v>
      </c>
      <c r="G4" s="70" t="s">
        <v>39</v>
      </c>
      <c r="H4" s="72">
        <v>43432</v>
      </c>
      <c r="I4" s="72">
        <v>43493</v>
      </c>
      <c r="J4" s="64" t="s">
        <v>61</v>
      </c>
      <c r="K4" s="25"/>
      <c r="L4" s="25"/>
      <c r="M4" s="7" t="s">
        <v>43</v>
      </c>
      <c r="P4" s="8"/>
      <c r="Q4" s="8"/>
    </row>
    <row r="5" spans="1:34" ht="12" customHeight="1" x14ac:dyDescent="0.25">
      <c r="A5" s="1">
        <v>1</v>
      </c>
      <c r="B5" s="106" t="s">
        <v>29</v>
      </c>
      <c r="C5" s="50" t="s">
        <v>14</v>
      </c>
      <c r="D5" s="50"/>
      <c r="E5" s="48"/>
      <c r="F5" s="61"/>
      <c r="G5" s="60"/>
      <c r="H5" s="62"/>
      <c r="I5" s="62"/>
      <c r="J5" s="50"/>
      <c r="K5" s="25"/>
      <c r="L5" s="25"/>
      <c r="M5" s="9" t="s">
        <v>14</v>
      </c>
    </row>
    <row r="6" spans="1:34" ht="12" customHeight="1" x14ac:dyDescent="0.25">
      <c r="A6" s="1">
        <v>1</v>
      </c>
      <c r="B6" s="37" t="s">
        <v>27</v>
      </c>
      <c r="C6" s="2" t="s">
        <v>88</v>
      </c>
      <c r="D6" s="2" t="s">
        <v>89</v>
      </c>
      <c r="E6" s="42">
        <v>6000000</v>
      </c>
      <c r="F6" s="68">
        <f>E6-(E6*0.18)</f>
        <v>4920000</v>
      </c>
      <c r="G6" s="2" t="s">
        <v>59</v>
      </c>
      <c r="H6" s="4">
        <v>43454</v>
      </c>
      <c r="I6" s="4">
        <v>43485</v>
      </c>
      <c r="J6" s="58"/>
      <c r="K6" s="11"/>
      <c r="L6" s="11"/>
      <c r="M6" s="78"/>
    </row>
    <row r="7" spans="1:34" ht="12" customHeight="1" x14ac:dyDescent="0.25">
      <c r="A7" s="1">
        <v>0</v>
      </c>
      <c r="B7" s="46" t="s">
        <v>26</v>
      </c>
      <c r="C7" s="50" t="s">
        <v>14</v>
      </c>
      <c r="D7" s="50"/>
      <c r="E7" s="48"/>
      <c r="F7" s="61"/>
      <c r="G7" s="50"/>
      <c r="H7" s="56"/>
      <c r="I7" s="56"/>
      <c r="J7" s="84"/>
      <c r="K7" s="25"/>
      <c r="L7" s="25"/>
      <c r="N7" s="45"/>
    </row>
    <row r="8" spans="1:34" ht="12" customHeight="1" x14ac:dyDescent="0.25">
      <c r="A8" s="1">
        <v>1</v>
      </c>
      <c r="B8" s="46" t="s">
        <v>6</v>
      </c>
      <c r="C8" s="47" t="s">
        <v>14</v>
      </c>
      <c r="D8" s="75"/>
      <c r="E8" s="90"/>
      <c r="F8" s="61"/>
      <c r="G8" s="75"/>
      <c r="H8" s="49"/>
      <c r="I8" s="49"/>
      <c r="J8" s="110"/>
      <c r="K8" s="11"/>
      <c r="L8" s="11"/>
      <c r="N8" s="45"/>
    </row>
    <row r="9" spans="1:34" ht="12" customHeight="1" x14ac:dyDescent="0.25">
      <c r="A9" s="1">
        <v>1</v>
      </c>
      <c r="B9" s="36" t="s">
        <v>64</v>
      </c>
      <c r="C9" s="10" t="s">
        <v>84</v>
      </c>
      <c r="D9" s="113" t="s">
        <v>58</v>
      </c>
      <c r="E9" s="114">
        <v>4500000</v>
      </c>
      <c r="F9" s="115">
        <v>4500000</v>
      </c>
      <c r="G9" s="116" t="s">
        <v>70</v>
      </c>
      <c r="H9" s="117">
        <v>43446</v>
      </c>
      <c r="I9" s="117">
        <v>43477</v>
      </c>
      <c r="J9" s="118"/>
      <c r="K9" s="11"/>
      <c r="L9" s="11">
        <v>46</v>
      </c>
      <c r="N9" s="45"/>
    </row>
    <row r="10" spans="1:34" ht="12" customHeight="1" x14ac:dyDescent="0.25">
      <c r="A10" s="1">
        <v>1</v>
      </c>
      <c r="B10" s="46" t="s">
        <v>3</v>
      </c>
      <c r="C10" s="47" t="s">
        <v>14</v>
      </c>
      <c r="D10" s="75"/>
      <c r="E10" s="69"/>
      <c r="F10" s="69"/>
      <c r="G10" s="75"/>
      <c r="H10" s="49"/>
      <c r="I10" s="49"/>
      <c r="J10" s="111"/>
      <c r="K10" s="26"/>
      <c r="L10" s="26"/>
      <c r="N10" s="45"/>
    </row>
    <row r="11" spans="1:34" ht="12" customHeight="1" x14ac:dyDescent="0.25">
      <c r="A11" s="1">
        <v>1</v>
      </c>
      <c r="B11" s="36" t="s">
        <v>51</v>
      </c>
      <c r="C11" s="51" t="s">
        <v>31</v>
      </c>
      <c r="D11" s="51" t="s">
        <v>32</v>
      </c>
      <c r="E11" s="52">
        <v>5400000</v>
      </c>
      <c r="F11" s="53">
        <f>E11-(E11*0.2)</f>
        <v>4320000</v>
      </c>
      <c r="G11" s="51" t="s">
        <v>33</v>
      </c>
      <c r="H11" s="54">
        <v>43435</v>
      </c>
      <c r="I11" s="54">
        <v>43435</v>
      </c>
      <c r="J11" s="66"/>
      <c r="K11" s="30">
        <v>44</v>
      </c>
      <c r="L11" s="27">
        <v>49</v>
      </c>
      <c r="M11" s="13"/>
      <c r="N11" s="7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ht="12" customHeight="1" x14ac:dyDescent="0.25">
      <c r="A12" s="1">
        <v>0</v>
      </c>
      <c r="B12" s="37" t="s">
        <v>52</v>
      </c>
      <c r="C12" s="2" t="s">
        <v>81</v>
      </c>
      <c r="D12" s="2" t="s">
        <v>82</v>
      </c>
      <c r="E12" s="42">
        <v>2500000</v>
      </c>
      <c r="F12" s="68">
        <v>2500000</v>
      </c>
      <c r="G12" s="87" t="s">
        <v>59</v>
      </c>
      <c r="H12" s="89">
        <v>43454</v>
      </c>
      <c r="I12" s="89">
        <v>43485</v>
      </c>
      <c r="J12" s="2"/>
      <c r="K12" s="32"/>
      <c r="L12" s="28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2" customHeight="1" x14ac:dyDescent="0.25">
      <c r="A13" s="45">
        <v>0</v>
      </c>
      <c r="B13" s="37" t="s">
        <v>60</v>
      </c>
      <c r="C13" s="2" t="s">
        <v>81</v>
      </c>
      <c r="D13" s="2" t="s">
        <v>82</v>
      </c>
      <c r="E13" s="42">
        <v>3500000</v>
      </c>
      <c r="F13" s="68">
        <v>3500000</v>
      </c>
      <c r="G13" s="87" t="s">
        <v>59</v>
      </c>
      <c r="H13" s="89">
        <v>43454</v>
      </c>
      <c r="I13" s="89">
        <v>43485</v>
      </c>
      <c r="J13" s="58"/>
      <c r="K13" s="32"/>
      <c r="L13" s="28"/>
      <c r="M13" s="8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15" customFormat="1" ht="12" customHeight="1" thickBot="1" x14ac:dyDescent="0.3">
      <c r="A14" s="1">
        <v>0</v>
      </c>
      <c r="B14" s="46" t="s">
        <v>4</v>
      </c>
      <c r="C14" s="75" t="s">
        <v>14</v>
      </c>
      <c r="D14" s="69"/>
      <c r="E14" s="69"/>
      <c r="F14" s="69"/>
      <c r="G14" s="69"/>
      <c r="H14" s="69"/>
      <c r="I14" s="69"/>
      <c r="J14" s="84" t="s">
        <v>72</v>
      </c>
      <c r="K14" s="30"/>
      <c r="L14" s="27">
        <v>46</v>
      </c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ht="12" customHeight="1" x14ac:dyDescent="0.25">
      <c r="A15" s="1">
        <v>1</v>
      </c>
      <c r="B15" s="46" t="s">
        <v>5</v>
      </c>
      <c r="C15" s="107" t="s">
        <v>14</v>
      </c>
      <c r="D15" s="107"/>
      <c r="E15" s="108"/>
      <c r="F15" s="61"/>
      <c r="G15" s="107"/>
      <c r="H15" s="109"/>
      <c r="I15" s="109"/>
      <c r="J15" s="110"/>
      <c r="K15" s="32"/>
      <c r="L15" s="28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12" customHeight="1" x14ac:dyDescent="0.25">
      <c r="A16" s="1">
        <v>1</v>
      </c>
      <c r="B16" s="36" t="s">
        <v>22</v>
      </c>
      <c r="C16" s="2" t="s">
        <v>23</v>
      </c>
      <c r="D16" s="2" t="s">
        <v>24</v>
      </c>
      <c r="E16" s="42">
        <v>2750000</v>
      </c>
      <c r="F16" s="3">
        <v>2750000</v>
      </c>
      <c r="G16" s="2" t="s">
        <v>25</v>
      </c>
      <c r="H16" s="4"/>
      <c r="I16" s="4"/>
      <c r="J16" s="58"/>
      <c r="K16" s="24"/>
      <c r="L16" s="29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14" ht="12" customHeight="1" x14ac:dyDescent="0.25">
      <c r="A17" s="1">
        <v>1</v>
      </c>
      <c r="B17" s="36" t="s">
        <v>2</v>
      </c>
      <c r="C17" s="2" t="s">
        <v>71</v>
      </c>
      <c r="D17" s="2" t="s">
        <v>71</v>
      </c>
      <c r="E17" s="42">
        <v>5600000</v>
      </c>
      <c r="F17" s="42">
        <v>5600000</v>
      </c>
      <c r="G17" s="2" t="s">
        <v>59</v>
      </c>
      <c r="H17" s="4">
        <v>43435</v>
      </c>
      <c r="I17" s="4">
        <v>43101</v>
      </c>
      <c r="J17" s="91" t="s">
        <v>85</v>
      </c>
      <c r="K17" s="11"/>
      <c r="L17" s="11"/>
    </row>
    <row r="18" spans="1:14" ht="12" customHeight="1" x14ac:dyDescent="0.25">
      <c r="A18" s="1">
        <v>1</v>
      </c>
      <c r="B18" s="37" t="s">
        <v>54</v>
      </c>
      <c r="C18" s="10" t="s">
        <v>86</v>
      </c>
      <c r="D18" s="10" t="s">
        <v>87</v>
      </c>
      <c r="E18" s="79">
        <v>-6300000</v>
      </c>
      <c r="F18" s="53">
        <f>E18-(E18*0.2)</f>
        <v>-5040000</v>
      </c>
      <c r="G18" s="80" t="s">
        <v>59</v>
      </c>
      <c r="H18" s="81">
        <v>43452</v>
      </c>
      <c r="I18" s="82">
        <v>43483</v>
      </c>
      <c r="J18" s="58"/>
      <c r="K18" s="25"/>
      <c r="L18" s="25"/>
    </row>
    <row r="19" spans="1:14" ht="12" customHeight="1" x14ac:dyDescent="0.25">
      <c r="A19" s="1">
        <v>1</v>
      </c>
      <c r="B19" s="37" t="s">
        <v>34</v>
      </c>
      <c r="C19" s="73" t="s">
        <v>80</v>
      </c>
      <c r="D19" s="73" t="s">
        <v>66</v>
      </c>
      <c r="E19" s="102">
        <v>4000000</v>
      </c>
      <c r="F19" s="102">
        <v>4000000</v>
      </c>
      <c r="G19" s="103" t="s">
        <v>39</v>
      </c>
      <c r="H19" s="104">
        <v>43423</v>
      </c>
      <c r="I19" s="105">
        <v>43119</v>
      </c>
      <c r="J19" s="58"/>
      <c r="K19" s="30"/>
      <c r="L19" s="30"/>
    </row>
    <row r="20" spans="1:14" ht="12" customHeight="1" x14ac:dyDescent="0.25">
      <c r="A20" s="1">
        <v>0</v>
      </c>
      <c r="B20" s="46" t="s">
        <v>37</v>
      </c>
      <c r="C20" s="47" t="s">
        <v>14</v>
      </c>
      <c r="D20" s="47"/>
      <c r="E20" s="59"/>
      <c r="F20" s="59"/>
      <c r="G20" s="92"/>
      <c r="H20" s="93"/>
      <c r="I20" s="94"/>
      <c r="J20" s="84"/>
      <c r="K20" s="31"/>
      <c r="L20" s="31"/>
    </row>
    <row r="21" spans="1:14" ht="12" customHeight="1" x14ac:dyDescent="0.25">
      <c r="A21" s="1">
        <v>1</v>
      </c>
      <c r="B21" s="36" t="s">
        <v>36</v>
      </c>
      <c r="C21" s="10" t="s">
        <v>86</v>
      </c>
      <c r="D21" s="10" t="s">
        <v>87</v>
      </c>
      <c r="E21" s="79">
        <v>6300000</v>
      </c>
      <c r="F21" s="53">
        <f>E21-(E21*0.2)</f>
        <v>5040000</v>
      </c>
      <c r="G21" s="80" t="s">
        <v>59</v>
      </c>
      <c r="H21" s="81">
        <v>43452</v>
      </c>
      <c r="I21" s="82">
        <v>43483</v>
      </c>
      <c r="J21" s="91"/>
      <c r="K21" s="11"/>
      <c r="L21" s="11"/>
    </row>
    <row r="22" spans="1:14" ht="12" customHeight="1" x14ac:dyDescent="0.25">
      <c r="A22" s="1">
        <v>0</v>
      </c>
      <c r="B22" s="37" t="s">
        <v>15</v>
      </c>
      <c r="C22" s="73" t="s">
        <v>83</v>
      </c>
      <c r="D22" s="78" t="s">
        <v>66</v>
      </c>
      <c r="E22" s="112">
        <v>3000000</v>
      </c>
      <c r="F22" s="112">
        <v>3000000</v>
      </c>
      <c r="G22" s="78" t="s">
        <v>59</v>
      </c>
      <c r="H22" s="74">
        <v>43449</v>
      </c>
      <c r="I22" s="74">
        <v>43480</v>
      </c>
      <c r="J22" s="58"/>
      <c r="K22" s="32"/>
      <c r="L22" s="32"/>
    </row>
    <row r="23" spans="1:14" ht="12" customHeight="1" x14ac:dyDescent="0.25">
      <c r="A23" s="1">
        <v>0</v>
      </c>
      <c r="B23" s="37" t="s">
        <v>42</v>
      </c>
      <c r="C23" s="2" t="s">
        <v>88</v>
      </c>
      <c r="D23" s="2" t="s">
        <v>89</v>
      </c>
      <c r="E23" s="42">
        <v>6000000</v>
      </c>
      <c r="F23" s="68">
        <f>E23-(E23*0.18)</f>
        <v>4920000</v>
      </c>
      <c r="G23" s="2" t="s">
        <v>59</v>
      </c>
      <c r="H23" s="4">
        <v>43454</v>
      </c>
      <c r="I23" s="4">
        <v>43485</v>
      </c>
      <c r="J23" s="58"/>
      <c r="K23" s="32"/>
      <c r="L23" s="32"/>
    </row>
    <row r="24" spans="1:14" ht="12" customHeight="1" x14ac:dyDescent="0.25">
      <c r="A24" s="1">
        <v>0</v>
      </c>
      <c r="B24" s="46" t="s">
        <v>50</v>
      </c>
      <c r="C24" s="47" t="s">
        <v>14</v>
      </c>
      <c r="D24" s="60"/>
      <c r="E24" s="83"/>
      <c r="F24" s="61"/>
      <c r="G24" s="60"/>
      <c r="H24" s="62"/>
      <c r="I24" s="62"/>
      <c r="J24" s="58"/>
      <c r="K24" s="30"/>
      <c r="L24" s="30">
        <v>46</v>
      </c>
    </row>
    <row r="25" spans="1:14" ht="12" customHeight="1" x14ac:dyDescent="0.25">
      <c r="A25" s="1">
        <v>1</v>
      </c>
      <c r="B25" s="36" t="s">
        <v>46</v>
      </c>
      <c r="C25" s="10" t="s">
        <v>65</v>
      </c>
      <c r="D25" s="10" t="s">
        <v>32</v>
      </c>
      <c r="E25" s="79">
        <v>3950000</v>
      </c>
      <c r="F25" s="53">
        <f>E25-(E25*0.2)</f>
        <v>3160000</v>
      </c>
      <c r="G25" s="80" t="s">
        <v>63</v>
      </c>
      <c r="H25" s="81">
        <v>43374</v>
      </c>
      <c r="I25" s="82">
        <v>43466</v>
      </c>
      <c r="J25" s="91"/>
      <c r="K25" s="25"/>
      <c r="L25" s="25"/>
    </row>
    <row r="26" spans="1:14" ht="12" customHeight="1" x14ac:dyDescent="0.25">
      <c r="A26" s="1">
        <v>1</v>
      </c>
      <c r="B26" s="37" t="s">
        <v>35</v>
      </c>
      <c r="C26" s="2" t="s">
        <v>81</v>
      </c>
      <c r="D26" s="2" t="s">
        <v>82</v>
      </c>
      <c r="E26" s="42">
        <v>3500000</v>
      </c>
      <c r="F26" s="68">
        <v>3500000</v>
      </c>
      <c r="G26" s="87" t="s">
        <v>59</v>
      </c>
      <c r="H26" s="89">
        <v>43454</v>
      </c>
      <c r="I26" s="89">
        <v>43485</v>
      </c>
      <c r="J26" s="65"/>
      <c r="K26" s="30"/>
      <c r="L26" s="30"/>
    </row>
    <row r="27" spans="1:14" ht="12" customHeight="1" x14ac:dyDescent="0.25">
      <c r="A27" s="1">
        <v>1</v>
      </c>
      <c r="B27" s="36" t="s">
        <v>0</v>
      </c>
      <c r="C27" s="12" t="s">
        <v>16</v>
      </c>
      <c r="D27" s="12" t="s">
        <v>17</v>
      </c>
      <c r="E27" s="43">
        <v>-4500000</v>
      </c>
      <c r="F27" s="16">
        <f>(E27)</f>
        <v>-4500000</v>
      </c>
      <c r="G27" s="12"/>
      <c r="H27" s="17"/>
      <c r="I27" s="17"/>
      <c r="J27" s="58"/>
      <c r="K27" s="30"/>
      <c r="L27" s="30"/>
    </row>
    <row r="28" spans="1:14" ht="12" customHeight="1" x14ac:dyDescent="0.25">
      <c r="A28" s="1">
        <v>0</v>
      </c>
      <c r="B28" s="63" t="s">
        <v>28</v>
      </c>
      <c r="C28" s="75" t="s">
        <v>14</v>
      </c>
      <c r="D28" s="69"/>
      <c r="E28" s="69"/>
      <c r="F28" s="69"/>
      <c r="G28" s="69"/>
      <c r="H28" s="69"/>
      <c r="I28" s="69"/>
      <c r="J28" s="84"/>
      <c r="K28" s="33">
        <v>23</v>
      </c>
      <c r="L28" s="33">
        <v>46</v>
      </c>
      <c r="N28" s="18"/>
    </row>
    <row r="29" spans="1:14" ht="12" customHeight="1" thickBot="1" x14ac:dyDescent="0.3">
      <c r="A29" s="1">
        <v>1</v>
      </c>
      <c r="B29" s="37" t="s">
        <v>40</v>
      </c>
      <c r="C29" s="2" t="s">
        <v>88</v>
      </c>
      <c r="D29" s="2" t="s">
        <v>89</v>
      </c>
      <c r="E29" s="42">
        <v>6000000</v>
      </c>
      <c r="F29" s="68">
        <f>E29-(E29*0.18)</f>
        <v>4920000</v>
      </c>
      <c r="G29" s="2" t="s">
        <v>59</v>
      </c>
      <c r="H29" s="4">
        <v>43454</v>
      </c>
      <c r="I29" s="4">
        <v>43485</v>
      </c>
      <c r="J29" s="84"/>
      <c r="K29" s="30"/>
      <c r="L29" s="30"/>
    </row>
    <row r="30" spans="1:14" ht="12" customHeight="1" x14ac:dyDescent="0.25">
      <c r="A30" s="1">
        <v>1</v>
      </c>
      <c r="B30" s="37" t="s">
        <v>30</v>
      </c>
      <c r="C30" s="70" t="s">
        <v>71</v>
      </c>
      <c r="D30" s="70" t="s">
        <v>71</v>
      </c>
      <c r="E30" s="71">
        <v>6500000</v>
      </c>
      <c r="F30" s="71">
        <v>6500000</v>
      </c>
      <c r="G30" s="70" t="s">
        <v>59</v>
      </c>
      <c r="H30" s="72">
        <v>43435</v>
      </c>
      <c r="I30" s="72">
        <v>43101</v>
      </c>
      <c r="J30" s="58"/>
      <c r="K30" s="30"/>
      <c r="L30" s="30"/>
      <c r="M30" s="11"/>
    </row>
    <row r="31" spans="1:14" ht="12" customHeight="1" thickBot="1" x14ac:dyDescent="0.3">
      <c r="A31" s="1">
        <v>1</v>
      </c>
      <c r="B31" s="37" t="s">
        <v>1</v>
      </c>
      <c r="C31" s="2" t="s">
        <v>81</v>
      </c>
      <c r="D31" s="2" t="s">
        <v>82</v>
      </c>
      <c r="E31" s="42">
        <v>3500000</v>
      </c>
      <c r="F31" s="68">
        <v>3500000</v>
      </c>
      <c r="G31" s="87" t="s">
        <v>59</v>
      </c>
      <c r="H31" s="89">
        <v>43454</v>
      </c>
      <c r="I31" s="89">
        <v>43485</v>
      </c>
      <c r="J31" s="58"/>
      <c r="K31" s="30"/>
      <c r="L31" s="30"/>
      <c r="M31" s="11"/>
    </row>
    <row r="32" spans="1:14" ht="12" customHeight="1" thickBot="1" x14ac:dyDescent="0.3">
      <c r="A32" s="1">
        <v>0</v>
      </c>
      <c r="B32" s="46" t="s">
        <v>18</v>
      </c>
      <c r="C32" s="47" t="s">
        <v>14</v>
      </c>
      <c r="D32" s="47"/>
      <c r="E32" s="59"/>
      <c r="F32" s="55"/>
      <c r="G32" s="28"/>
      <c r="H32" s="49"/>
      <c r="I32" s="49"/>
      <c r="J32" s="84"/>
      <c r="K32" s="30"/>
      <c r="L32" s="30"/>
    </row>
    <row r="33" spans="1:12" ht="12" customHeight="1" thickBot="1" x14ac:dyDescent="0.3">
      <c r="A33" s="45">
        <v>0</v>
      </c>
      <c r="B33" s="46" t="s">
        <v>55</v>
      </c>
      <c r="C33" s="47" t="s">
        <v>14</v>
      </c>
      <c r="D33" s="50"/>
      <c r="E33" s="48"/>
      <c r="F33" s="55"/>
      <c r="G33" s="50"/>
      <c r="H33" s="56"/>
      <c r="I33" s="56"/>
      <c r="J33" s="84"/>
      <c r="K33" s="30"/>
      <c r="L33" s="30"/>
    </row>
    <row r="34" spans="1:12" ht="12" customHeight="1" x14ac:dyDescent="0.25">
      <c r="A34" s="45">
        <v>0</v>
      </c>
      <c r="B34" s="46" t="s">
        <v>53</v>
      </c>
      <c r="C34" s="47" t="s">
        <v>14</v>
      </c>
      <c r="D34" s="50"/>
      <c r="E34" s="48"/>
      <c r="F34" s="55"/>
      <c r="G34" s="28"/>
      <c r="H34" s="49"/>
      <c r="I34" s="49"/>
      <c r="J34" s="84"/>
      <c r="K34" s="34"/>
      <c r="L34" s="34"/>
    </row>
    <row r="35" spans="1:12" ht="12" customHeight="1" thickBot="1" x14ac:dyDescent="0.3">
      <c r="A35" s="1">
        <v>0</v>
      </c>
      <c r="B35" s="46" t="s">
        <v>38</v>
      </c>
      <c r="C35" s="50" t="s">
        <v>14</v>
      </c>
      <c r="D35" s="50"/>
      <c r="E35" s="48"/>
      <c r="F35" s="76"/>
      <c r="G35" s="50"/>
      <c r="H35" s="56"/>
      <c r="I35" s="56"/>
      <c r="J35" s="95"/>
      <c r="K35" s="30"/>
      <c r="L35" s="30" t="s">
        <v>49</v>
      </c>
    </row>
    <row r="36" spans="1:12" ht="12" customHeight="1" x14ac:dyDescent="0.25">
      <c r="A36" s="45">
        <v>0</v>
      </c>
      <c r="B36" s="46" t="s">
        <v>57</v>
      </c>
      <c r="C36" s="50" t="s">
        <v>14</v>
      </c>
      <c r="D36" s="50"/>
      <c r="E36" s="48"/>
      <c r="F36" s="55"/>
      <c r="G36" s="50"/>
      <c r="H36" s="56"/>
      <c r="I36" s="56"/>
      <c r="J36" s="84"/>
      <c r="K36" s="30"/>
      <c r="L36" s="30"/>
    </row>
    <row r="37" spans="1:12" ht="12" customHeight="1" x14ac:dyDescent="0.25">
      <c r="A37" s="45"/>
      <c r="B37" s="119" t="s">
        <v>78</v>
      </c>
      <c r="C37" s="47" t="s">
        <v>14</v>
      </c>
      <c r="D37" s="47"/>
      <c r="E37" s="120"/>
      <c r="F37" s="61"/>
      <c r="G37" s="121"/>
      <c r="H37" s="122"/>
      <c r="I37" s="123"/>
      <c r="J37" s="124"/>
      <c r="K37" s="30"/>
      <c r="L37" s="30"/>
    </row>
    <row r="38" spans="1:12" ht="12" customHeight="1" x14ac:dyDescent="0.25">
      <c r="B38" s="96" t="s">
        <v>79</v>
      </c>
      <c r="C38" s="73" t="s">
        <v>73</v>
      </c>
      <c r="D38" s="73" t="s">
        <v>74</v>
      </c>
      <c r="E38" s="97">
        <v>3600000</v>
      </c>
      <c r="F38" s="97">
        <v>3600000</v>
      </c>
      <c r="G38" s="98" t="s">
        <v>33</v>
      </c>
      <c r="H38" s="99">
        <v>43391</v>
      </c>
      <c r="I38" s="100">
        <v>43756</v>
      </c>
      <c r="J38" s="86"/>
      <c r="K38" s="30"/>
      <c r="L38" s="30"/>
    </row>
    <row r="39" spans="1:12" ht="15.75" thickBot="1" x14ac:dyDescent="0.3">
      <c r="B39" s="38" t="s">
        <v>19</v>
      </c>
      <c r="C39" s="39"/>
      <c r="D39" s="39"/>
      <c r="E39" s="44">
        <f>SUM(E3:E38)</f>
        <v>74100000</v>
      </c>
      <c r="F39" s="40">
        <f>SUM(F3:F38)</f>
        <v>67990000</v>
      </c>
      <c r="G39" s="41"/>
      <c r="H39" s="41"/>
      <c r="I39" s="41"/>
      <c r="J39" s="67"/>
      <c r="K39" s="19"/>
      <c r="L39" s="19"/>
    </row>
    <row r="40" spans="1:12" x14ac:dyDescent="0.25">
      <c r="B40" s="57">
        <v>43435</v>
      </c>
      <c r="C40" s="19"/>
      <c r="D40" s="19"/>
      <c r="E40" s="20"/>
      <c r="F40" s="21">
        <f>F39</f>
        <v>67990000</v>
      </c>
      <c r="G40" s="19"/>
      <c r="H40" s="19"/>
      <c r="I40" s="19"/>
      <c r="J40" s="19"/>
    </row>
    <row r="41" spans="1:12" x14ac:dyDescent="0.25">
      <c r="B41" s="45" t="s">
        <v>90</v>
      </c>
    </row>
    <row r="42" spans="1:12" x14ac:dyDescent="0.25">
      <c r="F42" s="22"/>
    </row>
  </sheetData>
  <autoFilter ref="B1:I41" xr:uid="{00000000-0009-0000-0000-000000000000}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Vallas Actuales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noname</cp:lastModifiedBy>
  <cp:lastPrinted>2018-11-15T21:36:14Z</cp:lastPrinted>
  <dcterms:created xsi:type="dcterms:W3CDTF">2014-10-10T19:31:45Z</dcterms:created>
  <dcterms:modified xsi:type="dcterms:W3CDTF">2019-01-03T16:25:35Z</dcterms:modified>
</cp:coreProperties>
</file>