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Override PartName="/xl/charts/colors2.xml" ContentType="application/vnd.ms-office.chartcolorstyle+xml"/>
  <Override PartName="/xl/charts/style2.xml" ContentType="application/vnd.ms-office.chartstyle+xml"/>
  <Override PartName="/xl/charts/colors3.xml" ContentType="application/vnd.ms-office.chartcolorstyle+xml"/>
  <Override PartName="/xl/charts/style3.xml" ContentType="application/vnd.ms-office.chartstyle+xml"/>
  <Override PartName="/xl/charts/colors4.xml" ContentType="application/vnd.ms-office.chartcolorstyle+xml"/>
  <Override PartName="/xl/charts/style4.xml" ContentType="application/vnd.ms-office.chartstyle+xml"/>
  <Override PartName="/xl/charts/colors5.xml" ContentType="application/vnd.ms-office.chartcolorstyle+xml"/>
  <Override PartName="/xl/charts/style5.xml" ContentType="application/vnd.ms-office.chartstyle+xml"/>
  <Override PartName="/xl/charts/colors6.xml" ContentType="application/vnd.ms-office.chartcolorstyle+xml"/>
  <Override PartName="/xl/charts/style6.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showInkAnnotation="0" codeName="ThisWorkbook"/>
  <bookViews>
    <workbookView xWindow="0" yWindow="0" windowWidth="20730" windowHeight="11025" tabRatio="723" activeTab="5"/>
  </bookViews>
  <sheets>
    <sheet name="for PC" sheetId="9" r:id="rId1"/>
    <sheet name="ATP_HP93K" sheetId="12" r:id="rId2"/>
    <sheet name="Summary" sheetId="8" r:id="rId3"/>
    <sheet name="ATP_T2K Matrix" sheetId="2" r:id="rId4"/>
    <sheet name="ATP_J750" sheetId="3" r:id="rId5"/>
    <sheet name="ATP_MAGNUM" sheetId="7" r:id="rId6"/>
    <sheet name="change logs" sheetId="6" r:id="rId7"/>
    <sheet name="ATP_J750_nonATK" sheetId="5" r:id="rId8"/>
    <sheet name="HW_Transfer_Status" sheetId="13" r:id="rId9"/>
  </sheets>
  <externalReferences>
    <externalReference r:id="rId10"/>
  </externalReferences>
  <definedNames>
    <definedName name="_xlnm._FilterDatabase" localSheetId="1" hidden="1">ATP_HP93K!$A$2:$AD$2</definedName>
    <definedName name="_xlnm._FilterDatabase" localSheetId="6" hidden="1">'change logs'!$A$3:$E$370</definedName>
    <definedName name="_xlnm._FilterDatabase" localSheetId="8" hidden="1">HW_Transfer_Status!$B$18:$M$89</definedName>
  </definedNames>
  <calcPr calcId="144525"/>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 i="9" l="1"/>
  <c r="B1" i="9" s="1"/>
  <c r="E1" i="9"/>
  <c r="A1" i="9"/>
  <c r="AP176" i="12" l="1"/>
  <c r="AM176" i="12"/>
  <c r="AE175" i="12"/>
  <c r="AD175" i="12"/>
  <c r="AC175" i="12"/>
  <c r="AB175" i="12"/>
  <c r="AA175" i="12"/>
  <c r="Z175" i="12"/>
  <c r="Y175" i="12"/>
  <c r="X175" i="12"/>
  <c r="W175" i="12"/>
  <c r="V175" i="12"/>
  <c r="U175" i="12"/>
  <c r="T175" i="12"/>
  <c r="R175" i="12"/>
  <c r="Q175" i="12"/>
  <c r="P175" i="12"/>
  <c r="O175" i="12"/>
  <c r="N175" i="12"/>
  <c r="L175" i="12"/>
  <c r="K175" i="12"/>
  <c r="J175" i="12"/>
  <c r="I175" i="12"/>
  <c r="H175" i="12"/>
  <c r="G175" i="12"/>
  <c r="F175" i="12"/>
  <c r="AE174" i="12"/>
  <c r="AD174" i="12"/>
  <c r="AC174" i="12"/>
  <c r="AB174" i="12"/>
  <c r="AA174" i="12"/>
  <c r="Z174" i="12"/>
  <c r="Y174" i="12"/>
  <c r="X174" i="12"/>
  <c r="W174" i="12"/>
  <c r="V174" i="12"/>
  <c r="U174" i="12"/>
  <c r="T174" i="12"/>
  <c r="R174" i="12"/>
  <c r="Q174" i="12"/>
  <c r="P174" i="12"/>
  <c r="O174" i="12"/>
  <c r="N174" i="12"/>
  <c r="L174" i="12"/>
  <c r="K174" i="12"/>
  <c r="J174" i="12"/>
  <c r="I174" i="12"/>
  <c r="H174" i="12"/>
  <c r="G174" i="12"/>
  <c r="F174" i="12"/>
  <c r="AE173" i="12"/>
  <c r="AD173" i="12"/>
  <c r="AC173" i="12"/>
  <c r="AB173" i="12"/>
  <c r="AA173" i="12"/>
  <c r="Z173" i="12"/>
  <c r="Y173" i="12"/>
  <c r="X173" i="12"/>
  <c r="W173" i="12"/>
  <c r="V173" i="12"/>
  <c r="U173" i="12"/>
  <c r="T173" i="12"/>
  <c r="R173" i="12"/>
  <c r="Q173" i="12"/>
  <c r="P173" i="12"/>
  <c r="O173" i="12"/>
  <c r="N173" i="12"/>
  <c r="L173" i="12"/>
  <c r="K173" i="12"/>
  <c r="J173" i="12"/>
  <c r="I173" i="12"/>
  <c r="H173" i="12"/>
  <c r="G173" i="12"/>
  <c r="F173" i="12"/>
  <c r="AE172" i="12"/>
  <c r="AD172" i="12"/>
  <c r="AC172" i="12"/>
  <c r="AB172" i="12"/>
  <c r="AA172" i="12"/>
  <c r="Z172" i="12"/>
  <c r="Y172" i="12"/>
  <c r="X172" i="12"/>
  <c r="W172" i="12"/>
  <c r="V172" i="12"/>
  <c r="U172" i="12"/>
  <c r="T172" i="12"/>
  <c r="R172" i="12"/>
  <c r="Q172" i="12"/>
  <c r="P172" i="12"/>
  <c r="O172" i="12"/>
  <c r="N172" i="12"/>
  <c r="L172" i="12"/>
  <c r="K172" i="12"/>
  <c r="J172" i="12"/>
  <c r="I172" i="12"/>
  <c r="H172" i="12"/>
  <c r="G172" i="12"/>
  <c r="F172" i="12"/>
  <c r="AE171" i="12"/>
  <c r="AD171" i="12"/>
  <c r="AC171" i="12"/>
  <c r="AB171" i="12"/>
  <c r="AA171" i="12"/>
  <c r="Z171" i="12"/>
  <c r="Y171" i="12"/>
  <c r="X171" i="12"/>
  <c r="W171" i="12"/>
  <c r="V171" i="12"/>
  <c r="U171" i="12"/>
  <c r="T171" i="12"/>
  <c r="R171" i="12"/>
  <c r="Q171" i="12"/>
  <c r="P171" i="12"/>
  <c r="O171" i="12"/>
  <c r="N171" i="12"/>
  <c r="L171" i="12"/>
  <c r="K171" i="12"/>
  <c r="J171" i="12"/>
  <c r="I171" i="12"/>
  <c r="H171" i="12"/>
  <c r="G171" i="12"/>
  <c r="F171" i="12"/>
  <c r="AE170" i="12"/>
  <c r="AD170" i="12"/>
  <c r="AC170" i="12"/>
  <c r="AB170" i="12"/>
  <c r="AA170" i="12"/>
  <c r="Z170" i="12"/>
  <c r="Y170" i="12"/>
  <c r="X170" i="12"/>
  <c r="W170" i="12"/>
  <c r="V170" i="12"/>
  <c r="U170" i="12"/>
  <c r="T170" i="12"/>
  <c r="R170" i="12"/>
  <c r="Q170" i="12"/>
  <c r="P170" i="12"/>
  <c r="O170" i="12"/>
  <c r="N170" i="12"/>
  <c r="L170" i="12"/>
  <c r="K170" i="12"/>
  <c r="J170" i="12"/>
  <c r="I170" i="12"/>
  <c r="H170" i="12"/>
  <c r="G170" i="12"/>
  <c r="F170" i="12"/>
  <c r="AE169" i="12"/>
  <c r="AD169" i="12"/>
  <c r="AC169" i="12"/>
  <c r="AB169" i="12"/>
  <c r="AA169" i="12"/>
  <c r="Z169" i="12"/>
  <c r="Y169" i="12"/>
  <c r="X169" i="12"/>
  <c r="W169" i="12"/>
  <c r="V169" i="12"/>
  <c r="U169" i="12"/>
  <c r="T169" i="12"/>
  <c r="R169" i="12"/>
  <c r="Q169" i="12"/>
  <c r="P169" i="12"/>
  <c r="O169" i="12"/>
  <c r="N169" i="12"/>
  <c r="L169" i="12"/>
  <c r="K169" i="12"/>
  <c r="J169" i="12"/>
  <c r="I169" i="12"/>
  <c r="H169" i="12"/>
  <c r="G169" i="12"/>
  <c r="F169" i="12"/>
  <c r="AE168" i="12"/>
  <c r="AD168" i="12"/>
  <c r="AC168" i="12"/>
  <c r="AB168" i="12"/>
  <c r="AA168" i="12"/>
  <c r="Z168" i="12"/>
  <c r="Y168" i="12"/>
  <c r="X168" i="12"/>
  <c r="W168" i="12"/>
  <c r="V168" i="12"/>
  <c r="U168" i="12"/>
  <c r="T168" i="12"/>
  <c r="R168" i="12"/>
  <c r="Q168" i="12"/>
  <c r="P168" i="12"/>
  <c r="O168" i="12"/>
  <c r="N168" i="12"/>
  <c r="L168" i="12"/>
  <c r="K168" i="12"/>
  <c r="J168" i="12"/>
  <c r="I168" i="12"/>
  <c r="H168" i="12"/>
  <c r="G168" i="12"/>
  <c r="F168" i="12"/>
  <c r="AE167" i="12"/>
  <c r="AD167" i="12"/>
  <c r="AC167" i="12"/>
  <c r="AB167" i="12"/>
  <c r="AA167" i="12"/>
  <c r="Z167" i="12"/>
  <c r="Y167" i="12"/>
  <c r="X167" i="12"/>
  <c r="W167" i="12"/>
  <c r="V167" i="12"/>
  <c r="U167" i="12"/>
  <c r="U177" i="12" s="1"/>
  <c r="T167" i="12"/>
  <c r="R167" i="12"/>
  <c r="Q167" i="12"/>
  <c r="P167" i="12"/>
  <c r="P177" i="12" s="1"/>
  <c r="O167" i="12"/>
  <c r="N167" i="12"/>
  <c r="L167" i="12"/>
  <c r="K167" i="12"/>
  <c r="J167" i="12"/>
  <c r="I167" i="12"/>
  <c r="H167" i="12"/>
  <c r="G167" i="12"/>
  <c r="F167" i="12"/>
  <c r="BD155" i="12"/>
  <c r="BC155" i="12"/>
  <c r="BB155" i="12"/>
  <c r="BA155" i="12"/>
  <c r="AZ155" i="12"/>
  <c r="AY155" i="12"/>
  <c r="AX155" i="12"/>
  <c r="AW155" i="12"/>
  <c r="AR155" i="12"/>
  <c r="AQ155" i="12"/>
  <c r="AP155" i="12"/>
  <c r="AO155" i="12"/>
  <c r="AN155" i="12"/>
  <c r="AM155" i="12"/>
  <c r="AL155" i="12"/>
  <c r="AK155" i="12"/>
  <c r="BD154" i="12"/>
  <c r="BC154" i="12"/>
  <c r="BB154" i="12"/>
  <c r="BA154" i="12"/>
  <c r="AZ154" i="12"/>
  <c r="AY154" i="12"/>
  <c r="AX154" i="12"/>
  <c r="AW154" i="12"/>
  <c r="AR154" i="12"/>
  <c r="AQ154" i="12"/>
  <c r="AP154" i="12"/>
  <c r="AO154" i="12"/>
  <c r="AN154" i="12"/>
  <c r="AM154" i="12"/>
  <c r="AL154" i="12"/>
  <c r="AK154" i="12"/>
  <c r="BD153" i="12"/>
  <c r="BC153" i="12"/>
  <c r="BB153" i="12"/>
  <c r="BA153" i="12"/>
  <c r="AZ153" i="12"/>
  <c r="AY153" i="12"/>
  <c r="AX153" i="12"/>
  <c r="AW153" i="12"/>
  <c r="AR153" i="12"/>
  <c r="AQ153" i="12"/>
  <c r="AP153" i="12"/>
  <c r="AO153" i="12"/>
  <c r="AN153" i="12"/>
  <c r="AM153" i="12"/>
  <c r="AL153" i="12"/>
  <c r="AK153" i="12"/>
  <c r="BD152" i="12"/>
  <c r="BC152" i="12"/>
  <c r="BB152" i="12"/>
  <c r="BA152" i="12"/>
  <c r="AZ152" i="12"/>
  <c r="AY152" i="12"/>
  <c r="AX152" i="12"/>
  <c r="AW152" i="12"/>
  <c r="AR152" i="12"/>
  <c r="AQ152" i="12"/>
  <c r="AP152" i="12"/>
  <c r="AO152" i="12"/>
  <c r="AN152" i="12"/>
  <c r="AM152" i="12"/>
  <c r="AL152" i="12"/>
  <c r="AK152" i="12"/>
  <c r="BD151" i="12"/>
  <c r="BC151" i="12"/>
  <c r="BB151" i="12"/>
  <c r="BA151" i="12"/>
  <c r="AZ151" i="12"/>
  <c r="AY151" i="12"/>
  <c r="AX151" i="12"/>
  <c r="AW151" i="12"/>
  <c r="AR151" i="12"/>
  <c r="AQ151" i="12"/>
  <c r="AP151" i="12"/>
  <c r="AO151" i="12"/>
  <c r="AN151" i="12"/>
  <c r="AM151" i="12"/>
  <c r="AL151" i="12"/>
  <c r="AK151" i="12"/>
  <c r="BD150" i="12"/>
  <c r="BC150" i="12"/>
  <c r="BB150" i="12"/>
  <c r="BA150" i="12"/>
  <c r="AZ150" i="12"/>
  <c r="AY150" i="12"/>
  <c r="AX150" i="12"/>
  <c r="AW150" i="12"/>
  <c r="AR150" i="12"/>
  <c r="AQ150" i="12"/>
  <c r="AP150" i="12"/>
  <c r="AO150" i="12"/>
  <c r="AN150" i="12"/>
  <c r="AM150" i="12"/>
  <c r="AL150" i="12"/>
  <c r="AK150" i="12"/>
  <c r="BD149" i="12"/>
  <c r="BC149" i="12"/>
  <c r="BB149" i="12"/>
  <c r="BA149" i="12"/>
  <c r="AZ149" i="12"/>
  <c r="AY149" i="12"/>
  <c r="AX149" i="12"/>
  <c r="AW149" i="12"/>
  <c r="AR149" i="12"/>
  <c r="AQ149" i="12"/>
  <c r="AP149" i="12"/>
  <c r="AO149" i="12"/>
  <c r="AN149" i="12"/>
  <c r="AM149" i="12"/>
  <c r="AL149" i="12"/>
  <c r="AK149" i="12"/>
  <c r="AR148" i="12"/>
  <c r="AP148" i="12"/>
  <c r="AO148" i="12"/>
  <c r="AN148" i="12"/>
  <c r="AM148" i="12"/>
  <c r="AK148" i="12"/>
  <c r="AR146" i="12"/>
  <c r="AP146" i="12"/>
  <c r="AO146" i="12"/>
  <c r="AN146" i="12"/>
  <c r="AM146" i="12"/>
  <c r="AK146" i="12"/>
  <c r="BD144" i="12"/>
  <c r="BC144" i="12"/>
  <c r="BB144" i="12"/>
  <c r="BA144" i="12"/>
  <c r="AZ144" i="12"/>
  <c r="AY144" i="12"/>
  <c r="AX144" i="12"/>
  <c r="AW144" i="12"/>
  <c r="AR144" i="12"/>
  <c r="AQ144" i="12"/>
  <c r="AP144" i="12"/>
  <c r="AO144" i="12"/>
  <c r="AN144" i="12"/>
  <c r="AM144" i="12"/>
  <c r="AL144" i="12"/>
  <c r="AK144" i="12"/>
  <c r="BD143" i="12"/>
  <c r="BC143" i="12"/>
  <c r="BB143" i="12"/>
  <c r="BA143" i="12"/>
  <c r="AZ143" i="12"/>
  <c r="AY143" i="12"/>
  <c r="AX143" i="12"/>
  <c r="AW143" i="12"/>
  <c r="AR143" i="12"/>
  <c r="AQ143" i="12"/>
  <c r="AP143" i="12"/>
  <c r="AO143" i="12"/>
  <c r="AN143" i="12"/>
  <c r="AM143" i="12"/>
  <c r="AL143" i="12"/>
  <c r="AK143" i="12"/>
  <c r="BD142" i="12"/>
  <c r="BC142" i="12"/>
  <c r="BB142" i="12"/>
  <c r="BA142" i="12"/>
  <c r="AZ142" i="12"/>
  <c r="AY142" i="12"/>
  <c r="AX142" i="12"/>
  <c r="AW142" i="12"/>
  <c r="AR142" i="12"/>
  <c r="AQ142" i="12"/>
  <c r="AP142" i="12"/>
  <c r="AO142" i="12"/>
  <c r="AN142" i="12"/>
  <c r="AM142" i="12"/>
  <c r="AL142" i="12"/>
  <c r="AK142" i="12"/>
  <c r="BD141" i="12"/>
  <c r="BC141" i="12"/>
  <c r="BB141" i="12"/>
  <c r="BA141" i="12"/>
  <c r="AZ141" i="12"/>
  <c r="AY141" i="12"/>
  <c r="AX141" i="12"/>
  <c r="AW141" i="12"/>
  <c r="AR141" i="12"/>
  <c r="AQ141" i="12"/>
  <c r="AP141" i="12"/>
  <c r="AO141" i="12"/>
  <c r="AN141" i="12"/>
  <c r="AM141" i="12"/>
  <c r="AL141" i="12"/>
  <c r="AK141" i="12"/>
  <c r="BD140" i="12"/>
  <c r="BC140" i="12"/>
  <c r="BB140" i="12"/>
  <c r="BA140" i="12"/>
  <c r="AZ140" i="12"/>
  <c r="AY140" i="12"/>
  <c r="AX140" i="12"/>
  <c r="AW140" i="12"/>
  <c r="AR140" i="12"/>
  <c r="AQ140" i="12"/>
  <c r="AP140" i="12"/>
  <c r="AO140" i="12"/>
  <c r="AN140" i="12"/>
  <c r="AM140" i="12"/>
  <c r="AL140" i="12"/>
  <c r="AK140" i="12"/>
  <c r="BD137" i="12"/>
  <c r="BC137" i="12"/>
  <c r="BB137" i="12"/>
  <c r="BA137" i="12"/>
  <c r="AZ137" i="12"/>
  <c r="AY137" i="12"/>
  <c r="AX137" i="12"/>
  <c r="AW137" i="12"/>
  <c r="AR137" i="12"/>
  <c r="AQ137" i="12"/>
  <c r="AP137" i="12"/>
  <c r="AO137" i="12"/>
  <c r="AN137" i="12"/>
  <c r="AM137" i="12"/>
  <c r="AL137" i="12"/>
  <c r="AK137" i="12"/>
  <c r="BD136" i="12"/>
  <c r="BC136" i="12"/>
  <c r="BB136" i="12"/>
  <c r="BA136" i="12"/>
  <c r="AZ136" i="12"/>
  <c r="AY136" i="12"/>
  <c r="AX136" i="12"/>
  <c r="AW136" i="12"/>
  <c r="AR136" i="12"/>
  <c r="AQ136" i="12"/>
  <c r="AP136" i="12"/>
  <c r="AO136" i="12"/>
  <c r="AN136" i="12"/>
  <c r="AM136" i="12"/>
  <c r="AL136" i="12"/>
  <c r="AK136" i="12"/>
  <c r="BD135" i="12"/>
  <c r="BC135" i="12"/>
  <c r="BB135" i="12"/>
  <c r="BA135" i="12"/>
  <c r="AZ135" i="12"/>
  <c r="AY135" i="12"/>
  <c r="AX135" i="12"/>
  <c r="AW135" i="12"/>
  <c r="AR135" i="12"/>
  <c r="AQ135" i="12"/>
  <c r="AP135" i="12"/>
  <c r="AO135" i="12"/>
  <c r="AN135" i="12"/>
  <c r="AM135" i="12"/>
  <c r="AL135" i="12"/>
  <c r="AK135" i="12"/>
  <c r="BD134" i="12"/>
  <c r="BC134" i="12"/>
  <c r="BB134" i="12"/>
  <c r="BA134" i="12"/>
  <c r="AZ134" i="12"/>
  <c r="AY134" i="12"/>
  <c r="AX134" i="12"/>
  <c r="AW134" i="12"/>
  <c r="AR134" i="12"/>
  <c r="AQ134" i="12"/>
  <c r="AP134" i="12"/>
  <c r="AO134" i="12"/>
  <c r="AN134" i="12"/>
  <c r="AM134" i="12"/>
  <c r="AL134" i="12"/>
  <c r="AK134" i="12"/>
  <c r="BD133" i="12"/>
  <c r="BC133" i="12"/>
  <c r="BB133" i="12"/>
  <c r="BA133" i="12"/>
  <c r="AZ133" i="12"/>
  <c r="AY133" i="12"/>
  <c r="AX133" i="12"/>
  <c r="AW133" i="12"/>
  <c r="AR133" i="12"/>
  <c r="AQ133" i="12"/>
  <c r="AP133" i="12"/>
  <c r="AO133" i="12"/>
  <c r="AN133" i="12"/>
  <c r="AM133" i="12"/>
  <c r="AL133" i="12"/>
  <c r="AK133" i="12"/>
  <c r="BD132" i="12"/>
  <c r="BC132" i="12"/>
  <c r="BB132" i="12"/>
  <c r="BA132" i="12"/>
  <c r="AZ132" i="12"/>
  <c r="AY132" i="12"/>
  <c r="AX132" i="12"/>
  <c r="AW132" i="12"/>
  <c r="AR132" i="12"/>
  <c r="AQ132" i="12"/>
  <c r="AP132" i="12"/>
  <c r="AO132" i="12"/>
  <c r="AN132" i="12"/>
  <c r="AM132" i="12"/>
  <c r="AL132" i="12"/>
  <c r="AK132" i="12"/>
  <c r="BD131" i="12"/>
  <c r="BC131" i="12"/>
  <c r="BB131" i="12"/>
  <c r="BA131" i="12"/>
  <c r="AZ131" i="12"/>
  <c r="AY131" i="12"/>
  <c r="AX131" i="12"/>
  <c r="AW131" i="12"/>
  <c r="AR131" i="12"/>
  <c r="AQ131" i="12"/>
  <c r="AP131" i="12"/>
  <c r="AO131" i="12"/>
  <c r="AN131" i="12"/>
  <c r="AM131" i="12"/>
  <c r="AL131" i="12"/>
  <c r="AK131" i="12"/>
  <c r="BD129" i="12"/>
  <c r="BC129" i="12"/>
  <c r="BB129" i="12"/>
  <c r="BA129" i="12"/>
  <c r="AZ129" i="12"/>
  <c r="AY129" i="12"/>
  <c r="AX129" i="12"/>
  <c r="AW129" i="12"/>
  <c r="AR129" i="12"/>
  <c r="AQ129" i="12"/>
  <c r="AP129" i="12"/>
  <c r="AO129" i="12"/>
  <c r="AN129" i="12"/>
  <c r="AM129" i="12"/>
  <c r="AL129" i="12"/>
  <c r="AK129" i="12"/>
  <c r="BD126" i="12"/>
  <c r="BC126" i="12"/>
  <c r="BB126" i="12"/>
  <c r="BA126" i="12"/>
  <c r="AZ126" i="12"/>
  <c r="AY126" i="12"/>
  <c r="AX126" i="12"/>
  <c r="AW126" i="12"/>
  <c r="AR126" i="12"/>
  <c r="AQ126" i="12"/>
  <c r="AP126" i="12"/>
  <c r="AO126" i="12"/>
  <c r="AN126" i="12"/>
  <c r="AM126" i="12"/>
  <c r="AL126" i="12"/>
  <c r="AK126" i="12"/>
  <c r="BD118" i="12"/>
  <c r="BC118" i="12"/>
  <c r="BB118" i="12"/>
  <c r="BA118" i="12"/>
  <c r="AZ118" i="12"/>
  <c r="AY118" i="12"/>
  <c r="AX118" i="12"/>
  <c r="AW118" i="12"/>
  <c r="AR118" i="12"/>
  <c r="AQ118" i="12"/>
  <c r="AP118" i="12"/>
  <c r="AO118" i="12"/>
  <c r="AN118" i="12"/>
  <c r="AM118" i="12"/>
  <c r="AL118" i="12"/>
  <c r="AK118" i="12"/>
  <c r="BD117" i="12"/>
  <c r="BC117" i="12"/>
  <c r="BB117" i="12"/>
  <c r="BA117" i="12"/>
  <c r="AZ117" i="12"/>
  <c r="AY117" i="12"/>
  <c r="AX117" i="12"/>
  <c r="AW117" i="12"/>
  <c r="AR117" i="12"/>
  <c r="AQ117" i="12"/>
  <c r="AP117" i="12"/>
  <c r="AO117" i="12"/>
  <c r="AN117" i="12"/>
  <c r="AM117" i="12"/>
  <c r="AL117" i="12"/>
  <c r="AK117" i="12"/>
  <c r="BD116" i="12"/>
  <c r="BC116" i="12"/>
  <c r="BB116" i="12"/>
  <c r="BA116" i="12"/>
  <c r="AZ116" i="12"/>
  <c r="AY116" i="12"/>
  <c r="AX116" i="12"/>
  <c r="AW116" i="12"/>
  <c r="AR116" i="12"/>
  <c r="AQ116" i="12"/>
  <c r="AP116" i="12"/>
  <c r="AO116" i="12"/>
  <c r="AN116" i="12"/>
  <c r="AM116" i="12"/>
  <c r="AL116" i="12"/>
  <c r="AK116" i="12"/>
  <c r="BD115" i="12"/>
  <c r="BC115" i="12"/>
  <c r="BB115" i="12"/>
  <c r="BA115" i="12"/>
  <c r="AZ115" i="12"/>
  <c r="AY115" i="12"/>
  <c r="AX115" i="12"/>
  <c r="AW115" i="12"/>
  <c r="AR115" i="12"/>
  <c r="AQ115" i="12"/>
  <c r="AP115" i="12"/>
  <c r="AO115" i="12"/>
  <c r="AN115" i="12"/>
  <c r="AM115" i="12"/>
  <c r="AL115" i="12"/>
  <c r="AK115" i="12"/>
  <c r="BD114" i="12"/>
  <c r="BC114" i="12"/>
  <c r="BB114" i="12"/>
  <c r="BA114" i="12"/>
  <c r="AZ114" i="12"/>
  <c r="AY114" i="12"/>
  <c r="AX114" i="12"/>
  <c r="AW114" i="12"/>
  <c r="AR114" i="12"/>
  <c r="AQ114" i="12"/>
  <c r="AP114" i="12"/>
  <c r="AO114" i="12"/>
  <c r="AN114" i="12"/>
  <c r="AM114" i="12"/>
  <c r="AL114" i="12"/>
  <c r="AK114" i="12"/>
  <c r="AR113" i="12"/>
  <c r="AP113" i="12"/>
  <c r="AO113" i="12"/>
  <c r="AN113" i="12"/>
  <c r="AM113" i="12"/>
  <c r="AK113" i="12"/>
  <c r="BD112" i="12"/>
  <c r="BC112" i="12"/>
  <c r="BB112" i="12"/>
  <c r="BA112" i="12"/>
  <c r="AZ112" i="12"/>
  <c r="AY112" i="12"/>
  <c r="AX112" i="12"/>
  <c r="AW112" i="12"/>
  <c r="AR112" i="12"/>
  <c r="AQ112" i="12"/>
  <c r="AP112" i="12"/>
  <c r="AO112" i="12"/>
  <c r="AN112" i="12"/>
  <c r="AM112" i="12"/>
  <c r="AL112" i="12"/>
  <c r="AK112" i="12"/>
  <c r="BD111" i="12"/>
  <c r="BC111" i="12"/>
  <c r="BB111" i="12"/>
  <c r="BA111" i="12"/>
  <c r="AZ111" i="12"/>
  <c r="AY111" i="12"/>
  <c r="AX111" i="12"/>
  <c r="AW111" i="12"/>
  <c r="AR111" i="12"/>
  <c r="AQ111" i="12"/>
  <c r="AP111" i="12"/>
  <c r="AO111" i="12"/>
  <c r="AN111" i="12"/>
  <c r="AM111" i="12"/>
  <c r="AL111" i="12"/>
  <c r="AK111" i="12"/>
  <c r="BD110" i="12"/>
  <c r="BC110" i="12"/>
  <c r="BB110" i="12"/>
  <c r="BA110" i="12"/>
  <c r="AZ110" i="12"/>
  <c r="AY110" i="12"/>
  <c r="AX110" i="12"/>
  <c r="AW110" i="12"/>
  <c r="AR110" i="12"/>
  <c r="AQ110" i="12"/>
  <c r="AP110" i="12"/>
  <c r="AO110" i="12"/>
  <c r="AN110" i="12"/>
  <c r="AM110" i="12"/>
  <c r="AL110" i="12"/>
  <c r="AK110" i="12"/>
  <c r="BD109" i="12"/>
  <c r="BC109" i="12"/>
  <c r="BB109" i="12"/>
  <c r="BA109" i="12"/>
  <c r="AZ109" i="12"/>
  <c r="AY109" i="12"/>
  <c r="AX109" i="12"/>
  <c r="AW109" i="12"/>
  <c r="AR109" i="12"/>
  <c r="AQ109" i="12"/>
  <c r="AP109" i="12"/>
  <c r="AO109" i="12"/>
  <c r="AN109" i="12"/>
  <c r="AM109" i="12"/>
  <c r="AL109" i="12"/>
  <c r="AK109" i="12"/>
  <c r="BD108" i="12"/>
  <c r="BC108" i="12"/>
  <c r="BB108" i="12"/>
  <c r="BA108" i="12"/>
  <c r="AZ108" i="12"/>
  <c r="AY108" i="12"/>
  <c r="AX108" i="12"/>
  <c r="AW108" i="12"/>
  <c r="AR108" i="12"/>
  <c r="AQ108" i="12"/>
  <c r="AP108" i="12"/>
  <c r="AO108" i="12"/>
  <c r="AN108" i="12"/>
  <c r="AM108" i="12"/>
  <c r="AL108" i="12"/>
  <c r="AK108" i="12"/>
  <c r="BD107" i="12"/>
  <c r="BC107" i="12"/>
  <c r="BB107" i="12"/>
  <c r="BA107" i="12"/>
  <c r="AZ107" i="12"/>
  <c r="AY107" i="12"/>
  <c r="AX107" i="12"/>
  <c r="AW107" i="12"/>
  <c r="AR107" i="12"/>
  <c r="AQ107" i="12"/>
  <c r="AP107" i="12"/>
  <c r="AO107" i="12"/>
  <c r="AN107" i="12"/>
  <c r="AM107" i="12"/>
  <c r="AL107" i="12"/>
  <c r="AK107" i="12"/>
  <c r="BD106" i="12"/>
  <c r="BC106" i="12"/>
  <c r="BB106" i="12"/>
  <c r="BA106" i="12"/>
  <c r="AZ106" i="12"/>
  <c r="AY106" i="12"/>
  <c r="AX106" i="12"/>
  <c r="AW106" i="12"/>
  <c r="AR106" i="12"/>
  <c r="AQ106" i="12"/>
  <c r="AP106" i="12"/>
  <c r="AO106" i="12"/>
  <c r="AN106" i="12"/>
  <c r="AM106" i="12"/>
  <c r="AL106" i="12"/>
  <c r="AK106" i="12"/>
  <c r="BD105" i="12"/>
  <c r="BC105" i="12"/>
  <c r="BB105" i="12"/>
  <c r="BA105" i="12"/>
  <c r="AZ105" i="12"/>
  <c r="AY105" i="12"/>
  <c r="AX105" i="12"/>
  <c r="AW105" i="12"/>
  <c r="AR105" i="12"/>
  <c r="AQ105" i="12"/>
  <c r="AP105" i="12"/>
  <c r="AO105" i="12"/>
  <c r="AN105" i="12"/>
  <c r="AM105" i="12"/>
  <c r="AL105" i="12"/>
  <c r="AK105" i="12"/>
  <c r="BD104" i="12"/>
  <c r="BC104" i="12"/>
  <c r="BB104" i="12"/>
  <c r="BA104" i="12"/>
  <c r="AZ104" i="12"/>
  <c r="AY104" i="12"/>
  <c r="AX104" i="12"/>
  <c r="AW104" i="12"/>
  <c r="AR104" i="12"/>
  <c r="AQ104" i="12"/>
  <c r="AP104" i="12"/>
  <c r="AO104" i="12"/>
  <c r="AN104" i="12"/>
  <c r="AM104" i="12"/>
  <c r="AL104" i="12"/>
  <c r="AK104" i="12"/>
  <c r="BD102" i="12"/>
  <c r="BC102" i="12"/>
  <c r="BB102" i="12"/>
  <c r="BA102" i="12"/>
  <c r="AZ102" i="12"/>
  <c r="AY102" i="12"/>
  <c r="AX102" i="12"/>
  <c r="AW102" i="12"/>
  <c r="AR102" i="12"/>
  <c r="AQ102" i="12"/>
  <c r="AP102" i="12"/>
  <c r="AO102" i="12"/>
  <c r="AN102" i="12"/>
  <c r="AM102" i="12"/>
  <c r="AL102" i="12"/>
  <c r="AK102" i="12"/>
  <c r="BD101" i="12"/>
  <c r="BC101" i="12"/>
  <c r="BB101" i="12"/>
  <c r="BA101" i="12"/>
  <c r="AZ101" i="12"/>
  <c r="AY101" i="12"/>
  <c r="AX101" i="12"/>
  <c r="AW101" i="12"/>
  <c r="AR101" i="12"/>
  <c r="AQ101" i="12"/>
  <c r="AP101" i="12"/>
  <c r="AO101" i="12"/>
  <c r="AN101" i="12"/>
  <c r="AM101" i="12"/>
  <c r="AL101" i="12"/>
  <c r="AK101" i="12"/>
  <c r="BD99" i="12"/>
  <c r="BC99" i="12"/>
  <c r="BB99" i="12"/>
  <c r="BA99" i="12"/>
  <c r="AZ99" i="12"/>
  <c r="AY99" i="12"/>
  <c r="AX99" i="12"/>
  <c r="AW99" i="12"/>
  <c r="AR99" i="12"/>
  <c r="AQ99" i="12"/>
  <c r="AP99" i="12"/>
  <c r="AO99" i="12"/>
  <c r="AN99" i="12"/>
  <c r="AM99" i="12"/>
  <c r="AL99" i="12"/>
  <c r="AK99" i="12"/>
  <c r="BD98" i="12"/>
  <c r="BC98" i="12"/>
  <c r="BB98" i="12"/>
  <c r="BA98" i="12"/>
  <c r="AZ98" i="12"/>
  <c r="AY98" i="12"/>
  <c r="AX98" i="12"/>
  <c r="AW98" i="12"/>
  <c r="AR98" i="12"/>
  <c r="AQ98" i="12"/>
  <c r="AP98" i="12"/>
  <c r="AO98" i="12"/>
  <c r="AN98" i="12"/>
  <c r="AM98" i="12"/>
  <c r="AL98" i="12"/>
  <c r="AK98" i="12"/>
  <c r="BD97" i="12"/>
  <c r="BC97" i="12"/>
  <c r="BB97" i="12"/>
  <c r="BA97" i="12"/>
  <c r="AZ97" i="12"/>
  <c r="AY97" i="12"/>
  <c r="AX97" i="12"/>
  <c r="AW97" i="12"/>
  <c r="AR97" i="12"/>
  <c r="AQ97" i="12"/>
  <c r="AP97" i="12"/>
  <c r="AO97" i="12"/>
  <c r="AN97" i="12"/>
  <c r="AM97" i="12"/>
  <c r="AL97" i="12"/>
  <c r="AK97" i="12"/>
  <c r="BD96" i="12"/>
  <c r="BC96" i="12"/>
  <c r="BB96" i="12"/>
  <c r="BA96" i="12"/>
  <c r="AZ96" i="12"/>
  <c r="AY96" i="12"/>
  <c r="AX96" i="12"/>
  <c r="AW96" i="12"/>
  <c r="AR96" i="12"/>
  <c r="AQ96" i="12"/>
  <c r="AP96" i="12"/>
  <c r="AO96" i="12"/>
  <c r="AN96" i="12"/>
  <c r="AM96" i="12"/>
  <c r="AL96" i="12"/>
  <c r="AK96" i="12"/>
  <c r="BD95" i="12"/>
  <c r="BC95" i="12"/>
  <c r="BB95" i="12"/>
  <c r="BA95" i="12"/>
  <c r="AZ95" i="12"/>
  <c r="AY95" i="12"/>
  <c r="AX95" i="12"/>
  <c r="AW95" i="12"/>
  <c r="AR95" i="12"/>
  <c r="AQ95" i="12"/>
  <c r="AP95" i="12"/>
  <c r="AO95" i="12"/>
  <c r="AN95" i="12"/>
  <c r="AM95" i="12"/>
  <c r="AL95" i="12"/>
  <c r="AK95" i="12"/>
  <c r="BD94" i="12"/>
  <c r="BC94" i="12"/>
  <c r="BB94" i="12"/>
  <c r="BA94" i="12"/>
  <c r="AZ94" i="12"/>
  <c r="AY94" i="12"/>
  <c r="AX94" i="12"/>
  <c r="AW94" i="12"/>
  <c r="AR94" i="12"/>
  <c r="AQ94" i="12"/>
  <c r="AP94" i="12"/>
  <c r="AO94" i="12"/>
  <c r="AN94" i="12"/>
  <c r="AM94" i="12"/>
  <c r="AL94" i="12"/>
  <c r="AK94" i="12"/>
  <c r="BD93" i="12"/>
  <c r="BC93" i="12"/>
  <c r="BB93" i="12"/>
  <c r="BA93" i="12"/>
  <c r="AZ93" i="12"/>
  <c r="AY93" i="12"/>
  <c r="AX93" i="12"/>
  <c r="AW93" i="12"/>
  <c r="AR93" i="12"/>
  <c r="AQ93" i="12"/>
  <c r="AP93" i="12"/>
  <c r="AO93" i="12"/>
  <c r="AN93" i="12"/>
  <c r="AM93" i="12"/>
  <c r="AL93" i="12"/>
  <c r="AK93" i="12"/>
  <c r="BD92" i="12"/>
  <c r="BC92" i="12"/>
  <c r="BB92" i="12"/>
  <c r="BA92" i="12"/>
  <c r="AZ92" i="12"/>
  <c r="AY92" i="12"/>
  <c r="AX92" i="12"/>
  <c r="AW92" i="12"/>
  <c r="AR92" i="12"/>
  <c r="AQ92" i="12"/>
  <c r="AP92" i="12"/>
  <c r="AO92" i="12"/>
  <c r="AN92" i="12"/>
  <c r="AM92" i="12"/>
  <c r="AL92" i="12"/>
  <c r="AK92" i="12"/>
  <c r="BD91" i="12"/>
  <c r="BC91" i="12"/>
  <c r="BB91" i="12"/>
  <c r="BA91" i="12"/>
  <c r="AZ91" i="12"/>
  <c r="AY91" i="12"/>
  <c r="AX91" i="12"/>
  <c r="AW91" i="12"/>
  <c r="AR91" i="12"/>
  <c r="AQ91" i="12"/>
  <c r="AP91" i="12"/>
  <c r="AO91" i="12"/>
  <c r="AN91" i="12"/>
  <c r="AM91" i="12"/>
  <c r="AL91" i="12"/>
  <c r="AK91" i="12"/>
  <c r="BD90" i="12"/>
  <c r="BC90" i="12"/>
  <c r="BB90" i="12"/>
  <c r="BA90" i="12"/>
  <c r="AZ90" i="12"/>
  <c r="AY90" i="12"/>
  <c r="AX90" i="12"/>
  <c r="AW90" i="12"/>
  <c r="AR90" i="12"/>
  <c r="AQ90" i="12"/>
  <c r="AP90" i="12"/>
  <c r="AO90" i="12"/>
  <c r="AN90" i="12"/>
  <c r="AM90" i="12"/>
  <c r="AL90" i="12"/>
  <c r="AK90" i="12"/>
  <c r="BD89" i="12"/>
  <c r="BC89" i="12"/>
  <c r="BB89" i="12"/>
  <c r="BA89" i="12"/>
  <c r="AZ89" i="12"/>
  <c r="AY89" i="12"/>
  <c r="AX89" i="12"/>
  <c r="AW89" i="12"/>
  <c r="AR89" i="12"/>
  <c r="AQ89" i="12"/>
  <c r="AP89" i="12"/>
  <c r="AO89" i="12"/>
  <c r="AN89" i="12"/>
  <c r="AM89" i="12"/>
  <c r="AL89" i="12"/>
  <c r="AK89" i="12"/>
  <c r="AR88" i="12"/>
  <c r="AP88" i="12"/>
  <c r="AO88" i="12"/>
  <c r="AN88" i="12"/>
  <c r="AM88" i="12"/>
  <c r="AK88" i="12"/>
  <c r="BD87" i="12"/>
  <c r="BC87" i="12"/>
  <c r="BB87" i="12"/>
  <c r="BA87" i="12"/>
  <c r="AZ87" i="12"/>
  <c r="AY87" i="12"/>
  <c r="AX87" i="12"/>
  <c r="AW87" i="12"/>
  <c r="AR87" i="12"/>
  <c r="AQ87" i="12"/>
  <c r="AP87" i="12"/>
  <c r="AO87" i="12"/>
  <c r="AN87" i="12"/>
  <c r="AM87" i="12"/>
  <c r="AL87" i="12"/>
  <c r="AK87" i="12"/>
  <c r="BD86" i="12"/>
  <c r="BC86" i="12"/>
  <c r="BB86" i="12"/>
  <c r="BA86" i="12"/>
  <c r="AZ86" i="12"/>
  <c r="AY86" i="12"/>
  <c r="AX86" i="12"/>
  <c r="AW86" i="12"/>
  <c r="AR86" i="12"/>
  <c r="AQ86" i="12"/>
  <c r="AP86" i="12"/>
  <c r="AO86" i="12"/>
  <c r="AN86" i="12"/>
  <c r="AM86" i="12"/>
  <c r="AL86" i="12"/>
  <c r="AK86" i="12"/>
  <c r="BD85" i="12"/>
  <c r="BC85" i="12"/>
  <c r="BB85" i="12"/>
  <c r="BA85" i="12"/>
  <c r="AZ85" i="12"/>
  <c r="AY85" i="12"/>
  <c r="AX85" i="12"/>
  <c r="AW85" i="12"/>
  <c r="AR85" i="12"/>
  <c r="AQ85" i="12"/>
  <c r="AP85" i="12"/>
  <c r="AO85" i="12"/>
  <c r="AN85" i="12"/>
  <c r="AM85" i="12"/>
  <c r="AL85" i="12"/>
  <c r="AK85" i="12"/>
  <c r="BD84" i="12"/>
  <c r="BC84" i="12"/>
  <c r="BB84" i="12"/>
  <c r="BA84" i="12"/>
  <c r="AZ84" i="12"/>
  <c r="AY84" i="12"/>
  <c r="AX84" i="12"/>
  <c r="AW84" i="12"/>
  <c r="AR84" i="12"/>
  <c r="AQ84" i="12"/>
  <c r="AP84" i="12"/>
  <c r="AO84" i="12"/>
  <c r="AN84" i="12"/>
  <c r="AM84" i="12"/>
  <c r="AL84" i="12"/>
  <c r="AK84" i="12"/>
  <c r="BD83" i="12"/>
  <c r="BC83" i="12"/>
  <c r="BB83" i="12"/>
  <c r="BA83" i="12"/>
  <c r="AZ83" i="12"/>
  <c r="AY83" i="12"/>
  <c r="AX83" i="12"/>
  <c r="AW83" i="12"/>
  <c r="AR83" i="12"/>
  <c r="AQ83" i="12"/>
  <c r="AP83" i="12"/>
  <c r="AO83" i="12"/>
  <c r="AN83" i="12"/>
  <c r="AM83" i="12"/>
  <c r="AL83" i="12"/>
  <c r="AK83" i="12"/>
  <c r="BD82" i="12"/>
  <c r="BC82" i="12"/>
  <c r="BB82" i="12"/>
  <c r="BA82" i="12"/>
  <c r="AZ82" i="12"/>
  <c r="AY82" i="12"/>
  <c r="AX82" i="12"/>
  <c r="AW82" i="12"/>
  <c r="AR82" i="12"/>
  <c r="AQ82" i="12"/>
  <c r="AP82" i="12"/>
  <c r="AO82" i="12"/>
  <c r="AN82" i="12"/>
  <c r="AM82" i="12"/>
  <c r="AL82" i="12"/>
  <c r="AK82" i="12"/>
  <c r="BD81" i="12"/>
  <c r="BC81" i="12"/>
  <c r="BB81" i="12"/>
  <c r="BA81" i="12"/>
  <c r="AZ81" i="12"/>
  <c r="AY81" i="12"/>
  <c r="AX81" i="12"/>
  <c r="AW81" i="12"/>
  <c r="AR81" i="12"/>
  <c r="AQ81" i="12"/>
  <c r="AP81" i="12"/>
  <c r="AO81" i="12"/>
  <c r="AN81" i="12"/>
  <c r="AM81" i="12"/>
  <c r="AL81" i="12"/>
  <c r="AK81" i="12"/>
  <c r="BD80" i="12"/>
  <c r="BC80" i="12"/>
  <c r="BB80" i="12"/>
  <c r="BA80" i="12"/>
  <c r="AZ80" i="12"/>
  <c r="AY80" i="12"/>
  <c r="AX80" i="12"/>
  <c r="AW80" i="12"/>
  <c r="AR80" i="12"/>
  <c r="AQ80" i="12"/>
  <c r="AP80" i="12"/>
  <c r="AO80" i="12"/>
  <c r="AN80" i="12"/>
  <c r="AM80" i="12"/>
  <c r="AL80" i="12"/>
  <c r="AK80" i="12"/>
  <c r="BD79" i="12"/>
  <c r="BC79" i="12"/>
  <c r="BB79" i="12"/>
  <c r="BA79" i="12"/>
  <c r="AZ79" i="12"/>
  <c r="AY79" i="12"/>
  <c r="AX79" i="12"/>
  <c r="AW79" i="12"/>
  <c r="AR79" i="12"/>
  <c r="AQ79" i="12"/>
  <c r="AP79" i="12"/>
  <c r="AO79" i="12"/>
  <c r="AN79" i="12"/>
  <c r="AM79" i="12"/>
  <c r="AL79" i="12"/>
  <c r="AK79" i="12"/>
  <c r="BD78" i="12"/>
  <c r="BC78" i="12"/>
  <c r="BB78" i="12"/>
  <c r="BA78" i="12"/>
  <c r="AZ78" i="12"/>
  <c r="AY78" i="12"/>
  <c r="AX78" i="12"/>
  <c r="AW78" i="12"/>
  <c r="AR78" i="12"/>
  <c r="AQ78" i="12"/>
  <c r="AP78" i="12"/>
  <c r="AO78" i="12"/>
  <c r="AN78" i="12"/>
  <c r="AM78" i="12"/>
  <c r="AL78" i="12"/>
  <c r="AK78" i="12"/>
  <c r="BD77" i="12"/>
  <c r="BC77" i="12"/>
  <c r="BB77" i="12"/>
  <c r="BA77" i="12"/>
  <c r="AZ77" i="12"/>
  <c r="AY77" i="12"/>
  <c r="AX77" i="12"/>
  <c r="AW77" i="12"/>
  <c r="AR77" i="12"/>
  <c r="AQ77" i="12"/>
  <c r="AP77" i="12"/>
  <c r="AO77" i="12"/>
  <c r="AN77" i="12"/>
  <c r="AM77" i="12"/>
  <c r="AL77" i="12"/>
  <c r="AK77" i="12"/>
  <c r="BD76" i="12"/>
  <c r="BC76" i="12"/>
  <c r="BB76" i="12"/>
  <c r="BA76" i="12"/>
  <c r="AZ76" i="12"/>
  <c r="AY76" i="12"/>
  <c r="AX76" i="12"/>
  <c r="AW76" i="12"/>
  <c r="AR76" i="12"/>
  <c r="AQ76" i="12"/>
  <c r="AP76" i="12"/>
  <c r="AO76" i="12"/>
  <c r="AN76" i="12"/>
  <c r="AM76" i="12"/>
  <c r="AL76" i="12"/>
  <c r="AK76" i="12"/>
  <c r="BD75" i="12"/>
  <c r="BC75" i="12"/>
  <c r="BB75" i="12"/>
  <c r="BA75" i="12"/>
  <c r="AZ75" i="12"/>
  <c r="AY75" i="12"/>
  <c r="AX75" i="12"/>
  <c r="AW75" i="12"/>
  <c r="AR75" i="12"/>
  <c r="AQ75" i="12"/>
  <c r="AP75" i="12"/>
  <c r="AO75" i="12"/>
  <c r="AN75" i="12"/>
  <c r="AM75" i="12"/>
  <c r="AL75" i="12"/>
  <c r="AK75" i="12"/>
  <c r="BD74" i="12"/>
  <c r="BC74" i="12"/>
  <c r="BB74" i="12"/>
  <c r="BA74" i="12"/>
  <c r="AZ74" i="12"/>
  <c r="AY74" i="12"/>
  <c r="AX74" i="12"/>
  <c r="AW74" i="12"/>
  <c r="AR74" i="12"/>
  <c r="AQ74" i="12"/>
  <c r="AP74" i="12"/>
  <c r="AO74" i="12"/>
  <c r="AN74" i="12"/>
  <c r="AM74" i="12"/>
  <c r="AL74" i="12"/>
  <c r="AK74" i="12"/>
  <c r="BD73" i="12"/>
  <c r="BC73" i="12"/>
  <c r="BB73" i="12"/>
  <c r="BA73" i="12"/>
  <c r="AZ73" i="12"/>
  <c r="AY73" i="12"/>
  <c r="AX73" i="12"/>
  <c r="AW73" i="12"/>
  <c r="AR73" i="12"/>
  <c r="AQ73" i="12"/>
  <c r="AP73" i="12"/>
  <c r="AO73" i="12"/>
  <c r="AN73" i="12"/>
  <c r="AM73" i="12"/>
  <c r="AL73" i="12"/>
  <c r="AK73" i="12"/>
  <c r="BD72" i="12"/>
  <c r="BC72" i="12"/>
  <c r="BB72" i="12"/>
  <c r="BA72" i="12"/>
  <c r="AZ72" i="12"/>
  <c r="AY72" i="12"/>
  <c r="AX72" i="12"/>
  <c r="AW72" i="12"/>
  <c r="AR72" i="12"/>
  <c r="AQ72" i="12"/>
  <c r="AP72" i="12"/>
  <c r="AO72" i="12"/>
  <c r="AN72" i="12"/>
  <c r="AM72" i="12"/>
  <c r="AL72" i="12"/>
  <c r="AK72" i="12"/>
  <c r="BD71" i="12"/>
  <c r="BC71" i="12"/>
  <c r="BB71" i="12"/>
  <c r="BA71" i="12"/>
  <c r="AZ71" i="12"/>
  <c r="AY71" i="12"/>
  <c r="AX71" i="12"/>
  <c r="AW71" i="12"/>
  <c r="AR71" i="12"/>
  <c r="AQ71" i="12"/>
  <c r="AP71" i="12"/>
  <c r="AO71" i="12"/>
  <c r="AN71" i="12"/>
  <c r="AM71" i="12"/>
  <c r="AL71" i="12"/>
  <c r="AK71" i="12"/>
  <c r="BD70" i="12"/>
  <c r="BC70" i="12"/>
  <c r="BB70" i="12"/>
  <c r="BA70" i="12"/>
  <c r="AZ70" i="12"/>
  <c r="AY70" i="12"/>
  <c r="AX70" i="12"/>
  <c r="AW70" i="12"/>
  <c r="AR70" i="12"/>
  <c r="AQ70" i="12"/>
  <c r="AP70" i="12"/>
  <c r="AO70" i="12"/>
  <c r="AN70" i="12"/>
  <c r="AM70" i="12"/>
  <c r="AL70" i="12"/>
  <c r="AK70" i="12"/>
  <c r="BD69" i="12"/>
  <c r="BC69" i="12"/>
  <c r="BB69" i="12"/>
  <c r="BA69" i="12"/>
  <c r="AZ69" i="12"/>
  <c r="AY69" i="12"/>
  <c r="AX69" i="12"/>
  <c r="AW69" i="12"/>
  <c r="AR69" i="12"/>
  <c r="AQ69" i="12"/>
  <c r="AP69" i="12"/>
  <c r="AO69" i="12"/>
  <c r="AN69" i="12"/>
  <c r="AM69" i="12"/>
  <c r="AL69" i="12"/>
  <c r="AK69" i="12"/>
  <c r="BD68" i="12"/>
  <c r="BC68" i="12"/>
  <c r="BB68" i="12"/>
  <c r="BA68" i="12"/>
  <c r="AZ68" i="12"/>
  <c r="AY68" i="12"/>
  <c r="AX68" i="12"/>
  <c r="AW68" i="12"/>
  <c r="AR68" i="12"/>
  <c r="AQ68" i="12"/>
  <c r="AP68" i="12"/>
  <c r="AO68" i="12"/>
  <c r="AN68" i="12"/>
  <c r="AM68" i="12"/>
  <c r="AL68" i="12"/>
  <c r="AK68" i="12"/>
  <c r="BD67" i="12"/>
  <c r="BC67" i="12"/>
  <c r="BB67" i="12"/>
  <c r="BA67" i="12"/>
  <c r="AZ67" i="12"/>
  <c r="AY67" i="12"/>
  <c r="AX67" i="12"/>
  <c r="AW67" i="12"/>
  <c r="AR67" i="12"/>
  <c r="AQ67" i="12"/>
  <c r="AP67" i="12"/>
  <c r="AO67" i="12"/>
  <c r="AN67" i="12"/>
  <c r="AM67" i="12"/>
  <c r="AL67" i="12"/>
  <c r="AK67" i="12"/>
  <c r="BD66" i="12"/>
  <c r="BC66" i="12"/>
  <c r="BB66" i="12"/>
  <c r="BA66" i="12"/>
  <c r="AZ66" i="12"/>
  <c r="AY66" i="12"/>
  <c r="AX66" i="12"/>
  <c r="AW66" i="12"/>
  <c r="AR66" i="12"/>
  <c r="AQ66" i="12"/>
  <c r="AP66" i="12"/>
  <c r="AO66" i="12"/>
  <c r="AN66" i="12"/>
  <c r="AM66" i="12"/>
  <c r="AL66" i="12"/>
  <c r="AK66" i="12"/>
  <c r="BD65" i="12"/>
  <c r="BC65" i="12"/>
  <c r="BB65" i="12"/>
  <c r="BA65" i="12"/>
  <c r="AZ65" i="12"/>
  <c r="AY65" i="12"/>
  <c r="AX65" i="12"/>
  <c r="AW65" i="12"/>
  <c r="AR65" i="12"/>
  <c r="AQ65" i="12"/>
  <c r="AP65" i="12"/>
  <c r="AO65" i="12"/>
  <c r="AN65" i="12"/>
  <c r="AM65" i="12"/>
  <c r="AL65" i="12"/>
  <c r="AK65" i="12"/>
  <c r="BD64" i="12"/>
  <c r="BC64" i="12"/>
  <c r="BB64" i="12"/>
  <c r="BA64" i="12"/>
  <c r="AZ64" i="12"/>
  <c r="AY64" i="12"/>
  <c r="AX64" i="12"/>
  <c r="AW64" i="12"/>
  <c r="AR64" i="12"/>
  <c r="AQ64" i="12"/>
  <c r="AP64" i="12"/>
  <c r="AO64" i="12"/>
  <c r="AN64" i="12"/>
  <c r="AM64" i="12"/>
  <c r="AL64" i="12"/>
  <c r="AK64" i="12"/>
  <c r="BD63" i="12"/>
  <c r="BC63" i="12"/>
  <c r="BB63" i="12"/>
  <c r="BA63" i="12"/>
  <c r="AZ63" i="12"/>
  <c r="AY63" i="12"/>
  <c r="AX63" i="12"/>
  <c r="AW63" i="12"/>
  <c r="AR63" i="12"/>
  <c r="AQ63" i="12"/>
  <c r="AP63" i="12"/>
  <c r="AO63" i="12"/>
  <c r="AN63" i="12"/>
  <c r="AM63" i="12"/>
  <c r="AL63" i="12"/>
  <c r="AK63" i="12"/>
  <c r="BD62" i="12"/>
  <c r="BC62" i="12"/>
  <c r="BB62" i="12"/>
  <c r="BA62" i="12"/>
  <c r="AZ62" i="12"/>
  <c r="AY62" i="12"/>
  <c r="AX62" i="12"/>
  <c r="AW62" i="12"/>
  <c r="AR62" i="12"/>
  <c r="AQ62" i="12"/>
  <c r="AP62" i="12"/>
  <c r="AO62" i="12"/>
  <c r="AN62" i="12"/>
  <c r="AM62" i="12"/>
  <c r="AL62" i="12"/>
  <c r="AK62" i="12"/>
  <c r="BD61" i="12"/>
  <c r="BC61" i="12"/>
  <c r="BB61" i="12"/>
  <c r="BA61" i="12"/>
  <c r="AZ61" i="12"/>
  <c r="AY61" i="12"/>
  <c r="AX61" i="12"/>
  <c r="AW61" i="12"/>
  <c r="AR61" i="12"/>
  <c r="AQ61" i="12"/>
  <c r="AP61" i="12"/>
  <c r="AO61" i="12"/>
  <c r="AN61" i="12"/>
  <c r="AM61" i="12"/>
  <c r="AL61" i="12"/>
  <c r="AK61" i="12"/>
  <c r="BD60" i="12"/>
  <c r="BC60" i="12"/>
  <c r="BB60" i="12"/>
  <c r="BA60" i="12"/>
  <c r="AZ60" i="12"/>
  <c r="AY60" i="12"/>
  <c r="AX60" i="12"/>
  <c r="AW60" i="12"/>
  <c r="AR60" i="12"/>
  <c r="AQ60" i="12"/>
  <c r="AP60" i="12"/>
  <c r="AO60" i="12"/>
  <c r="AN60" i="12"/>
  <c r="AM60" i="12"/>
  <c r="AL60" i="12"/>
  <c r="AK60" i="12"/>
  <c r="BD59" i="12"/>
  <c r="BC59" i="12"/>
  <c r="BB59" i="12"/>
  <c r="BA59" i="12"/>
  <c r="AZ59" i="12"/>
  <c r="AY59" i="12"/>
  <c r="AX59" i="12"/>
  <c r="AW59" i="12"/>
  <c r="AR59" i="12"/>
  <c r="AQ59" i="12"/>
  <c r="AP59" i="12"/>
  <c r="AO59" i="12"/>
  <c r="AN59" i="12"/>
  <c r="AM59" i="12"/>
  <c r="AL59" i="12"/>
  <c r="AK59" i="12"/>
  <c r="BD58" i="12"/>
  <c r="BC58" i="12"/>
  <c r="BB58" i="12"/>
  <c r="BA58" i="12"/>
  <c r="AZ58" i="12"/>
  <c r="AY58" i="12"/>
  <c r="AX58" i="12"/>
  <c r="AW58" i="12"/>
  <c r="AR58" i="12"/>
  <c r="AQ58" i="12"/>
  <c r="AP58" i="12"/>
  <c r="AO58" i="12"/>
  <c r="AN58" i="12"/>
  <c r="AM58" i="12"/>
  <c r="AL58" i="12"/>
  <c r="AK58" i="12"/>
  <c r="BD57" i="12"/>
  <c r="BC57" i="12"/>
  <c r="BB57" i="12"/>
  <c r="BA57" i="12"/>
  <c r="AZ57" i="12"/>
  <c r="AY57" i="12"/>
  <c r="AX57" i="12"/>
  <c r="AW57" i="12"/>
  <c r="AR57" i="12"/>
  <c r="AQ57" i="12"/>
  <c r="AP57" i="12"/>
  <c r="AO57" i="12"/>
  <c r="AN57" i="12"/>
  <c r="AM57" i="12"/>
  <c r="AL57" i="12"/>
  <c r="AK57" i="12"/>
  <c r="BD56" i="12"/>
  <c r="BC56" i="12"/>
  <c r="BB56" i="12"/>
  <c r="BA56" i="12"/>
  <c r="AZ56" i="12"/>
  <c r="AY56" i="12"/>
  <c r="AX56" i="12"/>
  <c r="AW56" i="12"/>
  <c r="AR56" i="12"/>
  <c r="AQ56" i="12"/>
  <c r="AP56" i="12"/>
  <c r="AO56" i="12"/>
  <c r="AN56" i="12"/>
  <c r="AM56" i="12"/>
  <c r="AL56" i="12"/>
  <c r="AK56" i="12"/>
  <c r="BD55" i="12"/>
  <c r="BC55" i="12"/>
  <c r="BB55" i="12"/>
  <c r="BA55" i="12"/>
  <c r="AZ55" i="12"/>
  <c r="AY55" i="12"/>
  <c r="AX55" i="12"/>
  <c r="AW55" i="12"/>
  <c r="AR55" i="12"/>
  <c r="AQ55" i="12"/>
  <c r="AP55" i="12"/>
  <c r="AO55" i="12"/>
  <c r="AN55" i="12"/>
  <c r="AM55" i="12"/>
  <c r="AL55" i="12"/>
  <c r="AK55" i="12"/>
  <c r="BD54" i="12"/>
  <c r="BC54" i="12"/>
  <c r="BB54" i="12"/>
  <c r="BA54" i="12"/>
  <c r="AZ54" i="12"/>
  <c r="AY54" i="12"/>
  <c r="AX54" i="12"/>
  <c r="AW54" i="12"/>
  <c r="AR54" i="12"/>
  <c r="AQ54" i="12"/>
  <c r="AP54" i="12"/>
  <c r="AO54" i="12"/>
  <c r="AN54" i="12"/>
  <c r="AM54" i="12"/>
  <c r="AL54" i="12"/>
  <c r="AK54" i="12"/>
  <c r="BD53" i="12"/>
  <c r="BC53" i="12"/>
  <c r="BB53" i="12"/>
  <c r="BA53" i="12"/>
  <c r="AZ53" i="12"/>
  <c r="AY53" i="12"/>
  <c r="AX53" i="12"/>
  <c r="AW53" i="12"/>
  <c r="AR53" i="12"/>
  <c r="AQ53" i="12"/>
  <c r="AP53" i="12"/>
  <c r="AO53" i="12"/>
  <c r="AN53" i="12"/>
  <c r="AM53" i="12"/>
  <c r="AL53" i="12"/>
  <c r="AK53" i="12"/>
  <c r="BD51" i="12"/>
  <c r="BC51" i="12"/>
  <c r="BB51" i="12"/>
  <c r="BA51" i="12"/>
  <c r="AZ51" i="12"/>
  <c r="AY51" i="12"/>
  <c r="AX51" i="12"/>
  <c r="AW51" i="12"/>
  <c r="AR51" i="12"/>
  <c r="AQ51" i="12"/>
  <c r="AP51" i="12"/>
  <c r="AO51" i="12"/>
  <c r="AN51" i="12"/>
  <c r="AM51" i="12"/>
  <c r="AL51" i="12"/>
  <c r="AK51" i="12"/>
  <c r="BD50" i="12"/>
  <c r="BC50" i="12"/>
  <c r="BB50" i="12"/>
  <c r="BA50" i="12"/>
  <c r="AZ50" i="12"/>
  <c r="AY50" i="12"/>
  <c r="AX50" i="12"/>
  <c r="AW50" i="12"/>
  <c r="AR50" i="12"/>
  <c r="AQ50" i="12"/>
  <c r="AP50" i="12"/>
  <c r="AO50" i="12"/>
  <c r="AN50" i="12"/>
  <c r="AM50" i="12"/>
  <c r="AL50" i="12"/>
  <c r="AK50" i="12"/>
  <c r="BD49" i="12"/>
  <c r="BC49" i="12"/>
  <c r="BB49" i="12"/>
  <c r="BA49" i="12"/>
  <c r="AZ49" i="12"/>
  <c r="AY49" i="12"/>
  <c r="AX49" i="12"/>
  <c r="AW49" i="12"/>
  <c r="AR49" i="12"/>
  <c r="AQ49" i="12"/>
  <c r="AP49" i="12"/>
  <c r="AO49" i="12"/>
  <c r="AN49" i="12"/>
  <c r="AM49" i="12"/>
  <c r="AL49" i="12"/>
  <c r="AK49" i="12"/>
  <c r="BD48" i="12"/>
  <c r="BC48" i="12"/>
  <c r="BB48" i="12"/>
  <c r="BA48" i="12"/>
  <c r="AZ48" i="12"/>
  <c r="AY48" i="12"/>
  <c r="AX48" i="12"/>
  <c r="AW48" i="12"/>
  <c r="AR48" i="12"/>
  <c r="AQ48" i="12"/>
  <c r="AP48" i="12"/>
  <c r="AO48" i="12"/>
  <c r="AN48" i="12"/>
  <c r="AM48" i="12"/>
  <c r="AL48" i="12"/>
  <c r="AK48" i="12"/>
  <c r="BD46" i="12"/>
  <c r="BC46" i="12"/>
  <c r="BB46" i="12"/>
  <c r="BA46" i="12"/>
  <c r="AZ46" i="12"/>
  <c r="AY46" i="12"/>
  <c r="AX46" i="12"/>
  <c r="AW46" i="12"/>
  <c r="AR46" i="12"/>
  <c r="AQ46" i="12"/>
  <c r="AP46" i="12"/>
  <c r="AO46" i="12"/>
  <c r="AN46" i="12"/>
  <c r="AM46" i="12"/>
  <c r="AL46" i="12"/>
  <c r="AK46" i="12"/>
  <c r="BD45" i="12"/>
  <c r="BC45" i="12"/>
  <c r="BB45" i="12"/>
  <c r="BA45" i="12"/>
  <c r="AZ45" i="12"/>
  <c r="AY45" i="12"/>
  <c r="AX45" i="12"/>
  <c r="AW45" i="12"/>
  <c r="AR45" i="12"/>
  <c r="AQ45" i="12"/>
  <c r="AP45" i="12"/>
  <c r="AO45" i="12"/>
  <c r="AN45" i="12"/>
  <c r="AM45" i="12"/>
  <c r="AL45" i="12"/>
  <c r="AK45" i="12"/>
  <c r="BD44" i="12"/>
  <c r="BC44" i="12"/>
  <c r="BB44" i="12"/>
  <c r="BA44" i="12"/>
  <c r="AZ44" i="12"/>
  <c r="AY44" i="12"/>
  <c r="AX44" i="12"/>
  <c r="AW44" i="12"/>
  <c r="AR44" i="12"/>
  <c r="AQ44" i="12"/>
  <c r="AP44" i="12"/>
  <c r="AO44" i="12"/>
  <c r="AN44" i="12"/>
  <c r="AM44" i="12"/>
  <c r="AL44" i="12"/>
  <c r="AK44" i="12"/>
  <c r="BD43" i="12"/>
  <c r="BC43" i="12"/>
  <c r="BB43" i="12"/>
  <c r="BA43" i="12"/>
  <c r="AZ43" i="12"/>
  <c r="AY43" i="12"/>
  <c r="AX43" i="12"/>
  <c r="AW43" i="12"/>
  <c r="AR43" i="12"/>
  <c r="AQ43" i="12"/>
  <c r="AP43" i="12"/>
  <c r="AO43" i="12"/>
  <c r="AN43" i="12"/>
  <c r="AM43" i="12"/>
  <c r="AL43" i="12"/>
  <c r="AK43" i="12"/>
  <c r="BD42" i="12"/>
  <c r="BC42" i="12"/>
  <c r="BB42" i="12"/>
  <c r="BA42" i="12"/>
  <c r="AZ42" i="12"/>
  <c r="AY42" i="12"/>
  <c r="AX42" i="12"/>
  <c r="AW42" i="12"/>
  <c r="AR42" i="12"/>
  <c r="AQ42" i="12"/>
  <c r="AP42" i="12"/>
  <c r="AO42" i="12"/>
  <c r="AN42" i="12"/>
  <c r="AM42" i="12"/>
  <c r="AL42" i="12"/>
  <c r="AK42" i="12"/>
  <c r="BD41" i="12"/>
  <c r="BC41" i="12"/>
  <c r="BB41" i="12"/>
  <c r="BA41" i="12"/>
  <c r="AZ41" i="12"/>
  <c r="AY41" i="12"/>
  <c r="AX41" i="12"/>
  <c r="AW41" i="12"/>
  <c r="AR41" i="12"/>
  <c r="AQ41" i="12"/>
  <c r="AP41" i="12"/>
  <c r="AO41" i="12"/>
  <c r="AN41" i="12"/>
  <c r="AM41" i="12"/>
  <c r="AL41" i="12"/>
  <c r="AK41" i="12"/>
  <c r="BD35" i="12"/>
  <c r="BC35" i="12"/>
  <c r="BB35" i="12"/>
  <c r="BA35" i="12"/>
  <c r="AZ35" i="12"/>
  <c r="AY35" i="12"/>
  <c r="AX35" i="12"/>
  <c r="AW35" i="12"/>
  <c r="AR35" i="12"/>
  <c r="AQ35" i="12"/>
  <c r="AP35" i="12"/>
  <c r="AO35" i="12"/>
  <c r="AN35" i="12"/>
  <c r="AM35" i="12"/>
  <c r="AL35" i="12"/>
  <c r="AK35" i="12"/>
  <c r="BD34" i="12"/>
  <c r="BC34" i="12"/>
  <c r="BB34" i="12"/>
  <c r="BA34" i="12"/>
  <c r="AZ34" i="12"/>
  <c r="AY34" i="12"/>
  <c r="AX34" i="12"/>
  <c r="AW34" i="12"/>
  <c r="AR34" i="12"/>
  <c r="AQ34" i="12"/>
  <c r="AP34" i="12"/>
  <c r="AO34" i="12"/>
  <c r="AN34" i="12"/>
  <c r="AM34" i="12"/>
  <c r="AL34" i="12"/>
  <c r="AK34" i="12"/>
  <c r="BD33" i="12"/>
  <c r="BC33" i="12"/>
  <c r="BB33" i="12"/>
  <c r="BA33" i="12"/>
  <c r="AZ33" i="12"/>
  <c r="AY33" i="12"/>
  <c r="AX33" i="12"/>
  <c r="AW33" i="12"/>
  <c r="AR33" i="12"/>
  <c r="AQ33" i="12"/>
  <c r="AP33" i="12"/>
  <c r="AO33" i="12"/>
  <c r="AN33" i="12"/>
  <c r="AM33" i="12"/>
  <c r="AL33" i="12"/>
  <c r="AK33" i="12"/>
  <c r="BD32" i="12"/>
  <c r="BC32" i="12"/>
  <c r="BB32" i="12"/>
  <c r="BA32" i="12"/>
  <c r="AZ32" i="12"/>
  <c r="AY32" i="12"/>
  <c r="AX32" i="12"/>
  <c r="AW32" i="12"/>
  <c r="AR32" i="12"/>
  <c r="AQ32" i="12"/>
  <c r="AP32" i="12"/>
  <c r="AO32" i="12"/>
  <c r="AN32" i="12"/>
  <c r="AM32" i="12"/>
  <c r="AL32" i="12"/>
  <c r="AK32" i="12"/>
  <c r="BD31" i="12"/>
  <c r="BC31" i="12"/>
  <c r="BB31" i="12"/>
  <c r="BA31" i="12"/>
  <c r="AZ31" i="12"/>
  <c r="AY31" i="12"/>
  <c r="AX31" i="12"/>
  <c r="AW31" i="12"/>
  <c r="AR31" i="12"/>
  <c r="AQ31" i="12"/>
  <c r="AP31" i="12"/>
  <c r="AO31" i="12"/>
  <c r="AN31" i="12"/>
  <c r="AM31" i="12"/>
  <c r="AL31" i="12"/>
  <c r="AK31" i="12"/>
  <c r="BD30" i="12"/>
  <c r="BC30" i="12"/>
  <c r="BB30" i="12"/>
  <c r="BA30" i="12"/>
  <c r="AZ30" i="12"/>
  <c r="AY30" i="12"/>
  <c r="AX30" i="12"/>
  <c r="AW30" i="12"/>
  <c r="AR30" i="12"/>
  <c r="AQ30" i="12"/>
  <c r="AP30" i="12"/>
  <c r="AO30" i="12"/>
  <c r="AN30" i="12"/>
  <c r="AM30" i="12"/>
  <c r="AL30" i="12"/>
  <c r="AK30" i="12"/>
  <c r="BD29" i="12"/>
  <c r="BC29" i="12"/>
  <c r="BB29" i="12"/>
  <c r="BA29" i="12"/>
  <c r="AZ29" i="12"/>
  <c r="AY29" i="12"/>
  <c r="AX29" i="12"/>
  <c r="AW29" i="12"/>
  <c r="AR29" i="12"/>
  <c r="AQ29" i="12"/>
  <c r="AP29" i="12"/>
  <c r="AO29" i="12"/>
  <c r="AN29" i="12"/>
  <c r="AM29" i="12"/>
  <c r="AL29" i="12"/>
  <c r="AK29" i="12"/>
  <c r="BD27" i="12"/>
  <c r="BC27" i="12"/>
  <c r="BB27" i="12"/>
  <c r="BA27" i="12"/>
  <c r="AZ27" i="12"/>
  <c r="AY27" i="12"/>
  <c r="AX27" i="12"/>
  <c r="AW27" i="12"/>
  <c r="AR27" i="12"/>
  <c r="AQ27" i="12"/>
  <c r="AP27" i="12"/>
  <c r="AO27" i="12"/>
  <c r="AN27" i="12"/>
  <c r="AM27" i="12"/>
  <c r="AL27" i="12"/>
  <c r="AK27" i="12"/>
  <c r="BD26" i="12"/>
  <c r="BC26" i="12"/>
  <c r="BB26" i="12"/>
  <c r="BA26" i="12"/>
  <c r="AZ26" i="12"/>
  <c r="AY26" i="12"/>
  <c r="AX26" i="12"/>
  <c r="AW26" i="12"/>
  <c r="AR26" i="12"/>
  <c r="AQ26" i="12"/>
  <c r="AP26" i="12"/>
  <c r="AO26" i="12"/>
  <c r="AN26" i="12"/>
  <c r="AM26" i="12"/>
  <c r="AL26" i="12"/>
  <c r="AK26" i="12"/>
  <c r="BD25" i="12"/>
  <c r="BC25" i="12"/>
  <c r="BB25" i="12"/>
  <c r="BA25" i="12"/>
  <c r="AZ25" i="12"/>
  <c r="AY25" i="12"/>
  <c r="AX25" i="12"/>
  <c r="AW25" i="12"/>
  <c r="AR25" i="12"/>
  <c r="AQ25" i="12"/>
  <c r="AP25" i="12"/>
  <c r="AO25" i="12"/>
  <c r="AN25" i="12"/>
  <c r="AM25" i="12"/>
  <c r="AL25" i="12"/>
  <c r="AK25" i="12"/>
  <c r="BD24" i="12"/>
  <c r="BC24" i="12"/>
  <c r="BB24" i="12"/>
  <c r="BA24" i="12"/>
  <c r="AZ24" i="12"/>
  <c r="AY24" i="12"/>
  <c r="AX24" i="12"/>
  <c r="AW24" i="12"/>
  <c r="AR24" i="12"/>
  <c r="AQ24" i="12"/>
  <c r="AP24" i="12"/>
  <c r="AO24" i="12"/>
  <c r="AN24" i="12"/>
  <c r="AM24" i="12"/>
  <c r="AL24" i="12"/>
  <c r="AK24" i="12"/>
  <c r="BD23" i="12"/>
  <c r="BC23" i="12"/>
  <c r="BB23" i="12"/>
  <c r="BA23" i="12"/>
  <c r="AZ23" i="12"/>
  <c r="AY23" i="12"/>
  <c r="AX23" i="12"/>
  <c r="AW23" i="12"/>
  <c r="AR23" i="12"/>
  <c r="AQ23" i="12"/>
  <c r="AP23" i="12"/>
  <c r="AO23" i="12"/>
  <c r="AN23" i="12"/>
  <c r="AM23" i="12"/>
  <c r="AL23" i="12"/>
  <c r="AK23" i="12"/>
  <c r="BD22" i="12"/>
  <c r="BC22" i="12"/>
  <c r="BB22" i="12"/>
  <c r="BA22" i="12"/>
  <c r="AZ22" i="12"/>
  <c r="AY22" i="12"/>
  <c r="AX22" i="12"/>
  <c r="AW22" i="12"/>
  <c r="AR22" i="12"/>
  <c r="AQ22" i="12"/>
  <c r="AP22" i="12"/>
  <c r="AO22" i="12"/>
  <c r="AN22" i="12"/>
  <c r="AM22" i="12"/>
  <c r="AL22" i="12"/>
  <c r="AK22" i="12"/>
  <c r="BD21" i="12"/>
  <c r="BC21" i="12"/>
  <c r="BB21" i="12"/>
  <c r="BA21" i="12"/>
  <c r="AZ21" i="12"/>
  <c r="AY21" i="12"/>
  <c r="AX21" i="12"/>
  <c r="AW21" i="12"/>
  <c r="AR21" i="12"/>
  <c r="AQ21" i="12"/>
  <c r="AP21" i="12"/>
  <c r="AO21" i="12"/>
  <c r="AN21" i="12"/>
  <c r="AM21" i="12"/>
  <c r="AL21" i="12"/>
  <c r="AK21" i="12"/>
  <c r="BD20" i="12"/>
  <c r="BC20" i="12"/>
  <c r="BB20" i="12"/>
  <c r="BA20" i="12"/>
  <c r="AZ20" i="12"/>
  <c r="AY20" i="12"/>
  <c r="AX20" i="12"/>
  <c r="AW20" i="12"/>
  <c r="AR20" i="12"/>
  <c r="AQ20" i="12"/>
  <c r="AP20" i="12"/>
  <c r="AO20" i="12"/>
  <c r="AN20" i="12"/>
  <c r="AM20" i="12"/>
  <c r="AL20" i="12"/>
  <c r="AK20" i="12"/>
  <c r="BD19" i="12"/>
  <c r="BC19" i="12"/>
  <c r="BB19" i="12"/>
  <c r="BA19" i="12"/>
  <c r="AZ19" i="12"/>
  <c r="AY19" i="12"/>
  <c r="AX19" i="12"/>
  <c r="AW19" i="12"/>
  <c r="AR19" i="12"/>
  <c r="AQ19" i="12"/>
  <c r="AP19" i="12"/>
  <c r="AO19" i="12"/>
  <c r="AN19" i="12"/>
  <c r="AM19" i="12"/>
  <c r="AL19" i="12"/>
  <c r="AK19" i="12"/>
  <c r="BD18" i="12"/>
  <c r="BC18" i="12"/>
  <c r="BB18" i="12"/>
  <c r="BA18" i="12"/>
  <c r="AZ18" i="12"/>
  <c r="AY18" i="12"/>
  <c r="AX18" i="12"/>
  <c r="AW18" i="12"/>
  <c r="AR18" i="12"/>
  <c r="AQ18" i="12"/>
  <c r="AP18" i="12"/>
  <c r="AO18" i="12"/>
  <c r="AN18" i="12"/>
  <c r="AM18" i="12"/>
  <c r="AL18" i="12"/>
  <c r="AK18" i="12"/>
  <c r="BD17" i="12"/>
  <c r="BC17" i="12"/>
  <c r="BB17" i="12"/>
  <c r="BA17" i="12"/>
  <c r="AZ17" i="12"/>
  <c r="AY17" i="12"/>
  <c r="AX17" i="12"/>
  <c r="AW17" i="12"/>
  <c r="AR17" i="12"/>
  <c r="AQ17" i="12"/>
  <c r="AP17" i="12"/>
  <c r="AO17" i="12"/>
  <c r="AN17" i="12"/>
  <c r="AM17" i="12"/>
  <c r="AL17" i="12"/>
  <c r="AK17" i="12"/>
  <c r="BD16" i="12"/>
  <c r="BC16" i="12"/>
  <c r="BB16" i="12"/>
  <c r="BA16" i="12"/>
  <c r="AZ16" i="12"/>
  <c r="AY16" i="12"/>
  <c r="AX16" i="12"/>
  <c r="AW16" i="12"/>
  <c r="AR16" i="12"/>
  <c r="AQ16" i="12"/>
  <c r="AP16" i="12"/>
  <c r="AO16" i="12"/>
  <c r="AN16" i="12"/>
  <c r="AM16" i="12"/>
  <c r="AL16" i="12"/>
  <c r="AK16" i="12"/>
  <c r="BD15" i="12"/>
  <c r="BC15" i="12"/>
  <c r="BB15" i="12"/>
  <c r="BA15" i="12"/>
  <c r="AZ15" i="12"/>
  <c r="AY15" i="12"/>
  <c r="AX15" i="12"/>
  <c r="AW15" i="12"/>
  <c r="AR15" i="12"/>
  <c r="AQ15" i="12"/>
  <c r="AP15" i="12"/>
  <c r="AO15" i="12"/>
  <c r="AN15" i="12"/>
  <c r="AM15" i="12"/>
  <c r="AL15" i="12"/>
  <c r="AK15" i="12"/>
  <c r="BD14" i="12"/>
  <c r="BC14" i="12"/>
  <c r="BB14" i="12"/>
  <c r="BA14" i="12"/>
  <c r="AZ14" i="12"/>
  <c r="AY14" i="12"/>
  <c r="AX14" i="12"/>
  <c r="AW14" i="12"/>
  <c r="AR14" i="12"/>
  <c r="AQ14" i="12"/>
  <c r="AP14" i="12"/>
  <c r="AO14" i="12"/>
  <c r="AN14" i="12"/>
  <c r="AM14" i="12"/>
  <c r="AL14" i="12"/>
  <c r="AK14" i="12"/>
  <c r="BD13" i="12"/>
  <c r="BC13" i="12"/>
  <c r="BB13" i="12"/>
  <c r="BA13" i="12"/>
  <c r="AZ13" i="12"/>
  <c r="AY13" i="12"/>
  <c r="AX13" i="12"/>
  <c r="AW13" i="12"/>
  <c r="AR13" i="12"/>
  <c r="AQ13" i="12"/>
  <c r="AP13" i="12"/>
  <c r="AO13" i="12"/>
  <c r="AN13" i="12"/>
  <c r="AM13" i="12"/>
  <c r="AL13" i="12"/>
  <c r="AK13" i="12"/>
  <c r="BD12" i="12"/>
  <c r="BC12" i="12"/>
  <c r="BB12" i="12"/>
  <c r="BA12" i="12"/>
  <c r="AZ12" i="12"/>
  <c r="AY12" i="12"/>
  <c r="AX12" i="12"/>
  <c r="AW12" i="12"/>
  <c r="AR12" i="12"/>
  <c r="AQ12" i="12"/>
  <c r="AP12" i="12"/>
  <c r="AO12" i="12"/>
  <c r="AN12" i="12"/>
  <c r="AM12" i="12"/>
  <c r="AL12" i="12"/>
  <c r="AK12" i="12"/>
  <c r="BD11" i="12"/>
  <c r="BC11" i="12"/>
  <c r="BB11" i="12"/>
  <c r="BA11" i="12"/>
  <c r="AZ11" i="12"/>
  <c r="AY11" i="12"/>
  <c r="AX11" i="12"/>
  <c r="AW11" i="12"/>
  <c r="AR11" i="12"/>
  <c r="AQ11" i="12"/>
  <c r="AP11" i="12"/>
  <c r="AO11" i="12"/>
  <c r="AN11" i="12"/>
  <c r="AM11" i="12"/>
  <c r="AL11" i="12"/>
  <c r="AK11" i="12"/>
  <c r="BD10" i="12"/>
  <c r="BC10" i="12"/>
  <c r="BB10" i="12"/>
  <c r="BA10" i="12"/>
  <c r="AZ10" i="12"/>
  <c r="AY10" i="12"/>
  <c r="AX10" i="12"/>
  <c r="AW10" i="12"/>
  <c r="AR10" i="12"/>
  <c r="AQ10" i="12"/>
  <c r="AP10" i="12"/>
  <c r="AO10" i="12"/>
  <c r="AN10" i="12"/>
  <c r="AM10" i="12"/>
  <c r="AL10" i="12"/>
  <c r="AK10" i="12"/>
  <c r="BD9" i="12"/>
  <c r="BC9" i="12"/>
  <c r="BB9" i="12"/>
  <c r="BA9" i="12"/>
  <c r="AZ9" i="12"/>
  <c r="AY9" i="12"/>
  <c r="AX9" i="12"/>
  <c r="AW9" i="12"/>
  <c r="AR9" i="12"/>
  <c r="AQ9" i="12"/>
  <c r="AP9" i="12"/>
  <c r="AO9" i="12"/>
  <c r="AN9" i="12"/>
  <c r="AM9" i="12"/>
  <c r="AL9" i="12"/>
  <c r="AK9" i="12"/>
  <c r="BD8" i="12"/>
  <c r="BC8" i="12"/>
  <c r="BB8" i="12"/>
  <c r="BA8" i="12"/>
  <c r="AZ8" i="12"/>
  <c r="AY8" i="12"/>
  <c r="AX8" i="12"/>
  <c r="AW8" i="12"/>
  <c r="AR8" i="12"/>
  <c r="AQ8" i="12"/>
  <c r="AP8" i="12"/>
  <c r="AO8" i="12"/>
  <c r="AN8" i="12"/>
  <c r="AM8" i="12"/>
  <c r="AL8" i="12"/>
  <c r="AK8" i="12"/>
  <c r="BD7" i="12"/>
  <c r="BC7" i="12"/>
  <c r="BB7" i="12"/>
  <c r="BA7" i="12"/>
  <c r="AZ7" i="12"/>
  <c r="AY7" i="12"/>
  <c r="AX7" i="12"/>
  <c r="AW7" i="12"/>
  <c r="AR7" i="12"/>
  <c r="AQ7" i="12"/>
  <c r="AP7" i="12"/>
  <c r="AO7" i="12"/>
  <c r="AN7" i="12"/>
  <c r="AM7" i="12"/>
  <c r="AL7" i="12"/>
  <c r="AK7" i="12"/>
  <c r="BD6" i="12"/>
  <c r="BC6" i="12"/>
  <c r="BB6" i="12"/>
  <c r="BA6" i="12"/>
  <c r="AZ6" i="12"/>
  <c r="AY6" i="12"/>
  <c r="AX6" i="12"/>
  <c r="AW6" i="12"/>
  <c r="AR6" i="12"/>
  <c r="AQ6" i="12"/>
  <c r="AP6" i="12"/>
  <c r="AO6" i="12"/>
  <c r="AN6" i="12"/>
  <c r="AM6" i="12"/>
  <c r="AL6" i="12"/>
  <c r="AK6" i="12"/>
  <c r="BD5" i="12"/>
  <c r="BC5" i="12"/>
  <c r="BB5" i="12"/>
  <c r="BA5" i="12"/>
  <c r="AZ5" i="12"/>
  <c r="AY5" i="12"/>
  <c r="AX5" i="12"/>
  <c r="AW5" i="12"/>
  <c r="AR5" i="12"/>
  <c r="AQ5" i="12"/>
  <c r="AP5" i="12"/>
  <c r="AO5" i="12"/>
  <c r="AN5" i="12"/>
  <c r="AM5" i="12"/>
  <c r="AL5" i="12"/>
  <c r="AK5" i="12"/>
  <c r="BD4" i="12"/>
  <c r="BC4" i="12"/>
  <c r="BB4" i="12"/>
  <c r="BA4" i="12"/>
  <c r="AZ4" i="12"/>
  <c r="AY4" i="12"/>
  <c r="AX4" i="12"/>
  <c r="AW4" i="12"/>
  <c r="AR4" i="12"/>
  <c r="AQ4" i="12"/>
  <c r="AP4" i="12"/>
  <c r="AO4" i="12"/>
  <c r="AN4" i="12"/>
  <c r="AM4" i="12"/>
  <c r="AL4" i="12"/>
  <c r="AK4" i="12"/>
  <c r="BD3" i="12"/>
  <c r="BB3" i="12"/>
  <c r="BA3" i="12"/>
  <c r="AZ3" i="12"/>
  <c r="AY3" i="12"/>
  <c r="AW3" i="12"/>
  <c r="AV3" i="12"/>
  <c r="BC3" i="12" s="1"/>
  <c r="AR3" i="12"/>
  <c r="AP3" i="12"/>
  <c r="AO3" i="12"/>
  <c r="AN3" i="12"/>
  <c r="AM3" i="12"/>
  <c r="AK3" i="12"/>
  <c r="AJ3" i="12"/>
  <c r="AL3" i="12" s="1"/>
  <c r="AK167" i="12" l="1"/>
  <c r="AL167" i="12"/>
  <c r="AX3" i="12"/>
  <c r="AO167" i="12"/>
  <c r="AW167" i="12"/>
  <c r="BA167" i="12"/>
  <c r="AP167" i="12"/>
  <c r="BB167" i="12"/>
  <c r="AM167" i="12"/>
  <c r="AR167" i="12"/>
  <c r="AY167" i="12"/>
  <c r="BD167" i="12"/>
  <c r="AX167" i="12"/>
  <c r="AN167" i="12"/>
  <c r="BC167" i="12"/>
  <c r="AZ167" i="12"/>
  <c r="T177" i="12"/>
  <c r="T187" i="12" s="1"/>
  <c r="AQ3" i="12"/>
  <c r="AQ167" i="12" s="1"/>
  <c r="X177" i="12"/>
  <c r="X186" i="12" s="1"/>
  <c r="F177" i="12"/>
  <c r="F187" i="12" s="1"/>
  <c r="O177" i="12"/>
  <c r="O183" i="12" s="1"/>
  <c r="G177" i="12"/>
  <c r="G187" i="12" s="1"/>
  <c r="AB177" i="12"/>
  <c r="AB186" i="12" s="1"/>
  <c r="AH173" i="12"/>
  <c r="J177" i="12"/>
  <c r="J187" i="12" s="1"/>
  <c r="K177" i="12"/>
  <c r="K184" i="12" s="1"/>
  <c r="AH168" i="12"/>
  <c r="AH169" i="12"/>
  <c r="AH171" i="12"/>
  <c r="AH172" i="12"/>
  <c r="AH175" i="12"/>
  <c r="U181" i="12"/>
  <c r="U182" i="12"/>
  <c r="U183" i="12"/>
  <c r="U184" i="12"/>
  <c r="P185" i="12"/>
  <c r="P186" i="12"/>
  <c r="U186" i="12"/>
  <c r="P187" i="12"/>
  <c r="P181" i="12"/>
  <c r="P182" i="12"/>
  <c r="P183" i="12"/>
  <c r="P184" i="12"/>
  <c r="U185" i="12"/>
  <c r="U187" i="12"/>
  <c r="AB182" i="12"/>
  <c r="AB183" i="12"/>
  <c r="AH170" i="12"/>
  <c r="H177" i="12"/>
  <c r="H181" i="12" s="1"/>
  <c r="L177" i="12"/>
  <c r="L180" i="12" s="1"/>
  <c r="Q177" i="12"/>
  <c r="Q180" i="12" s="1"/>
  <c r="V177" i="12"/>
  <c r="V181" i="12" s="1"/>
  <c r="Y177" i="12"/>
  <c r="Y181" i="12" s="1"/>
  <c r="AC177" i="12"/>
  <c r="AC182" i="12" s="1"/>
  <c r="F180" i="12"/>
  <c r="X180" i="12"/>
  <c r="X183" i="12"/>
  <c r="AH174" i="12"/>
  <c r="I177" i="12"/>
  <c r="I181" i="12" s="1"/>
  <c r="N177" i="12"/>
  <c r="N181" i="12" s="1"/>
  <c r="R177" i="12"/>
  <c r="R180" i="12" s="1"/>
  <c r="W177" i="12"/>
  <c r="W187" i="12" s="1"/>
  <c r="Z177" i="12"/>
  <c r="Z181" i="12" s="1"/>
  <c r="AD177" i="12"/>
  <c r="AD180" i="12" s="1"/>
  <c r="P180" i="12"/>
  <c r="U180" i="12"/>
  <c r="AA177" i="12"/>
  <c r="AA181" i="12" s="1"/>
  <c r="AE177" i="12"/>
  <c r="AE187" i="12" s="1"/>
  <c r="AH167" i="12"/>
  <c r="G146" i="13"/>
  <c r="G145" i="13"/>
  <c r="G144" i="13"/>
  <c r="G143" i="13"/>
  <c r="K106" i="13"/>
  <c r="J106" i="13"/>
  <c r="L94" i="13"/>
  <c r="K94" i="13"/>
  <c r="J94" i="13"/>
  <c r="N85" i="13"/>
  <c r="N69" i="13"/>
  <c r="N68" i="13"/>
  <c r="N67" i="13"/>
  <c r="N66" i="13"/>
  <c r="N64" i="13"/>
  <c r="N63" i="13"/>
  <c r="N62" i="13"/>
  <c r="N61" i="13"/>
  <c r="N59" i="13"/>
  <c r="N58" i="13"/>
  <c r="N57" i="13"/>
  <c r="N54" i="13"/>
  <c r="N53" i="13"/>
  <c r="N50" i="13"/>
  <c r="L18" i="13"/>
  <c r="K18" i="13"/>
  <c r="J18" i="13"/>
  <c r="N17" i="13"/>
  <c r="N15" i="13"/>
  <c r="F183" i="12" l="1"/>
  <c r="AB181" i="12"/>
  <c r="X184" i="12"/>
  <c r="X187" i="12"/>
  <c r="AB180" i="12"/>
  <c r="T185" i="12"/>
  <c r="X182" i="12"/>
  <c r="O181" i="12"/>
  <c r="Z187" i="12"/>
  <c r="I182" i="12"/>
  <c r="Z180" i="12"/>
  <c r="AA182" i="12"/>
  <c r="BF167" i="12"/>
  <c r="AY170" i="12" s="1"/>
  <c r="T180" i="12"/>
  <c r="T183" i="12"/>
  <c r="T182" i="12"/>
  <c r="I180" i="12"/>
  <c r="G186" i="12"/>
  <c r="G183" i="12"/>
  <c r="G185" i="12"/>
  <c r="AE184" i="12"/>
  <c r="O182" i="12"/>
  <c r="AA184" i="12"/>
  <c r="T186" i="12"/>
  <c r="F184" i="12"/>
  <c r="I184" i="12"/>
  <c r="AE180" i="12"/>
  <c r="Z184" i="12"/>
  <c r="AC183" i="12"/>
  <c r="T184" i="12"/>
  <c r="AA187" i="12"/>
  <c r="F186" i="12"/>
  <c r="T181" i="12"/>
  <c r="Z186" i="12"/>
  <c r="AE182" i="12"/>
  <c r="AA180" i="12"/>
  <c r="Z182" i="12"/>
  <c r="AS167" i="12"/>
  <c r="AM170" i="12" s="1"/>
  <c r="I187" i="12"/>
  <c r="F185" i="12"/>
  <c r="I186" i="12"/>
  <c r="G182" i="12"/>
  <c r="N187" i="12"/>
  <c r="F182" i="12"/>
  <c r="F181" i="12"/>
  <c r="H187" i="12"/>
  <c r="H184" i="12"/>
  <c r="H180" i="12"/>
  <c r="H186" i="12"/>
  <c r="H182" i="12"/>
  <c r="AB185" i="12"/>
  <c r="AB184" i="12"/>
  <c r="AB187" i="12"/>
  <c r="Y186" i="12"/>
  <c r="Y187" i="12"/>
  <c r="Y182" i="12"/>
  <c r="Y183" i="12"/>
  <c r="AP170" i="12"/>
  <c r="AR170" i="12"/>
  <c r="X185" i="12"/>
  <c r="X181" i="12"/>
  <c r="O187" i="12"/>
  <c r="O180" i="12"/>
  <c r="O186" i="12"/>
  <c r="O185" i="12"/>
  <c r="O184" i="12"/>
  <c r="K182" i="12"/>
  <c r="K180" i="12"/>
  <c r="K187" i="12"/>
  <c r="K185" i="12"/>
  <c r="K183" i="12"/>
  <c r="K181" i="12"/>
  <c r="K186" i="12"/>
  <c r="G180" i="12"/>
  <c r="G184" i="12"/>
  <c r="G181" i="12"/>
  <c r="V180" i="12"/>
  <c r="V182" i="12"/>
  <c r="V184" i="12"/>
  <c r="J180" i="12"/>
  <c r="J185" i="12"/>
  <c r="J181" i="12"/>
  <c r="J184" i="12"/>
  <c r="J182" i="12"/>
  <c r="J183" i="12"/>
  <c r="J186" i="12"/>
  <c r="N186" i="12"/>
  <c r="N184" i="12"/>
  <c r="N182" i="12"/>
  <c r="N180" i="12"/>
  <c r="AD185" i="12"/>
  <c r="AD181" i="12"/>
  <c r="AH177" i="12"/>
  <c r="AD187" i="12"/>
  <c r="AD186" i="12"/>
  <c r="AD183" i="12"/>
  <c r="W186" i="12"/>
  <c r="BC170" i="12"/>
  <c r="W183" i="12"/>
  <c r="Q185" i="12"/>
  <c r="Q183" i="12"/>
  <c r="Q181" i="12"/>
  <c r="AW170" i="12"/>
  <c r="Q187" i="12"/>
  <c r="R183" i="12"/>
  <c r="L185" i="12"/>
  <c r="AC185" i="12"/>
  <c r="AC184" i="12"/>
  <c r="U189" i="12"/>
  <c r="V187" i="12"/>
  <c r="AE186" i="12"/>
  <c r="AC187" i="12"/>
  <c r="L187" i="12"/>
  <c r="V186" i="12"/>
  <c r="AE185" i="12"/>
  <c r="N185" i="12"/>
  <c r="W184" i="12"/>
  <c r="AE183" i="12"/>
  <c r="N183" i="12"/>
  <c r="W182" i="12"/>
  <c r="AE181" i="12"/>
  <c r="W180" i="12"/>
  <c r="BD170" i="12"/>
  <c r="Y184" i="12"/>
  <c r="Y180" i="12"/>
  <c r="Q186" i="12"/>
  <c r="Z185" i="12"/>
  <c r="H185" i="12"/>
  <c r="Q184" i="12"/>
  <c r="Z183" i="12"/>
  <c r="H183" i="12"/>
  <c r="Q182" i="12"/>
  <c r="AX170" i="12"/>
  <c r="Y185" i="12"/>
  <c r="AC181" i="12"/>
  <c r="BA170" i="12"/>
  <c r="W185" i="12"/>
  <c r="W181" i="12"/>
  <c r="R185" i="12"/>
  <c r="R181" i="12"/>
  <c r="L183" i="12"/>
  <c r="L181" i="12"/>
  <c r="BB170" i="12"/>
  <c r="AC180" i="12"/>
  <c r="P189" i="12"/>
  <c r="R187" i="12"/>
  <c r="AA186" i="12"/>
  <c r="AZ170" i="12"/>
  <c r="R186" i="12"/>
  <c r="AA185" i="12"/>
  <c r="I185" i="12"/>
  <c r="R184" i="12"/>
  <c r="AA183" i="12"/>
  <c r="I183" i="12"/>
  <c r="R182" i="12"/>
  <c r="AC186" i="12"/>
  <c r="L186" i="12"/>
  <c r="V185" i="12"/>
  <c r="AD184" i="12"/>
  <c r="L184" i="12"/>
  <c r="V183" i="12"/>
  <c r="AD182" i="12"/>
  <c r="L182" i="12"/>
  <c r="N94" i="13"/>
  <c r="N18" i="13"/>
  <c r="Z189" i="12" l="1"/>
  <c r="AE189" i="12"/>
  <c r="F189" i="12"/>
  <c r="AQ170" i="12"/>
  <c r="AO170" i="12"/>
  <c r="AL170" i="12"/>
  <c r="AK170" i="12"/>
  <c r="AN170" i="12"/>
  <c r="AH180" i="12"/>
  <c r="AH181" i="12"/>
  <c r="T189" i="12"/>
  <c r="W189" i="12"/>
  <c r="I189" i="12"/>
  <c r="AA189" i="12"/>
  <c r="R189" i="12"/>
  <c r="X189" i="12"/>
  <c r="AB189" i="12"/>
  <c r="N189" i="12"/>
  <c r="H189" i="12"/>
  <c r="G189" i="12"/>
  <c r="L189" i="12"/>
  <c r="AH187" i="12"/>
  <c r="AH184" i="12"/>
  <c r="O189" i="12"/>
  <c r="K189" i="12"/>
  <c r="Q189" i="12"/>
  <c r="AH185" i="12"/>
  <c r="AH186" i="12"/>
  <c r="V189" i="12"/>
  <c r="J189" i="12"/>
  <c r="AG182" i="12"/>
  <c r="AD189" i="12"/>
  <c r="AH183" i="12"/>
  <c r="Y189" i="12"/>
  <c r="AH182" i="12"/>
</calcChain>
</file>

<file path=xl/comments1.xml><?xml version="1.0" encoding="utf-8"?>
<comments xmlns="http://schemas.openxmlformats.org/spreadsheetml/2006/main">
  <authors>
    <author>Paul Dean Albert Mendoza</author>
  </authors>
  <commentList>
    <comment ref="F6" authorId="0">
      <text>
        <r>
          <rPr>
            <sz val="9"/>
            <color indexed="81"/>
            <rFont val="Tahoma"/>
            <family val="2"/>
          </rPr>
          <t>06/20/17 - GALEJ
Device PASSED 4/4 sites.
REV: 1703
LB: 0011347-1
UNIT: CORREL</t>
        </r>
      </text>
    </comment>
    <comment ref="F7" authorId="0">
      <text>
        <r>
          <rPr>
            <sz val="9"/>
            <color indexed="81"/>
            <rFont val="Tahoma"/>
            <family val="2"/>
          </rPr>
          <t>Cena, Nafson:
05/05/18
4/4 sites PASSED
Lot: 4700348
Rev: 1003
LB: 0011347-1</t>
        </r>
      </text>
    </comment>
    <comment ref="F8" authorId="0">
      <text>
        <r>
          <rPr>
            <sz val="9"/>
            <color indexed="81"/>
            <rFont val="Tahoma"/>
            <family val="2"/>
          </rPr>
          <t>Cena, Nafson:
01/29/18
4/4 sites PASSED
Lot: 4425036
Rev: 1002
LB: 0011347-6</t>
        </r>
      </text>
    </comment>
  </commentList>
</comments>
</file>

<file path=xl/comments2.xml><?xml version="1.0" encoding="utf-8"?>
<comments xmlns="http://schemas.openxmlformats.org/spreadsheetml/2006/main">
  <authors>
    <author>Christian Andrew Mesias</author>
    <author>Frank Adrian Zaragoza</author>
    <author>Gierod Manuel Alejandro</author>
    <author>Cena, Nafson</author>
    <author>Johna Jermaine Villa</author>
    <author>Dennis Lajo</author>
    <author>Panopio, Arnold</author>
    <author>Mary Ann Pasco</author>
    <author>Mesias, Christian Andrew</author>
    <author>King Brian Oliver Macaraeg</author>
    <author>Jhibraiil Abdulla</author>
    <author>Paul Dean Albert Mendoza</author>
    <author>Dan Edward Cruz</author>
    <author>Jenilyn Merilles</author>
    <author>Jayson Corpuz</author>
    <author>Ephraim Nicole  Esguerra</author>
    <author>Erjohn Mark Antonio</author>
  </authors>
  <commentList>
    <comment ref="N3" authorId="0">
      <text>
        <r>
          <rPr>
            <b/>
            <sz val="9"/>
            <color indexed="81"/>
            <rFont val="Tahoma"/>
            <family val="2"/>
          </rPr>
          <t>Christian Andrew Mesias:</t>
        </r>
        <r>
          <rPr>
            <sz val="9"/>
            <color indexed="81"/>
            <rFont val="Tahoma"/>
            <family val="2"/>
          </rPr>
          <t xml:space="preserve">
Date Tested: 3/18/16
Tester: P4HP9314
PDL: TV 0E 048
TP: REF1239
LB: TELB044428
Amkor ID: 02505096</t>
        </r>
      </text>
    </comment>
    <comment ref="F4" authorId="1">
      <text>
        <r>
          <rPr>
            <b/>
            <sz val="9"/>
            <color indexed="81"/>
            <rFont val="Tahoma"/>
            <family val="2"/>
          </rPr>
          <t>Frank Adrian Zaragoza:</t>
        </r>
        <r>
          <rPr>
            <sz val="9"/>
            <color indexed="81"/>
            <rFont val="Tahoma"/>
            <family val="2"/>
          </rPr>
          <t xml:space="preserve">
NO CHANNELBOARD : 204 only capable on PS800
</t>
        </r>
      </text>
    </comment>
    <comment ref="G4" authorId="1">
      <text>
        <r>
          <rPr>
            <b/>
            <sz val="9"/>
            <color indexed="81"/>
            <rFont val="Tahoma"/>
            <family val="2"/>
          </rPr>
          <t>Frank Adrian Zaragoza:</t>
        </r>
        <r>
          <rPr>
            <sz val="9"/>
            <color indexed="81"/>
            <rFont val="Tahoma"/>
            <family val="2"/>
          </rPr>
          <t xml:space="preserve">
NO CHANNELBOARD : 204 only capable on PS800
</t>
        </r>
      </text>
    </comment>
    <comment ref="H4" authorId="1">
      <text>
        <r>
          <rPr>
            <b/>
            <sz val="9"/>
            <color indexed="81"/>
            <rFont val="Tahoma"/>
            <family val="2"/>
          </rPr>
          <t>Frank Adrian Zaragoza:</t>
        </r>
        <r>
          <rPr>
            <sz val="9"/>
            <color indexed="81"/>
            <rFont val="Tahoma"/>
            <family val="2"/>
          </rPr>
          <t xml:space="preserve">
NO CHANNELBOARD : 204 only capable on PS800
</t>
        </r>
      </text>
    </comment>
    <comment ref="I4" authorId="1">
      <text>
        <r>
          <rPr>
            <b/>
            <sz val="9"/>
            <color indexed="81"/>
            <rFont val="Tahoma"/>
            <family val="2"/>
          </rPr>
          <t>Frank Adrian Zaragoza:</t>
        </r>
        <r>
          <rPr>
            <sz val="9"/>
            <color indexed="81"/>
            <rFont val="Tahoma"/>
            <family val="2"/>
          </rPr>
          <t xml:space="preserve">
NO CHANNELBOARD : 204 only capable on PS800
</t>
        </r>
      </text>
    </comment>
    <comment ref="J4" authorId="1">
      <text>
        <r>
          <rPr>
            <b/>
            <sz val="9"/>
            <color indexed="81"/>
            <rFont val="Tahoma"/>
            <family val="2"/>
          </rPr>
          <t>Frank Adrian Zaragoza:</t>
        </r>
        <r>
          <rPr>
            <sz val="9"/>
            <color indexed="81"/>
            <rFont val="Tahoma"/>
            <family val="2"/>
          </rPr>
          <t xml:space="preserve">
NO CHANNELBOARD : 204 only capable on PS800
</t>
        </r>
      </text>
    </comment>
    <comment ref="K4" authorId="1">
      <text>
        <r>
          <rPr>
            <b/>
            <sz val="9"/>
            <color indexed="81"/>
            <rFont val="Tahoma"/>
            <family val="2"/>
          </rPr>
          <t>Frank Adrian Zaragoza:</t>
        </r>
        <r>
          <rPr>
            <sz val="9"/>
            <color indexed="81"/>
            <rFont val="Tahoma"/>
            <family val="2"/>
          </rPr>
          <t xml:space="preserve">
NO CHANNELBOARD : 204 only capable on PS800
</t>
        </r>
      </text>
    </comment>
    <comment ref="L4" authorId="1">
      <text>
        <r>
          <rPr>
            <b/>
            <sz val="9"/>
            <color indexed="81"/>
            <rFont val="Tahoma"/>
            <family val="2"/>
          </rPr>
          <t>Frank Adrian Zaragoza:</t>
        </r>
        <r>
          <rPr>
            <sz val="9"/>
            <color indexed="81"/>
            <rFont val="Tahoma"/>
            <family val="2"/>
          </rPr>
          <t xml:space="preserve">
NO CHANNELBOARD : 204 only capable on PS800
</t>
        </r>
      </text>
    </comment>
    <comment ref="N4" authorId="0">
      <text>
        <r>
          <rPr>
            <b/>
            <sz val="9"/>
            <color indexed="81"/>
            <rFont val="Tahoma"/>
            <family val="2"/>
          </rPr>
          <t xml:space="preserve">Christian Andrew Mesias:
</t>
        </r>
        <r>
          <rPr>
            <sz val="9"/>
            <color indexed="81"/>
            <rFont val="Tahoma"/>
            <family val="2"/>
          </rPr>
          <t xml:space="preserve">
Date Tested: 3/29/16
Tester: P4HP9314
PDL: TV 1E 064
TP: REF1239
LB: TELB044979
Amkor ID: 02512616
*disqualified on new TP AIO config
</t>
        </r>
      </text>
    </comment>
    <comment ref="O4" authorId="1">
      <text>
        <r>
          <rPr>
            <b/>
            <sz val="9"/>
            <color indexed="81"/>
            <rFont val="Tahoma"/>
            <family val="2"/>
          </rPr>
          <t>Frank Adrian Zaragoza:</t>
        </r>
        <r>
          <rPr>
            <sz val="9"/>
            <color indexed="81"/>
            <rFont val="Tahoma"/>
            <family val="2"/>
          </rPr>
          <t xml:space="preserve">
NO CHANNELBOARD : 204 only capable on PS800
</t>
        </r>
      </text>
    </comment>
    <comment ref="P4" authorId="1">
      <text>
        <r>
          <rPr>
            <b/>
            <sz val="9"/>
            <color indexed="81"/>
            <rFont val="Tahoma"/>
            <family val="2"/>
          </rPr>
          <t>Frank Adrian Zaragoza:</t>
        </r>
        <r>
          <rPr>
            <sz val="9"/>
            <color indexed="81"/>
            <rFont val="Tahoma"/>
            <family val="2"/>
          </rPr>
          <t xml:space="preserve">
NO CHANNELBOARD : 204 only capable on PS800
</t>
        </r>
      </text>
    </comment>
    <comment ref="Q4" authorId="1">
      <text>
        <r>
          <rPr>
            <b/>
            <sz val="9"/>
            <color indexed="81"/>
            <rFont val="Tahoma"/>
            <family val="2"/>
          </rPr>
          <t>Frank Adrian Zaragoza:</t>
        </r>
        <r>
          <rPr>
            <sz val="9"/>
            <color indexed="81"/>
            <rFont val="Tahoma"/>
            <family val="2"/>
          </rPr>
          <t xml:space="preserve">
NO CHANNELBOARD : 204 only capable on PS800
</t>
        </r>
      </text>
    </comment>
    <comment ref="R4" authorId="1">
      <text>
        <r>
          <rPr>
            <b/>
            <sz val="9"/>
            <color indexed="81"/>
            <rFont val="Tahoma"/>
            <family val="2"/>
          </rPr>
          <t>Frank Adrian Zaragoza:</t>
        </r>
        <r>
          <rPr>
            <sz val="9"/>
            <color indexed="81"/>
            <rFont val="Tahoma"/>
            <family val="2"/>
          </rPr>
          <t xml:space="preserve">
NO CHANNELBOARD : 204 only capable on PS800
</t>
        </r>
      </text>
    </comment>
    <comment ref="S4" authorId="1">
      <text>
        <r>
          <rPr>
            <b/>
            <sz val="9"/>
            <color indexed="81"/>
            <rFont val="Tahoma"/>
            <family val="2"/>
          </rPr>
          <t>Frank Adrian Zaragoza:</t>
        </r>
        <r>
          <rPr>
            <sz val="9"/>
            <color indexed="81"/>
            <rFont val="Tahoma"/>
            <family val="2"/>
          </rPr>
          <t xml:space="preserve">
NO CHANNELBOARD : 204 only capable on PS800
</t>
        </r>
      </text>
    </comment>
    <comment ref="T4" authorId="1">
      <text>
        <r>
          <rPr>
            <b/>
            <sz val="9"/>
            <color indexed="81"/>
            <rFont val="Tahoma"/>
            <family val="2"/>
          </rPr>
          <t>Frank Adrian Zaragoza:</t>
        </r>
        <r>
          <rPr>
            <sz val="9"/>
            <color indexed="81"/>
            <rFont val="Tahoma"/>
            <family val="2"/>
          </rPr>
          <t xml:space="preserve">
NO CHANNELBOARD : 204 only capable on PS800
</t>
        </r>
      </text>
    </comment>
    <comment ref="U4" authorId="1">
      <text>
        <r>
          <rPr>
            <b/>
            <sz val="9"/>
            <color indexed="81"/>
            <rFont val="Tahoma"/>
            <family val="2"/>
          </rPr>
          <t>Frank Adrian Zaragoza:</t>
        </r>
        <r>
          <rPr>
            <sz val="9"/>
            <color indexed="81"/>
            <rFont val="Tahoma"/>
            <family val="2"/>
          </rPr>
          <t xml:space="preserve">
NO CHANNELBOARD : 204 only capable on PS800
</t>
        </r>
      </text>
    </comment>
    <comment ref="V4" authorId="1">
      <text>
        <r>
          <rPr>
            <b/>
            <sz val="9"/>
            <color indexed="81"/>
            <rFont val="Tahoma"/>
            <family val="2"/>
          </rPr>
          <t>Frank Adrian Zaragoza:</t>
        </r>
        <r>
          <rPr>
            <sz val="9"/>
            <color indexed="81"/>
            <rFont val="Tahoma"/>
            <family val="2"/>
          </rPr>
          <t xml:space="preserve">
NO CHANNELBOARD : 204 only capable on PS800
</t>
        </r>
      </text>
    </comment>
    <comment ref="W4" authorId="1">
      <text>
        <r>
          <rPr>
            <b/>
            <sz val="9"/>
            <color indexed="81"/>
            <rFont val="Tahoma"/>
            <family val="2"/>
          </rPr>
          <t>Frank Adrian Zaragoza:</t>
        </r>
        <r>
          <rPr>
            <sz val="9"/>
            <color indexed="81"/>
            <rFont val="Tahoma"/>
            <family val="2"/>
          </rPr>
          <t xml:space="preserve">
NO CHANNELBOARD : 204 only capable on PS800
</t>
        </r>
      </text>
    </comment>
    <comment ref="G5" authorId="1">
      <text>
        <r>
          <rPr>
            <b/>
            <sz val="9"/>
            <color indexed="81"/>
            <rFont val="Tahoma"/>
            <family val="2"/>
          </rPr>
          <t xml:space="preserve">JABDU:
</t>
        </r>
        <r>
          <rPr>
            <sz val="9"/>
            <color indexed="81"/>
            <rFont val="Tahoma"/>
            <family val="2"/>
          </rPr>
          <t xml:space="preserve">2/14/18
4 out of 4 sites PASSED consistently     
PDL           : UD 14 100   
TP              : 410Y_F10_25
REV          :  1009
LB              : 0017428A-BT-5 
ILN             : 4471030   
site1 - PASS   
site2 - PASS   
site3 - PASS   
site4 - PASS   
</t>
        </r>
      </text>
    </comment>
    <comment ref="K5" authorId="2">
      <text>
        <r>
          <rPr>
            <b/>
            <sz val="9"/>
            <color indexed="81"/>
            <rFont val="Tahoma"/>
            <family val="2"/>
          </rPr>
          <t xml:space="preserve">FZARA:   
</t>
        </r>
        <r>
          <rPr>
            <sz val="9"/>
            <color indexed="81"/>
            <rFont val="Tahoma"/>
            <family val="2"/>
          </rPr>
          <t xml:space="preserve">12/19/2017   
4 out of 4 sites PASSED consistently   
TESTER  : HP22   
PDL           : UD 14 100   
TP              : 410Y_F10_25_REV1007   
LB              : 0017428A-BT-5   
ILN             : 4192298   
site1 - PASS   
site2 - PASS   
site3 - PASS   
site4 - PASS  </t>
        </r>
        <r>
          <rPr>
            <b/>
            <sz val="9"/>
            <color indexed="81"/>
            <rFont val="Tahoma"/>
            <family val="2"/>
          </rPr>
          <t xml:space="preserve"> 
Gierod Manuel Alejandro:</t>
        </r>
        <r>
          <rPr>
            <sz val="9"/>
            <color indexed="81"/>
            <rFont val="Tahoma"/>
            <family val="2"/>
          </rPr>
          <t xml:space="preserve">
11/10/17 - 4/4 Sites PASSED
REV:1007
Units: CORREL
LB: 0017428A-BT-5 / TELB049122
</t>
        </r>
      </text>
    </comment>
    <comment ref="N5" authorId="1">
      <text>
        <r>
          <rPr>
            <b/>
            <sz val="9"/>
            <color indexed="81"/>
            <rFont val="Tahoma"/>
            <family val="2"/>
          </rPr>
          <t xml:space="preserve">FZARA:   
</t>
        </r>
        <r>
          <rPr>
            <sz val="9"/>
            <color indexed="81"/>
            <rFont val="Tahoma"/>
            <family val="2"/>
          </rPr>
          <t xml:space="preserve">   
01/12/2018   
4 out of 4 sites PASSED consistently   
TESTER  : HP14   
PDL           : UD 14 100   
TP              : 410Y_F10_25_1007   
LB              : 0011347-1   
ILN             : 3864291   
site1 - PASS   
site2 - PASS   
site3 - PASS   
site4 - PASS   </t>
        </r>
        <r>
          <rPr>
            <b/>
            <sz val="9"/>
            <color indexed="81"/>
            <rFont val="Tahoma"/>
            <family val="2"/>
          </rPr>
          <t xml:space="preserve">
01/12/18
4 out of 4 sites PASSED consistently   
TESTER  : HP14   
PDL           : UD 14 100   
TP              : 410Y_F1_130_REV1007   
LB              : 0011347-1   
ILN             : 3864291   
site1 - PASS   
site2 - PASS   
site3 - PASS   
site4 - PASS   </t>
        </r>
      </text>
    </comment>
    <comment ref="Q5" authorId="0">
      <text>
        <r>
          <rPr>
            <b/>
            <sz val="9"/>
            <color indexed="81"/>
            <rFont val="Tahoma"/>
            <family val="2"/>
          </rPr>
          <t>Christian Andrew Mesias:</t>
        </r>
        <r>
          <rPr>
            <sz val="9"/>
            <color indexed="81"/>
            <rFont val="Tahoma"/>
            <family val="2"/>
          </rPr>
          <t xml:space="preserve">
not qualified on new TP, using AIO 
5/22/2018
not qualified on new TP, max config is up to 128xx </t>
        </r>
      </text>
    </comment>
    <comment ref="R5" authorId="1">
      <text>
        <r>
          <rPr>
            <b/>
            <sz val="9"/>
            <color indexed="81"/>
            <rFont val="Tahoma"/>
            <family val="2"/>
          </rPr>
          <t xml:space="preserve">FZARA:   
  </t>
        </r>
        <r>
          <rPr>
            <sz val="9"/>
            <color indexed="81"/>
            <rFont val="Tahoma"/>
            <family val="2"/>
          </rPr>
          <t xml:space="preserve"> 
10/3/2017   
4 out of 4 sites PASSED consistently   
TESTER  : HP09   
PDL           : UD 14 100   
TP              : 410Y_F10_25_REV1005   
LB              : 0017428A-BT-1   
ILN             : 4112313   
site1 - PASS   
site2 - PASS   
site3 - PASS   
site4 - PASS   
</t>
        </r>
      </text>
    </comment>
    <comment ref="T5" authorId="1">
      <text>
        <r>
          <rPr>
            <sz val="9"/>
            <color indexed="81"/>
            <rFont val="Tahoma"/>
            <family val="2"/>
          </rPr>
          <t xml:space="preserve">FZARA:
TESTER NOT CONFIGURED,
</t>
        </r>
        <r>
          <rPr>
            <b/>
            <sz val="9"/>
            <color indexed="81"/>
            <rFont val="Tahoma"/>
            <family val="2"/>
          </rPr>
          <t>ERROR DFPN - CHANNEL 12804 not installed for pin virtual</t>
        </r>
        <r>
          <rPr>
            <sz val="9"/>
            <color indexed="81"/>
            <rFont val="Tahoma"/>
            <family val="2"/>
          </rPr>
          <t xml:space="preserve">
FZARA:   
9/3/2017   
4 out of 4 sites PASSED consistently   
TESTER  : HP21   
PDL           : UD 14 100   
TP              : 410Y_F10_25_REV1250   
LB              : 0011347-1   
ILN             : 4027750   
site1 - PASS   
site2 - PASS   
site3 - PASS   
site4 - PASS   
</t>
        </r>
      </text>
    </comment>
    <comment ref="U5" authorId="1">
      <text>
        <r>
          <rPr>
            <b/>
            <sz val="9"/>
            <color indexed="81"/>
            <rFont val="Tahoma"/>
            <family val="2"/>
          </rPr>
          <t xml:space="preserve">CAMES:   
</t>
        </r>
        <r>
          <rPr>
            <sz val="9"/>
            <color indexed="81"/>
            <rFont val="Tahoma"/>
            <family val="2"/>
          </rPr>
          <t xml:space="preserve">not qualified on new TP, using AIO 
5/22/2018
not qualified on new TP, max config is up to 128xx </t>
        </r>
        <r>
          <rPr>
            <b/>
            <sz val="9"/>
            <color indexed="81"/>
            <rFont val="Tahoma"/>
            <family val="2"/>
          </rPr>
          <t xml:space="preserve">
FZARA:   
</t>
        </r>
        <r>
          <rPr>
            <sz val="9"/>
            <color indexed="81"/>
            <rFont val="Tahoma"/>
            <family val="2"/>
          </rPr>
          <t xml:space="preserve">6/26/2017   
4 out of 4 sites PASSED consistently   
TESTER  : HP11   
PDL           : UD 14 100   
TP              : 410Y_F10_25_REV1245   
LB              : 0011347-1   
ILN             : 3703067   
site1 - PASS   
site2 - PASS   
site3 - PASS   
site4 - PASS   
</t>
        </r>
      </text>
    </comment>
    <comment ref="V5" authorId="1">
      <text>
        <r>
          <rPr>
            <b/>
            <sz val="9"/>
            <color indexed="81"/>
            <rFont val="Tahoma"/>
            <family val="2"/>
          </rPr>
          <t xml:space="preserve">FZARA:   
</t>
        </r>
        <r>
          <rPr>
            <sz val="9"/>
            <color indexed="81"/>
            <rFont val="Tahoma"/>
            <family val="2"/>
          </rPr>
          <t xml:space="preserve">8/31/2017   
4 out of 4 sites PASSED consistently   
TESTER  : HP14   
PDL           : UD 14 100   
TP              : 410Y_F10_25_REV1250   
LB              : 0011347-2   
ILN             : 4014885   
  </t>
        </r>
        <r>
          <rPr>
            <b/>
            <sz val="9"/>
            <color indexed="81"/>
            <rFont val="Tahoma"/>
            <family val="2"/>
          </rPr>
          <t xml:space="preserve">
GALEJ - 11/27/17
no channel board #12804.
REV used: 1007</t>
        </r>
      </text>
    </comment>
    <comment ref="W5" authorId="0">
      <text>
        <r>
          <rPr>
            <b/>
            <sz val="9"/>
            <color indexed="81"/>
            <rFont val="Tahoma"/>
            <family val="2"/>
          </rPr>
          <t>Christian Andrew Mesias:</t>
        </r>
        <r>
          <rPr>
            <sz val="9"/>
            <color indexed="81"/>
            <rFont val="Tahoma"/>
            <family val="2"/>
          </rPr>
          <t xml:space="preserve">
not qualified on new TP, using AIO 
5/22/2018
not qualified on new TP, max config is up to 128xx </t>
        </r>
      </text>
    </comment>
    <comment ref="Y5" authorId="3">
      <text>
        <r>
          <rPr>
            <b/>
            <sz val="9"/>
            <color indexed="81"/>
            <rFont val="Tahoma"/>
            <family val="2"/>
          </rPr>
          <t>CAMES: included on PS800 qualification (9/24)
3 out of 4 sites passed consistently.
FAILURE: open failure on SITE1 due to PE3 pin
--&gt; 10504</t>
        </r>
      </text>
    </comment>
    <comment ref="AB5" authorId="3">
      <text>
        <r>
          <rPr>
            <b/>
            <sz val="9"/>
            <color indexed="81"/>
            <rFont val="Tahoma"/>
            <family val="2"/>
          </rPr>
          <t>CAMES:part of PS800 flexi qual (9/24)
4 out of 4 sites passed consistently</t>
        </r>
      </text>
    </comment>
    <comment ref="AD5" authorId="3">
      <text>
        <r>
          <rPr>
            <b/>
            <sz val="9"/>
            <color indexed="81"/>
            <rFont val="Tahoma"/>
            <family val="2"/>
          </rPr>
          <t>CAMES:part of PS800 flexi qual (10/2)
4 out of 4 sites passed consistently</t>
        </r>
      </text>
    </comment>
    <comment ref="Q6" authorId="1">
      <text>
        <r>
          <rPr>
            <b/>
            <sz val="9"/>
            <color indexed="81"/>
            <rFont val="Tahoma"/>
            <family val="2"/>
          </rPr>
          <t>CAMES:</t>
        </r>
        <r>
          <rPr>
            <sz val="9"/>
            <color indexed="81"/>
            <rFont val="Tahoma"/>
            <family val="2"/>
          </rPr>
          <t xml:space="preserve">
NO CHANNELBOARD : no slot 128xx on AIO board
</t>
        </r>
      </text>
    </comment>
    <comment ref="T6" authorId="1">
      <text>
        <r>
          <rPr>
            <b/>
            <sz val="9"/>
            <color indexed="81"/>
            <rFont val="Tahoma"/>
            <family val="2"/>
          </rPr>
          <t>CAMES:</t>
        </r>
        <r>
          <rPr>
            <sz val="9"/>
            <color indexed="81"/>
            <rFont val="Tahoma"/>
            <family val="2"/>
          </rPr>
          <t xml:space="preserve">
NO CHANNELBOARD : no slot 128xx on AIO board
</t>
        </r>
      </text>
    </comment>
    <comment ref="U6" authorId="1">
      <text>
        <r>
          <rPr>
            <b/>
            <sz val="9"/>
            <color indexed="81"/>
            <rFont val="Tahoma"/>
            <family val="2"/>
          </rPr>
          <t>CAMES:</t>
        </r>
        <r>
          <rPr>
            <sz val="9"/>
            <color indexed="81"/>
            <rFont val="Tahoma"/>
            <family val="2"/>
          </rPr>
          <t xml:space="preserve">
NO CHANNELBOARD : no slot 128xx on AIO board
</t>
        </r>
      </text>
    </comment>
    <comment ref="V6" authorId="1">
      <text>
        <r>
          <rPr>
            <b/>
            <sz val="9"/>
            <color indexed="81"/>
            <rFont val="Tahoma"/>
            <family val="2"/>
          </rPr>
          <t>CAMES:</t>
        </r>
        <r>
          <rPr>
            <sz val="9"/>
            <color indexed="81"/>
            <rFont val="Tahoma"/>
            <family val="2"/>
          </rPr>
          <t xml:space="preserve">
NO CHANNELBOARD : no slot 128xx on AIO board
</t>
        </r>
      </text>
    </comment>
    <comment ref="W6" authorId="1">
      <text>
        <r>
          <rPr>
            <b/>
            <sz val="9"/>
            <color indexed="81"/>
            <rFont val="Tahoma"/>
            <family val="2"/>
          </rPr>
          <t>CAMES:</t>
        </r>
        <r>
          <rPr>
            <sz val="9"/>
            <color indexed="81"/>
            <rFont val="Tahoma"/>
            <family val="2"/>
          </rPr>
          <t xml:space="preserve">
NO CHANNELBOARD : no slot 128xx on AIO board
</t>
        </r>
      </text>
    </comment>
    <comment ref="J7" authorId="1">
      <text>
        <r>
          <rPr>
            <b/>
            <sz val="9"/>
            <color indexed="81"/>
            <rFont val="Tahoma"/>
            <family val="2"/>
          </rPr>
          <t xml:space="preserve">FZARA:   
</t>
        </r>
        <r>
          <rPr>
            <sz val="9"/>
            <color indexed="81"/>
            <rFont val="Tahoma"/>
            <family val="2"/>
          </rPr>
          <t xml:space="preserve">8/24/2017   
4 out of 4 sites PASSED consistently   
TESTER  : HP16   
PDL           : C1 07 100   
TP              : 410Y_F10_25_REV1250   
LB              : 0018729-3   
ILN             : 4031324   
site1 - PASS   
site2 - PASS   
site3 - PASS   
site4 - PASS   
</t>
        </r>
      </text>
    </comment>
    <comment ref="X7" authorId="1">
      <text>
        <r>
          <rPr>
            <b/>
            <sz val="9"/>
            <color indexed="81"/>
            <rFont val="Tahoma"/>
            <family val="2"/>
          </rPr>
          <t>EJ Antonio:</t>
        </r>
        <r>
          <rPr>
            <sz val="9"/>
            <color indexed="81"/>
            <rFont val="Tahoma"/>
            <family val="2"/>
          </rPr>
          <t xml:space="preserve">
</t>
        </r>
        <r>
          <rPr>
            <b/>
            <sz val="9"/>
            <color indexed="81"/>
            <rFont val="Tahoma"/>
            <family val="2"/>
          </rPr>
          <t>Failed</t>
        </r>
        <r>
          <rPr>
            <sz val="9"/>
            <color indexed="81"/>
            <rFont val="Tahoma"/>
            <family val="2"/>
          </rPr>
          <t xml:space="preserve"> </t>
        </r>
        <r>
          <rPr>
            <b/>
            <sz val="9"/>
            <color indexed="81"/>
            <rFont val="Tahoma"/>
            <family val="2"/>
          </rPr>
          <t>8/8</t>
        </r>
        <r>
          <rPr>
            <sz val="9"/>
            <color indexed="81"/>
            <rFont val="Tahoma"/>
            <family val="2"/>
          </rPr>
          <t xml:space="preserve"> </t>
        </r>
        <r>
          <rPr>
            <b/>
            <sz val="9"/>
            <color indexed="81"/>
            <rFont val="Tahoma"/>
            <family val="2"/>
          </rPr>
          <t>sites</t>
        </r>
        <r>
          <rPr>
            <sz val="9"/>
            <color indexed="81"/>
            <rFont val="Tahoma"/>
            <family val="2"/>
          </rPr>
          <t xml:space="preserve"> (open_openshort_dc_sb)</t>
        </r>
      </text>
    </comment>
    <comment ref="F8" authorId="0">
      <text>
        <r>
          <rPr>
            <b/>
            <sz val="9"/>
            <color indexed="81"/>
            <rFont val="Tahoma"/>
            <family val="2"/>
          </rPr>
          <t>*OK to use single density but need to ensure LB PN# 0041574
Christian Andrew Mesias:</t>
        </r>
        <r>
          <rPr>
            <sz val="9"/>
            <color indexed="81"/>
            <rFont val="Tahoma"/>
            <family val="2"/>
          </rPr>
          <t xml:space="preserve">
TP not configured, NO 124xx dig board (ack'ed by Gianluca)</t>
        </r>
      </text>
    </comment>
    <comment ref="G8" authorId="0">
      <text>
        <r>
          <rPr>
            <b/>
            <sz val="9"/>
            <color indexed="81"/>
            <rFont val="Tahoma"/>
            <family val="2"/>
          </rPr>
          <t>*OK to use single density but need to ensure LB PN# 0041574
Christian Andrew Mesias:</t>
        </r>
        <r>
          <rPr>
            <sz val="9"/>
            <color indexed="81"/>
            <rFont val="Tahoma"/>
            <family val="2"/>
          </rPr>
          <t xml:space="preserve">
TP not configured, NO 124xx dig board (ack'ed by Gianluca)</t>
        </r>
      </text>
    </comment>
    <comment ref="H8" authorId="0">
      <text>
        <r>
          <rPr>
            <b/>
            <sz val="9"/>
            <color indexed="81"/>
            <rFont val="Tahoma"/>
            <family val="2"/>
          </rPr>
          <t>*OK to use single density but need to ensure LB PN# 0041574
Christian Andrew Mesias:</t>
        </r>
        <r>
          <rPr>
            <sz val="9"/>
            <color indexed="81"/>
            <rFont val="Tahoma"/>
            <family val="2"/>
          </rPr>
          <t xml:space="preserve">
TP not configured, NO 124xx dig board (ack'ed by Gianluca)</t>
        </r>
      </text>
    </comment>
    <comment ref="I8" authorId="0">
      <text>
        <r>
          <rPr>
            <b/>
            <sz val="9"/>
            <color indexed="81"/>
            <rFont val="Tahoma"/>
            <family val="2"/>
          </rPr>
          <t>*OK to use single density but need to ensure LB PN# 0041574
Christian Andrew Mesias:</t>
        </r>
        <r>
          <rPr>
            <sz val="9"/>
            <color indexed="81"/>
            <rFont val="Tahoma"/>
            <family val="2"/>
          </rPr>
          <t xml:space="preserve">
TP not configured, NO 124xx dig board (ack'ed by Gianluca)</t>
        </r>
      </text>
    </comment>
    <comment ref="J8" authorId="0">
      <text>
        <r>
          <rPr>
            <b/>
            <sz val="9"/>
            <color indexed="81"/>
            <rFont val="Tahoma"/>
            <family val="2"/>
          </rPr>
          <t>*OK to use single density but need to ensure LB PN# 0041574
Christian Andrew Mesias:</t>
        </r>
        <r>
          <rPr>
            <sz val="9"/>
            <color indexed="81"/>
            <rFont val="Tahoma"/>
            <family val="2"/>
          </rPr>
          <t xml:space="preserve">
TP not configured, NO 124xx dig board (ack'ed by Gianluca)</t>
        </r>
      </text>
    </comment>
    <comment ref="K8" authorId="0">
      <text>
        <r>
          <rPr>
            <b/>
            <sz val="9"/>
            <color indexed="81"/>
            <rFont val="Tahoma"/>
            <family val="2"/>
          </rPr>
          <t>*OK to use single density but need to ensure LB PN# 0041574
Christian Andrew Mesias:</t>
        </r>
        <r>
          <rPr>
            <sz val="9"/>
            <color indexed="81"/>
            <rFont val="Tahoma"/>
            <family val="2"/>
          </rPr>
          <t xml:space="preserve">
TP not configured, NO 124xx dig board (ack'ed by Gianluca)</t>
        </r>
      </text>
    </comment>
    <comment ref="L8" authorId="0">
      <text>
        <r>
          <rPr>
            <b/>
            <sz val="9"/>
            <color indexed="81"/>
            <rFont val="Tahoma"/>
            <family val="2"/>
          </rPr>
          <t>*OK to use single density but need to ensure LB PN# 0041574
Christian Andrew Mesias:</t>
        </r>
        <r>
          <rPr>
            <sz val="9"/>
            <color indexed="81"/>
            <rFont val="Tahoma"/>
            <family val="2"/>
          </rPr>
          <t xml:space="preserve">
TP not configured, NO 124xx dig board (ack'ed by Gianluca)</t>
        </r>
      </text>
    </comment>
    <comment ref="N8" authorId="0">
      <text>
        <r>
          <rPr>
            <b/>
            <sz val="9"/>
            <color indexed="81"/>
            <rFont val="Tahoma"/>
            <family val="2"/>
          </rPr>
          <t>*OK to use single density but need to ensure LB PN# 0041574
Christian Andrew Mesias:</t>
        </r>
        <r>
          <rPr>
            <sz val="9"/>
            <color indexed="81"/>
            <rFont val="Tahoma"/>
            <family val="2"/>
          </rPr>
          <t xml:space="preserve">
TP not configured, NO 124xx dig board (ack'ed by Gianluca)</t>
        </r>
      </text>
    </comment>
    <comment ref="O8" authorId="0">
      <text>
        <r>
          <rPr>
            <b/>
            <sz val="9"/>
            <color indexed="81"/>
            <rFont val="Tahoma"/>
            <family val="2"/>
          </rPr>
          <t>*OK to use single density but need to ensure LB PN# 0041574
Christian Andrew Mesias:</t>
        </r>
        <r>
          <rPr>
            <sz val="9"/>
            <color indexed="81"/>
            <rFont val="Tahoma"/>
            <family val="2"/>
          </rPr>
          <t xml:space="preserve">
TP not configured, NO 124xx dig board (ack'ed by Gianluca)</t>
        </r>
      </text>
    </comment>
    <comment ref="P8" authorId="0">
      <text>
        <r>
          <rPr>
            <b/>
            <sz val="9"/>
            <color indexed="81"/>
            <rFont val="Tahoma"/>
            <family val="2"/>
          </rPr>
          <t>*OK to use single density but need to ensure LB PN# 0041574
Christian Andrew Mesias:</t>
        </r>
        <r>
          <rPr>
            <sz val="9"/>
            <color indexed="81"/>
            <rFont val="Tahoma"/>
            <family val="2"/>
          </rPr>
          <t xml:space="preserve">
TP not configured, NO 124xx dig board (ack'ed by Gianluca)</t>
        </r>
      </text>
    </comment>
    <comment ref="Q8" authorId="0">
      <text>
        <r>
          <rPr>
            <b/>
            <sz val="9"/>
            <color indexed="81"/>
            <rFont val="Tahoma"/>
            <family val="2"/>
          </rPr>
          <t>*OK to use single density but need to ensure LB PN# 0041574
Christian Andrew Mesias:</t>
        </r>
        <r>
          <rPr>
            <sz val="9"/>
            <color indexed="81"/>
            <rFont val="Tahoma"/>
            <family val="2"/>
          </rPr>
          <t xml:space="preserve">
TP not configured, NO 124xx dig board (ack'ed by Gianluca)</t>
        </r>
      </text>
    </comment>
    <comment ref="R8" authorId="0">
      <text>
        <r>
          <rPr>
            <b/>
            <sz val="9"/>
            <color indexed="81"/>
            <rFont val="Tahoma"/>
            <family val="2"/>
          </rPr>
          <t>*OK to use single density but need to ensure LB PN# 0041574
Christian Andrew Mesias:</t>
        </r>
        <r>
          <rPr>
            <sz val="9"/>
            <color indexed="81"/>
            <rFont val="Tahoma"/>
            <family val="2"/>
          </rPr>
          <t xml:space="preserve">
TP not configured, NO 124xx dig board (ack'ed by Gianluca)</t>
        </r>
      </text>
    </comment>
    <comment ref="S8" authorId="0">
      <text>
        <r>
          <rPr>
            <b/>
            <sz val="9"/>
            <color indexed="81"/>
            <rFont val="Tahoma"/>
            <family val="2"/>
          </rPr>
          <t>*OK to use single density but need to ensure LB PN# 0041574
Christian Andrew Mesias:</t>
        </r>
        <r>
          <rPr>
            <sz val="9"/>
            <color indexed="81"/>
            <rFont val="Tahoma"/>
            <family val="2"/>
          </rPr>
          <t xml:space="preserve">
TP not configured, NO 124xx dig board (ack'ed by Gianluca)</t>
        </r>
      </text>
    </comment>
    <comment ref="T8" authorId="0">
      <text>
        <r>
          <rPr>
            <b/>
            <sz val="9"/>
            <color indexed="81"/>
            <rFont val="Tahoma"/>
            <family val="2"/>
          </rPr>
          <t>*OK to use single density but need to ensure LB PN# 0041574
Christian Andrew Mesias:</t>
        </r>
        <r>
          <rPr>
            <sz val="9"/>
            <color indexed="81"/>
            <rFont val="Tahoma"/>
            <family val="2"/>
          </rPr>
          <t xml:space="preserve">
TP not configured, NO 124xx dig board (ack'ed by Gianluca)</t>
        </r>
      </text>
    </comment>
    <comment ref="U8" authorId="0">
      <text>
        <r>
          <rPr>
            <b/>
            <sz val="9"/>
            <color indexed="81"/>
            <rFont val="Tahoma"/>
            <family val="2"/>
          </rPr>
          <t>*OK to use single density but need to ensure LB PN# 0041574
Christian Andrew Mesias:</t>
        </r>
        <r>
          <rPr>
            <sz val="9"/>
            <color indexed="81"/>
            <rFont val="Tahoma"/>
            <family val="2"/>
          </rPr>
          <t xml:space="preserve">
TP not configured, NO 124xx dig board (ack'ed by Gianluca)</t>
        </r>
      </text>
    </comment>
    <comment ref="V8" authorId="0">
      <text>
        <r>
          <rPr>
            <b/>
            <sz val="9"/>
            <color indexed="81"/>
            <rFont val="Tahoma"/>
            <family val="2"/>
          </rPr>
          <t>*OK to use single density but need to ensure LB PN# 0041574
Christian Andrew Mesias:</t>
        </r>
        <r>
          <rPr>
            <sz val="9"/>
            <color indexed="81"/>
            <rFont val="Tahoma"/>
            <family val="2"/>
          </rPr>
          <t xml:space="preserve">
TP not configured, NO 124xx dig board (ack'ed by Gianluca)</t>
        </r>
      </text>
    </comment>
    <comment ref="W8" authorId="0">
      <text>
        <r>
          <rPr>
            <b/>
            <sz val="9"/>
            <color indexed="81"/>
            <rFont val="Tahoma"/>
            <family val="2"/>
          </rPr>
          <t>*OK to use single density but need to ensure LB PN# 0041574
Christian Andrew Mesias:</t>
        </r>
        <r>
          <rPr>
            <sz val="9"/>
            <color indexed="81"/>
            <rFont val="Tahoma"/>
            <family val="2"/>
          </rPr>
          <t xml:space="preserve">
TP not configured, NO 124xx dig board (ack'ed by Gianluca)</t>
        </r>
      </text>
    </comment>
    <comment ref="Y8" authorId="3">
      <text>
        <r>
          <rPr>
            <b/>
            <sz val="9"/>
            <color indexed="81"/>
            <rFont val="Tahoma"/>
            <family val="2"/>
          </rPr>
          <t xml:space="preserve">CAMES:   
 2/1/2018 
8 out of 8 sites PASSED consistently      
TP              : REF1007  
LB              : 0041574-1 
ILN             : 4389686   
</t>
        </r>
      </text>
    </comment>
    <comment ref="AC8" authorId="3">
      <text>
        <r>
          <rPr>
            <b/>
            <sz val="9"/>
            <color indexed="81"/>
            <rFont val="Tahoma"/>
            <family val="2"/>
          </rPr>
          <t xml:space="preserve">CAMES:   
 2/1/2018 
8 out of 8 sites PASSED consistently      
TP              : REF1009  
LB              : 0041574-3
ILN             : 4653008
</t>
        </r>
      </text>
    </comment>
    <comment ref="AD8" authorId="3">
      <text>
        <r>
          <rPr>
            <b/>
            <sz val="9"/>
            <color indexed="81"/>
            <rFont val="Tahoma"/>
            <family val="2"/>
          </rPr>
          <t xml:space="preserve">CAMES:   
 2/2/2018 
8 out of 8 sites PASSED consistently      
TP              : REF1009  
LB              : 0041574-2
ILN             : 4415598
</t>
        </r>
      </text>
    </comment>
    <comment ref="AE8" authorId="4">
      <text>
        <r>
          <rPr>
            <b/>
            <sz val="9"/>
            <color indexed="81"/>
            <rFont val="Tahoma"/>
            <family val="2"/>
          </rPr>
          <t xml:space="preserve">PDAME:   
</t>
        </r>
        <r>
          <rPr>
            <sz val="9"/>
            <color indexed="81"/>
            <rFont val="Tahoma"/>
            <family val="2"/>
          </rPr>
          <t xml:space="preserve">2/10/2018 
8 out of 8 sites PASSED consistently   
TESTER  : HP32
PDL           : XB 06 036   
TP              : 410Y_F10_25_REV1009
LB              : TELB050896
ILN             : 4427791 
site1 - PASS   
site2 - PASS   
site3 - PASS   
site4 - PASS   
site5 - PASS   
site6 - PASS   
site7 - PASS   
site8 - PASS   </t>
        </r>
        <r>
          <rPr>
            <b/>
            <sz val="9"/>
            <color indexed="81"/>
            <rFont val="Tahoma"/>
            <family val="2"/>
          </rPr>
          <t xml:space="preserve">
</t>
        </r>
      </text>
    </comment>
    <comment ref="AF8" authorId="4">
      <text>
        <r>
          <rPr>
            <b/>
            <sz val="9"/>
            <color indexed="81"/>
            <rFont val="Tahoma"/>
            <family val="2"/>
          </rPr>
          <t xml:space="preserve">FZARA:   
</t>
        </r>
        <r>
          <rPr>
            <sz val="9"/>
            <color indexed="81"/>
            <rFont val="Tahoma"/>
            <family val="2"/>
          </rPr>
          <t xml:space="preserve">11/11/2017   
8 out of 8 sites PASSED consistently   
TESTER  : HP34   
PDL           : XB 06 036   
TP              : 410Y_F10_25_REV1007   
LB              : 0041574-1   
ILN             : 4208292   
site1 - PASS   
site2 - PASS   
site3 - PASS   
site4 - PASS   
site5 - PASS   
site6 - PASS   
site7 - PASS   
site8 - PASS   </t>
        </r>
        <r>
          <rPr>
            <b/>
            <sz val="9"/>
            <color indexed="81"/>
            <rFont val="Tahoma"/>
            <family val="2"/>
          </rPr>
          <t xml:space="preserve">
Johna Jermaine Villa:</t>
        </r>
        <r>
          <rPr>
            <sz val="9"/>
            <color indexed="81"/>
            <rFont val="Tahoma"/>
            <family val="2"/>
          </rPr>
          <t xml:space="preserve">
UNITS: PROD LOT
LB : TEMPTELB050387
REV: 1007
8/8 SITES PASSED</t>
        </r>
      </text>
    </comment>
    <comment ref="F9" authorId="1">
      <text>
        <r>
          <rPr>
            <b/>
            <sz val="9"/>
            <color indexed="81"/>
            <rFont val="Tahoma"/>
            <family val="2"/>
          </rPr>
          <t xml:space="preserve">FZARA
7/26/2017   
4 out of 4 sites PASSED consistently   
TESTER  : HP08   
PDL           : UD 14 100   
TP              : 411X_F10_25_REV1609   
LB              : 0018393BT-2   
ILN             : 3906312   
site1 - PASS   
site2 - PASS   
site3 - PASS   
site4 - PASS   
</t>
        </r>
      </text>
    </comment>
    <comment ref="G9" authorId="1">
      <text>
        <r>
          <rPr>
            <b/>
            <sz val="9"/>
            <color indexed="81"/>
            <rFont val="Tahoma"/>
            <family val="2"/>
          </rPr>
          <t xml:space="preserve">FZARA:   
</t>
        </r>
        <r>
          <rPr>
            <sz val="9"/>
            <color indexed="81"/>
            <rFont val="Tahoma"/>
            <family val="2"/>
          </rPr>
          <t xml:space="preserve">1/09/2018   
4 out of 4 sites PASSED consistently   
TESTER  : HP15   
PDL           : UD 14 100   
TP              : 411X_F10_25_REV1609   
LB              : 0018393BT-1   
ILN             : 4386413   
site1 - PASS   
site2 - PASS   
site3 - PASS   
site4 - PASS   
</t>
        </r>
      </text>
    </comment>
    <comment ref="I9" authorId="1">
      <text>
        <r>
          <rPr>
            <b/>
            <sz val="9"/>
            <color indexed="81"/>
            <rFont val="Tahoma"/>
            <family val="2"/>
          </rPr>
          <t xml:space="preserve">FZARA:   
8/30/2017   
4 out of 4 sites PASSED consistently   
TESTER  : HP07   
PDL           : UD 14 100   
TP              : 411X_F10_25_REV1609   
LB              : 0018393BT-3   
ILN             : 4023513   
site1 - PASS   
site2 - PASS   
site3 - PASS   
site4 - PASS   
</t>
        </r>
      </text>
    </comment>
    <comment ref="J9" authorId="1">
      <text>
        <r>
          <rPr>
            <b/>
            <sz val="9"/>
            <color indexed="81"/>
            <rFont val="Tahoma"/>
            <family val="2"/>
          </rPr>
          <t xml:space="preserve">FZARA:   
5/14/2017   
4 out of 4 sites PASSED consistently   
TESTER  : HP16   
PDL           : UD 14 100   
TP              : 411X_F10_25_REV1609   
LB              : 0018393BT-2   
ILN             : 3701170   
site1 - PASS   
site2 - PASS   
site3 - PASS   
site4 - PASS   
</t>
        </r>
      </text>
    </comment>
    <comment ref="K9" authorId="1">
      <text>
        <r>
          <rPr>
            <b/>
            <sz val="9"/>
            <color indexed="81"/>
            <rFont val="Tahoma"/>
            <family val="2"/>
          </rPr>
          <t xml:space="preserve">FZARA:   
 </t>
        </r>
        <r>
          <rPr>
            <sz val="9"/>
            <color indexed="81"/>
            <rFont val="Tahoma"/>
            <family val="2"/>
          </rPr>
          <t xml:space="preserve">  
11/10/2017   
4 out of 4 sites PASSED consistently   
TESTER  : HP22   
PDL           : UD 14 100   
TP              : 411X_F10_25_REV1609   
LB              : 0018393BT-1   
ILN             : 4198342   
site1 - PASS   
site2 - PASS   
site3 - PASS   
site4 - PASS   
*NOTE - gross rejection for OS fail is tester related (DPS)
</t>
        </r>
      </text>
    </comment>
    <comment ref="L9" authorId="1">
      <text>
        <r>
          <rPr>
            <b/>
            <sz val="9"/>
            <color indexed="81"/>
            <rFont val="Tahoma"/>
            <family val="2"/>
          </rPr>
          <t>CAMES:   
4/16/2018</t>
        </r>
        <r>
          <rPr>
            <sz val="9"/>
            <color indexed="81"/>
            <rFont val="Tahoma"/>
            <family val="2"/>
          </rPr>
          <t xml:space="preserve">   
4 out of 4 sites PASSED consistently     
PDL           : UD 14 100   
TP              : 411X_F10_25_REV1609   
LB              : 0018393BT-2  
ILN             : 4635608 
</t>
        </r>
      </text>
    </comment>
    <comment ref="N9" authorId="5">
      <text>
        <r>
          <rPr>
            <b/>
            <sz val="8"/>
            <color indexed="81"/>
            <rFont val="Tahoma"/>
            <family val="2"/>
          </rPr>
          <t>CAMES:</t>
        </r>
        <r>
          <rPr>
            <sz val="8"/>
            <color indexed="81"/>
            <rFont val="Tahoma"/>
            <family val="2"/>
          </rPr>
          <t xml:space="preserve">
</t>
        </r>
        <r>
          <rPr>
            <sz val="8"/>
            <color indexed="81"/>
            <rFont val="Tahoma"/>
            <family val="2"/>
          </rPr>
          <t xml:space="preserve">   
1/16/2018
4 out of 4 sites PASSED consistently   
PDL           : UD 14 100   
TP              : 411X_F10_25_REV1609   
LB              : 0018393BT-2 
ILN             : 4405644   </t>
        </r>
      </text>
    </comment>
    <comment ref="O9" authorId="5">
      <text>
        <r>
          <rPr>
            <b/>
            <sz val="8"/>
            <color indexed="81"/>
            <rFont val="Tahoma"/>
            <family val="2"/>
          </rPr>
          <t>CAMES:</t>
        </r>
        <r>
          <rPr>
            <sz val="8"/>
            <color indexed="81"/>
            <rFont val="Tahoma"/>
            <family val="2"/>
          </rPr>
          <t xml:space="preserve">
3/9/2016
4 out of 4 sites PASSED consistently   
PDL           : UD 14 100   
TP              : 411X_F10_25_REV1606   
LB              : 0018393BT
ILN             : 2517041 </t>
        </r>
      </text>
    </comment>
    <comment ref="Q9" authorId="1">
      <text>
        <r>
          <rPr>
            <b/>
            <sz val="9"/>
            <color indexed="81"/>
            <rFont val="Tahoma"/>
            <family val="2"/>
          </rPr>
          <t xml:space="preserve">FZARA:   
</t>
        </r>
        <r>
          <rPr>
            <sz val="9"/>
            <color indexed="81"/>
            <rFont val="Tahoma"/>
            <family val="2"/>
          </rPr>
          <t xml:space="preserve">   
11/06/2017   
4 out of 4 sites PASSED consistently   
TESTER  : HP23   
PDL           : UD 14 100   
TP              : 411X_F10_25_REV1609   
LB              : 0018393BT-2   
ILN             : 4215895   
site1 - PASS   
site2 - PASS   
site3 - PASS   
site4 - PASS   
</t>
        </r>
      </text>
    </comment>
    <comment ref="T9" authorId="1">
      <text>
        <r>
          <rPr>
            <b/>
            <sz val="9"/>
            <color indexed="81"/>
            <rFont val="Tahoma"/>
            <family val="2"/>
          </rPr>
          <t xml:space="preserve">FZARA:   
</t>
        </r>
        <r>
          <rPr>
            <sz val="9"/>
            <color indexed="81"/>
            <rFont val="Tahoma"/>
            <family val="2"/>
          </rPr>
          <t xml:space="preserve">   
11/28/2017   
4 out of 4 sites PASSED consistently   
TESTER  : HP21   
PDL           : UD 14 100   
TP              : 411X_F10_25_REV1609   
LB              : 0018393BT-1   
ILN             : 4276540   
site1 - PASS   
site2 - PASS   
site3 - PASS   
site4 - PASS   
</t>
        </r>
      </text>
    </comment>
    <comment ref="X9" authorId="2">
      <text>
        <r>
          <rPr>
            <b/>
            <sz val="9"/>
            <color indexed="81"/>
            <rFont val="Tahoma"/>
            <family val="2"/>
          </rPr>
          <t>disqualified due to overrejection on PS800
04/21  - Site 2 failed by ADC 32code per JW Ha.</t>
        </r>
      </text>
    </comment>
    <comment ref="Y9" authorId="2">
      <text>
        <r>
          <rPr>
            <b/>
            <sz val="9"/>
            <color indexed="81"/>
            <rFont val="Tahoma"/>
            <family val="2"/>
          </rPr>
          <t>disqualified due to overrejection on PS800
04/21 -Site 2 failed by ADC 32code per JW Ha.</t>
        </r>
      </text>
    </comment>
    <comment ref="Z9" authorId="3">
      <text>
        <r>
          <rPr>
            <b/>
            <sz val="9"/>
            <color indexed="81"/>
            <rFont val="Tahoma"/>
            <family val="2"/>
          </rPr>
          <t>disqualified due to overrejection on PS800
FZARA:</t>
        </r>
        <r>
          <rPr>
            <sz val="9"/>
            <color indexed="81"/>
            <rFont val="Tahoma"/>
            <family val="2"/>
          </rPr>
          <t xml:space="preserve">
07/01/17 - 4 out of 4 sites passed consistently
PDL : UD14100
TP   : 411X_F10_25_REV1609
LB   : 0018393BT
ILN  : 3858155
site1 - PASS
site2 - PASS
site3 - PASS
site4 - PASS</t>
        </r>
      </text>
    </comment>
    <comment ref="AA9" authorId="6">
      <text>
        <r>
          <rPr>
            <b/>
            <sz val="9"/>
            <color indexed="81"/>
            <rFont val="Tahoma"/>
            <family val="2"/>
          </rPr>
          <t xml:space="preserve">disqualified due to overrejection on PS800
kmaca: 18/05/2018
high % rejection on 1-3site
iln:4437221
FZARA:   
</t>
        </r>
        <r>
          <rPr>
            <sz val="9"/>
            <color indexed="81"/>
            <rFont val="Tahoma"/>
            <family val="2"/>
          </rPr>
          <t xml:space="preserve">02/17/2018
3 out of 4 sites PASSED consistently
TESTER  : HP27
PDL           : UD 14 100
TP              : 411X_F10_25_REV1609
LB              : 0018393BT-1
ILN             : 4485793
site1 - PASS   
site2 - FAIL (PASSING but over rejected at SB370 Idd_stop)
site3 - PASS   
site4 - PASS   
PREVIOUSLY PASSING 4 of 4 sites consistently
</t>
        </r>
      </text>
    </comment>
    <comment ref="AB9" authorId="6">
      <text>
        <r>
          <rPr>
            <b/>
            <sz val="9"/>
            <color indexed="81"/>
            <rFont val="Tahoma"/>
            <family val="2"/>
          </rPr>
          <t xml:space="preserve">disqualified due to overrejection on PS800
FZARA:   
2/23/18
2 out of 4 sites PASSED consistently
TESTER  : HP27
PDL           : UD 14 100
TP              : 411X_F10_25_REV1609
LB              : 0018393BT-3
ILN             : 4076646
site1 - FAIL - Idd_stby
site2 - FAIL - ADC1
site3 - PASS
site4 - PASS
</t>
        </r>
        <r>
          <rPr>
            <sz val="9"/>
            <color indexed="81"/>
            <rFont val="Tahoma"/>
            <family val="2"/>
          </rPr>
          <t xml:space="preserve">
9/22/2017
4 out of 4 sites PASSED consistently
TESTER  : HP27
PDL           : UD 14 100
TP              : 411X_F10_25_REV1609
LB              : 0018393BT-3
ILN             : 4076646
site1 - PASS
site2 - PASS
site3 - PASS
site4 - PASS
</t>
        </r>
      </text>
    </comment>
    <comment ref="AC9" authorId="0">
      <text>
        <r>
          <rPr>
            <b/>
            <sz val="9"/>
            <color indexed="81"/>
            <rFont val="Tahoma"/>
            <family val="2"/>
          </rPr>
          <t xml:space="preserve">Christian Andrew Mesias:
</t>
        </r>
        <r>
          <rPr>
            <sz val="9"/>
            <color indexed="81"/>
            <rFont val="Tahoma"/>
            <family val="2"/>
          </rPr>
          <t xml:space="preserve">
disqualified due to overrejection on PS800</t>
        </r>
      </text>
    </comment>
    <comment ref="AD9" authorId="0">
      <text>
        <r>
          <rPr>
            <b/>
            <sz val="9"/>
            <color indexed="81"/>
            <rFont val="Tahoma"/>
            <family val="2"/>
          </rPr>
          <t>Christian Andrew Mesias:</t>
        </r>
        <r>
          <rPr>
            <sz val="9"/>
            <color indexed="81"/>
            <rFont val="Tahoma"/>
            <family val="2"/>
          </rPr>
          <t xml:space="preserve">
disqualified due to overrejection on PS800</t>
        </r>
      </text>
    </comment>
    <comment ref="AE9" authorId="0">
      <text>
        <r>
          <rPr>
            <b/>
            <sz val="9"/>
            <color indexed="81"/>
            <rFont val="Tahoma"/>
            <family val="2"/>
          </rPr>
          <t>Christian Andrew Mesias:</t>
        </r>
        <r>
          <rPr>
            <sz val="9"/>
            <color indexed="81"/>
            <rFont val="Tahoma"/>
            <family val="2"/>
          </rPr>
          <t xml:space="preserve">
disqualified due to overrejection on PS800</t>
        </r>
      </text>
    </comment>
    <comment ref="AF9" authorId="0">
      <text>
        <r>
          <rPr>
            <b/>
            <sz val="9"/>
            <color indexed="81"/>
            <rFont val="Tahoma"/>
            <family val="2"/>
          </rPr>
          <t>Christian Andrew Mesias:</t>
        </r>
        <r>
          <rPr>
            <sz val="9"/>
            <color indexed="81"/>
            <rFont val="Tahoma"/>
            <family val="2"/>
          </rPr>
          <t xml:space="preserve">
disqualified due to overrejection on PS800</t>
        </r>
      </text>
    </comment>
    <comment ref="F10" authorId="1">
      <text>
        <r>
          <rPr>
            <b/>
            <sz val="9"/>
            <color indexed="81"/>
            <rFont val="Tahoma"/>
            <family val="2"/>
          </rPr>
          <t xml:space="preserve">JABDU:
2/27/2018 
2 out of 2 sites PASSED consistently   
TESTER    : HP08 
PDL           : UD 20 144   
TP              : 411X_F10_25_REV1609   
LB              : 0019952-1   
ILN             : 4509896   </t>
        </r>
      </text>
    </comment>
    <comment ref="G10" authorId="1">
      <text>
        <r>
          <rPr>
            <b/>
            <sz val="9"/>
            <color indexed="81"/>
            <rFont val="Tahoma"/>
            <family val="2"/>
          </rPr>
          <t xml:space="preserve">CAMES:
7/30/2017 
2 out of 2 sites PASSED consistently   
PDL           : UD 20 144   
TP              : 411X_F10_25_REV1609   
LB              : 0019952T-1   
ILN             : 4509896   
site1 - PASS   
site2 - PASS   
</t>
        </r>
      </text>
    </comment>
    <comment ref="H10" authorId="1">
      <text>
        <r>
          <rPr>
            <b/>
            <sz val="9"/>
            <color indexed="81"/>
            <rFont val="Tahoma"/>
            <family val="2"/>
          </rPr>
          <t>kmaca:
iln: 4374377
2/2 sites
FZARA:       
02/18/2017
2 out of 2 sites PASSED consistently
TESTER  : HP24
PDL           : UD 20 144
TP              : 
FT1             : 411X_F10_25_REV1609
LB              : 0016570-2
ILN             : 4219733
site1 - PASS
site2 - PASS
TP              : 
FT1             : 411X_F1_130_REV1609
LB              : 0016570-2
ILN             : 4219733
site1 - PASS
site2 - PASS</t>
        </r>
      </text>
    </comment>
    <comment ref="K10" authorId="0">
      <text>
        <r>
          <rPr>
            <b/>
            <sz val="9"/>
            <color indexed="81"/>
            <rFont val="Tahoma"/>
            <family val="2"/>
          </rPr>
          <t>Christian Andrew Mesias:</t>
        </r>
        <r>
          <rPr>
            <sz val="9"/>
            <color indexed="81"/>
            <rFont val="Tahoma"/>
            <family val="2"/>
          </rPr>
          <t xml:space="preserve">
2 out of 2 sites PASSED consistently   
PDL           : UD 20 144   
TP              : 411X_F10_25_REV1607   
LB              : 0016570-2 
ILN             : 3184074 </t>
        </r>
      </text>
    </comment>
    <comment ref="L10" authorId="0">
      <text>
        <r>
          <rPr>
            <b/>
            <sz val="9"/>
            <color indexed="81"/>
            <rFont val="Tahoma"/>
            <family val="2"/>
          </rPr>
          <t xml:space="preserve">Christian Andrew Mesias:
</t>
        </r>
        <r>
          <rPr>
            <sz val="9"/>
            <color indexed="81"/>
            <rFont val="Tahoma"/>
            <family val="2"/>
          </rPr>
          <t xml:space="preserve">
2 out of 2 sites PASSED consistently   
PDL           : UD 20 144   
TP              : 411X_F10_25_REV1607   
LB              : 0016570-2 
ILN             : 2625120</t>
        </r>
      </text>
    </comment>
    <comment ref="N10" authorId="0">
      <text>
        <r>
          <rPr>
            <b/>
            <sz val="9"/>
            <color indexed="81"/>
            <rFont val="Tahoma"/>
            <family val="2"/>
          </rPr>
          <t>Christian Andrew Mesias:</t>
        </r>
        <r>
          <rPr>
            <sz val="9"/>
            <color indexed="81"/>
            <rFont val="Tahoma"/>
            <family val="2"/>
          </rPr>
          <t xml:space="preserve">
2 out of 2 sites PASSED consistently   
PDL           : UD 20 144   
TP              : 411X_F10_25_REV1606  
LB              : 0019952-2
ILN             : 2512831</t>
        </r>
      </text>
    </comment>
    <comment ref="O10" authorId="0">
      <text>
        <r>
          <rPr>
            <b/>
            <sz val="9"/>
            <color indexed="81"/>
            <rFont val="Tahoma"/>
            <family val="2"/>
          </rPr>
          <t>Christian Andrew Mesias:</t>
        </r>
        <r>
          <rPr>
            <sz val="9"/>
            <color indexed="81"/>
            <rFont val="Tahoma"/>
            <family val="2"/>
          </rPr>
          <t xml:space="preserve">
2 out of 2 sites PASSED consistently   
PDL           : UD 20 144   
TP              : 411X_F10_25_REV1607 
LB              : 0019952-1
ILN             : 2682520</t>
        </r>
      </text>
    </comment>
    <comment ref="P10" authorId="7">
      <text>
        <r>
          <rPr>
            <b/>
            <sz val="9"/>
            <color indexed="81"/>
            <rFont val="Tahoma"/>
            <family val="2"/>
          </rPr>
          <t xml:space="preserve">FZARA:   
02/13/2018
2 out of 2 sites PASSED consistently
TESTER  : HP19
PDL           : UD 20 144
TP              : 411X_F10_25_REV1609
LB              : 0019952-4
ILN             : 4471065
site1 - PASS
site2 - PASS
</t>
        </r>
      </text>
    </comment>
    <comment ref="Q10" authorId="0">
      <text>
        <r>
          <rPr>
            <b/>
            <sz val="9"/>
            <color indexed="81"/>
            <rFont val="Tahoma"/>
            <family val="2"/>
          </rPr>
          <t>Christian Andrew Mesias:</t>
        </r>
        <r>
          <rPr>
            <sz val="9"/>
            <color indexed="81"/>
            <rFont val="Tahoma"/>
            <family val="2"/>
          </rPr>
          <t xml:space="preserve">
2 out of 2 sites PASSED consistently   
PDL           : UD 20 144   
TP              : 411X_F10_25_REV1607 
LB              : 0019952-3
ILN             : 2393130</t>
        </r>
      </text>
    </comment>
    <comment ref="R10" authorId="0">
      <text>
        <r>
          <rPr>
            <b/>
            <sz val="9"/>
            <color indexed="81"/>
            <rFont val="Tahoma"/>
            <family val="2"/>
          </rPr>
          <t>Christian Andrew Mesias:</t>
        </r>
        <r>
          <rPr>
            <sz val="9"/>
            <color indexed="81"/>
            <rFont val="Tahoma"/>
            <family val="2"/>
          </rPr>
          <t xml:space="preserve">
3/30/16
2 out of 2 sites PASSED consistently   
PDL           : UD 20 144   
TP              : 411X_F10_25_REV1607 
LB              : 0019952-2
ILN             : 2556361</t>
        </r>
      </text>
    </comment>
    <comment ref="S10" authorId="0">
      <text>
        <r>
          <rPr>
            <b/>
            <sz val="9"/>
            <color indexed="81"/>
            <rFont val="Tahoma"/>
            <family val="2"/>
          </rPr>
          <t>Christian Andrew Mesias:</t>
        </r>
        <r>
          <rPr>
            <sz val="9"/>
            <color indexed="81"/>
            <rFont val="Tahoma"/>
            <family val="2"/>
          </rPr>
          <t xml:space="preserve">
*passed during manual correlation 2 out of 2 sites c/o CRUZD/NPI TEAM
with issue during prod run due to socket plate issue
2 out of 2 sites PASSED consistently   
PDL           : UD 20 144   
TP              : 411X_F10_25_REV1611
LB              : 0016570-2
ILN             : 4570637</t>
        </r>
      </text>
    </comment>
    <comment ref="U10" authorId="0">
      <text>
        <r>
          <rPr>
            <b/>
            <sz val="9"/>
            <color indexed="81"/>
            <rFont val="Tahoma"/>
            <family val="2"/>
          </rPr>
          <t>Christian Andrew Mesias:</t>
        </r>
        <r>
          <rPr>
            <sz val="9"/>
            <color indexed="81"/>
            <rFont val="Tahoma"/>
            <family val="2"/>
          </rPr>
          <t xml:space="preserve">
5/22
2 out of 2 sites PASSED consistently   
PDL           : UD 20 144   
TP              : 411X_F10_25_REV1609
LB              : 0019952-3
ILN             : 3722261</t>
        </r>
      </text>
    </comment>
    <comment ref="V10" authorId="1">
      <text>
        <r>
          <rPr>
            <b/>
            <sz val="9"/>
            <color indexed="81"/>
            <rFont val="Tahoma"/>
            <family val="2"/>
          </rPr>
          <t xml:space="preserve">FZARA:   
5/26/2017
2 out of 2 sites PASSED consistently
TESTER  : HP18
PDL           : UD 20 144
TP              : 411X_F10_25_REV1609
LB              : 0019952-2
ILN             : 3677641
site1 - PASS
site2 - PASS
</t>
        </r>
      </text>
    </comment>
    <comment ref="W10" authorId="7">
      <text>
        <r>
          <rPr>
            <b/>
            <sz val="9"/>
            <color indexed="81"/>
            <rFont val="Tahoma"/>
            <family val="2"/>
          </rPr>
          <t>EESGU:
06/29/2018</t>
        </r>
        <r>
          <rPr>
            <sz val="9"/>
            <color indexed="81"/>
            <rFont val="Tahoma"/>
            <family val="2"/>
          </rPr>
          <t xml:space="preserve">
Tester-hangup encountered during production mode.
Possible tester-TP compatibility issue.
For further debug if possible.</t>
        </r>
      </text>
    </comment>
    <comment ref="X10" authorId="6">
      <text>
        <r>
          <rPr>
            <b/>
            <sz val="9"/>
            <color indexed="81"/>
            <rFont val="Tahoma"/>
            <family val="2"/>
          </rPr>
          <t xml:space="preserve">CAMES:
2/8/2018
disqualified by Denis GUERRERO during his line visit. see separate mail from CAMES.
kmaca:
18/05/2018
iln:4281268
2/2 sites
FZARA:   
01/11/2018
1 out of 2 sites PASSED consistently
TESTER  : HP20
PDL           : UD 20 144
TP              : 411X_F10_25_REV1609
LB              : 0019952-2
ILN             : 4392492
site1 - PASS
site2 - FAIL (passing but over rejected at SB187 transf_V33)
</t>
        </r>
      </text>
    </comment>
    <comment ref="Y10" authorId="6">
      <text>
        <r>
          <rPr>
            <b/>
            <sz val="9"/>
            <color indexed="81"/>
            <rFont val="Tahoma"/>
            <family val="2"/>
          </rPr>
          <t xml:space="preserve">CAMES:
2/8/2018
disqualified by Denis GUERRERO during his line visit. see separate mail from CAMES.
FZARA:   
02/05/2017
1 out of 2 sites PASSED consistently
TESTER  : HP25
PDL           : UD 20 144
TP              : 411X_F10_25_REV1609
LB              : 0019952-3
ILN             : 4451370
site1 - FAIL (PASSING but over rejected @ SB187 transf_V33)
site2 - PASS
11/08/2017
2 out of 2 sites PASSED consistently
TESTER  : HP25
PDL           : UD 20 144
TP              : 411X_F10_25_REV1609
LB              : 0019952-3
ILN             : 4215683
site1 - PASS
site2 - PASS
</t>
        </r>
      </text>
    </comment>
    <comment ref="Z10" authorId="6">
      <text>
        <r>
          <rPr>
            <b/>
            <sz val="9"/>
            <color indexed="81"/>
            <rFont val="Tahoma"/>
            <family val="2"/>
          </rPr>
          <t>CAMES:
2/8/2018
disqualified by Denis GUERRERO during his line visit. see separate mail from CAMES.
CAMES:</t>
        </r>
        <r>
          <rPr>
            <sz val="9"/>
            <color indexed="81"/>
            <rFont val="Tahoma"/>
            <family val="2"/>
          </rPr>
          <t xml:space="preserve">
10/25 PASSEDl</t>
        </r>
      </text>
    </comment>
    <comment ref="AA10" authorId="0">
      <text>
        <r>
          <rPr>
            <b/>
            <sz val="9"/>
            <color indexed="81"/>
            <rFont val="Tahoma"/>
            <family val="2"/>
          </rPr>
          <t>Christian Andrew Mesias:</t>
        </r>
        <r>
          <rPr>
            <sz val="9"/>
            <color indexed="81"/>
            <rFont val="Tahoma"/>
            <family val="2"/>
          </rPr>
          <t xml:space="preserve">
CAMES:
2/8/2018
disqualified by Denis GUERRERO during his line visit. see separate mail from CAMES.</t>
        </r>
      </text>
    </comment>
    <comment ref="AB10" authorId="0">
      <text>
        <r>
          <rPr>
            <b/>
            <sz val="9"/>
            <color indexed="81"/>
            <rFont val="Tahoma"/>
            <family val="2"/>
          </rPr>
          <t>Christian Andrew Mesias:</t>
        </r>
        <r>
          <rPr>
            <sz val="9"/>
            <color indexed="81"/>
            <rFont val="Tahoma"/>
            <family val="2"/>
          </rPr>
          <t xml:space="preserve">
CAMES:
2/8/2018
disqualified by Denis GUERRERO during his line visit. see separate mail from CAMES.</t>
        </r>
      </text>
    </comment>
    <comment ref="AC10" authorId="8">
      <text>
        <r>
          <rPr>
            <b/>
            <sz val="9"/>
            <color indexed="81"/>
            <rFont val="Tahoma"/>
            <family val="2"/>
          </rPr>
          <t>CAMES:
2/8/2018
disqualified by Denis GUERRERO during his line visit. see separate mail from CAMES.
FZARA:   
05/16/2017
2 out of 2 sites PASSED consistently
TESTER  : HP30
PDL           : UD 20 144
TP              : 411X_F10_25_REV1609
LB              : 0016570-1
ILN             : 3699871
site1 - PASS
site2 - PASS
Mesias, Christian Andrew:</t>
        </r>
        <r>
          <rPr>
            <sz val="9"/>
            <color indexed="81"/>
            <rFont val="Tahoma"/>
            <family val="2"/>
          </rPr>
          <t xml:space="preserve">
3/3 - 2 out of 2 units passed consistently
TP: REV1609
LB: 0019952-4
Prod Lot: Correl</t>
        </r>
      </text>
    </comment>
    <comment ref="AD10" authorId="8">
      <text>
        <r>
          <rPr>
            <b/>
            <sz val="9"/>
            <color indexed="81"/>
            <rFont val="Tahoma"/>
            <family val="2"/>
          </rPr>
          <t xml:space="preserve">CAMES:
2/8/2018
disqualified by Denis GUERRERO during his line visit. see separate mail from CAMES.
Villa, Johna Jermaine: </t>
        </r>
        <r>
          <rPr>
            <sz val="9"/>
            <color indexed="81"/>
            <rFont val="Tahoma"/>
            <family val="2"/>
          </rPr>
          <t xml:space="preserve">
3/3 - 2 out of 2 units passed consistently
TP: REV1609
LB: TELB042017 
Prod Lot:3692112</t>
        </r>
      </text>
    </comment>
    <comment ref="AE10" authorId="7">
      <text>
        <r>
          <rPr>
            <b/>
            <sz val="9"/>
            <color indexed="81"/>
            <rFont val="Tahoma"/>
            <family val="2"/>
          </rPr>
          <t>CAMES:
2/8/2018
disqualified by Denis GUERRERO during his line visit. see separate mail from CAMES.
FZARA:
02/09/2018
0 out of 2 sites PASSED consistently
TESTER    : HP32
PDL           : UD 20 144
TP              : 411X_F10_25_REV1609
LB              : 0019952-1
ILN             : 4452340
site1 - FAIL (PASSING but gross rejection @ SB370 Idd_stop)
site2 - FAIL (PASSING but gross rejection @ SB370 Idd_stop)
11/08/17
SITE 1 - passing but gross rejection of bin374 - idd_stby
SITE 2 - Passing consistently
Mary Ann Pasco:</t>
        </r>
        <r>
          <rPr>
            <sz val="9"/>
            <color indexed="81"/>
            <rFont val="Tahoma"/>
            <family val="2"/>
          </rPr>
          <t xml:space="preserve">
2/2 sites PASSED
Lot used: correlation units
LB used: 0016570-2/TELB044154
TP rev: 1609</t>
        </r>
      </text>
    </comment>
    <comment ref="AF10" authorId="0">
      <text>
        <r>
          <rPr>
            <b/>
            <sz val="9"/>
            <color indexed="81"/>
            <rFont val="Tahoma"/>
            <family val="2"/>
          </rPr>
          <t>Christian Andrew Mesias:</t>
        </r>
        <r>
          <rPr>
            <sz val="9"/>
            <color indexed="81"/>
            <rFont val="Tahoma"/>
            <family val="2"/>
          </rPr>
          <t xml:space="preserve">
CAMES:
2/8/2018
disqualified by Denis GUERRERO during his line visit. see separate mail from CAMES.</t>
        </r>
      </text>
    </comment>
    <comment ref="J11" authorId="1">
      <text>
        <r>
          <rPr>
            <b/>
            <sz val="9"/>
            <color indexed="81"/>
            <rFont val="Tahoma"/>
            <family val="2"/>
          </rPr>
          <t xml:space="preserve">CAMES:
04/10/2018
1 out of 2 sites PASSED consistently      
PDL           : TD 24 176
TP              : 411X_F10_25_REV1610   
LB              : 0019621-4
ILN             : 4205067   
site1 - PASS   
site2 - PASS   
</t>
        </r>
      </text>
    </comment>
    <comment ref="Q11" authorId="3">
      <text>
        <r>
          <rPr>
            <b/>
            <sz val="9"/>
            <color indexed="81"/>
            <rFont val="Tahoma"/>
            <family val="2"/>
          </rPr>
          <t xml:space="preserve">FZARA:   
3/19/2017   
2 out of 2 sites PASSED consistently   
TESTER  : HP23   
PDL           : TD 24 176   
TP              : 411X_F10_25_REV1609   
LB              : 0019621-2 
ILN             : 3513579   
site1 - PASS   
site2 - PASS   
</t>
        </r>
      </text>
    </comment>
    <comment ref="T11" authorId="9">
      <text>
        <r>
          <rPr>
            <b/>
            <sz val="9"/>
            <color indexed="81"/>
            <rFont val="Tahoma"/>
            <family val="2"/>
          </rPr>
          <t xml:space="preserve">King Brian Oliver Macaraeg:
</t>
        </r>
        <r>
          <rPr>
            <sz val="9"/>
            <color indexed="81"/>
            <rFont val="Tahoma"/>
            <family val="2"/>
          </rPr>
          <t xml:space="preserve">
ILN: 4205067
LB: TELB045791
Rev: 1611
1/2 site
With datalog report by KMACA</t>
        </r>
      </text>
    </comment>
    <comment ref="U11" authorId="1">
      <text>
        <r>
          <rPr>
            <b/>
            <sz val="9"/>
            <color indexed="81"/>
            <rFont val="Tahoma"/>
            <family val="2"/>
          </rPr>
          <t xml:space="preserve">FZARA:   
11/11/2017   
2 out of 2 sites PASSED consistently   
TESTER  : HP11   
PDL           : TD 24 176   
TP              : 411X_F10_25_REV1609   
LB              : 0019621-3   
ILN             : 4224352   
site1 - PASS   
site2 - PASS   
</t>
        </r>
      </text>
    </comment>
    <comment ref="Y11" authorId="1">
      <text>
        <r>
          <rPr>
            <b/>
            <sz val="9"/>
            <color indexed="81"/>
            <rFont val="Tahoma"/>
            <family val="2"/>
          </rPr>
          <t xml:space="preserve">FZARA:   
04/23/2017   
2 out of 2 sites PASSED consistently   
TESTER  : HP25
PDL           : TD 24 176   
TP              : 411X_F10_25_REV1609   
LB              : 0019621-4
ILN             : 3659189   
site1 - PASS   
site2 - PASS   
</t>
        </r>
      </text>
    </comment>
    <comment ref="Z11" authorId="8">
      <text>
        <r>
          <rPr>
            <b/>
            <sz val="9"/>
            <color indexed="81"/>
            <rFont val="Tahoma"/>
            <family val="2"/>
          </rPr>
          <t>Mesias, Christian Andrew:</t>
        </r>
        <r>
          <rPr>
            <sz val="9"/>
            <color indexed="81"/>
            <rFont val="Tahoma"/>
            <family val="2"/>
          </rPr>
          <t xml:space="preserve">
1/26 - 2 out of 2 units passed consistently
TP: REV1609
LB: 0019621-2
Prod Lot: Correl</t>
        </r>
      </text>
    </comment>
    <comment ref="AA11" authorId="6">
      <text>
        <r>
          <rPr>
            <b/>
            <sz val="9"/>
            <color indexed="81"/>
            <rFont val="Tahoma"/>
            <family val="2"/>
          </rPr>
          <t>CAMES:
1/20/2017 - 2 out of 2 units passed consistently
TP: REV1607
LB: 0019621-2
Prod Lot: 03392864</t>
        </r>
      </text>
    </comment>
    <comment ref="AB11" authorId="4">
      <text>
        <r>
          <rPr>
            <b/>
            <sz val="9"/>
            <color indexed="81"/>
            <rFont val="Tahoma"/>
            <family val="2"/>
          </rPr>
          <t>Johna Jermaine Villa:</t>
        </r>
        <r>
          <rPr>
            <sz val="9"/>
            <color indexed="81"/>
            <rFont val="Tahoma"/>
            <family val="2"/>
          </rPr>
          <t xml:space="preserve">
1/2 sites passed consistently
SITE 1 : PASSED
SITE2 : FAILED ON IDD_STANDBY
TELB045791 - ONLY 1 LB
REV USED: 1611</t>
        </r>
      </text>
    </comment>
    <comment ref="F12" authorId="10">
      <text>
        <r>
          <rPr>
            <b/>
            <sz val="9"/>
            <color indexed="81"/>
            <rFont val="Tahoma"/>
            <family val="2"/>
          </rPr>
          <t>King Brian Oliver Macaraeg:
11/16/2017 - 2/2 Sites PASSED
REV:1609
Units: CORREL
LB:046448</t>
        </r>
      </text>
    </comment>
    <comment ref="G12" authorId="1">
      <text>
        <r>
          <rPr>
            <b/>
            <sz val="9"/>
            <color indexed="81"/>
            <rFont val="Tahoma"/>
            <family val="2"/>
          </rPr>
          <t xml:space="preserve">FZARA:
</t>
        </r>
        <r>
          <rPr>
            <sz val="9"/>
            <color indexed="81"/>
            <rFont val="Tahoma"/>
            <family val="2"/>
          </rPr>
          <t xml:space="preserve">4/06/2017
2 out of 2 sites PASSED consistently
TESTER  : HP15
PDL           : C1 10 201
TP              : 411X_F10_25_REV1609
LB              : 0015946A-1
ILN             : 3589835
site1 - PASS
site2 - PASS
</t>
        </r>
      </text>
    </comment>
    <comment ref="I12" authorId="0">
      <text>
        <r>
          <rPr>
            <b/>
            <sz val="9"/>
            <color indexed="81"/>
            <rFont val="Tahoma"/>
            <family val="2"/>
          </rPr>
          <t>Christian Andrew Mesias:</t>
        </r>
        <r>
          <rPr>
            <sz val="9"/>
            <color indexed="81"/>
            <rFont val="Tahoma"/>
            <family val="2"/>
          </rPr>
          <t xml:space="preserve">
5/25/2016
2 out of 2 sites PASSED consistently
PDL           : C1 10 201
TP              : 411X_F10_25_REV1607
LB              : 0015946A-1
ILN             : 2694447
site1 - PASS
site2 - PASS</t>
        </r>
      </text>
    </comment>
    <comment ref="J12" authorId="0">
      <text>
        <r>
          <rPr>
            <b/>
            <sz val="9"/>
            <color indexed="81"/>
            <rFont val="Tahoma"/>
            <family val="2"/>
          </rPr>
          <t>Christian Andrew Mesias:</t>
        </r>
        <r>
          <rPr>
            <sz val="9"/>
            <color indexed="81"/>
            <rFont val="Tahoma"/>
            <family val="2"/>
          </rPr>
          <t xml:space="preserve">
for record purpose
3/1/2018
2 out of 2 sites PASSED consistently
PDL           : C1 10 201
TP              : 411X_F10_25_REV1610
LB              : 0019951-1
ILN             : 04508569
site1 - PASS
site2 - PASS</t>
        </r>
      </text>
    </comment>
    <comment ref="K12" authorId="1">
      <text>
        <r>
          <rPr>
            <b/>
            <sz val="9"/>
            <color indexed="81"/>
            <rFont val="Tahoma"/>
            <family val="2"/>
          </rPr>
          <t xml:space="preserve">FZARA:
</t>
        </r>
        <r>
          <rPr>
            <sz val="9"/>
            <color indexed="81"/>
            <rFont val="Tahoma"/>
            <family val="2"/>
          </rPr>
          <t xml:space="preserve">04/10/2017
2 out of 2 sites PASSED consistently
TESTER  : HP22
PDL           : C1 10 201
TP              : 411X_F10_25_REV1609
LB              : 0019951-1
ILN             : 3598523
site1 - PASS
site2 - PASS
</t>
        </r>
      </text>
    </comment>
    <comment ref="N12" authorId="1">
      <text>
        <r>
          <rPr>
            <b/>
            <sz val="9"/>
            <color indexed="81"/>
            <rFont val="Tahoma"/>
            <family val="2"/>
          </rPr>
          <t xml:space="preserve">FZARA:
</t>
        </r>
        <r>
          <rPr>
            <sz val="9"/>
            <color indexed="81"/>
            <rFont val="Tahoma"/>
            <family val="2"/>
          </rPr>
          <t xml:space="preserve">   
06/23/2017
2 out of 2 sites PASSED consistently
TESTER  : HP14
PDL           : C1 10 201
TP              : 411X_F10_25_REV1609
LB              : 0015946A-3
ILN             : 3813400
site1 - PASS
site2 - PASS
</t>
        </r>
      </text>
    </comment>
    <comment ref="O12" authorId="0">
      <text>
        <r>
          <rPr>
            <b/>
            <sz val="9"/>
            <color indexed="81"/>
            <rFont val="Tahoma"/>
            <family val="2"/>
          </rPr>
          <t>Christian Andrew Mesias:</t>
        </r>
        <r>
          <rPr>
            <sz val="9"/>
            <color indexed="81"/>
            <rFont val="Tahoma"/>
            <family val="2"/>
          </rPr>
          <t xml:space="preserve">
*for record purpose
10/15/17
2 out of 2 sites PASSED consistently
PDL           : C1 10 201
TP              : 411X_F10_25_REV1609
LB              : 0019951-1
ILN             : 04159172.01
site1 - PASS
site2 - PASS
</t>
        </r>
      </text>
    </comment>
    <comment ref="P12" authorId="0">
      <text>
        <r>
          <rPr>
            <b/>
            <sz val="9"/>
            <color indexed="81"/>
            <rFont val="Tahoma"/>
            <family val="2"/>
          </rPr>
          <t>Christian Andrew Mesias:</t>
        </r>
        <r>
          <rPr>
            <sz val="9"/>
            <color indexed="81"/>
            <rFont val="Tahoma"/>
            <family val="2"/>
          </rPr>
          <t xml:space="preserve">
*for record purpose
3/17/2018
2 out of 2 sites PASSED consistently
TESTER  : HP19
PDL           : C1 10 201
TP              : 411X_F10_25_REV1610
LB              : 0019951-5
ILN             : 04477841
site1 - PASS
site2 - PASS
</t>
        </r>
      </text>
    </comment>
    <comment ref="Q12" authorId="1">
      <text>
        <r>
          <rPr>
            <b/>
            <sz val="9"/>
            <color indexed="81"/>
            <rFont val="Tahoma"/>
            <family val="2"/>
          </rPr>
          <t xml:space="preserve">FZARA:
</t>
        </r>
        <r>
          <rPr>
            <sz val="9"/>
            <color indexed="81"/>
            <rFont val="Tahoma"/>
            <family val="2"/>
          </rPr>
          <t xml:space="preserve">   
06/04/2017
2 out of 2 sites PASSED consistently
TESTER  : HP23
PDL           : C1 10 201
TP              : 411X_F10_25_REV1609
LB              : 0019951-5
ILN             : 3764565
site1 - PASS
site2 - PASS</t>
        </r>
      </text>
    </comment>
    <comment ref="R12" authorId="1">
      <text>
        <r>
          <rPr>
            <b/>
            <sz val="9"/>
            <color indexed="81"/>
            <rFont val="Tahoma"/>
            <family val="2"/>
          </rPr>
          <t xml:space="preserve">CAMES:
</t>
        </r>
        <r>
          <rPr>
            <sz val="9"/>
            <color indexed="81"/>
            <rFont val="Tahoma"/>
            <family val="2"/>
          </rPr>
          <t xml:space="preserve">   
*for record purpose only
06/16/2016
2 out of 2 sites PASSED consistently
PDL           : C1 10 201
TP              : 411X_F10_25_REV1607
LB              : 0015946A-1
ILN             : 02759676.01
site1 - PASS
site2 - PASS</t>
        </r>
      </text>
    </comment>
    <comment ref="T12" authorId="1">
      <text>
        <r>
          <rPr>
            <b/>
            <sz val="9"/>
            <color indexed="81"/>
            <rFont val="Tahoma"/>
            <family val="2"/>
          </rPr>
          <t xml:space="preserve">FZARA:
</t>
        </r>
        <r>
          <rPr>
            <sz val="9"/>
            <color indexed="81"/>
            <rFont val="Tahoma"/>
            <family val="2"/>
          </rPr>
          <t xml:space="preserve">   
*for record purpose only   
05/22/2017
2 out of 2 sites PASSED consistently
PDL           : C1 10 201
TP              : 411X_F10_25_REV1609
LB              : 0019951-5
ILN             : 0372276701
site1 - PASS
site2 - PASS</t>
        </r>
      </text>
    </comment>
    <comment ref="U12" authorId="1">
      <text>
        <r>
          <rPr>
            <b/>
            <sz val="9"/>
            <color indexed="81"/>
            <rFont val="Tahoma"/>
            <family val="2"/>
          </rPr>
          <t xml:space="preserve">FZARA:
 </t>
        </r>
        <r>
          <rPr>
            <sz val="9"/>
            <color indexed="81"/>
            <rFont val="Tahoma"/>
            <family val="2"/>
          </rPr>
          <t xml:space="preserve">  
02/15/2018
2 out of 2 sites PASSED consistently
TESTER  : HP11
PDL           : C1 10 201
TP              : 411X_F10_25_REV1609
LB              : 0015946A-1
ILN             : 4472475
site1 - PASS
site2 - PASS
</t>
        </r>
      </text>
    </comment>
    <comment ref="V12" authorId="1">
      <text>
        <r>
          <rPr>
            <b/>
            <sz val="9"/>
            <color indexed="81"/>
            <rFont val="Tahoma"/>
            <family val="2"/>
          </rPr>
          <t xml:space="preserve">FZARA:
</t>
        </r>
        <r>
          <rPr>
            <sz val="9"/>
            <color indexed="81"/>
            <rFont val="Tahoma"/>
            <family val="2"/>
          </rPr>
          <t xml:space="preserve">
02/23/2018
2 out of 2 sites PASSED consistently
TESTER  : HP18
PDL           : C1 10 201
TP              : 
FT1             :411X_F10_25_REV1609
LB              : 0019951-1
ILN             : 4456422
site1 - PASS
site2 - PASS
TP              : 
FT2            :411X_F1_130_REV1609
LB              : 0019951-1
ILN             : 4456422</t>
        </r>
      </text>
    </comment>
    <comment ref="X12" authorId="1">
      <text>
        <r>
          <rPr>
            <b/>
            <sz val="9"/>
            <color indexed="81"/>
            <rFont val="Tahoma"/>
            <family val="2"/>
          </rPr>
          <t xml:space="preserve">FZARA:
</t>
        </r>
        <r>
          <rPr>
            <sz val="9"/>
            <color indexed="81"/>
            <rFont val="Tahoma"/>
            <family val="2"/>
          </rPr>
          <t xml:space="preserve">10/19/2017
2 out of 2 sites PASSED consistently
TESTER  : HP20
PDL           : C1 10 201
TP              : 411X_F10_25_REV1609
LB              : 0015946A-1
ILN             : 4159176.02
site1 - PASS
site2 - PASS
</t>
        </r>
      </text>
    </comment>
    <comment ref="Y12" authorId="1">
      <text>
        <r>
          <rPr>
            <b/>
            <sz val="9"/>
            <color indexed="81"/>
            <rFont val="Tahoma"/>
            <family val="2"/>
          </rPr>
          <t xml:space="preserve">FZARA:
05/04/2017
2 out of 2 sites PASSED consistently
TESTER  : HP25
PDL           : C1 10 201
TP              : 411X_F10_25_REV1609
LB              : 0019951-1
ILN             : 3652603
site1 - PASS
site2 - PASS
</t>
        </r>
      </text>
    </comment>
    <comment ref="AA12" authorId="8">
      <text>
        <r>
          <rPr>
            <b/>
            <sz val="9"/>
            <color indexed="81"/>
            <rFont val="Tahoma"/>
            <family val="2"/>
          </rPr>
          <t xml:space="preserve">FZARA:
01/04/2018
2 out of 2 sites PASSED consistently
TESTER  : HP27
PDL           : C1 10 201
TP              : 411X_F10_25_REV1609
LB              : 0019951-4
ILN             : 4369228
site1 - PASS
site2 - PASS
</t>
        </r>
      </text>
    </comment>
    <comment ref="AC12" authorId="8">
      <text>
        <r>
          <rPr>
            <b/>
            <sz val="9"/>
            <color indexed="81"/>
            <rFont val="Tahoma"/>
            <family val="2"/>
          </rPr>
          <t xml:space="preserve">FZARA:
</t>
        </r>
        <r>
          <rPr>
            <sz val="9"/>
            <color indexed="81"/>
            <rFont val="Tahoma"/>
            <family val="2"/>
          </rPr>
          <t>6/13/2017
2 out of 2 sites PASSED consistently
TESTER  : HP30
PDL           : C1 10 201
TP              : 411X_F10_25_REV1609
LB              : 0015946A-1
ILN             : 3788621
site1 - PASS
site2 - PASS</t>
        </r>
        <r>
          <rPr>
            <b/>
            <sz val="9"/>
            <color indexed="81"/>
            <rFont val="Tahoma"/>
            <family val="2"/>
          </rPr>
          <t xml:space="preserve">
Mesias, Christian Andrew:</t>
        </r>
        <r>
          <rPr>
            <sz val="9"/>
            <color indexed="81"/>
            <rFont val="Tahoma"/>
            <family val="2"/>
          </rPr>
          <t xml:space="preserve">
3/8 - 2 out of 2 units passed consistently c/o PASCM
TP: REV1609
LB: 0019951-4
Prod Lot: Correl</t>
        </r>
      </text>
    </comment>
    <comment ref="AD12" authorId="7">
      <text>
        <r>
          <rPr>
            <b/>
            <sz val="9"/>
            <color indexed="81"/>
            <rFont val="Tahoma"/>
            <family val="2"/>
          </rPr>
          <t>FZARA:
06/26/2017
2 out of 2 sites PASSED consistently
TESTER  : HP31
PDL           : C1 10 201
TP              : 411X_F10_25_REV1609
LB              : 0015946A-1
ILN             : 3830552
site1 - PASS
site2 - PASS
Mary Ann Pasco:</t>
        </r>
        <r>
          <rPr>
            <sz val="9"/>
            <color indexed="81"/>
            <rFont val="Tahoma"/>
            <family val="2"/>
          </rPr>
          <t xml:space="preserve">
4/19/17 - 2/2 sites passed consistently c/o LGALA
TP: REV1609
LB: 0019951-4 (TELB043774)
Prod Lot: Correl</t>
        </r>
      </text>
    </comment>
    <comment ref="AF12" authorId="11">
      <text>
        <r>
          <rPr>
            <b/>
            <sz val="9"/>
            <color indexed="81"/>
            <rFont val="Tahoma"/>
            <family val="2"/>
          </rPr>
          <t>Paul Dean Albert Mendoza:</t>
        </r>
        <r>
          <rPr>
            <sz val="9"/>
            <color indexed="81"/>
            <rFont val="Tahoma"/>
            <family val="2"/>
          </rPr>
          <t xml:space="preserve">
2/3/2018
Passed 2/2</t>
        </r>
      </text>
    </comment>
    <comment ref="N13" authorId="0">
      <text>
        <r>
          <rPr>
            <b/>
            <sz val="9"/>
            <color indexed="81"/>
            <rFont val="Tahoma"/>
            <family val="2"/>
          </rPr>
          <t>Christian Andrew Mesias:</t>
        </r>
        <r>
          <rPr>
            <sz val="9"/>
            <color indexed="81"/>
            <rFont val="Tahoma"/>
            <family val="2"/>
          </rPr>
          <t xml:space="preserve">
03/21/2016
4 out of 4 sites PASSED consistently
TESTER  : HP14
PDL           : C1 10 201
TP              : 412YYY_F10_25_REV0111
LB              : 0017525B-BT-1
ILN             : 2502851
</t>
        </r>
      </text>
    </comment>
    <comment ref="F14" authorId="1">
      <text>
        <r>
          <rPr>
            <b/>
            <sz val="9"/>
            <color indexed="81"/>
            <rFont val="Tahoma"/>
            <family val="2"/>
          </rPr>
          <t xml:space="preserve">FOR TRY AGAIN IF NEEDED, POSSIBLE TESTER RELATED!
FZARA:   
04/23/2017   
7 out of 8 sites PASSED consistently   
TESTER : HP08   
PDL           : XB 06 036   
TP              : 412YYY_F10_25_REV0111   
LB              : 0011936A-1
ILN             : 3540259   
site1 - PASS   
site2 - PASS   
site3 - PASS   
site4 - PASS   
site5 - PASS   
site6 - PASS   
site7 - PASS   
site8 - FAIL </t>
        </r>
      </text>
    </comment>
    <comment ref="K14" authorId="1">
      <text>
        <r>
          <rPr>
            <b/>
            <sz val="9"/>
            <color indexed="81"/>
            <rFont val="Tahoma"/>
            <family val="2"/>
          </rPr>
          <t>FZARA:   
05/03/2018
8 out of 8 sites PASSED consistently   
TESTER    : HP22   
PDL           : XB 06 036   
TP              : 412YYY_F10_25_REV1114   
LB              : TELB046537
ILN             : 4686886   
site1 - PASS   
site2 - PASS   
site3 - PASS   
site4 - PASS
site5 - PASS
site6 - PASS
site7 - PASS
site8 - PASS</t>
        </r>
      </text>
    </comment>
    <comment ref="L14" authorId="1">
      <text>
        <r>
          <rPr>
            <b/>
            <sz val="9"/>
            <color indexed="81"/>
            <rFont val="Tahoma"/>
            <family val="2"/>
          </rPr>
          <t>FOR TRY AGAIN IF NEEDED, POSSIBLE TESTER RELATED!
CAMES: DISABLED SITE1
05/30/2017   
7 out of 8 sites PASSED consistently   
TESTER : HP12
PDL           : XB 06 036   
TP              : 412YYY_F10_25_REV0024  
LB              : 0011936A-1
ILN             : 03846917  
site1 - FAILED  
site2 - PASS   
site3 - PASS   
site4 - PASS   
site5 - PASS   
site6 - PASS   
site7 - PASS   
site8 - PASS</t>
        </r>
      </text>
    </comment>
    <comment ref="Q14" authorId="1">
      <text>
        <r>
          <rPr>
            <b/>
            <sz val="9"/>
            <color indexed="81"/>
            <rFont val="Tahoma"/>
            <family val="2"/>
          </rPr>
          <t xml:space="preserve">FZARA:   
09/14/2017   
8 out of 8 sites PASSED consistently   
TESTER : H23   
PDL           : XB 06 036   
TP              : 412YYY_F10_25_REV0024  
LB              : 0011936A-2
ILN             : 4036665   
site1 - PASS   
site2 - PASS
site3 - PASS   
site4 - PASS   
site5 - PASS   
site6 - PASS   
site7 - PASS   
site8 - PASS </t>
        </r>
      </text>
    </comment>
    <comment ref="V14" authorId="6">
      <text>
        <r>
          <rPr>
            <b/>
            <sz val="9"/>
            <color indexed="81"/>
            <rFont val="Tahoma"/>
            <family val="2"/>
          </rPr>
          <t xml:space="preserve">FZARA:   
10/29/2017   
8 out of 8 sites PASSED consistently   
TESTER : HP18   
PDL           : XB 06 036   
TP              : 412YYY_F10_25_REV0024  
LB              : 0011936A-1
ILN             : 4174636   
site1 - PASS   
site2 - PASS   
site3 - PASS   
site4 - PASS   
site5 - PASS   
site6 - PASS   
site7 - PASS   
site8 - PASS </t>
        </r>
      </text>
    </comment>
    <comment ref="W14" authorId="6">
      <text>
        <r>
          <rPr>
            <b/>
            <sz val="9"/>
            <color indexed="81"/>
            <rFont val="Tahoma"/>
            <family val="2"/>
          </rPr>
          <t xml:space="preserve">FZARA:   
08/05/2017   
8 out of 8 sites PASSED consistently   
TESTER : HP13   
PDL           : XB 06 036   
TP              : 412YYY_F10_25_REV0024  
LB              : 0011936A-1
ILN             : 3940435   
site1 - PASS   
site2 - PASS   
site3 - PASS   
site4 - PASS   
site5 - PASS   
site6 - PASS   
site7 - PASS   
site8 - PASS </t>
        </r>
      </text>
    </comment>
    <comment ref="X14" authorId="1">
      <text>
        <r>
          <rPr>
            <b/>
            <sz val="9"/>
            <color indexed="81"/>
            <rFont val="Tahoma"/>
            <family val="2"/>
          </rPr>
          <t xml:space="preserve">FZARA:   
01/24/2018
8 out of 8 sites PASSED consistently   
TESTER : HP20   
PDL           : XB 06 036   
TP              : 412YYY_F10_25_REV0024   
LB              : 0011936A-2
ILN             : 4418212   
site1 - PASS   
site2 - PASS   
site3 - PASS   
site4 - PASS   
site5 - PASS   
site6 - PASS   
site7 - PASS   
site8 - PASS   
</t>
        </r>
      </text>
    </comment>
    <comment ref="Y14" authorId="11">
      <text>
        <r>
          <rPr>
            <b/>
            <sz val="9"/>
            <color indexed="81"/>
            <rFont val="Tahoma"/>
            <family val="2"/>
          </rPr>
          <t>FZARA:   
6/17/2018
7 out of 8 sites PASSED consistently   
TESTER - HP25   
PDL - XB 06 036 
TP - 412YYYA_F10_25
REV - 1114
LB - 0011936A-1
ILN - 4771787
site1 - PASS
site2 - PASS
site3 - PASS
site4 - PASS
site5 - PASS
site6 - PASS
site7 - SB177 ADC1_32c_codemM_adc_ft
site8 - PASS
SITE7 - pb5 / 10610
*NOTE - device passing if test block is bypassed.</t>
        </r>
      </text>
    </comment>
    <comment ref="AA14" authorId="11">
      <text>
        <r>
          <rPr>
            <b/>
            <sz val="9"/>
            <color indexed="81"/>
            <rFont val="Tahoma"/>
            <family val="2"/>
          </rPr>
          <t>Paul Dean Albert Mendoza:</t>
        </r>
        <r>
          <rPr>
            <sz val="9"/>
            <color indexed="81"/>
            <rFont val="Tahoma"/>
            <family val="2"/>
          </rPr>
          <t xml:space="preserve">
11/25/2017
LB:  TELB046537
TP:  412YYY_F10_25 rev. 0024
Result:  Passed 5/8 sites
Site4 - SB184 BGap_Vreg_0_bandgap_dc
Site5 - SB198 IDD_STANDBY_consumptions_dc 
Site6 - SB198 IDD_STANDBY_consumptions_dc 
Site issues verified possible tester related.</t>
        </r>
      </text>
    </comment>
    <comment ref="AB14" authorId="2">
      <text>
        <r>
          <rPr>
            <b/>
            <sz val="9"/>
            <color indexed="81"/>
            <rFont val="Tahoma"/>
            <family val="2"/>
          </rPr>
          <t xml:space="preserve">FZARA:   
11/24/2017   
7 out of 8 sites PASSED consistently   
TESTER    : HP28   
PDL           : XB 06 036   
TP              : 412YYY_F10_25_REV0024   
LB              : 0011936A-1   
ILN             : correl   
site1 - PASS   
site2 - FAIL - IDD_STANDBY_consumptions_dc 
site3 - PASS   
site4 - PASS   
site5 - PASS   
site6 - PASS   
site7 - PASS   
site8 - PASS </t>
        </r>
      </text>
    </comment>
    <comment ref="AD14" authorId="11">
      <text>
        <r>
          <rPr>
            <b/>
            <sz val="9"/>
            <color indexed="81"/>
            <rFont val="Tahoma"/>
            <family val="2"/>
          </rPr>
          <t>FZARA:   
02/22/2018   
7 out of 8 sites PASSED consistently   
TESTER    : HP31   
PDL           : XB 06 036   
TP              : 412YYY_F10_25_REV0024   
LB              : 0011936A-2
ILN             : 4464132   
site1 - PASS   
site2 - PASS   
site3 - PASS   
site4 - FAIL (SB198 - IDD_STANDBY_c)    
site5 - PASS   
site6 - PASS   
site7 - PASS 
site8 - PASS
12/13/2017   
7 out of 8 sites PASSED consistently   
TESTER    : HP31   
PDL           : XB 06 036   
TP              : 412YYY_F10_25_REV0024   
LB              : 0011936A-1   
ILN             : 4307812   
site1 - PASS   
site2 - PASS   
site3 - PASS   
site4 - PASS   
site5 - PASS   
site6 - PASS   
site7 - FAIL (SB198 - IDD_STANDBY_c)   
site8 - PASS
Paul Dean Albert Mendoza:</t>
        </r>
        <r>
          <rPr>
            <sz val="9"/>
            <color indexed="81"/>
            <rFont val="Tahoma"/>
            <family val="2"/>
          </rPr>
          <t xml:space="preserve">
11/27/17
Lot:  Correl
TD:  32F101T6U6A$P3
TP: 412YYY-F10-25 rev0024
LB:  TELB046501
Result:  Passed 8/8</t>
        </r>
      </text>
    </comment>
    <comment ref="AE14" authorId="2">
      <text>
        <r>
          <rPr>
            <b/>
            <sz val="9"/>
            <color indexed="81"/>
            <rFont val="Tahoma"/>
            <family val="2"/>
          </rPr>
          <t xml:space="preserve">EESGU:
6/23/2018
7 out of 8 sites PASSED consistently   
TP              : 412YYY_F10_25_REV1114   
LB              : 0011936A-1   
ILN             : 4761119  
site1 - PASS   
site2 - PASS
site3 - PASS   
site4 - PASS   
site5 - IDD_STANDBY_consumptions_dc  
site6 - PASS   
site7 - PASS   
site8 - PASS </t>
        </r>
      </text>
    </comment>
    <comment ref="AF14" authorId="1">
      <text>
        <r>
          <rPr>
            <b/>
            <sz val="9"/>
            <color indexed="81"/>
            <rFont val="Tahoma"/>
            <family val="2"/>
          </rPr>
          <t xml:space="preserve">FZARA:   
11/12/2017   
8 out of 8 sites PASSED consistently   
TESTER : HP34   
PDL           : XB 06 036   
TP              : 412YYY_F10_25_REV0024   
LB              : 0011936A-1
ILN             : 4208269   
site1 - PASS   
site2 - PASS   
site3 - PASS   
site4 - PASS   
site5 - PASS   
site6 - PASS   
site7 - PASS   
site8 - PASS   
</t>
        </r>
      </text>
    </comment>
    <comment ref="F15" authorId="1">
      <text>
        <r>
          <rPr>
            <b/>
            <sz val="9"/>
            <color indexed="81"/>
            <rFont val="Tahoma"/>
            <family val="2"/>
          </rPr>
          <t xml:space="preserve">FZARA:   
7/05/2017   
4 out of 4 sites PASSED consistently   
TESTER    : HP08   
PDL           : UD 14 100   
TP              : 413Z_F10_25_REV1802   
LB              : 0018393BT-1   
ILN             : 3847143   
site1 - PASS   
site2 - PASS   
site3 - PASS   
site4 - PASS   
</t>
        </r>
      </text>
    </comment>
    <comment ref="G15" authorId="1">
      <text>
        <r>
          <rPr>
            <b/>
            <sz val="9"/>
            <color indexed="81"/>
            <rFont val="Tahoma"/>
            <family val="2"/>
          </rPr>
          <t xml:space="preserve">FZARA:   
01/06/2018   
4 out of 4 sites PASSED consistently   
TESTER    : HP15   
PDL           : UD 14 100   
TP              : 413Z_F10_25_REV1802   
LB              : 0018393BT-2
ILN             : 4378448   
site1 - PASS   
site2 - PASS   
site3 - PASS   
site4 - PASS   
</t>
        </r>
      </text>
    </comment>
    <comment ref="K15" authorId="1">
      <text>
        <r>
          <rPr>
            <b/>
            <sz val="9"/>
            <color indexed="81"/>
            <rFont val="Tahoma"/>
            <family val="2"/>
          </rPr>
          <t xml:space="preserve">FZARA:   
11/10/2017   
4 out of 4 sites PASSED consistently   
TESTER    : HP22
PDL           : UD 14 100   
TP              : 413Z_F10_25_REV1802   
LB              : 0018393BT-1
ILN             : 4215940   
site1 - PASS   
site2 - PASS   
site3 - PASS   
site4 - PASS </t>
        </r>
      </text>
    </comment>
    <comment ref="L15" authorId="3">
      <text>
        <r>
          <rPr>
            <b/>
            <sz val="9"/>
            <color indexed="81"/>
            <rFont val="Tahoma"/>
            <family val="2"/>
          </rPr>
          <t>PDAME: 4/21 Failed Bin172 BSC_NoByp_chain on all sites</t>
        </r>
      </text>
    </comment>
    <comment ref="N15" authorId="1">
      <text>
        <r>
          <rPr>
            <b/>
            <sz val="9"/>
            <color indexed="81"/>
            <rFont val="Tahoma"/>
            <family val="2"/>
          </rPr>
          <t>FZARA:   
02/24/2018
4 out of 4 sites PASSED consistently   
TESTER    : HP14   
PDL           : UD 14 100   
TP              : 413Z_F10_25_REV1802   
LB              : 0018393BT-2   
ILN             : 4408889   
site1 - PASS   
site2 - PASS   
site3 - PASS   
site4 - PASS</t>
        </r>
      </text>
    </comment>
    <comment ref="O15" authorId="3">
      <text>
        <r>
          <rPr>
            <b/>
            <sz val="9"/>
            <color indexed="81"/>
            <rFont val="Tahoma"/>
            <family val="2"/>
          </rPr>
          <t>APANO: 8/30 Failed Bin172 BSC_NoByp_chain on all sites</t>
        </r>
      </text>
    </comment>
    <comment ref="Q15" authorId="1">
      <text>
        <r>
          <rPr>
            <b/>
            <sz val="9"/>
            <color indexed="81"/>
            <rFont val="Tahoma"/>
            <family val="2"/>
          </rPr>
          <t>CAMES:
05/14/2018
4 out of 4 sites PASSED consistently      
PDL           : UD 14 100   
TP              : 413Z_F10_25_REV1802   
LB              : 0018393BT-2   
ILN             : 4741287
site1 - PASS   
site2 - PASS   
site3 - PASS   
site4 - PASS</t>
        </r>
      </text>
    </comment>
    <comment ref="T15" authorId="5">
      <text>
        <r>
          <rPr>
            <b/>
            <sz val="8"/>
            <color indexed="81"/>
            <rFont val="Tahoma"/>
            <family val="2"/>
          </rPr>
          <t xml:space="preserve">FZARA:   
6/09/2017   
3 out of 4 sites PASSED consistently   
TESTER    : HP21   
PDL           : UD 14 100   
TP              : 413Z_F10_25_REV1802   
LB              : 0018393BT-3
ILN             : 3781775   
site1 - PASS   
site2 - PASS   
site3 - FAIL   
site4 - PASS   
</t>
        </r>
      </text>
    </comment>
    <comment ref="X15" authorId="2">
      <text>
        <r>
          <rPr>
            <b/>
            <sz val="9"/>
            <color indexed="81"/>
            <rFont val="Tahoma"/>
            <family val="2"/>
          </rPr>
          <t>04/21  - Site 2 failed by ADC 32code per JW Ha.</t>
        </r>
      </text>
    </comment>
    <comment ref="Y15" authorId="2">
      <text>
        <r>
          <rPr>
            <b/>
            <sz val="9"/>
            <color indexed="81"/>
            <rFont val="Tahoma"/>
            <family val="2"/>
          </rPr>
          <t>04/21 -Site 2 failed by ADC 32code per JW Ha.</t>
        </r>
      </text>
    </comment>
    <comment ref="Z15" authorId="6">
      <text>
        <r>
          <rPr>
            <b/>
            <sz val="9"/>
            <color indexed="81"/>
            <rFont val="Tahoma"/>
            <family val="2"/>
          </rPr>
          <t>FZARA:   
7/03/2017   
4 out of 4 sites PASSED consistently   
TESTER    : HP26
PDL           : UD 14 100   
TP              : 413Z_F10_25_REV1802   
LB              : 0018393BT-2
ILN             : 3822331   
site1 - PASS   
site2 - PASS   
site3 - PASS   
site4 - PASS
Panopio, Arnold:</t>
        </r>
        <r>
          <rPr>
            <sz val="9"/>
            <color indexed="81"/>
            <rFont val="Tahoma"/>
            <family val="2"/>
          </rPr>
          <t xml:space="preserve">
Passed 3 sites, site2 ADC_Fail</t>
        </r>
      </text>
    </comment>
    <comment ref="AA15" authorId="6">
      <text>
        <r>
          <rPr>
            <b/>
            <sz val="9"/>
            <color indexed="81"/>
            <rFont val="Tahoma"/>
            <family val="2"/>
          </rPr>
          <t>FZARA:   
02/21/2018   
3 out of 4 sites PASSED consistently   
TESTER    : HP27
PDL           : UD 14 100   
TP              : 413Z_F10_25_REV1802   
LB              : 0018393BT-1
ILN             : 4487013   
site1 - PASS   
site2 - FAIL   (minor rejection of SB342-ADC1)
site3 - PASS   
site4 - PASS  
Panopio, Arnold:</t>
        </r>
        <r>
          <rPr>
            <sz val="9"/>
            <color indexed="81"/>
            <rFont val="Tahoma"/>
            <family val="2"/>
          </rPr>
          <t xml:space="preserve">
Passed 3 sites, site2 ADC_Fail</t>
        </r>
      </text>
    </comment>
    <comment ref="AB15" authorId="6">
      <text>
        <r>
          <rPr>
            <b/>
            <sz val="9"/>
            <color indexed="81"/>
            <rFont val="Tahoma"/>
            <family val="2"/>
          </rPr>
          <t>FZARA:   
02/18/2018   
3 out of 4 sites PASSED consistently   
TESTER    : HP28
PDL           : UD 14 100   
TP              : 413Z_F10_25_REV1802   
LB              : 0018393BT-3
ILN             : 4479291   
site1 - PASS   
site2 - FAIL   (minor rejection ADC failure)
site3 - PASS   
site4 - PASS   
Panopio, Arnold:</t>
        </r>
        <r>
          <rPr>
            <sz val="9"/>
            <color indexed="81"/>
            <rFont val="Tahoma"/>
            <family val="2"/>
          </rPr>
          <t xml:space="preserve">
9/1 passed 3/4 sites, site2 ADC, tester related.  </t>
        </r>
      </text>
    </comment>
    <comment ref="AD15" authorId="6">
      <text>
        <r>
          <rPr>
            <b/>
            <sz val="9"/>
            <color indexed="81"/>
            <rFont val="Tahoma"/>
            <family val="2"/>
          </rPr>
          <t xml:space="preserve">10/02/2018
part of PS800 qualification (10/2) 4 out of 4 sites passed consistently
</t>
        </r>
      </text>
    </comment>
    <comment ref="AF15" authorId="0">
      <text>
        <r>
          <rPr>
            <b/>
            <sz val="9"/>
            <color indexed="81"/>
            <rFont val="Tahoma"/>
            <family val="2"/>
          </rPr>
          <t>Christian Andrew Mesias:</t>
        </r>
        <r>
          <rPr>
            <sz val="9"/>
            <color indexed="81"/>
            <rFont val="Tahoma"/>
            <family val="2"/>
          </rPr>
          <t xml:space="preserve">
08/31/2017   
4 out of 4 sites PASSED consistently   
PDL           : UD 14 100   
TP              : 413Z_F10_25_REV1802   
LB              : 0018393BT-3
ILN             : 4022759/1
site1 - PASS   
site2 - PASS
site3 - PASS   
site4 - PASS   </t>
        </r>
      </text>
    </comment>
    <comment ref="F16" authorId="1">
      <text>
        <r>
          <rPr>
            <b/>
            <sz val="9"/>
            <color indexed="81"/>
            <rFont val="Tahoma"/>
            <family val="2"/>
          </rPr>
          <t xml:space="preserve">CAMES:
2/24/2018
2 out of 2 sites PASSED consistently    
PDL           : UD 20 144
TP              : 413Z_F10_25_REV1802   
LB              : 0019952-1
ILN             : 4509417
site1 - PASS   
site2 - PASS   
</t>
        </r>
      </text>
    </comment>
    <comment ref="G16" authorId="1">
      <text>
        <r>
          <rPr>
            <b/>
            <sz val="9"/>
            <color indexed="81"/>
            <rFont val="Tahoma"/>
            <family val="2"/>
          </rPr>
          <t xml:space="preserve">CAMES:
1/11/2016
2 out of 2 sites PASSED consistently    
PDL           : UD 20 144 
TP              : 413Z_F10_25_REV0703  
LB              : 0019952-1
ILN             : 2376049
site1 - PASS   
site2 - PASS   
</t>
        </r>
      </text>
    </comment>
    <comment ref="H16" authorId="1">
      <text>
        <r>
          <rPr>
            <b/>
            <sz val="9"/>
            <color indexed="81"/>
            <rFont val="Tahoma"/>
            <family val="2"/>
          </rPr>
          <t>CAMES:
02/11/17
2 out of 2 sites PASSED consistently
PDL           : UD 20 144
TP              : 413Z_F10_25_REV1800
LB              : 0019952-2
ILN             : 3423966
site1 - PASS
site2 - PASS</t>
        </r>
      </text>
    </comment>
    <comment ref="I16" authorId="1">
      <text>
        <r>
          <rPr>
            <b/>
            <sz val="9"/>
            <color indexed="81"/>
            <rFont val="Tahoma"/>
            <family val="2"/>
          </rPr>
          <t>CAMES:
1/13/2016
2 out of 2 sites PASSED consistently
PDL           : UD 20 144
TP              : 413Z_F10_25_REV0703
LB              : TELB043773
ILN             : 02376028
site1 - PASS
site2 - PASS</t>
        </r>
      </text>
    </comment>
    <comment ref="K16" authorId="0">
      <text>
        <r>
          <rPr>
            <b/>
            <sz val="9"/>
            <color indexed="81"/>
            <rFont val="Tahoma"/>
            <family val="2"/>
          </rPr>
          <t>Christian Andrew Mesias:</t>
        </r>
        <r>
          <rPr>
            <sz val="9"/>
            <color indexed="81"/>
            <rFont val="Tahoma"/>
            <family val="2"/>
          </rPr>
          <t xml:space="preserve">
1/13/2016
2 out of 2 sites PASSED consistently
PDL           : UD 20 144
TP              : 413Z_F10_25_REV0703
LB              : TELB043773
ILN             : 04698009
site1 - PASS
site2 - PASS
</t>
        </r>
      </text>
    </comment>
    <comment ref="L16" authorId="0">
      <text>
        <r>
          <rPr>
            <b/>
            <sz val="9"/>
            <color indexed="81"/>
            <rFont val="Tahoma"/>
            <family val="2"/>
          </rPr>
          <t>Christian Andrew Mesias:</t>
        </r>
        <r>
          <rPr>
            <sz val="9"/>
            <color indexed="81"/>
            <rFont val="Tahoma"/>
            <family val="2"/>
          </rPr>
          <t xml:space="preserve">
1/10/2016
2 out of 2 sites PASSED consistently
PDL           : UD 20 144
TP              : 413Z_F10_25_REV0703
LB              : TELB041714
ILN             : 02376025
site1 - PASS
site2 - PASS
</t>
        </r>
      </text>
    </comment>
    <comment ref="O16" authorId="0">
      <text>
        <r>
          <rPr>
            <b/>
            <sz val="9"/>
            <color indexed="81"/>
            <rFont val="Tahoma"/>
            <family val="2"/>
          </rPr>
          <t>Christian Andrew Mesias:</t>
        </r>
        <r>
          <rPr>
            <sz val="9"/>
            <color indexed="81"/>
            <rFont val="Tahoma"/>
            <family val="2"/>
          </rPr>
          <t xml:space="preserve">
8/10/2017
2 out of 2 sites PASSED consistently
PDL           : UD 20 144
TP              : 413Z_F10_25_REV1802
LB              : 0019952-3
ILN             : 03949262
site1 - PASS
site2 - PASS
</t>
        </r>
      </text>
    </comment>
    <comment ref="P16" authorId="1">
      <text>
        <r>
          <rPr>
            <b/>
            <sz val="9"/>
            <color indexed="81"/>
            <rFont val="Tahoma"/>
            <family val="2"/>
          </rPr>
          <t>FZARA:
07/29/2017
2 out of 2 sites PASSED consistently
TESTER    : HP19
PDL           : UD 20 144
TP              : 413Z_F10_25_REV1802
LB              : 0019952-4
ILN             : 3926002
site1 - PASS
site2 - PASS</t>
        </r>
      </text>
    </comment>
    <comment ref="Q16" authorId="1">
      <text>
        <r>
          <rPr>
            <b/>
            <sz val="9"/>
            <color indexed="81"/>
            <rFont val="Tahoma"/>
            <family val="2"/>
          </rPr>
          <t>CAMES:
01/20/2016
2 out of 2 sites PASSED consistently
PDL           : UD 20 144
TP              : 413Z_F10_25_REV0703
LB              : TELB043154
ILN             : 2407230
site1 - PASS
site2 - PASS</t>
        </r>
      </text>
    </comment>
    <comment ref="S16" authorId="1">
      <text>
        <r>
          <rPr>
            <b/>
            <sz val="9"/>
            <color indexed="81"/>
            <rFont val="Tahoma"/>
            <family val="2"/>
          </rPr>
          <t>CAMES:
05/30/2018
2 out of 2 sites PASSED consistently
PDL           : UD 20 144
TP              : 413Z_F10_25_REV1802
LB              : 0016570-2
ILN             : 04641206
site1 - PASS
site2 - PASS</t>
        </r>
      </text>
    </comment>
    <comment ref="T16" authorId="8">
      <text>
        <r>
          <rPr>
            <b/>
            <sz val="9"/>
            <color indexed="81"/>
            <rFont val="Tahoma"/>
            <family val="2"/>
          </rPr>
          <t>Mesias, Christian Andrew:</t>
        </r>
        <r>
          <rPr>
            <sz val="9"/>
            <color indexed="81"/>
            <rFont val="Tahoma"/>
            <family val="2"/>
          </rPr>
          <t xml:space="preserve">
1/12 - 2 out of 2 sites passed consistently via 5x loop test c/o JMERI
LB: 0016570-1
TP: REV1800
Lot Number: CORREL
</t>
        </r>
      </text>
    </comment>
    <comment ref="V16" authorId="1">
      <text>
        <r>
          <rPr>
            <b/>
            <sz val="9"/>
            <color indexed="81"/>
            <rFont val="Tahoma"/>
            <family val="2"/>
          </rPr>
          <t>FZARA:
05/17/2017
2 out of 2 sites PASSED consistently
TESTER    : HP18
PDL           : UD 20 144
TP              : 413Z_F10_25_REV1802
LB              : 0019952-1
ILN             : 3702477
site1 - PASS
site2 - PASS</t>
        </r>
      </text>
    </comment>
    <comment ref="W16" authorId="7">
      <text>
        <r>
          <rPr>
            <b/>
            <sz val="9"/>
            <color indexed="81"/>
            <rFont val="Tahoma"/>
            <family val="2"/>
          </rPr>
          <t>FZARA:
11/11/2017
2 out of 2 sites PASSED consistently
TESTER    : HP13
PDL           : UD 20 144
TP              : 413Z_F10_25_REV1802
LB              : 0019952-2
ILN             : 4234685
site1 - PASS
site2 - PASS</t>
        </r>
      </text>
    </comment>
    <comment ref="X16" authorId="1">
      <text>
        <r>
          <rPr>
            <b/>
            <sz val="9"/>
            <color indexed="81"/>
            <rFont val="Tahoma"/>
            <family val="2"/>
          </rPr>
          <t>FZARA:
01/06/2018
2 out of 2 sites PASSED consistently
TESTER    : HP20
PDL           : UD 20 144
TP              : 413Z_F10_25_REV1802
LB              : 0019952-2
ILN             : 4378132
site1 - PASS
site2 - PASS</t>
        </r>
      </text>
    </comment>
    <comment ref="Y16" authorId="1">
      <text>
        <r>
          <rPr>
            <b/>
            <sz val="9"/>
            <color indexed="81"/>
            <rFont val="Tahoma"/>
            <family val="2"/>
          </rPr>
          <t>FZARA:
02/03/2018
2 out of 2 sites PASSED consistently
TESTER    : HP25
PDL           : UD 20 144
TP              : 413Z_F10_25_REV1802
LB              : 0019952-3
ILN             : 4444730
site1 - PASS
site2 - PASS</t>
        </r>
      </text>
    </comment>
    <comment ref="Z16" authorId="6">
      <text>
        <r>
          <rPr>
            <b/>
            <sz val="9"/>
            <color indexed="81"/>
            <rFont val="Tahoma"/>
            <family val="2"/>
          </rPr>
          <t>CAMES:</t>
        </r>
        <r>
          <rPr>
            <sz val="9"/>
            <color indexed="81"/>
            <rFont val="Tahoma"/>
            <family val="2"/>
          </rPr>
          <t xml:space="preserve">
10/25 PASSEDl</t>
        </r>
      </text>
    </comment>
    <comment ref="AE16" authorId="7">
      <text>
        <r>
          <rPr>
            <b/>
            <sz val="9"/>
            <color indexed="81"/>
            <rFont val="Tahoma"/>
            <family val="2"/>
          </rPr>
          <t>FZARA:
02/12/2018
2 out of 2 sites PASSED consistently
TESTER    : HP32
PDL           : UD 20 144
TP              : 413Z_F10_25_REV1802
LB              : 0019952-1
ILN             : 4468358
site1 - PASS
site2 - PASS
Mary Ann Pasco:</t>
        </r>
        <r>
          <rPr>
            <sz val="9"/>
            <color indexed="81"/>
            <rFont val="Tahoma"/>
            <family val="2"/>
          </rPr>
          <t xml:space="preserve">
2/2 sites PASSED
Lot used: correlation units
LB used: 0016570-2/TELB044154
TP rev: 1802</t>
        </r>
      </text>
    </comment>
    <comment ref="F17" authorId="12">
      <text>
        <r>
          <rPr>
            <b/>
            <sz val="9"/>
            <color indexed="81"/>
            <rFont val="Tahoma"/>
            <family val="2"/>
          </rPr>
          <t>GALEJ
06/30/2016
2 out of 2 sites PASSED consistently
PDL           : TD 24 176
TP              : 413Z_F10_25
REV            : 1704
LB              : 0019621-3
ILN             : 2826813
site1 - PASS
site2 - PASS</t>
        </r>
      </text>
    </comment>
    <comment ref="G17" authorId="12">
      <text>
        <r>
          <rPr>
            <b/>
            <sz val="9"/>
            <color indexed="81"/>
            <rFont val="Tahoma"/>
            <family val="2"/>
          </rPr>
          <t>FZARA:
07/14/2017
2 out of 2 sites PASSED consistently
TESTER    : HP15
PDL           : TD 24 176
TP              : 413Z_F10_25_REV1802
LB              : 0019621-4
ILN             : 3909073
site1 - PASS
site2 - PASS
PASSED 2/2 sites
Lot used: Correlation Units
LB used: 0019621/TELB045791
TP rev: 1802</t>
        </r>
      </text>
    </comment>
    <comment ref="I17" authorId="12">
      <text>
        <r>
          <rPr>
            <b/>
            <sz val="9"/>
            <color indexed="81"/>
            <rFont val="Tahoma"/>
            <family val="2"/>
          </rPr>
          <t>GALEJ
10/04/2016
2 out of 2 sites PASSED consistently
PDL           : TD 24 176
TP              : 413Z_F10_25
REV            : 1800
LB              : 0019621-1
ILN             : 308362201
site1 - PASS
site2 - PASS</t>
        </r>
      </text>
    </comment>
    <comment ref="N17" authorId="3">
      <text>
        <r>
          <rPr>
            <b/>
            <sz val="9"/>
            <color indexed="81"/>
            <rFont val="Tahoma"/>
            <family val="2"/>
          </rPr>
          <t>FZARA:
11/07/2017
2 out of 2 sites PASSED consistently
TESTER    : HP14
PDL           : TD 24 176
TP              : 413Z_F1_130_REV1802
LB              : 0019621-4
ILN             : 4192617
site1 - PASS
site2 - PASS</t>
        </r>
      </text>
    </comment>
    <comment ref="Q17" authorId="1">
      <text>
        <r>
          <rPr>
            <b/>
            <sz val="9"/>
            <color indexed="81"/>
            <rFont val="Tahoma"/>
            <family val="2"/>
          </rPr>
          <t>FZARA:
03/25/2017
2 out of 2 sites PASSED consistently
TESTER    : HP23
PDL           : TD 24 176
TP              : 413Z_F10_25_REV1800
LB              : 0019621-3
ILN             : 3538005
site1 - PASS
site2 - PASS</t>
        </r>
      </text>
    </comment>
    <comment ref="R17" authorId="6">
      <text>
        <r>
          <rPr>
            <b/>
            <sz val="9"/>
            <color indexed="81"/>
            <rFont val="Tahoma"/>
            <family val="2"/>
          </rPr>
          <t>FZARA:
3/09/2017
2 out of 2 sites PASSED consistently
TESTER    : HP09
PDL           : TD 24 176
TP              : 413Z_F10_25_REV1800
LB              : 0019621-2
ILN             : 3513583
site1 - PASS
site2 - PASS</t>
        </r>
      </text>
    </comment>
    <comment ref="U17" authorId="1">
      <text>
        <r>
          <rPr>
            <b/>
            <sz val="9"/>
            <color indexed="81"/>
            <rFont val="Tahoma"/>
            <family val="2"/>
          </rPr>
          <t>FZARA:
10/31/2017
2 out of 2 sites PASSED consistently
TESTER    : HP11
PDL           : TD 24 176
TP              : 413Z_F10_25_REV1802
LB              : 0019621-3
ILN             : 4163642
site1 - PASS
site2 - PASS</t>
        </r>
      </text>
    </comment>
    <comment ref="W17" authorId="3">
      <text>
        <r>
          <rPr>
            <b/>
            <sz val="9"/>
            <color indexed="81"/>
            <rFont val="Tahoma"/>
            <family val="2"/>
          </rPr>
          <t>2/29 - Site2 Fail on Xtal25 - tester related. Device verified passing on HP-20 and HP-25</t>
        </r>
      </text>
    </comment>
    <comment ref="X17" authorId="12">
      <text>
        <r>
          <rPr>
            <b/>
            <sz val="9"/>
            <color indexed="81"/>
            <rFont val="Tahoma"/>
            <family val="2"/>
          </rPr>
          <t>GALEJ
06/04/2016
2 out of 2 sites PASSED consistently
PDL           : TD 24 176
TP              : 413Z_F10_25
REV            : 1704
LB              : 0019621-2
ILN             : 2759011
site1 - PASS
site2 - PASS</t>
        </r>
      </text>
    </comment>
    <comment ref="Y17" authorId="1">
      <text>
        <r>
          <rPr>
            <b/>
            <sz val="9"/>
            <color indexed="81"/>
            <rFont val="Tahoma"/>
            <family val="2"/>
          </rPr>
          <t>FZARA:
04/22/2017
2 out of 2 sites PASSED consistently
TESTER    : HP25
PDL           : TD 24 176
TP              : 413Z_F10_25_REV1802
LB              : 0019621-4
ILN             : 3639745
site1 - PASS
site2 - PASS</t>
        </r>
      </text>
    </comment>
    <comment ref="Z17" authorId="8">
      <text>
        <r>
          <rPr>
            <b/>
            <sz val="9"/>
            <color indexed="81"/>
            <rFont val="Tahoma"/>
            <family val="2"/>
          </rPr>
          <t>Mesias, Christian Andrew:</t>
        </r>
        <r>
          <rPr>
            <sz val="9"/>
            <color indexed="81"/>
            <rFont val="Tahoma"/>
            <family val="2"/>
          </rPr>
          <t xml:space="preserve">
1/26 - 2 out of 2 units passed consistently
TP: REV1800
LB: 0019621-2
Prod Lot: Correl</t>
        </r>
      </text>
    </comment>
    <comment ref="AA17" authorId="6">
      <text>
        <r>
          <rPr>
            <b/>
            <sz val="9"/>
            <color indexed="81"/>
            <rFont val="Tahoma"/>
            <family val="2"/>
          </rPr>
          <t>Panopio, Arnold:</t>
        </r>
        <r>
          <rPr>
            <sz val="9"/>
            <color indexed="81"/>
            <rFont val="Tahoma"/>
            <family val="2"/>
          </rPr>
          <t xml:space="preserve">
Passed 2/2 sites</t>
        </r>
      </text>
    </comment>
    <comment ref="F18" authorId="1">
      <text>
        <r>
          <rPr>
            <b/>
            <sz val="9"/>
            <color indexed="81"/>
            <rFont val="Tahoma"/>
            <family val="2"/>
          </rPr>
          <t xml:space="preserve">FZARA:   
02/15/2018  
2 out of 2 sites PASSED consistently   
TESTER    : HP08   
PDL           : C1 10 201   
TP              : 413Z_F10_25_REV1802   
LB              : 0019951-4   
ILN             : 4475398   
site1 - PASS   
site2 - PASS   
</t>
        </r>
      </text>
    </comment>
    <comment ref="U18" authorId="1">
      <text>
        <r>
          <rPr>
            <b/>
            <sz val="9"/>
            <color indexed="81"/>
            <rFont val="Tahoma"/>
            <family val="2"/>
          </rPr>
          <t xml:space="preserve">FZARA:   
01/02/2018   
2 out of 2 sites PASSED consistently   
TESTER    : HP11
PDL           : C1 10 201   
TP              : 413Z_F10_25_REV1802   
LB              : 0019951-5   
ILN             : 4357191 / 2 
site1 - PASS   
site2 - PASS   </t>
        </r>
      </text>
    </comment>
    <comment ref="V18" authorId="1">
      <text>
        <r>
          <rPr>
            <b/>
            <sz val="9"/>
            <color indexed="81"/>
            <rFont val="Tahoma"/>
            <family val="2"/>
          </rPr>
          <t>FZARA:
02/14/2018
2 out of 2 sites PASSED consistently
TESTER    : HP18
PDL           : C1 10 201
TP              : 413Z_F10_25_REV1802
LB              : 0019951-1
ILN             : 4475398
site1 - PASS
site2 - PASS</t>
        </r>
      </text>
    </comment>
    <comment ref="W18" authorId="1">
      <text>
        <r>
          <rPr>
            <b/>
            <sz val="9"/>
            <color indexed="81"/>
            <rFont val="Tahoma"/>
            <family val="2"/>
          </rPr>
          <t xml:space="preserve">FZARA:   
02/14/2018   
2 out of 2 sites PASSED consistently   
TESTER    : HP13
PDL           : C1 10 201   
TP              : 413Z_F10_25_REV1802   
LB              : 0019951-5   
ILN             : 4475400   
site1 - PASS   
site2 - PASS   </t>
        </r>
      </text>
    </comment>
    <comment ref="X18" authorId="1">
      <text>
        <r>
          <rPr>
            <b/>
            <sz val="9"/>
            <color indexed="81"/>
            <rFont val="Tahoma"/>
            <family val="2"/>
          </rPr>
          <t>FZARA:
02/22/2018
2 out of 2 sites PASSED consistently
TESTER    : HP20
PDL           : C1 10 201
TP              : 413Z_F10_25_REV1802
LB              : 0019951-4
ILN             : 4475396
site1 - PASS
site2 - PASS</t>
        </r>
      </text>
    </comment>
    <comment ref="AA18" authorId="1">
      <text>
        <r>
          <rPr>
            <b/>
            <sz val="9"/>
            <color indexed="81"/>
            <rFont val="Tahoma"/>
            <family val="2"/>
          </rPr>
          <t>FZARA:
01/07/2018
2 out of 2 sites PASSED consistently
TESTER    : HP27
PDL           : C1 10 201
TP              : 413Z_F10_25_REV1802
LB              : 0019951-5
ILN             : 4357194
site1 - PASS
site2 - PASS</t>
        </r>
      </text>
    </comment>
    <comment ref="AC18" authorId="4">
      <text>
        <r>
          <rPr>
            <b/>
            <sz val="9"/>
            <color indexed="81"/>
            <rFont val="Tahoma"/>
            <family val="2"/>
          </rPr>
          <t>FZARA:
08/30/2017
2 out of 2 sites PASSED consistently
TESTER    : HP30
PDL           : C1 10 201
TP              : 413Z_F10_25_REV1802
LB              : 0019951-4
ILN             : 4013203 / 1
site1 - PASS
site2 - PASS</t>
        </r>
      </text>
    </comment>
    <comment ref="AF18" authorId="1">
      <text>
        <r>
          <rPr>
            <b/>
            <sz val="9"/>
            <color indexed="81"/>
            <rFont val="Tahoma"/>
            <family val="2"/>
          </rPr>
          <t>FZARA:
02/08/2018
2 out of 2 sites PASSED consistently
TESTER    : HP34
PDL           : C1 10 201
TP              : 413Z_F10_25_REV1802
LB              : 0019951-1
ILN             : 4452486
site1 - PASS
site2 - PASS</t>
        </r>
      </text>
    </comment>
    <comment ref="K19" authorId="3">
      <text>
        <r>
          <rPr>
            <b/>
            <sz val="9"/>
            <color indexed="81"/>
            <rFont val="Tahoma"/>
            <family val="2"/>
          </rPr>
          <t>Cena, Nafson:</t>
        </r>
        <r>
          <rPr>
            <sz val="9"/>
            <color indexed="81"/>
            <rFont val="Tahoma"/>
            <family val="2"/>
          </rPr>
          <t xml:space="preserve">
Vdd_short failure on Correl units. 32f103vdt6tr
OS_Vdd on prod lot
rev1717
Passed tester diag. 
Previous lot(430) no O/S issue, same setup.</t>
        </r>
      </text>
    </comment>
    <comment ref="L19" authorId="1">
      <text>
        <r>
          <rPr>
            <b/>
            <sz val="9"/>
            <color indexed="81"/>
            <rFont val="Tahoma"/>
            <family val="2"/>
          </rPr>
          <t>FZARA:
09/15/2017
4 out of 4 sites PASSED consistently
TESTER    : HP12
PDL           : UD 14 100
TP              : 414YYY_F10_25_REV1717
LB              : 0017428A-BT-1
ILN             : 4052618
site1 - PASS
site2 - PASS
site3 - PASS
site4 - PASS</t>
        </r>
      </text>
    </comment>
    <comment ref="N19" authorId="1">
      <text>
        <r>
          <rPr>
            <b/>
            <sz val="9"/>
            <color indexed="81"/>
            <rFont val="Tahoma"/>
            <family val="2"/>
          </rPr>
          <t>FZARA:
07/13/2017
4 out of 4 sites PASSED consistently
TESTER    : HP14
PDL           : UD 14 100
TP              : 414YYY_FARM 2 _REV1716
LB              : 0011347-2
ILN             : 3866101
site1 - PASS
site2 - PASS
site3 - PASS
site4 - PASS</t>
        </r>
      </text>
    </comment>
    <comment ref="X19" authorId="3">
      <text>
        <r>
          <rPr>
            <b/>
            <sz val="9"/>
            <color indexed="81"/>
            <rFont val="Tahoma"/>
            <family val="2"/>
          </rPr>
          <t>prog error: DMAS.
Not enough mermory for vector area</t>
        </r>
      </text>
    </comment>
    <comment ref="Y19" authorId="3">
      <text>
        <r>
          <rPr>
            <b/>
            <sz val="9"/>
            <color indexed="81"/>
            <rFont val="Tahoma"/>
            <family val="2"/>
          </rPr>
          <t>prog error: DMAS.
Not enough mermory for vector area</t>
        </r>
      </text>
    </comment>
    <comment ref="Z19" authorId="3">
      <text>
        <r>
          <rPr>
            <b/>
            <sz val="9"/>
            <color indexed="81"/>
            <rFont val="Tahoma"/>
            <family val="2"/>
          </rPr>
          <t>prog error: DMAS.
Not enough mermory for vector area</t>
        </r>
      </text>
    </comment>
    <comment ref="AA19" authorId="3">
      <text>
        <r>
          <rPr>
            <b/>
            <sz val="9"/>
            <color indexed="81"/>
            <rFont val="Tahoma"/>
            <family val="2"/>
          </rPr>
          <t>prog error: DMAS.
Not enough mermory for vector area</t>
        </r>
      </text>
    </comment>
    <comment ref="AB19" authorId="3">
      <text>
        <r>
          <rPr>
            <b/>
            <sz val="9"/>
            <color indexed="81"/>
            <rFont val="Tahoma"/>
            <family val="2"/>
          </rPr>
          <t>prog error: DMAS.
Not enough mermory for vector area</t>
        </r>
      </text>
    </comment>
    <comment ref="AC19" authorId="3">
      <text>
        <r>
          <rPr>
            <b/>
            <sz val="9"/>
            <color indexed="81"/>
            <rFont val="Tahoma"/>
            <family val="2"/>
          </rPr>
          <t>prog error: DMAS.
Not enough mermory for vector area</t>
        </r>
      </text>
    </comment>
    <comment ref="AD19" authorId="3">
      <text>
        <r>
          <rPr>
            <b/>
            <sz val="9"/>
            <color indexed="81"/>
            <rFont val="Tahoma"/>
            <family val="2"/>
          </rPr>
          <t>prog error: DMAS.
Not enough mermory for vector area</t>
        </r>
      </text>
    </comment>
    <comment ref="AE19" authorId="3">
      <text>
        <r>
          <rPr>
            <b/>
            <sz val="9"/>
            <color indexed="81"/>
            <rFont val="Tahoma"/>
            <family val="2"/>
          </rPr>
          <t>prog error: DMAS.
Not enough mermory for vector area</t>
        </r>
      </text>
    </comment>
    <comment ref="AF19" authorId="3">
      <text>
        <r>
          <rPr>
            <b/>
            <sz val="9"/>
            <color indexed="81"/>
            <rFont val="Tahoma"/>
            <family val="2"/>
          </rPr>
          <t>prog error: DMAS.
Not enough mermory for vector area</t>
        </r>
      </text>
    </comment>
    <comment ref="G20" authorId="1">
      <text>
        <r>
          <rPr>
            <b/>
            <sz val="9"/>
            <color indexed="81"/>
            <rFont val="Tahoma"/>
            <family val="2"/>
          </rPr>
          <t>GALEJ
11/06/2016
2 out of 2 sites PASSED consistently
PDL           : UD 20 144
TP              : 414YYY_F10_25
REV            : 1703
LB              : 0012751-1
ILN             : 2318066
site1 - PASS
site2 - PASS</t>
        </r>
      </text>
    </comment>
    <comment ref="K20" authorId="1">
      <text>
        <r>
          <rPr>
            <b/>
            <sz val="9"/>
            <color indexed="81"/>
            <rFont val="Tahoma"/>
            <family val="2"/>
          </rPr>
          <t>GALEJ
03/11/2016
2 out of 2 sites PASSED consistently
PDL           : UD 20 144
TP              : 414YYY_F10_25
REV            : 1703
LB              : 0012751-1
ILN             : 2508807
site1 - PASS
site2 - PASS</t>
        </r>
      </text>
    </comment>
    <comment ref="L20" authorId="1">
      <text>
        <r>
          <rPr>
            <b/>
            <sz val="9"/>
            <color indexed="81"/>
            <rFont val="Tahoma"/>
            <family val="2"/>
          </rPr>
          <t>GALEJ
11/06/2016
2 out of 2 sites PASSED consistently
PDL           : UD 20 144
TP              : 414YYY_F10_25
REV            : 1709
LB              : 0012751-1
ILN             : 3151741
site1 - PASS
site2 - PASS</t>
        </r>
      </text>
    </comment>
    <comment ref="Q20" authorId="1">
      <text>
        <r>
          <rPr>
            <b/>
            <sz val="9"/>
            <color indexed="81"/>
            <rFont val="Tahoma"/>
            <family val="2"/>
          </rPr>
          <t xml:space="preserve">GALEJ
01/07/2016
2 out of 2 sites PASSED per TSV
PDL           : UD 20 144
TP              : 414YYY_F10_20
REV            : 1703
LB              : 0012571-3
ILN             : 2318066
site1 - PASS
site2 - PASS
</t>
        </r>
      </text>
    </comment>
    <comment ref="S20" authorId="1">
      <text>
        <r>
          <rPr>
            <b/>
            <sz val="9"/>
            <color indexed="81"/>
            <rFont val="Tahoma"/>
            <family val="2"/>
          </rPr>
          <t>GALEJ
05/21/2018
2 out of 2 sites PASSED per TSV
PDL           : UD 20 144
TP              : 414YYY_F10_20
REV            : 1801
LB              : 0012571-3
ILN             : 4630385
site1 - PASS
site2 - PASS
site3 - PASS
site4 - PASS</t>
        </r>
      </text>
    </comment>
    <comment ref="U20" authorId="2">
      <text>
        <r>
          <rPr>
            <b/>
            <sz val="9"/>
            <color indexed="81"/>
            <rFont val="Tahoma"/>
            <family val="2"/>
          </rPr>
          <t>05/28/17 - Qualified by GALEJ
PASSED 2/2 sites.
LB: 0012751-1
REV: 1709
units used: CORREL from 414_TQ144 T2K</t>
        </r>
      </text>
    </comment>
    <comment ref="X20" authorId="3">
      <text>
        <r>
          <rPr>
            <b/>
            <sz val="9"/>
            <color indexed="81"/>
            <rFont val="Tahoma"/>
            <family val="2"/>
          </rPr>
          <t>prog error: DMAS.
Not enough mermory for vector area</t>
        </r>
      </text>
    </comment>
    <comment ref="Y20" authorId="3">
      <text>
        <r>
          <rPr>
            <b/>
            <sz val="9"/>
            <color indexed="81"/>
            <rFont val="Tahoma"/>
            <family val="2"/>
          </rPr>
          <t>prog error: DMAS.
Not enough mermory for vector area</t>
        </r>
      </text>
    </comment>
    <comment ref="Z20" authorId="3">
      <text>
        <r>
          <rPr>
            <b/>
            <sz val="9"/>
            <color indexed="81"/>
            <rFont val="Tahoma"/>
            <family val="2"/>
          </rPr>
          <t>prog error: DMAS.
Not enough mermory for vector area</t>
        </r>
      </text>
    </comment>
    <comment ref="AA20" authorId="3">
      <text>
        <r>
          <rPr>
            <b/>
            <sz val="9"/>
            <color indexed="81"/>
            <rFont val="Tahoma"/>
            <family val="2"/>
          </rPr>
          <t>prog error: DMAS.
Not enough mermory for vector area</t>
        </r>
      </text>
    </comment>
    <comment ref="AB20" authorId="3">
      <text>
        <r>
          <rPr>
            <b/>
            <sz val="9"/>
            <color indexed="81"/>
            <rFont val="Tahoma"/>
            <family val="2"/>
          </rPr>
          <t>prog error: DMAS.
Not enough mermory for vector area</t>
        </r>
      </text>
    </comment>
    <comment ref="AC20" authorId="3">
      <text>
        <r>
          <rPr>
            <b/>
            <sz val="9"/>
            <color indexed="81"/>
            <rFont val="Tahoma"/>
            <family val="2"/>
          </rPr>
          <t>prog error: DMAS.
Not enough mermory for vector area</t>
        </r>
      </text>
    </comment>
    <comment ref="AD20" authorId="3">
      <text>
        <r>
          <rPr>
            <b/>
            <sz val="9"/>
            <color indexed="81"/>
            <rFont val="Tahoma"/>
            <family val="2"/>
          </rPr>
          <t>prog error: DMAS.
Not enough mermory for vector area</t>
        </r>
      </text>
    </comment>
    <comment ref="AE20" authorId="3">
      <text>
        <r>
          <rPr>
            <b/>
            <sz val="9"/>
            <color indexed="81"/>
            <rFont val="Tahoma"/>
            <family val="2"/>
          </rPr>
          <t>prog error: DMAS.
Not enough mermory for vector area</t>
        </r>
      </text>
    </comment>
    <comment ref="AF20" authorId="3">
      <text>
        <r>
          <rPr>
            <b/>
            <sz val="9"/>
            <color indexed="81"/>
            <rFont val="Tahoma"/>
            <family val="2"/>
          </rPr>
          <t>prog error: DMAS.
Not enough mermory for vector area</t>
        </r>
      </text>
    </comment>
    <comment ref="G21" authorId="1">
      <text>
        <r>
          <rPr>
            <b/>
            <sz val="9"/>
            <color indexed="81"/>
            <rFont val="Tahoma"/>
            <family val="2"/>
          </rPr>
          <t xml:space="preserve">FZARA:   
11/11/2017   
4 out of 4 sites PASSED consistently   
TESTER    : HP15
PDL           : UD 14 100   
TP              : 415B_F1_25_REV0033   
LB              : 0022508A-2   
ILN             : 4154793   
site1 - PASS   
site2 - PASS   
site3 - PASS  
site4 - PASS  </t>
        </r>
      </text>
    </comment>
    <comment ref="J21" authorId="1">
      <text>
        <r>
          <rPr>
            <b/>
            <sz val="9"/>
            <color indexed="81"/>
            <rFont val="Tahoma"/>
            <family val="2"/>
          </rPr>
          <t xml:space="preserve">FZARA:   
05/08/2017   
4 out of 4 sites PASSED consistently   
TESTER    : HP16
PDL           : UD 14 100   
TP              : 415B_F1_25_REV1401   
LB              : 0022508A-2   
ILN             : 3679002   
site1 - PASS   
site2 - PASS   
site3 - PASS  
site4 - PASS   </t>
        </r>
      </text>
    </comment>
    <comment ref="K21" authorId="1">
      <text>
        <r>
          <rPr>
            <b/>
            <sz val="9"/>
            <color indexed="81"/>
            <rFont val="Tahoma"/>
            <family val="2"/>
          </rPr>
          <t>FZARA:   
02/12/2018   
3 out of 4 sites PASSED consistently   
TESTER    : HP22
PDL           : UD 14 100   
TP              : 415B_F1_25_REV0036  
LB              : 0022508A-2   
ILN             : 4086328   
site1 - FAIL   (V36_ate)
site2 - PASS   
site3 - PASS  
site4 - PASS
10/17/2017   
3 out of 4 sites PASSED consistently   
TESTER    : HP22
PDL           : UD 14 100   
TP              : 415B_F1_25_REV0033  
LB              : 0022508A-2   
ILN             : 4086328   
site1 - FAIL   (V36_ate)
site2 - PASS   
site3 - FAIL   (V36_ate)
site4 - PASS</t>
        </r>
      </text>
    </comment>
    <comment ref="L21" authorId="1">
      <text>
        <r>
          <rPr>
            <b/>
            <sz val="9"/>
            <color indexed="81"/>
            <rFont val="Tahoma"/>
            <family val="2"/>
          </rPr>
          <t>FZARA:   
11/11/2017   
3 out of 4 sites PASSED consistently   
TESTER    : HP12   
PDL           : UD 14 100   
TP              : 415B_F1_25_REV0033   
LB              : 0022508A-1   
ILN             : 4220478   
site1 - PASS   
site2 - PASS   
site3 - FAIL - SB509 V36_ate_stand   
site4 - PASS   
*disqualified by Denis/Mehdi</t>
        </r>
      </text>
    </comment>
    <comment ref="N21" authorId="1">
      <text>
        <r>
          <rPr>
            <b/>
            <sz val="9"/>
            <color indexed="81"/>
            <rFont val="Tahoma"/>
            <family val="2"/>
          </rPr>
          <t xml:space="preserve">FZARA:   
3/02/2017   
4 out of 4 sites PASSED consistently   
TESTER    : HP14   
PDL           : UD 14 100   
TP              : 415B_F1_25_REV1401   
LB              : 0022508A-1   
ILN             : 3475287   
site1 - PASS   
site2 - PASS   
site3 - PASS  
site4 - PASS   
</t>
        </r>
      </text>
    </comment>
    <comment ref="O21" authorId="3">
      <text>
        <r>
          <rPr>
            <b/>
            <sz val="9"/>
            <color indexed="81"/>
            <rFont val="Tahoma"/>
            <family val="2"/>
          </rPr>
          <t>Cena, Nafson:</t>
        </r>
        <r>
          <rPr>
            <sz val="9"/>
            <color indexed="81"/>
            <rFont val="Tahoma"/>
            <family val="2"/>
          </rPr>
          <t xml:space="preserve">
05/22/2018
Tester not configured.
Need DPS4</t>
        </r>
      </text>
    </comment>
    <comment ref="P21" authorId="3">
      <text>
        <r>
          <rPr>
            <b/>
            <sz val="9"/>
            <color indexed="81"/>
            <rFont val="Tahoma"/>
            <family val="2"/>
          </rPr>
          <t>Cena, Nafson:</t>
        </r>
        <r>
          <rPr>
            <sz val="9"/>
            <color indexed="81"/>
            <rFont val="Tahoma"/>
            <family val="2"/>
          </rPr>
          <t xml:space="preserve">
05/22/2018
Tester not configured.
Need DPS4</t>
        </r>
      </text>
    </comment>
    <comment ref="Q21" authorId="3">
      <text>
        <r>
          <rPr>
            <b/>
            <sz val="9"/>
            <color indexed="81"/>
            <rFont val="Tahoma"/>
            <family val="2"/>
          </rPr>
          <t>Cena, Nafson:</t>
        </r>
        <r>
          <rPr>
            <sz val="9"/>
            <color indexed="81"/>
            <rFont val="Tahoma"/>
            <family val="2"/>
          </rPr>
          <t xml:space="preserve">
05/22/2018
Tester not configured.
Need DPS4</t>
        </r>
      </text>
    </comment>
    <comment ref="R21" authorId="3">
      <text>
        <r>
          <rPr>
            <b/>
            <sz val="9"/>
            <color indexed="81"/>
            <rFont val="Tahoma"/>
            <family val="2"/>
          </rPr>
          <t>Cena, Nafson:</t>
        </r>
        <r>
          <rPr>
            <sz val="9"/>
            <color indexed="81"/>
            <rFont val="Tahoma"/>
            <family val="2"/>
          </rPr>
          <t xml:space="preserve">
05/22/2018
Tester not configured.
Need DPS4</t>
        </r>
      </text>
    </comment>
    <comment ref="S21" authorId="3">
      <text>
        <r>
          <rPr>
            <b/>
            <sz val="9"/>
            <color indexed="81"/>
            <rFont val="Tahoma"/>
            <family val="2"/>
          </rPr>
          <t>Cena, Nafson:</t>
        </r>
        <r>
          <rPr>
            <sz val="9"/>
            <color indexed="81"/>
            <rFont val="Tahoma"/>
            <family val="2"/>
          </rPr>
          <t xml:space="preserve">
05/22/2018
Tester not configured.
Need DPS4</t>
        </r>
      </text>
    </comment>
    <comment ref="T21" authorId="3">
      <text>
        <r>
          <rPr>
            <b/>
            <sz val="9"/>
            <color indexed="81"/>
            <rFont val="Tahoma"/>
            <family val="2"/>
          </rPr>
          <t>Cena, Nafson:</t>
        </r>
        <r>
          <rPr>
            <sz val="9"/>
            <color indexed="81"/>
            <rFont val="Tahoma"/>
            <family val="2"/>
          </rPr>
          <t xml:space="preserve">
05/22/2018
Tester not configured.
Need DPS4</t>
        </r>
      </text>
    </comment>
    <comment ref="U21" authorId="3">
      <text>
        <r>
          <rPr>
            <b/>
            <sz val="9"/>
            <color indexed="81"/>
            <rFont val="Tahoma"/>
            <family val="2"/>
          </rPr>
          <t>Cena, Nafson:</t>
        </r>
        <r>
          <rPr>
            <sz val="9"/>
            <color indexed="81"/>
            <rFont val="Tahoma"/>
            <family val="2"/>
          </rPr>
          <t xml:space="preserve">
05/22/2018
Tester not configured.
Need DPS4</t>
        </r>
      </text>
    </comment>
    <comment ref="V21" authorId="3">
      <text>
        <r>
          <rPr>
            <b/>
            <sz val="9"/>
            <color indexed="81"/>
            <rFont val="Tahoma"/>
            <family val="2"/>
          </rPr>
          <t>Cena, Nafson:</t>
        </r>
        <r>
          <rPr>
            <sz val="9"/>
            <color indexed="81"/>
            <rFont val="Tahoma"/>
            <family val="2"/>
          </rPr>
          <t xml:space="preserve">
05/22/2018
Tester not configured.
Need DPS4</t>
        </r>
      </text>
    </comment>
    <comment ref="W21" authorId="3">
      <text>
        <r>
          <rPr>
            <b/>
            <sz val="9"/>
            <color indexed="81"/>
            <rFont val="Tahoma"/>
            <family val="2"/>
          </rPr>
          <t>Cena, Nafson:</t>
        </r>
        <r>
          <rPr>
            <sz val="9"/>
            <color indexed="81"/>
            <rFont val="Tahoma"/>
            <family val="2"/>
          </rPr>
          <t xml:space="preserve">
05/22/2018
Tester not configured.
Need DPS4</t>
        </r>
      </text>
    </comment>
    <comment ref="X21" authorId="3">
      <text>
        <r>
          <rPr>
            <b/>
            <sz val="9"/>
            <color indexed="81"/>
            <rFont val="Tahoma"/>
            <family val="2"/>
          </rPr>
          <t>Cena, Nafson:</t>
        </r>
        <r>
          <rPr>
            <sz val="9"/>
            <color indexed="81"/>
            <rFont val="Tahoma"/>
            <family val="2"/>
          </rPr>
          <t xml:space="preserve">
05/22/2018
Tester not configured.
Need DPS4</t>
        </r>
      </text>
    </comment>
    <comment ref="Y21" authorId="3">
      <text>
        <r>
          <rPr>
            <b/>
            <sz val="9"/>
            <color indexed="81"/>
            <rFont val="Tahoma"/>
            <family val="2"/>
          </rPr>
          <t>Cena, Nafson:</t>
        </r>
        <r>
          <rPr>
            <sz val="9"/>
            <color indexed="81"/>
            <rFont val="Tahoma"/>
            <family val="2"/>
          </rPr>
          <t xml:space="preserve">
05/22/2018
Tester not configured.
Need DPS4</t>
        </r>
      </text>
    </comment>
    <comment ref="Z21" authorId="5">
      <text>
        <r>
          <rPr>
            <b/>
            <sz val="8"/>
            <color indexed="81"/>
            <rFont val="Tahoma"/>
            <family val="2"/>
          </rPr>
          <t>EESGU:   
08/08/2018
3 out of 4 sites PASSED consistently   
TP / rev     : 415B_FT1_30 rev1600
LB              : TELB041713
site1 - PASS   
site2 - PASS   
site3 - FAIL  SB382 (PRODUCT_MODE_LP_R2_lpmu_reset_ft_sb)
site4 - PASS</t>
        </r>
      </text>
    </comment>
    <comment ref="AA21" authorId="3">
      <text>
        <r>
          <rPr>
            <b/>
            <sz val="9"/>
            <color indexed="81"/>
            <rFont val="Tahoma"/>
            <family val="2"/>
          </rPr>
          <t>Cena, Nafson:</t>
        </r>
        <r>
          <rPr>
            <sz val="9"/>
            <color indexed="81"/>
            <rFont val="Tahoma"/>
            <family val="2"/>
          </rPr>
          <t xml:space="preserve">
05/22/2018
Tester not configured.
Need DPS4</t>
        </r>
      </text>
    </comment>
    <comment ref="AB21" authorId="3">
      <text>
        <r>
          <rPr>
            <b/>
            <sz val="9"/>
            <color indexed="81"/>
            <rFont val="Tahoma"/>
            <family val="2"/>
          </rPr>
          <t>Cena, Nafson:</t>
        </r>
        <r>
          <rPr>
            <sz val="9"/>
            <color indexed="81"/>
            <rFont val="Tahoma"/>
            <family val="2"/>
          </rPr>
          <t xml:space="preserve">
05/22/2018
Tester not configured.
Need DPS4</t>
        </r>
      </text>
    </comment>
    <comment ref="AC21" authorId="3">
      <text>
        <r>
          <rPr>
            <b/>
            <sz val="9"/>
            <color indexed="81"/>
            <rFont val="Tahoma"/>
            <family val="2"/>
          </rPr>
          <t>Cena, Nafson:</t>
        </r>
        <r>
          <rPr>
            <sz val="9"/>
            <color indexed="81"/>
            <rFont val="Tahoma"/>
            <family val="2"/>
          </rPr>
          <t xml:space="preserve">
05/22/2018
Tester not configured.
Need DPS4</t>
        </r>
      </text>
    </comment>
    <comment ref="AD21" authorId="3">
      <text>
        <r>
          <rPr>
            <b/>
            <sz val="9"/>
            <color indexed="81"/>
            <rFont val="Tahoma"/>
            <family val="2"/>
          </rPr>
          <t>Cena, Nafson:</t>
        </r>
        <r>
          <rPr>
            <sz val="9"/>
            <color indexed="81"/>
            <rFont val="Tahoma"/>
            <family val="2"/>
          </rPr>
          <t xml:space="preserve">
05/22/2018
Tester not configured.
Need DPS4</t>
        </r>
      </text>
    </comment>
    <comment ref="AE21" authorId="3">
      <text>
        <r>
          <rPr>
            <b/>
            <sz val="9"/>
            <color indexed="81"/>
            <rFont val="Tahoma"/>
            <family val="2"/>
          </rPr>
          <t>Cena, Nafson:</t>
        </r>
        <r>
          <rPr>
            <sz val="9"/>
            <color indexed="81"/>
            <rFont val="Tahoma"/>
            <family val="2"/>
          </rPr>
          <t xml:space="preserve">
05/22/2018
Tester not configured.
Need DPS4</t>
        </r>
      </text>
    </comment>
    <comment ref="AF21" authorId="1">
      <text>
        <r>
          <rPr>
            <b/>
            <sz val="9"/>
            <color indexed="81"/>
            <rFont val="Tahoma"/>
            <family val="2"/>
          </rPr>
          <t>CAMES:   
08/03/2018   
4 out of 4 sites PASSED consistently   
based on EMAIL
Flexi Qual: TQFP100 @ HP-34</t>
        </r>
      </text>
    </comment>
    <comment ref="F22" authorId="3">
      <text>
        <r>
          <rPr>
            <b/>
            <sz val="9"/>
            <color indexed="81"/>
            <rFont val="Tahoma"/>
            <family val="2"/>
          </rPr>
          <t>Cena, Nafson:</t>
        </r>
        <r>
          <rPr>
            <sz val="9"/>
            <color indexed="81"/>
            <rFont val="Tahoma"/>
            <family val="2"/>
          </rPr>
          <t xml:space="preserve">
05/05/16
lot: 1787576/1
dev: ES32L476ZGT6U$P4
rev: 1300
No TSV</t>
        </r>
      </text>
    </comment>
    <comment ref="H22" authorId="9">
      <text>
        <r>
          <rPr>
            <b/>
            <sz val="9"/>
            <color indexed="81"/>
            <rFont val="Tahoma"/>
            <family val="2"/>
          </rPr>
          <t>Rose:
10/01/2018
ILN:   5139801
PDL: UD 20 144
LB:    0022509-1
REV:  1600
PROG: 415B_FT_PROGS_1600 
Site1: INTERMITTENTLY PASSING
SB496 v36_ate_standby_retest_consumptions_dc
Site2: PASSED consistently
------------------
King Brian Oliver Macaraeg:</t>
        </r>
        <r>
          <rPr>
            <sz val="9"/>
            <color indexed="81"/>
            <rFont val="Tahoma"/>
            <family val="2"/>
          </rPr>
          <t xml:space="preserve">
ILN:4738243
Sites Failed intermitently on both sites
V36_ate </t>
        </r>
      </text>
    </comment>
    <comment ref="K22" authorId="11">
      <text>
        <r>
          <rPr>
            <b/>
            <sz val="9"/>
            <color indexed="81"/>
            <rFont val="Tahoma"/>
            <family val="2"/>
          </rPr>
          <t>EESGU:</t>
        </r>
        <r>
          <rPr>
            <sz val="9"/>
            <color indexed="81"/>
            <rFont val="Tahoma"/>
            <family val="2"/>
          </rPr>
          <t xml:space="preserve">
09/06/2018
LB: TELB041685 and TELB041686
2/2 sites failed
site 1 - SBIN496 V36_ate_standby_retest_consumptions_dc_sb
site 2 - SBIN510 pk_OPTION_BYTES_POKAYOKE_ft_sb</t>
        </r>
      </text>
    </comment>
    <comment ref="L22" authorId="3">
      <text>
        <r>
          <rPr>
            <b/>
            <sz val="9"/>
            <color indexed="81"/>
            <rFont val="Tahoma"/>
            <family val="2"/>
          </rPr>
          <t>Cena, Nafson:</t>
        </r>
        <r>
          <rPr>
            <sz val="9"/>
            <color indexed="81"/>
            <rFont val="Tahoma"/>
            <family val="2"/>
          </rPr>
          <t xml:space="preserve">
12/06/16
2/2 PASSED
lot: 3239343
dev: 32L476ZGT6$44
rev: 1401
LB:0022509-1</t>
        </r>
      </text>
    </comment>
    <comment ref="N22" authorId="11">
      <text>
        <r>
          <rPr>
            <b/>
            <sz val="9"/>
            <color indexed="81"/>
            <rFont val="Tahoma"/>
            <family val="2"/>
          </rPr>
          <t xml:space="preserve">Paul Dean Albert Mendoza:
</t>
        </r>
        <r>
          <rPr>
            <sz val="9"/>
            <color indexed="81"/>
            <rFont val="Tahoma"/>
            <family val="2"/>
          </rPr>
          <t xml:space="preserve">
8/21/2018
Lot:  4896768
TP:  415B_F1_25 rev 1600
Tester: HP14
LB: TELB041686 &amp; TELB048779
Result:  1 out of 2 sites passed.
Site 1 consistently failing at 10x looptests due to due to SB496 V36_ate_standby.. 
Site 2 consistently passing at 10x looptests.</t>
        </r>
      </text>
    </comment>
    <comment ref="P22" authorId="6">
      <text>
        <r>
          <rPr>
            <b/>
            <sz val="9"/>
            <color indexed="81"/>
            <rFont val="Tahoma"/>
            <family val="2"/>
          </rPr>
          <t>FZARA:   
09/08/2018   
2 out of 2 sites PASSED consistently   
TESTER    : HP19
PDL           : UD 20 144   
TP              : 415B_F1_25_REV1600
LB              : 0022509-2   
ILN             : 4896768   
site1 - PASS   
site2 - PASS 
======================================
09/08/2018
1 out of 2 sites PASSED consistently
TESTER    : HP19
PDL           : UD 20 144   
TP              : 415B_F2_130_REV1600
LB              : 0022509-2   
ILN             : 4896768   
site1 - PASSING but encountering consecutive SB10 VssD_bonding_
site2 - PASS
*site1 possible due to TEMP related issues, need other tester to check site 1 issue.</t>
        </r>
      </text>
    </comment>
    <comment ref="V22" authorId="11">
      <text>
        <r>
          <rPr>
            <b/>
            <sz val="9"/>
            <color indexed="81"/>
            <rFont val="Tahoma"/>
            <family val="2"/>
          </rPr>
          <t>Paul Dean Albert Mendoza:</t>
        </r>
        <r>
          <rPr>
            <sz val="9"/>
            <color indexed="81"/>
            <rFont val="Tahoma"/>
            <family val="2"/>
          </rPr>
          <t xml:space="preserve">
8/5/2018
TP:415B_F1_25 rev1600
LB: TELB041686
2/2 sites failed due to SB496  V36_ate
</t>
        </r>
      </text>
    </comment>
    <comment ref="F23" authorId="1">
      <text>
        <r>
          <rPr>
            <b/>
            <sz val="9"/>
            <color indexed="81"/>
            <rFont val="Tahoma"/>
            <family val="2"/>
          </rPr>
          <t xml:space="preserve">FZARA:   
03/29/2017   
2 out of 2 sites PASSED consistently   
TESTER    : HP08
PDL           : C1 07 132   
TP              : 415B_F1_25_REV1401  
LB              : 0022766-3   
ILN             : 3447820   
site1 - PASS   
site2 - PASS </t>
        </r>
      </text>
    </comment>
    <comment ref="G23" authorId="1">
      <text>
        <r>
          <rPr>
            <b/>
            <sz val="9"/>
            <color indexed="81"/>
            <rFont val="Tahoma"/>
            <family val="2"/>
          </rPr>
          <t xml:space="preserve">FZARA:   
03/20/2017   
1 out of 2 sites PASSED consistently   
TESTER    : HP15
PDL           : C1 07 132   
TP              : 415B_F1_25_REV1401 
LB              : 0022766-3
ILN             : 3467488   
site1 - PASS   
site2 - FAIL </t>
        </r>
      </text>
    </comment>
    <comment ref="I23" authorId="1">
      <text>
        <r>
          <rPr>
            <b/>
            <sz val="9"/>
            <color indexed="81"/>
            <rFont val="Tahoma"/>
            <family val="2"/>
          </rPr>
          <t xml:space="preserve">FZARA:   
9/30/2017   
2 out of 2 sites PASSED consistently   
TESTER    : HP07
PDL           : C1 07 132   
TP              : 415B_F1_25_REV0033   
LB              : 0022766-2   
ILN             : 4057169   
site1 - PASS   
site2 - PASS </t>
        </r>
      </text>
    </comment>
    <comment ref="J23" authorId="1">
      <text>
        <r>
          <rPr>
            <b/>
            <sz val="9"/>
            <color indexed="81"/>
            <rFont val="Tahoma"/>
            <family val="2"/>
          </rPr>
          <t xml:space="preserve">FZARA:   
07/10/2017   
2 out of 2 sites PASSED consistently   
TESTER    : HP16
PDL           : C1 07 132   
TP              : 415B_F1_25_REV1401 
LB              : 0022766-2
ILN             : 3834159   
site1 - PASS   
site2 - PASS </t>
        </r>
      </text>
    </comment>
    <comment ref="L23" authorId="3">
      <text>
        <r>
          <rPr>
            <b/>
            <sz val="9"/>
            <color indexed="81"/>
            <rFont val="Tahoma"/>
            <family val="2"/>
          </rPr>
          <t>Cena, Nafson:</t>
        </r>
        <r>
          <rPr>
            <sz val="9"/>
            <color indexed="81"/>
            <rFont val="Tahoma"/>
            <family val="2"/>
          </rPr>
          <t xml:space="preserve">
03/28/17
2/2 sites PASSED
Lot: 3447820
REV: 1401
LB: 0022766-3</t>
        </r>
      </text>
    </comment>
    <comment ref="O23" authorId="3">
      <text>
        <r>
          <rPr>
            <b/>
            <sz val="9"/>
            <color indexed="81"/>
            <rFont val="Tahoma"/>
            <family val="2"/>
          </rPr>
          <t>Cena, Nafson:</t>
        </r>
        <r>
          <rPr>
            <sz val="9"/>
            <color indexed="81"/>
            <rFont val="Tahoma"/>
            <family val="2"/>
          </rPr>
          <t xml:space="preserve">
07/21/17
2/2 sites PASSED
Lot: 3901746
REV: 1401
LB: 0022766-1</t>
        </r>
      </text>
    </comment>
    <comment ref="R23" authorId="1">
      <text>
        <r>
          <rPr>
            <b/>
            <sz val="9"/>
            <color indexed="81"/>
            <rFont val="Tahoma"/>
            <family val="2"/>
          </rPr>
          <t>FZARA:   
03/28/2017   
2 out of 2 sites PASSED consistently   
TESTER    : HP09
PDL           : C1 07 132   
TP              : 415B_F1_25_REV1401  
LB              : 0022766-3   
ILN             : 3397762   
site1 - PASS   
site2 - PASS</t>
        </r>
      </text>
    </comment>
    <comment ref="T23" authorId="11">
      <text>
        <r>
          <rPr>
            <b/>
            <sz val="9"/>
            <color indexed="81"/>
            <rFont val="Tahoma"/>
            <family val="2"/>
          </rPr>
          <t>Paul Dean Albert Mendoza:</t>
        </r>
        <r>
          <rPr>
            <sz val="9"/>
            <color indexed="81"/>
            <rFont val="Tahoma"/>
            <family val="2"/>
          </rPr>
          <t xml:space="preserve">
07/12/2018
TP: 415B_F1_25 rev1600
LB: TELB042379
1 of 2 sites passed:
Site 1 -&gt; Passed
Site 2 -&gt; intermittently failing SB496 especially if only site 2 is being used at test</t>
        </r>
      </text>
    </comment>
    <comment ref="AC23" authorId="4">
      <text>
        <r>
          <rPr>
            <b/>
            <sz val="9"/>
            <color indexed="81"/>
            <rFont val="Tahoma"/>
            <family val="2"/>
          </rPr>
          <t>FZARA:   
08/07/2017   
2 out of 2 sites PASSED consistently   
TESTER    : HP30
PDL           : C1 07 132   
TP              : 415B_F1_25_REV1401 
LB              : 0022766-2
ILN             : 3936916   
site1 - PASS   
site2 - PASS 
*NOTE - over rejection of V36 possible tester
related for PS800</t>
        </r>
      </text>
    </comment>
    <comment ref="AD23" authorId="4">
      <text>
        <r>
          <rPr>
            <b/>
            <sz val="9"/>
            <color indexed="81"/>
            <rFont val="Tahoma"/>
            <family val="2"/>
          </rPr>
          <t>FZARA:   
10/05/2017   
2 out of 2 sites PASSED consistently   
TESTER    : HP31
PDL           : C1 07 132   
TP              : 415B_F1_25_REV0033 
LB              : 0022766-1
ILN             : 4006466   
site1 - PASS   
site2 - PASS 
*NOTE - over rejection of V36 possible tester
related for PS800</t>
        </r>
      </text>
    </comment>
    <comment ref="F24" authorId="3">
      <text>
        <r>
          <rPr>
            <b/>
            <sz val="9"/>
            <color indexed="81"/>
            <rFont val="Tahoma"/>
            <family val="2"/>
          </rPr>
          <t>FZARA:
6/27/2017
4 out of 4 sites PASSED consistently
TESTER    : HP08
PDL           : UD 14 100
TP              : 416V_F10_25_REV1403
LB              : 0011347-1
ILN             : 3826063
site1 - PASS
site2 - PASS
site3 - PASS
site4 - PASS</t>
        </r>
      </text>
    </comment>
    <comment ref="G24" authorId="3">
      <text>
        <r>
          <rPr>
            <b/>
            <sz val="9"/>
            <color indexed="81"/>
            <rFont val="Tahoma"/>
            <family val="2"/>
          </rPr>
          <t>FZARA:
7/26/2017
4 out of 4 sites PASSED consistently
TESTER    : HP15
PDL           : UD 14 100
TP              : 416V_F10_25_REV1403
LB              : 0011347-2
ILN             : 3902393
site1 - PASS
site2 - PASS
site3 - PASS
site4 - PASS</t>
        </r>
      </text>
    </comment>
    <comment ref="H24" authorId="8">
      <text>
        <r>
          <rPr>
            <sz val="9"/>
            <color indexed="81"/>
            <rFont val="Tahoma"/>
            <family val="2"/>
          </rPr>
          <t>FZARA
07/01/2018   
TESTER - HP24   
PDL - UD 14 100   
TP - 416V_F10_25
REV - 1403
LB - TELB039768   
ILN - 4873580
site1 - PASSING SINGLE SITE BUT FAILING SB417 VOS11reg_Load_levels_dc when all sites enabled
site2 - PASSING SINGLE SITE BUT FAILING SB417 VOS11reg_Load_levels_dc when all sites enabled
site3 - PASSING SINGLE SITE BUT FAILING SB417 VOS11reg_Load_levels_dc when all sites enabled
site4 - PASSING SINGLE SITE BUT FAILING SB417 VOS11reg_Load_levels_dc when all sites enabled
intermitent device response,
possible due to tester timing issue,
all 4 sites passing if tested SINGLE SITE,
Full tester diag passed.</t>
        </r>
      </text>
    </comment>
    <comment ref="L24" authorId="3">
      <text>
        <r>
          <rPr>
            <b/>
            <sz val="9"/>
            <color indexed="81"/>
            <rFont val="Tahoma"/>
            <family val="2"/>
          </rPr>
          <t>FZARA:
10/18/2017
4 out of 4 sites PASSED consistently
TESTER    : HP12
PDL           : UD 14 100
TP              : 416V_F10_25_REV1403
LB              : 0011347-2
ILN             : 4151079
site1 - PASS
site2 - PASS
site3 - PASS
site4 - PASS</t>
        </r>
      </text>
    </comment>
    <comment ref="N24" authorId="3">
      <text>
        <r>
          <rPr>
            <b/>
            <sz val="9"/>
            <color indexed="81"/>
            <rFont val="Tahoma"/>
            <family val="2"/>
          </rPr>
          <t>FZARA:
7/07/2017
4 out of 4 sites PASSED consistently
TESTER    : HP14
PDL           : UD 14 100
TP              : 416V_F10_25_REV1403
LB              : 0011347-1
ILN             : 3847615
site1 - PASS
site2 - PASS
site3 - PASS
site4 - PASS</t>
        </r>
      </text>
    </comment>
    <comment ref="O24" authorId="3">
      <text>
        <r>
          <rPr>
            <b/>
            <sz val="9"/>
            <color indexed="81"/>
            <rFont val="Tahoma"/>
            <family val="2"/>
          </rPr>
          <t xml:space="preserve">NCENA
10/26/2017
4/4 sites PASSED
Lot: 4187252
Rev: 1403
LB: 0011347-1
</t>
        </r>
      </text>
    </comment>
    <comment ref="Q24" authorId="2">
      <text>
        <r>
          <rPr>
            <b/>
            <sz val="9"/>
            <color indexed="81"/>
            <rFont val="Tahoma"/>
            <family val="2"/>
          </rPr>
          <t xml:space="preserve">PAUL MENDOZA:
</t>
        </r>
        <r>
          <rPr>
            <sz val="9"/>
            <color indexed="81"/>
            <rFont val="Calibri"/>
            <family val="2"/>
            <scheme val="minor"/>
          </rPr>
          <t xml:space="preserve">
06/25/17
Lot:  Correl/3826063
LB:  TELB039768/TELB042778
TP:  416V_F10_25 rev 1403
Result:  All 4 sites failed Bin 417 VOS11re.</t>
        </r>
        <r>
          <rPr>
            <b/>
            <sz val="9"/>
            <color indexed="81"/>
            <rFont val="Tahoma"/>
            <family val="2"/>
          </rPr>
          <t xml:space="preserve">
</t>
        </r>
      </text>
    </comment>
    <comment ref="T24" authorId="5">
      <text>
        <r>
          <rPr>
            <b/>
            <sz val="8"/>
            <color indexed="81"/>
            <rFont val="Tahoma"/>
            <family val="2"/>
          </rPr>
          <t>FZARA:
9/07/2017
4 out of 4 sites PASSED consistently
TESTER    : HP21
PDL           : UD 14 100
TP              : 416V_F10_25_REV1403
LB              : 0011347-1
ILN             : 4053034
site1 - PASS
site2 - PASS
site3 - PASS
site4 - PASS</t>
        </r>
      </text>
    </comment>
    <comment ref="U24" authorId="3">
      <text>
        <r>
          <rPr>
            <b/>
            <sz val="9"/>
            <color indexed="81"/>
            <rFont val="Tahoma"/>
            <family val="2"/>
          </rPr>
          <t>FZARA:
10/09/2017
4 out of 4 sites PASSED consistently
TESTER    : HP11
PDL           : UD 14 100
TP              : 416V_F10_25_REV1403
LB              : 0011347-8
ILN             : 4134562
site1 - PASS
site2 - PASS
site3 - PASS
site4 - PASS</t>
        </r>
      </text>
    </comment>
    <comment ref="V24" authorId="3">
      <text>
        <r>
          <rPr>
            <b/>
            <sz val="9"/>
            <color indexed="81"/>
            <rFont val="Tahoma"/>
            <family val="2"/>
          </rPr>
          <t>FZARA:
11/10/2017
4 out of 4 sites PASSED consistently
TESTER    : HP18
PDL           : UD 14 100
TP              : 416V_F10_25_REV1403
LB              : 0011347-1
ILN             : 4135387
site1 - PASS
site2 - PASS
site3 - PASS
site4 - PASS</t>
        </r>
      </text>
    </comment>
    <comment ref="X24" authorId="3">
      <text>
        <r>
          <rPr>
            <b/>
            <sz val="9"/>
            <color indexed="81"/>
            <rFont val="Tahoma"/>
            <family val="2"/>
          </rPr>
          <t>FZARA:
3/21/2017
4 out of 4 sites PASSED consistently
TESTER    : HP20
PDL           : UD 14 100
TP              : 416V_F10_25_REV1403
LB              : 0011347-1
ILN             : 3516593
site1 - PASS
site2 - PASS
site3 - PASS
site4 - PASS</t>
        </r>
      </text>
    </comment>
    <comment ref="Y24" authorId="3">
      <text>
        <r>
          <rPr>
            <b/>
            <sz val="9"/>
            <color indexed="81"/>
            <rFont val="Tahoma"/>
            <family val="2"/>
          </rPr>
          <t>FZARA:
5/25/2017
4 out of 4 sites PASSED consistently
TESTER    : HP25
PDL           : UD 14 100
TP              : 416V_F10_25_REV1403
LB              : 0011347-1
ILN             : 3740091
site1 - PASS
site2 - PASS
site3 - PASS
site4 - PASS</t>
        </r>
      </text>
    </comment>
    <comment ref="Z24" authorId="3">
      <text>
        <r>
          <rPr>
            <b/>
            <sz val="9"/>
            <color indexed="81"/>
            <rFont val="Tahoma"/>
            <family val="2"/>
          </rPr>
          <t>FZARA:
8/08/2018
4 out of 4 sites PASSED consistently
TESTER    : HP26
PDL           : UD 14 100
TP              : 416V_F10_25_REV1403
LB              : 0011347-2
ILN             : CORREL
site1 - PASS
site2 - PASS
site3 - PASS
site4 - PASS
passing consistently after tester fix c/o mike
=============================================
FZARA:
6/13/2017
4 out of 4 sites PASSED consistently
TESTER    : HP26
PDL           : UD 14 100
TP              : 416V_F10_25_REV1403
LB              : 0011347-2
ILN             : 3764600
site1 - PASS
site2 - PASS
site3 - PASS
site4 - PASS (high rejection SB354 - HSE25M_Imin_o)</t>
        </r>
      </text>
    </comment>
    <comment ref="AA24" authorId="8">
      <text>
        <r>
          <rPr>
            <sz val="9"/>
            <color indexed="81"/>
            <rFont val="Tahoma"/>
            <family val="2"/>
          </rPr>
          <t>FZARA
07/01/2018   
TESTER - HP27
PDL - UD 14 100   
TP - 416V_F10_25
REV - 1403
LB - TELB039768   
ILN - 4873580
site1 - PASSING SINGLE SITE BUT FAILING SB417 VOS11reg_Load_levels_dc when all sites enabled
site2 - PASSING SINGLE SITE BUT FAILING SB417 VOS11reg_Load_levels_dc when all sites enabled
site3 - PASSING SINGLE SITE BUT FAILING SB417 VOS11reg_Load_levels_dc when all sites enabled
site4 - PASSING SINGLE SITE BUT FAILING SB417 VOS11reg_Load_levels_dc when all sites enabled
intermitent device response,
possible due to tester timing issue,
all 4 sites passing if tested SINGLE SITE,
================================================
Previously passing 4 of 4 sites</t>
        </r>
      </text>
    </comment>
    <comment ref="AB24" authorId="8">
      <text>
        <r>
          <rPr>
            <sz val="9"/>
            <color indexed="81"/>
            <rFont val="Tahoma"/>
            <family val="2"/>
          </rPr>
          <t xml:space="preserve">FZARA
08/04/2018   
TESTER - HP28
PDL - UD 14 100   
TP - 416V_F10_25
REV - 1403
LB - 043305
ILN - CORREL
site1 - PASSING SINGLE SITE BUT FAILING SB417 VOS11reg_Load_levels_dc when all sites enabled
site2 - PASSING SINGLE SITE BUT FAILING SB417 VOS11reg_Load_levels_dc when all sites enabled
site3 - PASSING SINGLE SITE BUT FAILING SB417 VOS11reg_Load_levels_dc when all sites enabled
site4 - PASSING SINGLE SITE BUT FAILING SB417 VOS11reg_Load_levels_dc when all sites enabled
intermitent device response,
possible due to tester timing issue,
all 4 sites passing if tested SINGLE SITE,
</t>
        </r>
      </text>
    </comment>
    <comment ref="AD24" authorId="8">
      <text>
        <r>
          <rPr>
            <sz val="9"/>
            <color indexed="81"/>
            <rFont val="Tahoma"/>
            <family val="2"/>
          </rPr>
          <t>CAMES: part of PS800 flexibility qual (9/24)
SITE1 to 4 - failed SB167 E2D_RdDiff_acc_Ws1Rglmarg_mem_eep_ft 
affected pin:
SITE1 - 10111
SITE2 - 10616
SITE3 - 10905
SITE4 - 11301
DPS = 1,2</t>
        </r>
      </text>
    </comment>
    <comment ref="AF24" authorId="2">
      <text>
        <r>
          <rPr>
            <b/>
            <sz val="9"/>
            <color indexed="81"/>
            <rFont val="Tahoma"/>
            <family val="2"/>
          </rPr>
          <t>PDAME
   8/2/2018
Units Used: Correl units (Good)
TargetDev: 32L151VBT6$P6
TP: 416V_F10_25rev1403
LB: TELB042778
SITE 1: FAIL - VOS11re
SITE 2: FAIL - VOS11re
SITE 3: FAIL - VOS11re
SITE 4: FAIL - VOS11re
Note: Sites passed when tested individually</t>
        </r>
      </text>
    </comment>
    <comment ref="G25" authorId="3">
      <text>
        <r>
          <rPr>
            <b/>
            <sz val="9"/>
            <color indexed="81"/>
            <rFont val="Tahoma"/>
            <family val="2"/>
          </rPr>
          <t>FZARA:
3/24/2017
4 out of 4 sites PASSED consistently
TESTER    : HP15
PDL           : C1 07 100
TP              : 416V_F10_25_REV1403
LB              : 0019491-1
ILN             : 3452697
site1 - PASS
site2 - PASS
site3 - PASS
site4 - PASS</t>
        </r>
      </text>
    </comment>
    <comment ref="I25" authorId="3">
      <text>
        <r>
          <rPr>
            <b/>
            <sz val="9"/>
            <color indexed="81"/>
            <rFont val="Tahoma"/>
            <family val="2"/>
          </rPr>
          <t>FZARA:
7/29/2017
4 out of 4 sites PASSED consistently
TESTER    : HP07
PDL           : C1 07 100
TP              : 416V_F10_25_REV1403
LB              : 0025661-2
ILN             : 3880537
site1 - PASS
site2 - PASS
site3 - PASS
site4 - PASS</t>
        </r>
      </text>
    </comment>
    <comment ref="J25" authorId="3">
      <text>
        <r>
          <rPr>
            <b/>
            <sz val="9"/>
            <color indexed="81"/>
            <rFont val="Tahoma"/>
            <family val="2"/>
          </rPr>
          <t>FZARA:
11/01/2017
4 out of 4 sites PASSED consistently
TESTER    : HP16
PDL           : C1 07 100
TP              : 416V_F10_25_REV1403
LB              : 0017527-BT-2
ILN             : 4217225
site1 - PASS
site2 - PASS
site3 - PASS
site4 - PASS</t>
        </r>
      </text>
    </comment>
    <comment ref="S25" authorId="2">
      <text>
        <r>
          <rPr>
            <b/>
            <sz val="9"/>
            <color indexed="81"/>
            <rFont val="Tahoma"/>
            <family val="2"/>
          </rPr>
          <t xml:space="preserve">FZARA:
6/17/2018   
4/4 sites failed     
PDL           : UD 14 100   
TP              : 416V_F10_25 REV1403  
LB              : 0018729-3
SITE 1: FAIL - VOS11re
SITE 2: FAIL - VOS11re
SITE 3: FAIL - VOS11re
SITE 4: FAIL - Open
</t>
        </r>
      </text>
    </comment>
    <comment ref="V25" authorId="1">
      <text>
        <r>
          <rPr>
            <b/>
            <sz val="9"/>
            <color indexed="81"/>
            <rFont val="Tahoma"/>
            <family val="2"/>
          </rPr>
          <t>FZARA:
10/23/2017
4 out of 4 sites PASSED consistently
TESTER : HP18
PDL    : C1 07 100
TP     : 416V_F10_25_1403
LB     : TELB044118
ILN    : correl
site1 - PASS
site2 - PASS
site3 - PASS
site4 - PASS</t>
        </r>
      </text>
    </comment>
    <comment ref="X25" authorId="3">
      <text>
        <r>
          <rPr>
            <b/>
            <sz val="9"/>
            <color indexed="81"/>
            <rFont val="Tahoma"/>
            <family val="2"/>
          </rPr>
          <t>4/19/17 failed: E2D_RdCkbd
4/4 sites
LB: 0018729-4 (TELB043847)
Lot used: 3561478</t>
        </r>
      </text>
    </comment>
    <comment ref="AD25" authorId="2">
      <text>
        <r>
          <rPr>
            <b/>
            <sz val="9"/>
            <color indexed="81"/>
            <rFont val="Tahoma"/>
            <family val="2"/>
          </rPr>
          <t xml:space="preserve">JCORP
6/9/2018   
4/4 sites failed     
PDL           : UD 14 100   
TP              : 416V_F10_25 REV1403  
LB              : 0018729-1
SITE 1: FAIL - VOS11re
SITE 2: FAIL - VOS11re
SITE 3: FAIL - standby_lsi_R         
SITE 4: FAIL - VOS11re
</t>
        </r>
      </text>
    </comment>
    <comment ref="X26" authorId="3">
      <text>
        <r>
          <rPr>
            <b/>
            <sz val="9"/>
            <color indexed="81"/>
            <rFont val="Tahoma"/>
            <family val="2"/>
          </rPr>
          <t>Cena, Nafson:</t>
        </r>
        <r>
          <rPr>
            <sz val="9"/>
            <color indexed="81"/>
            <rFont val="Tahoma"/>
            <family val="2"/>
          </rPr>
          <t xml:space="preserve">
05/24/2018
TP not configured. No _DD pin. For check of incoming new TP.</t>
        </r>
      </text>
    </comment>
    <comment ref="Y26" authorId="3">
      <text>
        <r>
          <rPr>
            <b/>
            <sz val="9"/>
            <color indexed="81"/>
            <rFont val="Tahoma"/>
            <family val="2"/>
          </rPr>
          <t>Cena, Nafson:</t>
        </r>
        <r>
          <rPr>
            <sz val="9"/>
            <color indexed="81"/>
            <rFont val="Tahoma"/>
            <family val="2"/>
          </rPr>
          <t xml:space="preserve">
05/24/2018
TP not configured. No _DD pin. For check of incoming new TP.</t>
        </r>
      </text>
    </comment>
    <comment ref="Z26" authorId="3">
      <text>
        <r>
          <rPr>
            <b/>
            <sz val="9"/>
            <color indexed="81"/>
            <rFont val="Tahoma"/>
            <family val="2"/>
          </rPr>
          <t>Cena, Nafson:</t>
        </r>
        <r>
          <rPr>
            <sz val="9"/>
            <color indexed="81"/>
            <rFont val="Tahoma"/>
            <family val="2"/>
          </rPr>
          <t xml:space="preserve">
05/24/2018
TP not configured. No _DD pin. For check of incoming new TP.</t>
        </r>
      </text>
    </comment>
    <comment ref="AA26" authorId="3">
      <text>
        <r>
          <rPr>
            <b/>
            <sz val="9"/>
            <color indexed="81"/>
            <rFont val="Tahoma"/>
            <family val="2"/>
          </rPr>
          <t>Cena, Nafson:</t>
        </r>
        <r>
          <rPr>
            <sz val="9"/>
            <color indexed="81"/>
            <rFont val="Tahoma"/>
            <family val="2"/>
          </rPr>
          <t xml:space="preserve">
05/24/2018
TP not configured. No _DD pin. For check of incoming new TP.</t>
        </r>
      </text>
    </comment>
    <comment ref="AB26" authorId="3">
      <text>
        <r>
          <rPr>
            <b/>
            <sz val="9"/>
            <color indexed="81"/>
            <rFont val="Tahoma"/>
            <family val="2"/>
          </rPr>
          <t>Cena, Nafson:</t>
        </r>
        <r>
          <rPr>
            <sz val="9"/>
            <color indexed="81"/>
            <rFont val="Tahoma"/>
            <family val="2"/>
          </rPr>
          <t xml:space="preserve">
05/24/2018
TP not configured. No _DD pin. For check of incoming new TP.</t>
        </r>
      </text>
    </comment>
    <comment ref="AC26" authorId="3">
      <text>
        <r>
          <rPr>
            <b/>
            <sz val="9"/>
            <color indexed="81"/>
            <rFont val="Tahoma"/>
            <family val="2"/>
          </rPr>
          <t>Cena, Nafson:</t>
        </r>
        <r>
          <rPr>
            <sz val="9"/>
            <color indexed="81"/>
            <rFont val="Tahoma"/>
            <family val="2"/>
          </rPr>
          <t xml:space="preserve">
05/24/2018
TP not configured. No _DD pin. For check of incoming new TP.</t>
        </r>
      </text>
    </comment>
    <comment ref="AD26" authorId="3">
      <text>
        <r>
          <rPr>
            <b/>
            <sz val="9"/>
            <color indexed="81"/>
            <rFont val="Tahoma"/>
            <family val="2"/>
          </rPr>
          <t>Cena, Nafson:</t>
        </r>
        <r>
          <rPr>
            <sz val="9"/>
            <color indexed="81"/>
            <rFont val="Tahoma"/>
            <family val="2"/>
          </rPr>
          <t xml:space="preserve">
05/24/2018
TP not configured. No _DD pin. For check of incoming new TP.</t>
        </r>
      </text>
    </comment>
    <comment ref="AE26" authorId="3">
      <text>
        <r>
          <rPr>
            <b/>
            <sz val="9"/>
            <color indexed="81"/>
            <rFont val="Tahoma"/>
            <family val="2"/>
          </rPr>
          <t>Cena, Nafson:</t>
        </r>
        <r>
          <rPr>
            <sz val="9"/>
            <color indexed="81"/>
            <rFont val="Tahoma"/>
            <family val="2"/>
          </rPr>
          <t xml:space="preserve">
05/24/2018
TP not configured. No _DD pin. For check of incoming new TP.</t>
        </r>
      </text>
    </comment>
    <comment ref="AF26" authorId="3">
      <text>
        <r>
          <rPr>
            <b/>
            <sz val="9"/>
            <color indexed="81"/>
            <rFont val="Tahoma"/>
            <family val="2"/>
          </rPr>
          <t>Cena, Nafson:</t>
        </r>
        <r>
          <rPr>
            <sz val="9"/>
            <color indexed="81"/>
            <rFont val="Tahoma"/>
            <family val="2"/>
          </rPr>
          <t xml:space="preserve">
05/24/2018
TP not configured. No _DD pin. For check of incoming new TP.</t>
        </r>
      </text>
    </comment>
    <comment ref="L27" authorId="3">
      <text>
        <r>
          <rPr>
            <b/>
            <sz val="9"/>
            <color indexed="81"/>
            <rFont val="Tahoma"/>
            <family val="2"/>
          </rPr>
          <t>FZARA:
02/26/18
device failure
short failure on all sites
tester related issue, possible due to DPS swap after multiple tester hangup
08/07/2017
3 out of 4 sites PASSED consistently
TESTER    : HP12
PDL           : UD 14 100
TP              : 418Z_F1_110_REV1703
LB              : 0011347-7
ILN             : 3951470
site1 - PASS
site2 - PASS
site3 - FAIL (SB158 - ADC_cal_code_)
site4 - PASS</t>
        </r>
      </text>
    </comment>
    <comment ref="Q27" authorId="2">
      <text>
        <r>
          <rPr>
            <b/>
            <sz val="9"/>
            <color indexed="81"/>
            <rFont val="Tahoma"/>
            <family val="2"/>
          </rPr>
          <t>06/20/17 - GALEJ
Device PASSED 4/4 sites.
REV: 1703
LB: 0011347-1
UNIT: CORREL</t>
        </r>
      </text>
    </comment>
    <comment ref="T27" authorId="3">
      <text>
        <r>
          <rPr>
            <b/>
            <sz val="9"/>
            <color indexed="81"/>
            <rFont val="Tahoma"/>
            <family val="2"/>
          </rPr>
          <t>Cena, Nafson:</t>
        </r>
        <r>
          <rPr>
            <sz val="9"/>
            <color indexed="81"/>
            <rFont val="Tahoma"/>
            <family val="2"/>
          </rPr>
          <t xml:space="preserve">
05/05/18
4/4 sites PASSED
Lot: 4700348
Rev: 1003
LB: 0011347-1</t>
        </r>
      </text>
    </comment>
    <comment ref="V27" authorId="3">
      <text>
        <r>
          <rPr>
            <b/>
            <sz val="9"/>
            <color indexed="81"/>
            <rFont val="Tahoma"/>
            <family val="2"/>
          </rPr>
          <t>Cena, Nafson:</t>
        </r>
        <r>
          <rPr>
            <sz val="9"/>
            <color indexed="81"/>
            <rFont val="Tahoma"/>
            <family val="2"/>
          </rPr>
          <t xml:space="preserve">
01/29/18
4/4 sites PASSED
Lot: 4425036
Rev: 1002
LB: 0011347-6</t>
        </r>
      </text>
    </comment>
    <comment ref="X27" authorId="3">
      <text>
        <r>
          <rPr>
            <b/>
            <sz val="9"/>
            <color indexed="81"/>
            <rFont val="Tahoma"/>
            <family val="2"/>
          </rPr>
          <t>Cena, Nafson:</t>
        </r>
        <r>
          <rPr>
            <sz val="9"/>
            <color indexed="81"/>
            <rFont val="Tahoma"/>
            <family val="2"/>
          </rPr>
          <t xml:space="preserve">
05/24/2018
TP not configured. No _DD pin. For check of incoming new TP.</t>
        </r>
      </text>
    </comment>
    <comment ref="Y27" authorId="3">
      <text>
        <r>
          <rPr>
            <b/>
            <sz val="9"/>
            <color indexed="81"/>
            <rFont val="Tahoma"/>
            <family val="2"/>
          </rPr>
          <t>Cena, Nafson:</t>
        </r>
        <r>
          <rPr>
            <sz val="9"/>
            <color indexed="81"/>
            <rFont val="Tahoma"/>
            <family val="2"/>
          </rPr>
          <t xml:space="preserve">
05/24/2018
TP not configured. No _DD pin. For check of incoming new TP.</t>
        </r>
      </text>
    </comment>
    <comment ref="Z27" authorId="3">
      <text>
        <r>
          <rPr>
            <b/>
            <sz val="9"/>
            <color indexed="81"/>
            <rFont val="Tahoma"/>
            <family val="2"/>
          </rPr>
          <t>Cena, Nafson:</t>
        </r>
        <r>
          <rPr>
            <sz val="9"/>
            <color indexed="81"/>
            <rFont val="Tahoma"/>
            <family val="2"/>
          </rPr>
          <t xml:space="preserve">
05/24/2018
TP not configured. No _DD pin. For check of incoming new TP.</t>
        </r>
      </text>
    </comment>
    <comment ref="AA27" authorId="3">
      <text>
        <r>
          <rPr>
            <b/>
            <sz val="9"/>
            <color indexed="81"/>
            <rFont val="Tahoma"/>
            <family val="2"/>
          </rPr>
          <t>Cena, Nafson:</t>
        </r>
        <r>
          <rPr>
            <sz val="9"/>
            <color indexed="81"/>
            <rFont val="Tahoma"/>
            <family val="2"/>
          </rPr>
          <t xml:space="preserve">
05/24/2018
TP not configured. No _DD pin. For check of incoming new TP.</t>
        </r>
      </text>
    </comment>
    <comment ref="AB27" authorId="3">
      <text>
        <r>
          <rPr>
            <b/>
            <sz val="9"/>
            <color indexed="81"/>
            <rFont val="Tahoma"/>
            <family val="2"/>
          </rPr>
          <t>Cena, Nafson:</t>
        </r>
        <r>
          <rPr>
            <sz val="9"/>
            <color indexed="81"/>
            <rFont val="Tahoma"/>
            <family val="2"/>
          </rPr>
          <t xml:space="preserve">
05/24/2018
TP not configured. No _DD pin. For check of incoming new TP.</t>
        </r>
      </text>
    </comment>
    <comment ref="AC27" authorId="3">
      <text>
        <r>
          <rPr>
            <b/>
            <sz val="9"/>
            <color indexed="81"/>
            <rFont val="Tahoma"/>
            <family val="2"/>
          </rPr>
          <t>Cena, Nafson:</t>
        </r>
        <r>
          <rPr>
            <sz val="9"/>
            <color indexed="81"/>
            <rFont val="Tahoma"/>
            <family val="2"/>
          </rPr>
          <t xml:space="preserve">
05/24/2018
TP not configured. No _DD pin. For check of incoming new TP.</t>
        </r>
      </text>
    </comment>
    <comment ref="AD27" authorId="3">
      <text>
        <r>
          <rPr>
            <b/>
            <sz val="9"/>
            <color indexed="81"/>
            <rFont val="Tahoma"/>
            <family val="2"/>
          </rPr>
          <t>Cena, Nafson:</t>
        </r>
        <r>
          <rPr>
            <sz val="9"/>
            <color indexed="81"/>
            <rFont val="Tahoma"/>
            <family val="2"/>
          </rPr>
          <t xml:space="preserve">
05/24/2018
TP not configured. No _DD pin. For check of incoming new TP.</t>
        </r>
      </text>
    </comment>
    <comment ref="AE27" authorId="3">
      <text>
        <r>
          <rPr>
            <b/>
            <sz val="9"/>
            <color indexed="81"/>
            <rFont val="Tahoma"/>
            <family val="2"/>
          </rPr>
          <t>Cena, Nafson:</t>
        </r>
        <r>
          <rPr>
            <sz val="9"/>
            <color indexed="81"/>
            <rFont val="Tahoma"/>
            <family val="2"/>
          </rPr>
          <t xml:space="preserve">
05/24/2018
TP not configured. No _DD pin. For check of incoming new TP.</t>
        </r>
      </text>
    </comment>
    <comment ref="AF27" authorId="3">
      <text>
        <r>
          <rPr>
            <b/>
            <sz val="9"/>
            <color indexed="81"/>
            <rFont val="Tahoma"/>
            <family val="2"/>
          </rPr>
          <t>Cena, Nafson:</t>
        </r>
        <r>
          <rPr>
            <sz val="9"/>
            <color indexed="81"/>
            <rFont val="Tahoma"/>
            <family val="2"/>
          </rPr>
          <t xml:space="preserve">
05/24/2018
TP not configured. No _DD pin. For check of incoming new TP.</t>
        </r>
      </text>
    </comment>
    <comment ref="L28" authorId="3">
      <text>
        <r>
          <rPr>
            <b/>
            <sz val="9"/>
            <color indexed="81"/>
            <rFont val="Tahoma"/>
            <family val="2"/>
          </rPr>
          <t>FZARA:
08/07/2017
3 out of 4 sites PASSED consistently
TESTER    : HP12
PDL           : UD 14 100
TP              : 418Z_F1_110_REV1703
LB              : 0011347-7
ILN             : 3951470
site1 - PASS
site2 - PASS
site3 - FAIL (SB158 - ADC_cal_code_)
site4 - PASS</t>
        </r>
      </text>
    </comment>
    <comment ref="N28" authorId="3">
      <text>
        <r>
          <rPr>
            <b/>
            <sz val="9"/>
            <color indexed="81"/>
            <rFont val="Tahoma"/>
            <family val="2"/>
          </rPr>
          <t>FZARA:
07/07/2017
4 out of 4 sites PASSED consistently
TESTER    : HP14
PDL           : UD 14 100
TP              : 418Z_F1_110_REV1703
LB              : 0011347-1
ILN             : 3846214
site1 - PASS
site2 - PASS
site3 - PASS
site4 - PASS</t>
        </r>
      </text>
    </comment>
    <comment ref="O28" authorId="3">
      <text>
        <r>
          <rPr>
            <b/>
            <sz val="9"/>
            <color indexed="81"/>
            <rFont val="Tahoma"/>
            <family val="2"/>
          </rPr>
          <t>CAMES:</t>
        </r>
        <r>
          <rPr>
            <sz val="9"/>
            <color indexed="81"/>
            <rFont val="Tahoma"/>
            <family val="2"/>
          </rPr>
          <t xml:space="preserve">
09/24/2018
with TP issue, cannot load from 418.tim</t>
        </r>
      </text>
    </comment>
    <comment ref="Q28" authorId="3">
      <text>
        <r>
          <rPr>
            <b/>
            <sz val="9"/>
            <color indexed="81"/>
            <rFont val="Tahoma"/>
            <family val="2"/>
          </rPr>
          <t>FZARA:
10/31/2017
4 out of 4 sites PASSED consistently
TESTER    : HP23
PDL           : UD 14 100
TP              : 418Z_F1_130_REV1703
LB              : 0011347-2
ILN             : 4116340
site1 - PASS
site2 - PASS
site3 - PASS
site4 - PASS</t>
        </r>
      </text>
    </comment>
    <comment ref="T28" authorId="3">
      <text>
        <r>
          <rPr>
            <b/>
            <sz val="9"/>
            <color indexed="81"/>
            <rFont val="Tahoma"/>
            <family val="2"/>
          </rPr>
          <t>FZARA:
07/31/2017
4 out of 4 sites PASSED consistently
TESTER    : HP21
PDL           : UD 14 100
TP              : 418Z_F1_110_REV1703
LB              : 0011347-1
ILN             : 3939562
site1 - PASS
site2 - PASS
site3 - PASS
site4 - PASS</t>
        </r>
      </text>
    </comment>
    <comment ref="U28" authorId="3">
      <text>
        <r>
          <rPr>
            <b/>
            <sz val="9"/>
            <color indexed="81"/>
            <rFont val="Tahoma"/>
            <family val="2"/>
          </rPr>
          <t>FZARA:
08/09/2017
4 out of 4 sites PASSED consistently
TESTER    : HP11
PDL           : UD 14 100
TP              : 418Z_F1_110_REV1703
LB              : 0011347-3
ILN             : 3960287
site1 - PASS
site2 - PASS
site3 - PASS
site4 - PASS</t>
        </r>
      </text>
    </comment>
    <comment ref="V28" authorId="3">
      <text>
        <r>
          <rPr>
            <b/>
            <sz val="9"/>
            <color indexed="81"/>
            <rFont val="Tahoma"/>
            <family val="2"/>
          </rPr>
          <t>FZARA:
08/30/2017
4 out of 4 sites PASSED consistently
TESTER    : HP18
PDL           : UD 14 100
TP              : 418Z_F1_110_REV1703
LB              : 0011347-2
ILN             : 4022796
site1 - PASS
site2 - PASS
site3 - PASS
site4 - PASS</t>
        </r>
      </text>
    </comment>
    <comment ref="Y28" authorId="3">
      <text>
        <r>
          <rPr>
            <b/>
            <sz val="9"/>
            <color indexed="81"/>
            <rFont val="Tahoma"/>
            <family val="2"/>
          </rPr>
          <t>CAMES: part of PS800 qualification (9/24)
TP issue - cannot load from 418.tim</t>
        </r>
      </text>
    </comment>
    <comment ref="AB28" authorId="3">
      <text>
        <r>
          <rPr>
            <b/>
            <sz val="9"/>
            <color indexed="81"/>
            <rFont val="Tahoma"/>
            <family val="2"/>
          </rPr>
          <t>CAMES: part of PS800 qualification (9/24)
TP issue - cannot load from 418.tim</t>
        </r>
      </text>
    </comment>
    <comment ref="AD28" authorId="3">
      <text>
        <r>
          <rPr>
            <b/>
            <sz val="9"/>
            <color indexed="81"/>
            <rFont val="Tahoma"/>
            <family val="2"/>
          </rPr>
          <t>CAMES: part of PS800 qualification (9/24)
TP issue - cannot load from 418.tim</t>
        </r>
      </text>
    </comment>
    <comment ref="F29" authorId="1">
      <text>
        <r>
          <rPr>
            <b/>
            <sz val="9"/>
            <color indexed="81"/>
            <rFont val="Tahoma"/>
            <family val="2"/>
          </rPr>
          <t xml:space="preserve">FZARA:   
</t>
        </r>
        <r>
          <rPr>
            <sz val="9"/>
            <color indexed="81"/>
            <rFont val="Tahoma"/>
            <family val="2"/>
          </rPr>
          <t xml:space="preserve">7/22/2017   
4 out of 4 sites PASSED consistently   
TESTER  : HP08   
PDL           : UD 14 100   
TP              : 4192_F10_25_REV1308   
LB              : 0018393BT-2   
ILN             : 3902745   
site1 - PASS   
site2 - PASS   
site3 - PASS   
site4 - PASS   </t>
        </r>
        <r>
          <rPr>
            <b/>
            <sz val="9"/>
            <color indexed="81"/>
            <rFont val="Tahoma"/>
            <family val="2"/>
          </rPr>
          <t xml:space="preserve">
</t>
        </r>
      </text>
    </comment>
    <comment ref="G29" authorId="1">
      <text>
        <r>
          <rPr>
            <b/>
            <sz val="9"/>
            <color indexed="81"/>
            <rFont val="Tahoma"/>
            <family val="2"/>
          </rPr>
          <t xml:space="preserve">FZARA:   
</t>
        </r>
        <r>
          <rPr>
            <sz val="9"/>
            <color indexed="81"/>
            <rFont val="Tahoma"/>
            <family val="2"/>
          </rPr>
          <t xml:space="preserve">8/09/2017   
4 out of 4 sites PASSED consistently   
TESTER  : HP15   
PDL           : UD 14 100   
TP              : 4192_F10_25_REV1308   
LB              : 0018393BT-1
ILN             : 3949271   
site1 - PASS   
site2 - PASS   
site3 - PASS   
site4 - PASS   
</t>
        </r>
      </text>
    </comment>
    <comment ref="H29" authorId="1">
      <text>
        <r>
          <rPr>
            <b/>
            <sz val="9"/>
            <color indexed="81"/>
            <rFont val="Tahoma"/>
            <family val="2"/>
          </rPr>
          <t xml:space="preserve">FZARA:   
06/30/2018   
4 out of 4 sites passed consistently  
TESTER - HP24   
PDL - UD 14 100   
TP - 4192_F10_25   
REV - 1313   
LB - TELB044264
ILN - CORREL
site1 - PASS
site2 - PASS
site3 - PASS
site4 - PASS 
</t>
        </r>
      </text>
    </comment>
    <comment ref="K29" authorId="1">
      <text>
        <r>
          <rPr>
            <b/>
            <sz val="9"/>
            <color indexed="81"/>
            <rFont val="Tahoma"/>
            <family val="2"/>
          </rPr>
          <t xml:space="preserve">FZARA:   
</t>
        </r>
        <r>
          <rPr>
            <sz val="9"/>
            <color indexed="81"/>
            <rFont val="Tahoma"/>
            <family val="2"/>
          </rPr>
          <t xml:space="preserve">06/26/2017   
4 out of 4 sites PASSED consistently   
TESTER  : HP22   
PDL           : UD 14 100   
TP              : 4192_F10_25_REV1305   
LB              : 0018393BT-1
ILN             : 3837402   
site1 - PASS   
site2 - PASS   
site3 - PASS   
site4 - PASS   
</t>
        </r>
      </text>
    </comment>
    <comment ref="P29" authorId="1">
      <text>
        <r>
          <rPr>
            <b/>
            <sz val="9"/>
            <color indexed="81"/>
            <rFont val="Tahoma"/>
            <family val="2"/>
          </rPr>
          <t>Frank Adrian Zaragoza:</t>
        </r>
        <r>
          <rPr>
            <sz val="9"/>
            <color indexed="81"/>
            <rFont val="Tahoma"/>
            <family val="2"/>
          </rPr>
          <t xml:space="preserve">
04/10/17
DEVICE NOT QUALIFIED
PROGRAM ERROR, MISSING CHANNELBOARD</t>
        </r>
      </text>
    </comment>
    <comment ref="T29" authorId="1">
      <text>
        <r>
          <rPr>
            <b/>
            <sz val="9"/>
            <color indexed="81"/>
            <rFont val="Tahoma"/>
            <family val="2"/>
          </rPr>
          <t xml:space="preserve">FZARA:   
</t>
        </r>
        <r>
          <rPr>
            <sz val="9"/>
            <color indexed="81"/>
            <rFont val="Tahoma"/>
            <family val="2"/>
          </rPr>
          <t xml:space="preserve">9/17/2017   
4 out of 4 sites PASSED consistently   
TESTER  : HP21   
PDL           : UD 14 100   
TP              : 4192_F10_25_REV1305   
LB              : 0018393BT-1
ILN             : 4076221   
site1 - PASS   
site2 - PASS   
site3 - PASS   
site4 - PASS   
</t>
        </r>
      </text>
    </comment>
    <comment ref="U29" authorId="3">
      <text>
        <r>
          <rPr>
            <b/>
            <sz val="9"/>
            <color indexed="81"/>
            <rFont val="Tahoma"/>
            <family val="2"/>
          </rPr>
          <t>Cena, Nafson:</t>
        </r>
        <r>
          <rPr>
            <sz val="9"/>
            <color indexed="81"/>
            <rFont val="Tahoma"/>
            <family val="2"/>
          </rPr>
          <t xml:space="preserve">
05/25/18
Tester not configured.
Need 126 Ch. Board.</t>
        </r>
      </text>
    </comment>
    <comment ref="V29" authorId="3">
      <text>
        <r>
          <rPr>
            <b/>
            <sz val="9"/>
            <color indexed="81"/>
            <rFont val="Tahoma"/>
            <family val="2"/>
          </rPr>
          <t>Cena, Nafson:</t>
        </r>
        <r>
          <rPr>
            <sz val="9"/>
            <color indexed="81"/>
            <rFont val="Tahoma"/>
            <family val="2"/>
          </rPr>
          <t xml:space="preserve">
05/25/18
Tester not configured.
Need 126 Ch. Board.</t>
        </r>
      </text>
    </comment>
    <comment ref="W29" authorId="3">
      <text>
        <r>
          <rPr>
            <b/>
            <sz val="9"/>
            <color indexed="81"/>
            <rFont val="Tahoma"/>
            <family val="2"/>
          </rPr>
          <t>Cena, Nafson:</t>
        </r>
        <r>
          <rPr>
            <sz val="9"/>
            <color indexed="81"/>
            <rFont val="Tahoma"/>
            <family val="2"/>
          </rPr>
          <t xml:space="preserve">
05/25/18
Tester not configured.
Need 126 Ch. Board.</t>
        </r>
      </text>
    </comment>
    <comment ref="X29"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Y29"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Z29"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A29"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B29"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C29"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D29"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E29"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F29"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H30" authorId="1">
      <text>
        <r>
          <rPr>
            <b/>
            <sz val="9"/>
            <color indexed="81"/>
            <rFont val="Tahoma"/>
            <family val="2"/>
          </rPr>
          <t xml:space="preserve">FZARA:   
</t>
        </r>
        <r>
          <rPr>
            <sz val="9"/>
            <color indexed="81"/>
            <rFont val="Tahoma"/>
            <family val="2"/>
          </rPr>
          <t xml:space="preserve">11/07/2017   
2 out of 2 sites PASSED consistently   
TESTER  : HP24   
PDL           : UD 20 144   
TP              : 4192_F10_25_REV1310   
LB              : 0016570-2   
ILN             : 4196357   
site1 - PASS   
site2 - PASS   
</t>
        </r>
      </text>
    </comment>
    <comment ref="P30" authorId="1">
      <text>
        <r>
          <rPr>
            <b/>
            <sz val="9"/>
            <color indexed="81"/>
            <rFont val="Tahoma"/>
            <family val="2"/>
          </rPr>
          <t xml:space="preserve">FZARA:   
</t>
        </r>
        <r>
          <rPr>
            <sz val="9"/>
            <color indexed="81"/>
            <rFont val="Tahoma"/>
            <family val="2"/>
          </rPr>
          <t xml:space="preserve">11/09/2017   
2 out of 2 sites PASSED consistently   
TESTER  : HP19   
PDL           : UD 20 144   
TP              : 4192_F10_25_REV1310   
LB              : 0019952-4   
ILN             : 4220855   
site1 - PASS   
site2 - PASS </t>
        </r>
      </text>
    </comment>
    <comment ref="T30" authorId="3">
      <text>
        <r>
          <rPr>
            <b/>
            <sz val="9"/>
            <color indexed="81"/>
            <rFont val="Tahoma"/>
            <family val="2"/>
          </rPr>
          <t>short fail possible tester related</t>
        </r>
      </text>
    </comment>
    <comment ref="U30" authorId="3">
      <text>
        <r>
          <rPr>
            <b/>
            <sz val="9"/>
            <color indexed="81"/>
            <rFont val="Tahoma"/>
            <family val="2"/>
          </rPr>
          <t>Cena, Nafson:</t>
        </r>
        <r>
          <rPr>
            <sz val="9"/>
            <color indexed="81"/>
            <rFont val="Tahoma"/>
            <family val="2"/>
          </rPr>
          <t xml:space="preserve">
05/25/18
Tester not configured.
Need 129 Ch. Board.</t>
        </r>
      </text>
    </comment>
    <comment ref="V30" authorId="3">
      <text>
        <r>
          <rPr>
            <b/>
            <sz val="9"/>
            <color indexed="81"/>
            <rFont val="Tahoma"/>
            <family val="2"/>
          </rPr>
          <t>Cena, Nafson:</t>
        </r>
        <r>
          <rPr>
            <sz val="9"/>
            <color indexed="81"/>
            <rFont val="Tahoma"/>
            <family val="2"/>
          </rPr>
          <t xml:space="preserve">
05/25/18
Tester not configured.
Need 129 Ch. Board.</t>
        </r>
      </text>
    </comment>
    <comment ref="W30" authorId="3">
      <text>
        <r>
          <rPr>
            <b/>
            <sz val="9"/>
            <color indexed="81"/>
            <rFont val="Tahoma"/>
            <family val="2"/>
          </rPr>
          <t>Cena, Nafson:</t>
        </r>
        <r>
          <rPr>
            <sz val="9"/>
            <color indexed="81"/>
            <rFont val="Tahoma"/>
            <family val="2"/>
          </rPr>
          <t xml:space="preserve">
05/25/18
Tester not configured.
Need 129 Ch. Board.</t>
        </r>
      </text>
    </comment>
    <comment ref="X30"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Y30"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Z30"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A30"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B30"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C30"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D30"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E30"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F30"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Q31" authorId="1">
      <text>
        <r>
          <rPr>
            <b/>
            <sz val="9"/>
            <color indexed="81"/>
            <rFont val="Tahoma"/>
            <family val="2"/>
          </rPr>
          <t xml:space="preserve">FZARA:   
</t>
        </r>
        <r>
          <rPr>
            <sz val="9"/>
            <color indexed="81"/>
            <rFont val="Tahoma"/>
            <family val="2"/>
          </rPr>
          <t xml:space="preserve">6/21/2017   
2 out of 2 sites PASSED consistently   
TESTER  : HP23   
PDL           : TD 24 176   
TP              : 4192_F10_25_REV1305   
LB              : 0019621-4   
ILN             : 3807075   </t>
        </r>
      </text>
    </comment>
    <comment ref="R31" authorId="1">
      <text>
        <r>
          <rPr>
            <b/>
            <sz val="9"/>
            <color indexed="81"/>
            <rFont val="Tahoma"/>
            <family val="2"/>
          </rPr>
          <t xml:space="preserve">FZARA:   
</t>
        </r>
        <r>
          <rPr>
            <sz val="9"/>
            <color indexed="81"/>
            <rFont val="Tahoma"/>
            <family val="2"/>
          </rPr>
          <t xml:space="preserve">   
8/7/2017   
2 out of 2 sites PASSED consistently   
TESTER  : HP09   
PDL           : TD 24 176   
TP              : 4192_F10_25_REV1308   
LB              : 0019621-4   
ILN             : 3932602   
site1 - PASS   
site2 - PASS   
*NOTE - GROSS rejection of IDD_STOP is socket related
</t>
        </r>
      </text>
    </comment>
    <comment ref="T31" authorId="11">
      <text>
        <r>
          <rPr>
            <b/>
            <sz val="9"/>
            <color indexed="81"/>
            <rFont val="Tahoma"/>
            <family val="2"/>
          </rPr>
          <t xml:space="preserve">FZARA:
</t>
        </r>
        <r>
          <rPr>
            <sz val="9"/>
            <color indexed="81"/>
            <rFont val="Tahoma"/>
            <family val="2"/>
          </rPr>
          <t xml:space="preserve">
updated</t>
        </r>
        <r>
          <rPr>
            <b/>
            <sz val="9"/>
            <color indexed="81"/>
            <rFont val="Tahoma"/>
            <family val="2"/>
          </rPr>
          <t xml:space="preserve">
Paul Dean Albert Mendoza:</t>
        </r>
        <r>
          <rPr>
            <sz val="9"/>
            <color indexed="81"/>
            <rFont val="Tahoma"/>
            <family val="2"/>
          </rPr>
          <t xml:space="preserve">
 8/19/2017
LB: 0019621-3
TP: rev 1305
Site 1 - failed Bin28 ioleak
&amp; Bin148 flha..
Site 2 - passed.
Site issue possible TP related but need further checking using other LB &amp; tester.</t>
        </r>
      </text>
    </comment>
    <comment ref="U31" authorId="1">
      <text>
        <r>
          <rPr>
            <b/>
            <sz val="9"/>
            <color indexed="81"/>
            <rFont val="Tahoma"/>
            <family val="2"/>
          </rPr>
          <t xml:space="preserve">FZARA:   
</t>
        </r>
        <r>
          <rPr>
            <sz val="9"/>
            <color indexed="81"/>
            <rFont val="Tahoma"/>
            <family val="2"/>
          </rPr>
          <t xml:space="preserve">10/19/2017   
2 out of 2 sites PASSED consistently   
TESTER  : HP11   
PDL           : TD 24 176   
TP              : 4192_F10_25_REV1305   
LB              : 0019621-3   
ILN             : 4157760 / 6   
site1 - PASS   
site2 - PASS   
</t>
        </r>
      </text>
    </comment>
    <comment ref="W31" authorId="1">
      <text>
        <r>
          <rPr>
            <b/>
            <sz val="9"/>
            <color indexed="81"/>
            <rFont val="Tahoma"/>
            <family val="2"/>
          </rPr>
          <t xml:space="preserve">FZARA:   
</t>
        </r>
        <r>
          <rPr>
            <sz val="9"/>
            <color indexed="81"/>
            <rFont val="Tahoma"/>
            <family val="2"/>
          </rPr>
          <t xml:space="preserve">5/31/2017   
2 out of 2 sites PASSED consistently   
TESTER  : HP13   
PDL           : TD 24 176   
TP              : 4192_F10_25_REV1305   
LB              : 0019621-1   
ILN             : 3694878   
site1 - PASS   
site2 - PASS   </t>
        </r>
        <r>
          <rPr>
            <b/>
            <sz val="9"/>
            <color indexed="81"/>
            <rFont val="Tahoma"/>
            <family val="2"/>
          </rPr>
          <t xml:space="preserve">
</t>
        </r>
        <r>
          <rPr>
            <sz val="9"/>
            <color indexed="81"/>
            <rFont val="Tahoma"/>
            <family val="2"/>
          </rPr>
          <t xml:space="preserve">
</t>
        </r>
      </text>
    </comment>
    <comment ref="X31"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Y31"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Z31"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A31"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B31"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C31"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D31"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E31"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F31"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F32" authorId="1">
      <text>
        <r>
          <rPr>
            <b/>
            <sz val="9"/>
            <color indexed="81"/>
            <rFont val="Tahoma"/>
            <family val="2"/>
          </rPr>
          <t xml:space="preserve">FZARA:   
</t>
        </r>
        <r>
          <rPr>
            <sz val="9"/>
            <color indexed="81"/>
            <rFont val="Tahoma"/>
            <family val="2"/>
          </rPr>
          <t xml:space="preserve">7/31/2017   
2 out of 2 sites PASSED consistently   
TESTER  : HP08   
PDL           : TQ 28 208   
TP              : 4192_F10_25_REV1308   
LB              : 0019522-1   
ILN             : 3917796   
site1 - PASS   
site2 - PASS   </t>
        </r>
      </text>
    </comment>
    <comment ref="G32" authorId="1">
      <text>
        <r>
          <rPr>
            <b/>
            <sz val="9"/>
            <color indexed="81"/>
            <rFont val="Tahoma"/>
            <family val="2"/>
          </rPr>
          <t xml:space="preserve">FZARA:   
</t>
        </r>
        <r>
          <rPr>
            <sz val="9"/>
            <color indexed="81"/>
            <rFont val="Tahoma"/>
            <family val="2"/>
          </rPr>
          <t>8/23/2017   
2 out of 2 sites PASSED consistently   
TESTER  : HP15   
PDL           : TQ 28 208   
TP              : 4192_F10_25_REV1308   
LB              : 0019522-1   
ILN             : 3897745   
site1 - PASS   
site2 - PASS   
*NOTE - gross rejection on IDD_stop is socket related</t>
        </r>
        <r>
          <rPr>
            <b/>
            <sz val="9"/>
            <color indexed="81"/>
            <rFont val="Tahoma"/>
            <family val="2"/>
          </rPr>
          <t xml:space="preserve">
</t>
        </r>
      </text>
    </comment>
    <comment ref="J32" authorId="7">
      <text>
        <r>
          <rPr>
            <b/>
            <sz val="9"/>
            <color indexed="81"/>
            <rFont val="Tahoma"/>
            <family val="2"/>
          </rPr>
          <t xml:space="preserve">FZARA:   
</t>
        </r>
        <r>
          <rPr>
            <sz val="9"/>
            <color indexed="81"/>
            <rFont val="Tahoma"/>
            <family val="2"/>
          </rPr>
          <t xml:space="preserve">5/28/2017   
2 out of 2 sites PASSED consistently   
TESTER  : HP16   
PDL           : TQ 28 208   
TP              : 4192_F10_25_REV0035   
LB              : 0019522-1   
ILN             : 3746436   
site1 - PASS   
site2 - PASS   </t>
        </r>
        <r>
          <rPr>
            <b/>
            <sz val="9"/>
            <color indexed="81"/>
            <rFont val="Tahoma"/>
            <family val="2"/>
          </rPr>
          <t xml:space="preserve">
Mary Ann Pasco:</t>
        </r>
        <r>
          <rPr>
            <sz val="9"/>
            <color indexed="81"/>
            <rFont val="Tahoma"/>
            <family val="2"/>
          </rPr>
          <t xml:space="preserve">
PASSED 2/2 SITES
Lot used: 3697437
TP rev: 0035
LB used: '0019522-2
</t>
        </r>
      </text>
    </comment>
    <comment ref="K32" authorId="7">
      <text>
        <r>
          <rPr>
            <b/>
            <sz val="9"/>
            <color indexed="81"/>
            <rFont val="Tahoma"/>
            <family val="2"/>
          </rPr>
          <t xml:space="preserve">FZARA:   </t>
        </r>
        <r>
          <rPr>
            <sz val="9"/>
            <color indexed="81"/>
            <rFont val="Tahoma"/>
            <family val="2"/>
          </rPr>
          <t xml:space="preserve">
6/9/2017   
2 out of 2 sites PASSED consistently   
TESTER  : HP22   
PDL           : TQ 28 208   
TP              : 4192_F10_25_REV0035   
LB              : 0019522-2   
ILN             : 3778367   
site1 - PASS   
site2 - PASS   
Qualified by Jhibbs
Passed- 2/2 sites
LB used:  TELB041717
Lot Used: 3628818
Program rev: 1305
</t>
        </r>
      </text>
    </comment>
    <comment ref="L32" authorId="1">
      <text>
        <r>
          <rPr>
            <b/>
            <sz val="9"/>
            <color indexed="81"/>
            <rFont val="Tahoma"/>
            <family val="2"/>
          </rPr>
          <t xml:space="preserve">JABDU:
</t>
        </r>
        <r>
          <rPr>
            <sz val="9"/>
            <color indexed="81"/>
            <rFont val="Tahoma"/>
            <family val="2"/>
          </rPr>
          <t xml:space="preserve">01/03/18
2 out of 2 sites PASSED consistently   
TESTER  : HP12   
PDL           : TQ 28 208  
TP              : 4192_F10_25_REV1310 
LB              : 0019522-1
ILN             : 4364909   
site1 - PASS   
site2 - PASS   
</t>
        </r>
      </text>
    </comment>
    <comment ref="N32" authorId="1">
      <text>
        <r>
          <rPr>
            <b/>
            <sz val="9"/>
            <color indexed="81"/>
            <rFont val="Tahoma"/>
            <family val="2"/>
          </rPr>
          <t xml:space="preserve">FZARA:   
</t>
        </r>
        <r>
          <rPr>
            <sz val="9"/>
            <color indexed="81"/>
            <rFont val="Tahoma"/>
            <family val="2"/>
          </rPr>
          <t xml:space="preserve">10/5/2017   
2 out of 2 sites PASSED consistently   
TESTER  : HP14   
PDL           : TQ 28 208   
TP              : 4192_F10_25_REV1305   
LB              : 0019522-2   
ILN             : 4084764   
site1 - PASS   
site2 - PASS   
*NOTE - gross rejection on IDD_stop is socket related
</t>
        </r>
      </text>
    </comment>
    <comment ref="R32" authorId="1">
      <text>
        <r>
          <rPr>
            <b/>
            <sz val="9"/>
            <color indexed="81"/>
            <rFont val="Tahoma"/>
            <family val="2"/>
          </rPr>
          <t xml:space="preserve">FZARA:   
</t>
        </r>
        <r>
          <rPr>
            <sz val="9"/>
            <color indexed="81"/>
            <rFont val="Tahoma"/>
            <family val="2"/>
          </rPr>
          <t xml:space="preserve">   
11/11/2017   
2 out of 2 sites PASSED consistently   
TESTER  : HP09   
PDL           : TQ 28 208   
TP              : 4192_F10_25_REV1310   
LB              : 0019522-2   
ILN             : 4171059   
site1 - PASS   
site2 - PASS   </t>
        </r>
        <r>
          <rPr>
            <b/>
            <sz val="9"/>
            <color indexed="81"/>
            <rFont val="Tahoma"/>
            <family val="2"/>
          </rPr>
          <t xml:space="preserve">
*NOTE - gross rejection on IDD_stop is socket related</t>
        </r>
      </text>
    </comment>
    <comment ref="U32" authorId="3">
      <text>
        <r>
          <rPr>
            <b/>
            <sz val="9"/>
            <color indexed="81"/>
            <rFont val="Tahoma"/>
            <family val="2"/>
          </rPr>
          <t>Cena, Nafson:</t>
        </r>
        <r>
          <rPr>
            <sz val="9"/>
            <color indexed="81"/>
            <rFont val="Tahoma"/>
            <family val="2"/>
          </rPr>
          <t xml:space="preserve">
05/25/18
Tester not configured.
Need 129 Ch. Board.</t>
        </r>
      </text>
    </comment>
    <comment ref="V32" authorId="3">
      <text>
        <r>
          <rPr>
            <b/>
            <sz val="9"/>
            <color indexed="81"/>
            <rFont val="Tahoma"/>
            <family val="2"/>
          </rPr>
          <t>Cena, Nafson:</t>
        </r>
        <r>
          <rPr>
            <sz val="9"/>
            <color indexed="81"/>
            <rFont val="Tahoma"/>
            <family val="2"/>
          </rPr>
          <t xml:space="preserve">
05/25/18
Tester not configured.
Need 129 Ch. Board.</t>
        </r>
      </text>
    </comment>
    <comment ref="W32" authorId="3">
      <text>
        <r>
          <rPr>
            <b/>
            <sz val="9"/>
            <color indexed="81"/>
            <rFont val="Tahoma"/>
            <family val="2"/>
          </rPr>
          <t>Cena, Nafson:</t>
        </r>
        <r>
          <rPr>
            <sz val="9"/>
            <color indexed="81"/>
            <rFont val="Tahoma"/>
            <family val="2"/>
          </rPr>
          <t xml:space="preserve">
05/25/18
Tester not configured.
Need 129 Ch. Board.</t>
        </r>
      </text>
    </comment>
    <comment ref="X32"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Y32"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Z32"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A32"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B32"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C32"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D32"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E32"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F32"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F33" authorId="3">
      <text>
        <r>
          <rPr>
            <b/>
            <sz val="9"/>
            <color indexed="81"/>
            <rFont val="Tahoma"/>
            <family val="2"/>
          </rPr>
          <t>FZARA:   
03/14/2017   
2 out of 2 sites PASSED consistently   
TESTER    : HP08
PDL           : C1 07 169   
TP              : 4192_F10_25_1305   
LB              : 0021958-1  
ILN             : 3514849   
site1 - PASS   
site2 - PASS</t>
        </r>
      </text>
    </comment>
    <comment ref="G33" authorId="3">
      <text>
        <r>
          <rPr>
            <b/>
            <sz val="9"/>
            <color indexed="81"/>
            <rFont val="Tahoma"/>
            <family val="2"/>
          </rPr>
          <t>FZARA:   
03/24/2017   
2 out of 2 sites PASSED consistently   
TESTER    : HP15
PDL           : C1 07 169   
TP              : 4192_F10_25_1305   
LB              : 0021958-1  
ILN             : 3523634   
site1 - PASS   
site2 - PASS</t>
        </r>
      </text>
    </comment>
    <comment ref="H33" authorId="3">
      <text>
        <r>
          <rPr>
            <b/>
            <sz val="9"/>
            <color indexed="81"/>
            <rFont val="Tahoma"/>
            <family val="2"/>
          </rPr>
          <t>EESGU:   
08/11/2018
2 out of 2 sites PASSED consistently   
TESTER    : HP24
PDL           : C1 07 169   
TP              : 4192_F10_25
REV           : 1313
LB              : 0021958-1 
ILN             : 4991606
site1 - PASS   
site2 - PASS</t>
        </r>
      </text>
    </comment>
    <comment ref="I33" authorId="3">
      <text>
        <r>
          <rPr>
            <b/>
            <sz val="9"/>
            <color indexed="81"/>
            <rFont val="Tahoma"/>
            <family val="2"/>
          </rPr>
          <t>FZARA:   
11/11/2017   
2 out of 2 sites PASSED consistently   
TESTER    : HP07
PDL           : C1 07 169   
TP              : 4192_F10_25_1310   
LB              : 0021958-1  
ILN             : 4139423   
site1 - PASS   
site2 - PASS</t>
        </r>
      </text>
    </comment>
    <comment ref="K33" authorId="3">
      <text>
        <r>
          <rPr>
            <b/>
            <sz val="9"/>
            <color indexed="81"/>
            <rFont val="Tahoma"/>
            <family val="2"/>
          </rPr>
          <t>GALEJ c/o GELO:   
10/01/2018   
2 out of 2 sites PASSED consistently   
TESTER    : HP22
PDL           : C1 07 169   
TP              : 4192_F10_25_1313   
LB              : 0021958-1  
UNIT          : CORREL   
site1 - PASS   
site2 - PASS</t>
        </r>
      </text>
    </comment>
    <comment ref="O33" authorId="1">
      <text>
        <r>
          <rPr>
            <b/>
            <sz val="9"/>
            <color indexed="81"/>
            <rFont val="Tahoma"/>
            <family val="2"/>
          </rPr>
          <t>Frank Adrian Zaragoza:</t>
        </r>
        <r>
          <rPr>
            <sz val="9"/>
            <color indexed="81"/>
            <rFont val="Tahoma"/>
            <family val="2"/>
          </rPr>
          <t xml:space="preserve">
Frank Adrian Zaragoza:
07/21/17 - DISQUALIFIED for now,
for further debug due to OPEN/SHORT VDD fail at QC TEST, possible tester related.
07/17/17 - 2 out of 2 sites passed consistently
PDL : C107169
TP   : 4192_F10_25_REV1307
LB   : 0021958-2
ILN  : 3888266
site1 - PASS
site2 - PASS</t>
        </r>
      </text>
    </comment>
    <comment ref="P33" authorId="3">
      <text>
        <r>
          <rPr>
            <b/>
            <sz val="9"/>
            <color indexed="81"/>
            <rFont val="Tahoma"/>
            <family val="2"/>
          </rPr>
          <t>Device failure ADC_min</t>
        </r>
      </text>
    </comment>
    <comment ref="T33" authorId="7">
      <text>
        <r>
          <rPr>
            <sz val="9"/>
            <color indexed="81"/>
            <rFont val="Tahoma"/>
            <family val="2"/>
          </rPr>
          <t xml:space="preserve">FZARA:   
11/11/2017   
1 out of 2 sites PASSED consistently   
TESTER    : HP21   
PDL           : C1 07 169   
TP              : 4192_F10_25_1305   
LB              : 0021958-2   
ILN             : 4139423   
site1 - PASS   
site2 - OVER REJECTED (SB04-open , SB27-IO_inputhi , SB28-IO_leaklo)   
</t>
        </r>
      </text>
    </comment>
    <comment ref="W33" authorId="1">
      <text>
        <r>
          <rPr>
            <b/>
            <sz val="9"/>
            <color indexed="81"/>
            <rFont val="Tahoma"/>
            <family val="2"/>
          </rPr>
          <t xml:space="preserve">FZARA:   
  </t>
        </r>
        <r>
          <rPr>
            <sz val="9"/>
            <color indexed="81"/>
            <rFont val="Tahoma"/>
            <family val="2"/>
          </rPr>
          <t xml:space="preserve"> 
06/19/2017   
2 out of 2 sites PASSED consistently   
TESTER  : HP13   
PDL           : C1 07 169   
TP              : 4192_F10_25
REV          : 1313   
LB              : 0021958-1 
ILN             : 4817007 / 1
site1 - PASS   
site2 - PASS </t>
        </r>
      </text>
    </comment>
    <comment ref="X33"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Y33"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Z33"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A33"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B33"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C33"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D33"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E33"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F33"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F34" authorId="1">
      <text>
        <r>
          <rPr>
            <b/>
            <sz val="9"/>
            <color indexed="81"/>
            <rFont val="Tahoma"/>
            <family val="2"/>
          </rPr>
          <t xml:space="preserve">FZARA:   
</t>
        </r>
        <r>
          <rPr>
            <sz val="9"/>
            <color indexed="81"/>
            <rFont val="Tahoma"/>
            <family val="2"/>
          </rPr>
          <t xml:space="preserve">10/02/2017   
2 out of 2 sites PASSED consistently   
TESTER  : HP08   
PDL           : C1 10 201   
TP              : 4192_F10_25_REV1305   
LB              : 0019951-5   
ILN             : 4108667 / 2   
site1 - PASS   
site2 - PASS   
</t>
        </r>
      </text>
    </comment>
    <comment ref="Q34" authorId="3">
      <text>
        <r>
          <rPr>
            <b/>
            <sz val="9"/>
            <color indexed="81"/>
            <rFont val="Tahoma"/>
            <family val="2"/>
          </rPr>
          <t>Idd_stop/Idd_stby during FT2(hot)</t>
        </r>
      </text>
    </comment>
    <comment ref="R34" authorId="5">
      <text>
        <r>
          <rPr>
            <b/>
            <sz val="8"/>
            <color indexed="81"/>
            <rFont val="Tahoma"/>
            <family val="2"/>
          </rPr>
          <t xml:space="preserve">Site 1
</t>
        </r>
        <r>
          <rPr>
            <sz val="8"/>
            <color indexed="81"/>
            <rFont val="Tahoma"/>
            <family val="2"/>
          </rPr>
          <t xml:space="preserve">
</t>
        </r>
      </text>
    </comment>
    <comment ref="T34" authorId="5">
      <text>
        <r>
          <rPr>
            <b/>
            <sz val="8"/>
            <color indexed="81"/>
            <rFont val="Tahoma"/>
            <family val="2"/>
          </rPr>
          <t xml:space="preserve">Site 1
</t>
        </r>
        <r>
          <rPr>
            <sz val="8"/>
            <color indexed="81"/>
            <rFont val="Tahoma"/>
            <family val="2"/>
          </rPr>
          <t xml:space="preserve">
</t>
        </r>
      </text>
    </comment>
    <comment ref="U34" authorId="1">
      <text>
        <r>
          <rPr>
            <b/>
            <sz val="9"/>
            <color indexed="81"/>
            <rFont val="Tahoma"/>
            <family val="2"/>
          </rPr>
          <t xml:space="preserve">FZARA:   
</t>
        </r>
        <r>
          <rPr>
            <sz val="9"/>
            <color indexed="81"/>
            <rFont val="Tahoma"/>
            <family val="2"/>
          </rPr>
          <t xml:space="preserve">   
07/30/2017   
2 out of 2 sites PASSED consistently   
TESTER  : HP11   
PDL           : C1 10 201   
TP              : 4192_F10_25_REV1308   
LB              : 0019951-5   
ILN             : 3915204   
site1 - PASS   
site2 - PASS   
</t>
        </r>
      </text>
    </comment>
    <comment ref="V34" authorId="1">
      <text>
        <r>
          <rPr>
            <b/>
            <sz val="9"/>
            <color indexed="81"/>
            <rFont val="Tahoma"/>
            <family val="2"/>
          </rPr>
          <t xml:space="preserve">FZARA:   
</t>
        </r>
        <r>
          <rPr>
            <sz val="9"/>
            <color indexed="81"/>
            <rFont val="Tahoma"/>
            <family val="2"/>
          </rPr>
          <t xml:space="preserve">08/01/2017   
2 out of 2 sites PASSED consistently   
TESTER  : HP18   
PDL           : C1 10 201   
TP              : 4192_F10_25_REV1308   
LB              : 0019951-1   
ILN             : 3930038   
site1 - PASS   
site2 - PASS   </t>
        </r>
        <r>
          <rPr>
            <b/>
            <sz val="9"/>
            <color indexed="81"/>
            <rFont val="Tahoma"/>
            <family val="2"/>
          </rPr>
          <t xml:space="preserve">
</t>
        </r>
      </text>
    </comment>
    <comment ref="W34" authorId="1">
      <text>
        <r>
          <rPr>
            <b/>
            <sz val="9"/>
            <color indexed="81"/>
            <rFont val="Tahoma"/>
            <family val="2"/>
          </rPr>
          <t xml:space="preserve">FZARA:   
  </t>
        </r>
        <r>
          <rPr>
            <sz val="9"/>
            <color indexed="81"/>
            <rFont val="Tahoma"/>
            <family val="2"/>
          </rPr>
          <t xml:space="preserve"> 
10/21/2017   
2 out of 2 sites PASSED consistently   
TESTER  : HP13   
PDL           : C1 10 201   
TP              : 4192_F10_25_REV1305   
LB              : 0019951-5   
ILN             : 4162461 / 2
site1 - PASS   
site2 - PASS </t>
        </r>
      </text>
    </comment>
    <comment ref="X34"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Y34"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Z34"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A34"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B34"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C34"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D34"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E34"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F34"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I35" authorId="7">
      <text>
        <r>
          <rPr>
            <b/>
            <sz val="9"/>
            <color indexed="81"/>
            <rFont val="Tahoma"/>
            <family val="2"/>
          </rPr>
          <t>2/2 sites PASSED
lot used: 3703028
TP rev: 0006</t>
        </r>
        <r>
          <rPr>
            <sz val="9"/>
            <color indexed="81"/>
            <rFont val="Tahoma"/>
            <family val="2"/>
          </rPr>
          <t xml:space="preserve">
</t>
        </r>
      </text>
    </comment>
    <comment ref="P35" authorId="3">
      <text>
        <r>
          <rPr>
            <b/>
            <sz val="9"/>
            <color indexed="81"/>
            <rFont val="Tahoma"/>
            <family val="2"/>
          </rPr>
          <t>Cena, Nafson:</t>
        </r>
        <r>
          <rPr>
            <sz val="9"/>
            <color indexed="81"/>
            <rFont val="Tahoma"/>
            <family val="2"/>
          </rPr>
          <t xml:space="preserve">
05/25/18
Tester not configured.
Need 130 Ch. Board.</t>
        </r>
      </text>
    </comment>
    <comment ref="Q35" authorId="3">
      <text>
        <r>
          <rPr>
            <b/>
            <sz val="9"/>
            <color indexed="81"/>
            <rFont val="Tahoma"/>
            <family val="2"/>
          </rPr>
          <t>Cena, Nafson:</t>
        </r>
        <r>
          <rPr>
            <sz val="9"/>
            <color indexed="81"/>
            <rFont val="Tahoma"/>
            <family val="2"/>
          </rPr>
          <t xml:space="preserve">
05/25/18
Tester not configured.
Need 130 Ch. Board.</t>
        </r>
      </text>
    </comment>
    <comment ref="R35" authorId="3">
      <text>
        <r>
          <rPr>
            <b/>
            <sz val="9"/>
            <color indexed="81"/>
            <rFont val="Tahoma"/>
            <family val="2"/>
          </rPr>
          <t>Cena, Nafson:</t>
        </r>
        <r>
          <rPr>
            <sz val="9"/>
            <color indexed="81"/>
            <rFont val="Tahoma"/>
            <family val="2"/>
          </rPr>
          <t xml:space="preserve">
05/25/18
Tester not configured.
Need 130 Ch. Board.</t>
        </r>
      </text>
    </comment>
    <comment ref="T35" authorId="3">
      <text>
        <r>
          <rPr>
            <b/>
            <sz val="9"/>
            <color indexed="81"/>
            <rFont val="Tahoma"/>
            <family val="2"/>
          </rPr>
          <t>Cena, Nafson:</t>
        </r>
        <r>
          <rPr>
            <sz val="9"/>
            <color indexed="81"/>
            <rFont val="Tahoma"/>
            <family val="2"/>
          </rPr>
          <t xml:space="preserve">
05/25/18
Tester not configured.
Need 130 Ch. Board.</t>
        </r>
      </text>
    </comment>
    <comment ref="U35" authorId="3">
      <text>
        <r>
          <rPr>
            <b/>
            <sz val="9"/>
            <color indexed="81"/>
            <rFont val="Tahoma"/>
            <family val="2"/>
          </rPr>
          <t>Cena, Nafson:</t>
        </r>
        <r>
          <rPr>
            <sz val="9"/>
            <color indexed="81"/>
            <rFont val="Tahoma"/>
            <family val="2"/>
          </rPr>
          <t xml:space="preserve">
05/25/18
Tester not configured.
Need 130 Ch. Board.</t>
        </r>
      </text>
    </comment>
    <comment ref="V35" authorId="3">
      <text>
        <r>
          <rPr>
            <b/>
            <sz val="9"/>
            <color indexed="81"/>
            <rFont val="Tahoma"/>
            <family val="2"/>
          </rPr>
          <t>Cena, Nafson:</t>
        </r>
        <r>
          <rPr>
            <sz val="9"/>
            <color indexed="81"/>
            <rFont val="Tahoma"/>
            <family val="2"/>
          </rPr>
          <t xml:space="preserve">
05/25/18
Tester not configured.
Need 130 Ch. Board.</t>
        </r>
      </text>
    </comment>
    <comment ref="X35"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Y35"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Z35"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A35"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B35"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C35"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D35"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E35"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AF35" authorId="2">
      <text>
        <r>
          <rPr>
            <b/>
            <sz val="9"/>
            <color indexed="81"/>
            <rFont val="Tahoma"/>
            <family val="2"/>
          </rPr>
          <t xml:space="preserve">FZARA:
</t>
        </r>
        <r>
          <rPr>
            <sz val="9"/>
            <color indexed="81"/>
            <rFont val="Tahoma"/>
            <family val="2"/>
          </rPr>
          <t>10/27/17
4192 DEVICE IS DISQUALIFIED FOR PS800 testers,
PASSING on FT but FAILING on QA as of REV1305
for requalify using future revisions.</t>
        </r>
      </text>
    </comment>
    <comment ref="H36" authorId="3">
      <text>
        <r>
          <rPr>
            <b/>
            <sz val="9"/>
            <color indexed="81"/>
            <rFont val="Tahoma"/>
            <family val="2"/>
          </rPr>
          <t>FZARA:   
10/29/2017   
2 out of 2 sites PASSED consistently   
TESTER    : HP24
PDL           : UD 20 144   
TP              : 419B_FT1_30_1000   
LB              : 0019952-2
ILN             : 4187109   
site1 - PASS   
site2 - PASS</t>
        </r>
      </text>
    </comment>
    <comment ref="P36" authorId="3">
      <text>
        <r>
          <rPr>
            <b/>
            <sz val="9"/>
            <color indexed="81"/>
            <rFont val="Tahoma"/>
            <family val="2"/>
          </rPr>
          <t>FZARA:   
11/01/2017   
2 out of 2 sites PASSED consistently   
TESTER    : HP19
PDL           : UD 20 144   
TP              : 419B_FT1_30_1000   
LB              : 0019952-4  
ILN             : 4170914   
site1 - PASS   
site2 - PASS</t>
        </r>
      </text>
    </comment>
    <comment ref="U36" authorId="3">
      <text>
        <r>
          <rPr>
            <b/>
            <sz val="9"/>
            <color indexed="81"/>
            <rFont val="Tahoma"/>
            <family val="2"/>
          </rPr>
          <t>FZARA:   
07/14/2017   
2 out of 2 sites PASSED consistently   
TESTER    : HP11
PDL           : C1 10 201   
TP              : 419B_FT1_30_1000   
LB              : 0019951-5  
ILN             : 3756600   
site1 - PASS   
site2 - PASS</t>
        </r>
      </text>
    </comment>
    <comment ref="Y36" authorId="3">
      <text>
        <r>
          <rPr>
            <b/>
            <sz val="9"/>
            <color indexed="81"/>
            <rFont val="Tahoma"/>
            <family val="2"/>
          </rPr>
          <t>FZARA:   
10/28/2017   
2 out of 2 sites PASSED consistently   
TESTER    : HP25
PDL           : UD 20 144   
TP              : 419B_FT1_30_1000   
LB              : 0019952-3
ILN             : 4166068   
site1 - PASS   
site2 - PASS</t>
        </r>
      </text>
    </comment>
    <comment ref="H37" authorId="1">
      <text>
        <r>
          <rPr>
            <b/>
            <sz val="9"/>
            <color indexed="81"/>
            <rFont val="Tahoma"/>
            <family val="2"/>
          </rPr>
          <t xml:space="preserve">FZARA:   
06/30/2018   
4 out of 4 sites passed consistently  
TESTER - HP24   
PDL - UD 14 100   
TP - 419B_F10_25   
REV - 1001
LB - TELB044264
ILN - 4828017
site1 - PASS
site2 - PASS
site3 - PASS
site4 - PASS 
</t>
        </r>
      </text>
    </comment>
    <comment ref="Y37" authorId="8">
      <text>
        <r>
          <rPr>
            <b/>
            <sz val="9"/>
            <color indexed="81"/>
            <rFont val="Tahoma"/>
            <family val="2"/>
          </rPr>
          <t>CAMES: part of PS800 qualification (9/24)
4 out of 4 sites passed consistently</t>
        </r>
      </text>
    </comment>
    <comment ref="AB37" authorId="8">
      <text>
        <r>
          <rPr>
            <b/>
            <sz val="9"/>
            <color indexed="81"/>
            <rFont val="Tahoma"/>
            <family val="2"/>
          </rPr>
          <t>CAMES: part of PS800 qualification (9/24)
4 out of 4 sites passed consistently</t>
        </r>
      </text>
    </comment>
    <comment ref="AD37" authorId="8">
      <text>
        <r>
          <rPr>
            <b/>
            <sz val="9"/>
            <color indexed="81"/>
            <rFont val="Tahoma"/>
            <family val="2"/>
          </rPr>
          <t>CAMES: part of PS800 qualification (10/2)
4 out of 4 sites passed consistently</t>
        </r>
      </text>
    </comment>
    <comment ref="H38" authorId="2">
      <text>
        <r>
          <rPr>
            <b/>
            <sz val="9"/>
            <color indexed="81"/>
            <rFont val="Tahoma"/>
            <family val="2"/>
          </rPr>
          <t>GALEJ
2/2 SITES PASSED per TSV - 10/01/17
PDL           : UD 20 144   
TP              : 419B_FT1_30
REV           : 1000   
LB              : 0019952-4
ILN             : 4076500</t>
        </r>
      </text>
    </comment>
    <comment ref="O38" authorId="2">
      <text>
        <r>
          <rPr>
            <b/>
            <sz val="9"/>
            <color indexed="81"/>
            <rFont val="Tahoma"/>
            <family val="2"/>
          </rPr>
          <t>GALEJ
2/2 SITES PASSED per TSV - 05/27/17
PDL           : UD 20 144   
TP              : 419B_FT1_30
REV           : 1000   
LB              : 0019952-1
ILN             : 3727740</t>
        </r>
      </text>
    </comment>
    <comment ref="P38" authorId="2">
      <text>
        <r>
          <rPr>
            <b/>
            <sz val="9"/>
            <color indexed="81"/>
            <rFont val="Tahoma"/>
            <family val="2"/>
          </rPr>
          <t>GALEJ
2/2 SITES PASSED per TSV - 08/10/17
PDL           : UD 20 144   
TP              : 419B_FT1_30
REV           : 1000   
LB              : 0019952-4
ILN             : 3949285</t>
        </r>
      </text>
    </comment>
    <comment ref="U38" authorId="2">
      <text>
        <r>
          <rPr>
            <b/>
            <sz val="9"/>
            <color indexed="81"/>
            <rFont val="Tahoma"/>
            <family val="2"/>
          </rPr>
          <t>05/23/18
TP Not Compatible due to Channel 12903 not installed on tester.</t>
        </r>
      </text>
    </comment>
    <comment ref="V38" authorId="2">
      <text>
        <r>
          <rPr>
            <b/>
            <sz val="9"/>
            <color indexed="81"/>
            <rFont val="Tahoma"/>
            <family val="2"/>
          </rPr>
          <t>05/23/18
TP Not Compatible due to Channel 12903 not installed on tester.</t>
        </r>
      </text>
    </comment>
    <comment ref="W38" authorId="2">
      <text>
        <r>
          <rPr>
            <b/>
            <sz val="9"/>
            <color indexed="81"/>
            <rFont val="Tahoma"/>
            <family val="2"/>
          </rPr>
          <t>05/23/18
TP Not Compatible due to Channel 12903 not installed on tester.</t>
        </r>
      </text>
    </comment>
    <comment ref="Y38" authorId="2">
      <text>
        <r>
          <rPr>
            <b/>
            <sz val="9"/>
            <color indexed="81"/>
            <rFont val="Tahoma"/>
            <family val="2"/>
          </rPr>
          <t>jcorp
June 23, 2018
1/2 site passed
site1: SB35 IO_inputhi_v33</t>
        </r>
      </text>
    </comment>
    <comment ref="F39" authorId="11">
      <text>
        <r>
          <rPr>
            <b/>
            <sz val="9"/>
            <color indexed="81"/>
            <rFont val="Tahoma"/>
            <family val="2"/>
          </rPr>
          <t>Paul Dean Albert Mendoza:</t>
        </r>
        <r>
          <rPr>
            <sz val="9"/>
            <color indexed="81"/>
            <rFont val="Tahoma"/>
            <family val="2"/>
          </rPr>
          <t xml:space="preserve">
4/7/2018
Lot: 4584636
TP:  419B_FT1_30 rev1001
Tester: HP93K-8
LB:  TELB042776
Result:  2 out of 2 sites passed at 10x looptests.</t>
        </r>
      </text>
    </comment>
    <comment ref="U39" authorId="2">
      <text>
        <r>
          <rPr>
            <b/>
            <sz val="9"/>
            <color indexed="81"/>
            <rFont val="Tahoma"/>
            <family val="2"/>
          </rPr>
          <t>05/23/18
TP Not Compatible due to Channel 125 not installed on tester.</t>
        </r>
      </text>
    </comment>
    <comment ref="V39" authorId="2">
      <text>
        <r>
          <rPr>
            <b/>
            <sz val="9"/>
            <color indexed="81"/>
            <rFont val="Tahoma"/>
            <family val="2"/>
          </rPr>
          <t>05/23/18
TP Not Compatible due to Channel 125 not installed on tester.</t>
        </r>
      </text>
    </comment>
    <comment ref="W39" authorId="2">
      <text>
        <r>
          <rPr>
            <b/>
            <sz val="9"/>
            <color indexed="81"/>
            <rFont val="Tahoma"/>
            <family val="2"/>
          </rPr>
          <t>05/23/18
TP Not Compatible due to Channel 125 not installed on tester.</t>
        </r>
      </text>
    </comment>
    <comment ref="J40" authorId="3">
      <text>
        <r>
          <rPr>
            <b/>
            <sz val="9"/>
            <color indexed="81"/>
            <rFont val="Tahoma"/>
            <family val="2"/>
          </rPr>
          <t>FZARA:   
05/24/2017   
2 out of 2 sites PASSED consistently   
TESTER    : HP16
PDL           : UD 20 144   
TP              : 419B_FT1_30
REV           : 0006   
LB              : 0019952-1
ILN             : 3723007  
site1 - PASS   
site2 - PASS</t>
        </r>
      </text>
    </comment>
    <comment ref="U40" authorId="2">
      <text>
        <r>
          <rPr>
            <b/>
            <sz val="9"/>
            <color indexed="81"/>
            <rFont val="Tahoma"/>
            <family val="2"/>
          </rPr>
          <t>05/23/18
TP Not Compatible due to Channel 12903 not installed on tester.</t>
        </r>
      </text>
    </comment>
    <comment ref="V40" authorId="2">
      <text>
        <r>
          <rPr>
            <b/>
            <sz val="9"/>
            <color indexed="81"/>
            <rFont val="Tahoma"/>
            <family val="2"/>
          </rPr>
          <t>05/23/18
TP Not Compatible due to Channel 12903 not installed on tester.</t>
        </r>
      </text>
    </comment>
    <comment ref="W40" authorId="2">
      <text>
        <r>
          <rPr>
            <b/>
            <sz val="9"/>
            <color indexed="81"/>
            <rFont val="Tahoma"/>
            <family val="2"/>
          </rPr>
          <t>05/23/18
TP Not Compatible due to Channel 12903 not installed on tester.</t>
        </r>
      </text>
    </comment>
    <comment ref="L41" authorId="2">
      <text>
        <r>
          <rPr>
            <b/>
            <sz val="9"/>
            <color indexed="81"/>
            <rFont val="Tahoma"/>
            <family val="2"/>
          </rPr>
          <t>Gierod Manuel Alejandro:</t>
        </r>
        <r>
          <rPr>
            <sz val="9"/>
            <color indexed="81"/>
            <rFont val="Tahoma"/>
            <family val="2"/>
          </rPr>
          <t xml:space="preserve">
05/23/18
Previously passed but no data to support.
For Tag - TBD
</t>
        </r>
      </text>
    </comment>
    <comment ref="N41" authorId="2">
      <text>
        <r>
          <rPr>
            <b/>
            <sz val="9"/>
            <color indexed="81"/>
            <rFont val="Tahoma"/>
            <family val="2"/>
          </rPr>
          <t>GALEJ
4/4 SITES PASSED per TSV - 03/18/16
PDL           : TV 0E 048   
TP              : 420_F10_25
REV           : 0712  
LB              : 0017525B-BT-1
ILN             : 2507765</t>
        </r>
      </text>
    </comment>
    <comment ref="F42" authorId="2">
      <text>
        <r>
          <rPr>
            <b/>
            <sz val="9"/>
            <color indexed="81"/>
            <rFont val="Tahoma"/>
            <family val="2"/>
          </rPr>
          <t>GALEJ
3/4 SITES PASSED per TSV - 08/17/17
Site 4 fail
PDL           : TV 1E 064  
TP              : 420_F10_25
REV           : 0712
LB              : 0017362A-1
ILN             : 3986217</t>
        </r>
      </text>
    </comment>
    <comment ref="L42" authorId="2">
      <text>
        <r>
          <rPr>
            <b/>
            <sz val="9"/>
            <color indexed="81"/>
            <rFont val="Tahoma"/>
            <family val="2"/>
          </rPr>
          <t>Gierod Manuel Alejandro:</t>
        </r>
        <r>
          <rPr>
            <sz val="9"/>
            <color indexed="81"/>
            <rFont val="Tahoma"/>
            <family val="2"/>
          </rPr>
          <t xml:space="preserve">
05/23/18
Previously passed but no data to support.
For Tag - TBD
</t>
        </r>
      </text>
    </comment>
    <comment ref="Q42" authorId="2">
      <text>
        <r>
          <rPr>
            <b/>
            <sz val="9"/>
            <color indexed="81"/>
            <rFont val="Tahoma"/>
            <family val="2"/>
          </rPr>
          <t>Gierod Manuel Alejandro:</t>
        </r>
        <r>
          <rPr>
            <sz val="9"/>
            <color indexed="81"/>
            <rFont val="Tahoma"/>
            <family val="2"/>
          </rPr>
          <t xml:space="preserve">
05/23/18
Previously passed but no data to support.
For Tag - TBD
</t>
        </r>
      </text>
    </comment>
    <comment ref="G43" authorId="2">
      <text>
        <r>
          <rPr>
            <b/>
            <sz val="9"/>
            <color indexed="81"/>
            <rFont val="Tahoma"/>
            <family val="2"/>
          </rPr>
          <t>Gierod Manuel Alejandro:</t>
        </r>
        <r>
          <rPr>
            <sz val="9"/>
            <color indexed="81"/>
            <rFont val="Tahoma"/>
            <family val="2"/>
          </rPr>
          <t xml:space="preserve">
05/23/18
Previously passed but no data to support.
For Tag - TBD
</t>
        </r>
      </text>
    </comment>
    <comment ref="I43" authorId="2">
      <text>
        <r>
          <rPr>
            <b/>
            <sz val="9"/>
            <color indexed="81"/>
            <rFont val="Tahoma"/>
            <family val="2"/>
          </rPr>
          <t>Gierod Manuel Alejandro:</t>
        </r>
        <r>
          <rPr>
            <sz val="9"/>
            <color indexed="81"/>
            <rFont val="Tahoma"/>
            <family val="2"/>
          </rPr>
          <t xml:space="preserve">
05/23/18
Previously passed but no data to support.
For Tag - TBD
</t>
        </r>
      </text>
    </comment>
    <comment ref="J43" authorId="2">
      <text>
        <r>
          <rPr>
            <b/>
            <sz val="9"/>
            <color indexed="81"/>
            <rFont val="Tahoma"/>
            <family val="2"/>
          </rPr>
          <t>GALEJ
4/4 SITES PASSED per TSV - 07/13/17
PDL           : UD 14 100   
TP              : 420_F10_25
REV           : 0712
LB              : 0011347-1
ILN             : 2828122</t>
        </r>
      </text>
    </comment>
    <comment ref="K43" authorId="2">
      <text>
        <r>
          <rPr>
            <b/>
            <sz val="9"/>
            <color indexed="81"/>
            <rFont val="Tahoma"/>
            <family val="2"/>
          </rPr>
          <t>GALEJ
3/4 SITES PASSED per TSV - 08/17/17
Site 3 fail
PDL           : UD 14 100   
TP              : 420_F10_25
REV           : 0712
LB              : 0011347-1
ILN             : 3986217</t>
        </r>
      </text>
    </comment>
    <comment ref="L43" authorId="2">
      <text>
        <r>
          <rPr>
            <b/>
            <sz val="9"/>
            <color indexed="81"/>
            <rFont val="Tahoma"/>
            <family val="2"/>
          </rPr>
          <t>Gierod Manuel Alejandro:</t>
        </r>
        <r>
          <rPr>
            <sz val="9"/>
            <color indexed="81"/>
            <rFont val="Tahoma"/>
            <family val="2"/>
          </rPr>
          <t xml:space="preserve">
05/23/18
Previously passed but no data to support.
For Tag - TBD
</t>
        </r>
      </text>
    </comment>
    <comment ref="N43" authorId="2">
      <text>
        <r>
          <rPr>
            <b/>
            <sz val="9"/>
            <color indexed="81"/>
            <rFont val="Tahoma"/>
            <family val="2"/>
          </rPr>
          <t>GALEJ
4/4 SITES PASSED per TSV - 07/08/17
PDL           : UD 14 100   
TP              : 420_F10_25
REV           : 0712
LB              : 0011347-1
ILN             : 3866361</t>
        </r>
      </text>
    </comment>
    <comment ref="Q43" authorId="2">
      <text>
        <r>
          <rPr>
            <b/>
            <sz val="9"/>
            <color indexed="81"/>
            <rFont val="Tahoma"/>
            <family val="2"/>
          </rPr>
          <t>GALEJ
4/4 SITES PASSED per TSV - 07/08/17
PDL           : UD 14 100   
TP              : 420_F10_25
REV           : 0712
LB              : 0011347-2
ILN             : 3837413</t>
        </r>
      </text>
    </comment>
    <comment ref="R43" authorId="3">
      <text>
        <r>
          <rPr>
            <b/>
            <sz val="9"/>
            <color indexed="81"/>
            <rFont val="Tahoma"/>
            <family val="2"/>
          </rPr>
          <t>Site2 = O/S fail possible tester related</t>
        </r>
      </text>
    </comment>
    <comment ref="T43" authorId="11">
      <text>
        <r>
          <rPr>
            <b/>
            <sz val="9"/>
            <color indexed="81"/>
            <rFont val="Tahoma"/>
            <family val="2"/>
          </rPr>
          <t>GALEJ
4/4 sites passed per TSV - 05/01/17
Paul Dean Albert Mendoza:</t>
        </r>
        <r>
          <rPr>
            <sz val="9"/>
            <color indexed="81"/>
            <rFont val="Tahoma"/>
            <family val="2"/>
          </rPr>
          <t xml:space="preserve">
05/01/2017
Pass:  4/4
ILN:  3660441
Used LB: 0011347-1
TP:  420Z_F10_25
rev. 0712</t>
        </r>
      </text>
    </comment>
    <comment ref="U43" authorId="2">
      <text>
        <r>
          <rPr>
            <b/>
            <sz val="9"/>
            <color indexed="81"/>
            <rFont val="Tahoma"/>
            <family val="2"/>
          </rPr>
          <t>GALEJ
4/4 SITES PASSED per TSV - 04/22/17
PDL           : UD 14 100   
TP              : 420_F10_25
REV           : 0712
LB              : 0011347-1
ILN             : 3639373</t>
        </r>
      </text>
    </comment>
    <comment ref="V43" authorId="2">
      <text>
        <r>
          <rPr>
            <b/>
            <sz val="9"/>
            <color indexed="81"/>
            <rFont val="Tahoma"/>
            <family val="2"/>
          </rPr>
          <t>GALEJ
4/4 SITES PASSED per TSV - 08/15/17
PDL           : UD 14 100   
TP              : 420_F10_25
REV           : 0712
LB              : 0011347-2
ILN             : 3981207</t>
        </r>
      </text>
    </comment>
    <comment ref="W43" authorId="2">
      <text>
        <r>
          <rPr>
            <b/>
            <sz val="9"/>
            <color indexed="81"/>
            <rFont val="Tahoma"/>
            <family val="2"/>
          </rPr>
          <t>Gierod Manuel Alejandro:</t>
        </r>
        <r>
          <rPr>
            <sz val="9"/>
            <color indexed="81"/>
            <rFont val="Tahoma"/>
            <family val="2"/>
          </rPr>
          <t xml:space="preserve">
05/23/18
Previously passed but no data to support.
For Tag - TBD
</t>
        </r>
      </text>
    </comment>
    <comment ref="X43" authorId="11">
      <text>
        <r>
          <rPr>
            <b/>
            <sz val="9"/>
            <color indexed="81"/>
            <rFont val="Tahoma"/>
            <family val="2"/>
          </rPr>
          <t>Paul Dean Albert Mendoza:</t>
        </r>
        <r>
          <rPr>
            <sz val="9"/>
            <color indexed="81"/>
            <rFont val="Tahoma"/>
            <family val="2"/>
          </rPr>
          <t xml:space="preserve">
7/12/17
4/4 sites passed - FT/QA</t>
        </r>
      </text>
    </comment>
    <comment ref="Y43" authorId="2">
      <text>
        <r>
          <rPr>
            <b/>
            <sz val="9"/>
            <color indexed="81"/>
            <rFont val="Tahoma"/>
            <family val="2"/>
          </rPr>
          <t>Gierod Manuel Alejandro:</t>
        </r>
        <r>
          <rPr>
            <sz val="9"/>
            <color indexed="81"/>
            <rFont val="Tahoma"/>
            <family val="2"/>
          </rPr>
          <t xml:space="preserve">
05/23/18
Previously passed but no data to support.
For Tag - TBD
</t>
        </r>
      </text>
    </comment>
    <comment ref="Z43" authorId="3">
      <text>
        <r>
          <rPr>
            <b/>
            <sz val="9"/>
            <color indexed="81"/>
            <rFont val="Tahoma"/>
            <family val="2"/>
          </rPr>
          <t>Cena, Nafson:</t>
        </r>
        <r>
          <rPr>
            <sz val="9"/>
            <color indexed="81"/>
            <rFont val="Tahoma"/>
            <family val="2"/>
          </rPr>
          <t xml:space="preserve">
07/13/17 
</t>
        </r>
        <r>
          <rPr>
            <b/>
            <sz val="9"/>
            <color indexed="81"/>
            <rFont val="Tahoma"/>
            <family val="2"/>
          </rPr>
          <t>4/4 sites PASSED FT + QA
TP rev: 0712
LB used: TELB043305 / 0011347-3
Correl: 32F100V8T6B</t>
        </r>
      </text>
    </comment>
    <comment ref="AA43" authorId="11">
      <text>
        <r>
          <rPr>
            <b/>
            <sz val="9"/>
            <color indexed="81"/>
            <rFont val="Tahoma"/>
            <family val="2"/>
          </rPr>
          <t>GALEJ
4/4 sites passed per TSV - 08/09/17
Paul Dean Albert Mendoza:</t>
        </r>
        <r>
          <rPr>
            <sz val="9"/>
            <color indexed="81"/>
            <rFont val="Tahoma"/>
            <family val="2"/>
          </rPr>
          <t xml:space="preserve">
6/13/2017
Lot:  Correl
LB:  0011347-1
TP:  420Z_F10_25 rev. 0712
Result:  4/4 sites passed consistently at 10xlooptests</t>
        </r>
      </text>
    </comment>
    <comment ref="AC43" authorId="3">
      <text>
        <r>
          <rPr>
            <b/>
            <sz val="9"/>
            <color indexed="81"/>
            <rFont val="Tahoma"/>
            <family val="2"/>
          </rPr>
          <t>Cena, Nafson:</t>
        </r>
        <r>
          <rPr>
            <sz val="9"/>
            <color indexed="81"/>
            <rFont val="Tahoma"/>
            <family val="2"/>
          </rPr>
          <t xml:space="preserve">
07/13/17
</t>
        </r>
        <r>
          <rPr>
            <b/>
            <sz val="9"/>
            <color indexed="81"/>
            <rFont val="Tahoma"/>
            <family val="2"/>
          </rPr>
          <t>Site3 and Site4 PASSED
Site1 and Site2 failed Bin157-Idd_Standby
TP Rev0712
LB used: TELB043305
Correl: 32F100V8T6
DPS11 and DPS12
site1and site2 passed if Bin157 is bypassed</t>
        </r>
      </text>
    </comment>
    <comment ref="AD43" authorId="2">
      <text>
        <r>
          <rPr>
            <b/>
            <sz val="9"/>
            <color indexed="81"/>
            <rFont val="Tahoma"/>
            <family val="2"/>
          </rPr>
          <t>Gierod Manuel Alejandro:</t>
        </r>
        <r>
          <rPr>
            <sz val="9"/>
            <color indexed="81"/>
            <rFont val="Tahoma"/>
            <family val="2"/>
          </rPr>
          <t xml:space="preserve">
05/23/18
Previously passed but no data to support.
For Tag - TBD
</t>
        </r>
      </text>
    </comment>
    <comment ref="AE43" authorId="2">
      <text>
        <r>
          <rPr>
            <b/>
            <sz val="9"/>
            <color indexed="81"/>
            <rFont val="Tahoma"/>
            <family val="2"/>
          </rPr>
          <t>Gierod Manuel Alejandro:</t>
        </r>
        <r>
          <rPr>
            <sz val="9"/>
            <color indexed="81"/>
            <rFont val="Tahoma"/>
            <family val="2"/>
          </rPr>
          <t xml:space="preserve">
05/23/18
Previously passed but no data to support.
For Tag - TBD
</t>
        </r>
      </text>
    </comment>
    <comment ref="F44" authorId="2">
      <text>
        <r>
          <rPr>
            <b/>
            <sz val="9"/>
            <color indexed="81"/>
            <rFont val="Tahoma"/>
            <family val="2"/>
          </rPr>
          <t>Gierod Manuel Alejandro:</t>
        </r>
        <r>
          <rPr>
            <sz val="9"/>
            <color indexed="81"/>
            <rFont val="Tahoma"/>
            <family val="2"/>
          </rPr>
          <t xml:space="preserve">
05/23/18
Previously passed but no data to support.
For Tag - TBD
</t>
        </r>
      </text>
    </comment>
    <comment ref="G44" authorId="2">
      <text>
        <r>
          <rPr>
            <b/>
            <sz val="9"/>
            <color indexed="81"/>
            <rFont val="Tahoma"/>
            <family val="2"/>
          </rPr>
          <t>GALEJ
4/4 SITES PASSED per TSV - 12/01/16
PDL           : UD 14 100   
TP              : 421_F10_25
REV           : 1115
LB              : 0020568-1
ILN             : 3233613</t>
        </r>
      </text>
    </comment>
    <comment ref="L44" authorId="3">
      <text>
        <r>
          <rPr>
            <b/>
            <sz val="9"/>
            <color indexed="81"/>
            <rFont val="Tahoma"/>
            <family val="2"/>
          </rPr>
          <t xml:space="preserve">FZARA:   
09/16/2017   
4 out of 4 sites PASSED consistently   
TESTER    : HP12
PDL           : UD 14 100  
TP              : 421A_F10_25_1118   
LB              : 0020568-3
ILN             : 4058148  
site1 - PASS   
site2 - PASS
site3 - PASS 
site4 - PASS </t>
        </r>
      </text>
    </comment>
    <comment ref="N44" authorId="2">
      <text>
        <r>
          <rPr>
            <b/>
            <sz val="9"/>
            <color indexed="81"/>
            <rFont val="Tahoma"/>
            <family val="2"/>
          </rPr>
          <t>GALEJ
4/4 SITES PASSED per TSV - 12/28/17
PDL           : UD 14 100   
TP              : 421_F10_25
REV           : 1118
LB              : 0020568-3
ILN             : 4358985</t>
        </r>
      </text>
    </comment>
    <comment ref="O44" authorId="2">
      <text>
        <r>
          <rPr>
            <b/>
            <sz val="9"/>
            <color indexed="81"/>
            <rFont val="Tahoma"/>
            <family val="2"/>
          </rPr>
          <t>GALEJ
4/4 SITES PASSED per TSV - 05/21/16
PDL           : UD 14 100   
TP              : 421_F10_25
REV           : 1113
LB              : 0020568-2
ILN             : 3233613</t>
        </r>
      </text>
    </comment>
    <comment ref="P44" authorId="3">
      <text>
        <r>
          <rPr>
            <b/>
            <sz val="9"/>
            <color indexed="81"/>
            <rFont val="Tahoma"/>
            <family val="2"/>
          </rPr>
          <t>Low yield due to Bin392 vreg_bkp</t>
        </r>
      </text>
    </comment>
    <comment ref="T44" authorId="3">
      <text>
        <r>
          <rPr>
            <b/>
            <sz val="9"/>
            <color indexed="81"/>
            <rFont val="Tahoma"/>
            <family val="2"/>
          </rPr>
          <t xml:space="preserve">FZARA:   
05/12/2017   
4 out of 4 sites PASSED consistently   
TESTER    : HP21
PDL           : UD 14 100  
TP              : 421A_F10_25_1118   
LB              : 0020568-1
ILN             : 3639377  
site1 - PASS   
site2 - PASS
site3 - PASS 
site4 - PASS </t>
        </r>
      </text>
    </comment>
    <comment ref="X44" authorId="2">
      <text>
        <r>
          <rPr>
            <b/>
            <sz val="9"/>
            <color indexed="81"/>
            <rFont val="Tahoma"/>
            <family val="2"/>
          </rPr>
          <t xml:space="preserve">FZARA:   
03/20/2017   
4 out of 4 sites PASSED consistently   
TESTER    : HP20
PDL           : UD 14 100  
TP              : 421A_F10_25_1115   
LB              : 0020568-2
ILN             : 3532011  
site1 - PASS   
site2 - PASS
site3 - PASS 
site4 - PASS </t>
        </r>
      </text>
    </comment>
    <comment ref="Y44" authorId="8">
      <text>
        <r>
          <rPr>
            <b/>
            <sz val="9"/>
            <color indexed="81"/>
            <rFont val="Tahoma"/>
            <family val="2"/>
          </rPr>
          <t>CAMES:</t>
        </r>
        <r>
          <rPr>
            <sz val="9"/>
            <color indexed="81"/>
            <rFont val="Tahoma"/>
            <family val="2"/>
          </rPr>
          <t xml:space="preserve">
1/16 - passed but encountering over rejection due to SB541 pcm_p1_ram_360e180_S1fbb_3V6_conso_uf_sb
TP: REV1115
LB: 0020568-1
Prod Lot: correlation </t>
        </r>
      </text>
    </comment>
    <comment ref="Z44" authorId="8">
      <text>
        <r>
          <rPr>
            <b/>
            <sz val="9"/>
            <color indexed="81"/>
            <rFont val="Tahoma"/>
            <family val="2"/>
          </rPr>
          <t>GALEJ</t>
        </r>
        <r>
          <rPr>
            <sz val="9"/>
            <color indexed="81"/>
            <rFont val="Tahoma"/>
            <family val="2"/>
          </rPr>
          <t xml:space="preserve">
</t>
        </r>
        <r>
          <rPr>
            <b/>
            <sz val="9"/>
            <color indexed="81"/>
            <rFont val="Tahoma"/>
            <family val="2"/>
          </rPr>
          <t>08/22/16- passed but encountering over rejection on Site 2 due to SB251 IO_vol8mA_2V7 
TP: REV1113
LB: 0020568-1
ILN: 2923458</t>
        </r>
      </text>
    </comment>
    <comment ref="AA44" authorId="2">
      <text>
        <r>
          <rPr>
            <b/>
            <sz val="9"/>
            <color indexed="81"/>
            <rFont val="Tahoma"/>
            <family val="2"/>
          </rPr>
          <t xml:space="preserve">FZARA:   
10/26/2017   
4 out of 4 sites PASSED consistently   
TESTER    : HP27
PDL           : UD 14 100  
TP              : 421A_F10_25_1118   
LB              : 0020568-1
ILN             : 4171744  
site1 - PASS   
site2 - PASS
site3 - PASS 
site4 - PASS </t>
        </r>
      </text>
    </comment>
    <comment ref="AB44" authorId="2">
      <text>
        <r>
          <rPr>
            <b/>
            <sz val="9"/>
            <color indexed="81"/>
            <rFont val="Tahoma"/>
            <family val="2"/>
          </rPr>
          <t xml:space="preserve">
FZARA
setup encountered over rejection while ongoing test.
solution is to stop testing for about 5-15 mins.
setup will pass all sites.
repetetive issue.
======================================
FZARA:   
11/07/2017   
4 out of 4 sites PASSED consistently   
TESTER    : HP28
PDL           : UD 14 100  
TP              : 421A_F10_25_1118   
LB              : 0020568-1
ILN             : 4217378  
site1 - PASS   
site2 - PASS
site3 - PASS 
site4 - PASS </t>
        </r>
      </text>
    </comment>
    <comment ref="AC44" authorId="8">
      <text>
        <r>
          <rPr>
            <sz val="9"/>
            <color indexed="81"/>
            <rFont val="Tahoma"/>
            <family val="2"/>
          </rPr>
          <t xml:space="preserve">JVILL:
4/11 - passed
TP: REV1115
LB: 0020568-1
Prod Lot: 3514870 </t>
        </r>
      </text>
    </comment>
    <comment ref="AD44" authorId="13">
      <text>
        <r>
          <rPr>
            <b/>
            <sz val="9"/>
            <color indexed="81"/>
            <rFont val="Tahoma"/>
            <family val="2"/>
          </rPr>
          <t>Christian Andrew Mesias:</t>
        </r>
        <r>
          <rPr>
            <sz val="9"/>
            <color indexed="81"/>
            <rFont val="Tahoma"/>
            <family val="2"/>
          </rPr>
          <t xml:space="preserve">
4/4 sites PASSED
LB: 
TP rev1115
Unit: CORREL</t>
        </r>
      </text>
    </comment>
    <comment ref="AF44" authorId="1">
      <text>
        <r>
          <rPr>
            <b/>
            <sz val="9"/>
            <color indexed="81"/>
            <rFont val="Tahoma"/>
            <family val="2"/>
          </rPr>
          <t>PDAME:
8/2/2018
Units Used: Correl units (Good)
TargetDev: 32F446VET6$P1
TP: 421A_F10_25 rev1119
LB: TELB044262
Result:  4/4 sites passed consistently at 10x looptests.</t>
        </r>
      </text>
    </comment>
    <comment ref="F45" authorId="3">
      <text>
        <r>
          <rPr>
            <b/>
            <sz val="9"/>
            <color indexed="81"/>
            <rFont val="Tahoma"/>
            <family val="2"/>
          </rPr>
          <t>GALEJ  
2 out of 2 sites PASSED per TSV -03/04/2018
PDL           : UD 20 144  
TP              : 421A_F10_25
REV           : 1118
LB              : 0019952
ILN             : 4483877</t>
        </r>
      </text>
    </comment>
    <comment ref="I45" authorId="3">
      <text>
        <r>
          <rPr>
            <b/>
            <sz val="9"/>
            <color indexed="81"/>
            <rFont val="Tahoma"/>
            <family val="2"/>
          </rPr>
          <t>GALEJ  
2 out of 2 sites PASSED per TSV -01/14/2016
PDL           : UD 20 144  
TP              : 421A_F10_25
REV           : 0111
LB              : 0019952
ILN             : 2374971</t>
        </r>
      </text>
    </comment>
    <comment ref="J45" authorId="3">
      <text>
        <r>
          <rPr>
            <b/>
            <sz val="9"/>
            <color indexed="81"/>
            <rFont val="Tahoma"/>
            <family val="2"/>
          </rPr>
          <t>site1 fail due to idd_stndby</t>
        </r>
      </text>
    </comment>
    <comment ref="K45" authorId="3">
      <text>
        <r>
          <rPr>
            <b/>
            <sz val="9"/>
            <color indexed="81"/>
            <rFont val="Tahoma"/>
            <family val="2"/>
          </rPr>
          <t>GALEJ  
2 out of 2 sites PASSED per TSV -12/10/2016
PDL           : UD 20 144  
TP              : 421A_F10_25
REV           : 1115
LB              : 0019952
ILN             : 3218443</t>
        </r>
      </text>
    </comment>
    <comment ref="L45" authorId="3">
      <text>
        <r>
          <rPr>
            <b/>
            <sz val="9"/>
            <color indexed="81"/>
            <rFont val="Tahoma"/>
            <family val="2"/>
          </rPr>
          <t>GALEJ  
2 out of 2 sites PASSED per TSV -12/09/2016
PDL           : UD 20 144  
TP              : 421A_F10_25
REV           : 1115
LB              : 0019952-4
ILN             : 3121983</t>
        </r>
      </text>
    </comment>
    <comment ref="N45" authorId="3">
      <text>
        <r>
          <rPr>
            <b/>
            <sz val="9"/>
            <color indexed="81"/>
            <rFont val="Tahoma"/>
            <family val="2"/>
          </rPr>
          <t>GALEJ  
2 out of 2 sites PASSED per TSV -03/08/2016
PDL           : UD 20 144  
TP              : 421A_F10_25
REV           : 0111
LB              : 0019952-4
ILN             : 2485183</t>
        </r>
      </text>
    </comment>
    <comment ref="O45" authorId="7">
      <text>
        <r>
          <rPr>
            <b/>
            <sz val="9"/>
            <color indexed="81"/>
            <rFont val="Tahoma"/>
            <family val="2"/>
          </rPr>
          <t>Ej Antonio:</t>
        </r>
        <r>
          <rPr>
            <sz val="9"/>
            <color indexed="81"/>
            <rFont val="Tahoma"/>
            <family val="2"/>
          </rPr>
          <t xml:space="preserve">
04/08/18- 2 out of 2 sites </t>
        </r>
        <r>
          <rPr>
            <b/>
            <sz val="9"/>
            <color indexed="81"/>
            <rFont val="Tahoma"/>
            <family val="2"/>
          </rPr>
          <t xml:space="preserve">PASSED
PDL: </t>
        </r>
        <r>
          <rPr>
            <sz val="9"/>
            <color indexed="81"/>
            <rFont val="Tahoma"/>
            <family val="2"/>
          </rPr>
          <t xml:space="preserve">UD20144
</t>
        </r>
        <r>
          <rPr>
            <b/>
            <sz val="9"/>
            <color indexed="81"/>
            <rFont val="Tahoma"/>
            <family val="2"/>
          </rPr>
          <t xml:space="preserve">TP: </t>
        </r>
        <r>
          <rPr>
            <sz val="9"/>
            <color indexed="81"/>
            <rFont val="Tahoma"/>
            <family val="2"/>
          </rPr>
          <t xml:space="preserve">421_FT1_30_REV1005
</t>
        </r>
        <r>
          <rPr>
            <b/>
            <sz val="9"/>
            <color indexed="81"/>
            <rFont val="Tahoma"/>
            <family val="2"/>
          </rPr>
          <t xml:space="preserve">LOT#: </t>
        </r>
        <r>
          <rPr>
            <sz val="9"/>
            <color indexed="81"/>
            <rFont val="Tahoma"/>
            <family val="2"/>
          </rPr>
          <t xml:space="preserve">4575963
</t>
        </r>
        <r>
          <rPr>
            <b/>
            <sz val="9"/>
            <color indexed="81"/>
            <rFont val="Tahoma"/>
            <family val="2"/>
          </rPr>
          <t>LB:</t>
        </r>
        <r>
          <rPr>
            <sz val="9"/>
            <color indexed="81"/>
            <rFont val="Tahoma"/>
            <family val="2"/>
          </rPr>
          <t xml:space="preserve"> 0019952-2
</t>
        </r>
        <r>
          <rPr>
            <b/>
            <sz val="9"/>
            <color indexed="81"/>
            <rFont val="Tahoma"/>
            <family val="2"/>
          </rPr>
          <t>FT &amp; QA PASSED</t>
        </r>
      </text>
    </comment>
    <comment ref="P45" authorId="3">
      <text>
        <r>
          <rPr>
            <b/>
            <sz val="9"/>
            <color indexed="81"/>
            <rFont val="Tahoma"/>
            <family val="2"/>
          </rPr>
          <t>FZARA:   
11/08/2017   
2 out of 2 sites PASSED consistently   
TESTER    : HP19
PDL           : UD 20 144  
TP              : 421A_F10_25_1118   
LB              : 0019952-4
ILN             : 4219774  
site1 - PASS   
site2 - PASS</t>
        </r>
      </text>
    </comment>
    <comment ref="Q45" authorId="3">
      <text>
        <r>
          <rPr>
            <b/>
            <sz val="9"/>
            <color indexed="81"/>
            <rFont val="Tahoma"/>
            <family val="2"/>
          </rPr>
          <t>site2 fail due to Vdd</t>
        </r>
      </text>
    </comment>
    <comment ref="R45" authorId="3">
      <text>
        <r>
          <rPr>
            <b/>
            <sz val="9"/>
            <color indexed="81"/>
            <rFont val="Tahoma"/>
            <family val="2"/>
          </rPr>
          <t>site1 fail due to idd_stby</t>
        </r>
      </text>
    </comment>
    <comment ref="V45" authorId="3">
      <text>
        <r>
          <rPr>
            <b/>
            <sz val="9"/>
            <color indexed="81"/>
            <rFont val="Tahoma"/>
            <family val="2"/>
          </rPr>
          <t>GALEJ  
2 out of 2 sites PASSED per TSV -09/22/2016
PDL           : UD 20 144  
TP              : 421A_F10_25
REV           : 1115
LB              : 0019952-1
ILN             : 3038934</t>
        </r>
      </text>
    </comment>
    <comment ref="W45" authorId="1">
      <text>
        <r>
          <rPr>
            <b/>
            <sz val="9"/>
            <color indexed="81"/>
            <rFont val="Tahoma"/>
            <family val="2"/>
          </rPr>
          <t>FZARA:   
07/28/2018   
2 out of 2 sites PASSING consistently
TESTER - HP13   
PDL - UD 20 144
TP - 421A_F10_25
REV - 1119
LB - 0019952-3   
ILN - 4951787
site1 - PASS
site2 - PASS</t>
        </r>
      </text>
    </comment>
    <comment ref="X45" authorId="3">
      <text>
        <r>
          <rPr>
            <b/>
            <sz val="9"/>
            <color indexed="81"/>
            <rFont val="Tahoma"/>
            <family val="2"/>
          </rPr>
          <t>GALEJ
2/2 sites PASSED per TSV - 12/22/17
PDL       : UD 20 144
TP          : 421A_F10_25
REV       : 1118
LB          : 0019952-2
ILN         : 4320398</t>
        </r>
      </text>
    </comment>
    <comment ref="Y45" authorId="1">
      <text>
        <r>
          <rPr>
            <b/>
            <sz val="9"/>
            <color indexed="81"/>
            <rFont val="Tahoma"/>
            <family val="2"/>
          </rPr>
          <t>Frank Adrian Zaragoza:</t>
        </r>
        <r>
          <rPr>
            <sz val="9"/>
            <color indexed="81"/>
            <rFont val="Tahoma"/>
            <family val="2"/>
          </rPr>
          <t xml:space="preserve">
10/17/17 - 2 out of 2 sites PASSED consistently
PDL  : UD20144
TP     : 421A_F10_25_REV1118
LB     : 0019952-3
ILN    : 4145365
site1  - PASS
site2 - PASS</t>
        </r>
      </text>
    </comment>
    <comment ref="Z45" authorId="3">
      <text>
        <r>
          <rPr>
            <b/>
            <sz val="9"/>
            <color indexed="81"/>
            <rFont val="Tahoma"/>
            <family val="2"/>
          </rPr>
          <t>CAMES: 10/25 failed pcm_p1</t>
        </r>
      </text>
    </comment>
    <comment ref="AD45" authorId="8">
      <text>
        <r>
          <rPr>
            <b/>
            <sz val="9"/>
            <color indexed="81"/>
            <rFont val="Tahoma"/>
            <family val="2"/>
          </rPr>
          <t>CAMES:</t>
        </r>
        <r>
          <rPr>
            <sz val="9"/>
            <color indexed="81"/>
            <rFont val="Tahoma"/>
            <family val="2"/>
          </rPr>
          <t xml:space="preserve">
01/08/2018 - passed but encountering over rejection on Site 1
TP: REV1118
LB: 0019952-3
ILN: 4378458</t>
        </r>
      </text>
    </comment>
    <comment ref="AE45" authorId="3">
      <text>
        <r>
          <rPr>
            <b/>
            <sz val="9"/>
            <color indexed="81"/>
            <rFont val="Tahoma"/>
            <family val="2"/>
          </rPr>
          <t>GALEJ
2/2 sites PASSED per TSV - 03/22/18
PDL       : UD 20 144
TP          : 421A_F10_25
REV       : 1118
LB          : 0019952-1
ILN         : 4575976</t>
        </r>
      </text>
    </comment>
    <comment ref="H46" authorId="2">
      <text>
        <r>
          <rPr>
            <b/>
            <sz val="9"/>
            <color indexed="81"/>
            <rFont val="Tahoma"/>
            <family val="2"/>
          </rPr>
          <t>Gierod Manuel Alejandro:</t>
        </r>
        <r>
          <rPr>
            <sz val="9"/>
            <color indexed="81"/>
            <rFont val="Tahoma"/>
            <family val="2"/>
          </rPr>
          <t xml:space="preserve">
05/23/18
Previously passed but no data to support.
For Tag - TBD
</t>
        </r>
      </text>
    </comment>
    <comment ref="I46" authorId="2">
      <text>
        <r>
          <rPr>
            <b/>
            <sz val="9"/>
            <color indexed="81"/>
            <rFont val="Tahoma"/>
            <family val="2"/>
          </rPr>
          <t>Gierod Manuel Alejandro:</t>
        </r>
        <r>
          <rPr>
            <sz val="9"/>
            <color indexed="81"/>
            <rFont val="Tahoma"/>
            <family val="2"/>
          </rPr>
          <t xml:space="preserve">
05/23/18
Previously passed but no data to support.
For Tag - TBD
</t>
        </r>
      </text>
    </comment>
    <comment ref="K46" authorId="1">
      <text>
        <r>
          <rPr>
            <b/>
            <sz val="9"/>
            <color indexed="81"/>
            <rFont val="Tahoma"/>
            <family val="2"/>
          </rPr>
          <t>GALEJ   
2 out of 2 sites PASSED per TSV - 04/01/16   
PDL           : C1 10 144   
TP              : 421A_F10_25
REV           : 1112
LB              : 0023281-2
ILN             : 2503016</t>
        </r>
      </text>
    </comment>
    <comment ref="L46" authorId="2">
      <text>
        <r>
          <rPr>
            <b/>
            <sz val="9"/>
            <color indexed="81"/>
            <rFont val="Tahoma"/>
            <family val="2"/>
          </rPr>
          <t>Gierod Manuel Alejandro:</t>
        </r>
        <r>
          <rPr>
            <sz val="9"/>
            <color indexed="81"/>
            <rFont val="Tahoma"/>
            <family val="2"/>
          </rPr>
          <t xml:space="preserve">
05/23/18
Previously passed but no data to support.
For Tag - TBD
</t>
        </r>
      </text>
    </comment>
    <comment ref="P46" authorId="2">
      <text>
        <r>
          <rPr>
            <b/>
            <sz val="9"/>
            <color indexed="81"/>
            <rFont val="Tahoma"/>
            <family val="2"/>
          </rPr>
          <t>Gierod Manuel Alejandro:</t>
        </r>
        <r>
          <rPr>
            <sz val="9"/>
            <color indexed="81"/>
            <rFont val="Tahoma"/>
            <family val="2"/>
          </rPr>
          <t xml:space="preserve">
05/23/18
Previously passed but no data to support.
For Tag - TBD
</t>
        </r>
      </text>
    </comment>
    <comment ref="Q46" authorId="3">
      <text>
        <r>
          <rPr>
            <b/>
            <sz val="9"/>
            <color indexed="81"/>
            <rFont val="Tahoma"/>
            <family val="2"/>
          </rPr>
          <t>JCORP
09/16/18
2/2 SITES PASSED
REV1119
5034481/1
0023281-3</t>
        </r>
      </text>
    </comment>
    <comment ref="R46" authorId="3">
      <text>
        <r>
          <rPr>
            <b/>
            <sz val="9"/>
            <color indexed="81"/>
            <rFont val="Tahoma"/>
            <family val="2"/>
          </rPr>
          <t xml:space="preserve">GALEJ
2/2 sites PASSED per TSV - 03/30/17
PDL       : C1 10 144
TP          : 421A_F10_25
REV       : 1115
LB          : 0023281-2
ILN         : 3551921
prev. fail site2 marginal @ B539 test - DPS13 </t>
        </r>
      </text>
    </comment>
    <comment ref="T46" authorId="2">
      <text>
        <r>
          <rPr>
            <b/>
            <sz val="9"/>
            <color indexed="81"/>
            <rFont val="Tahoma"/>
            <family val="2"/>
          </rPr>
          <t>Gierod Manuel Alejandro:</t>
        </r>
        <r>
          <rPr>
            <sz val="9"/>
            <color indexed="81"/>
            <rFont val="Tahoma"/>
            <family val="2"/>
          </rPr>
          <t xml:space="preserve">
05/23/18
Previously passed but no data to support.
For Tag - TBD
</t>
        </r>
      </text>
    </comment>
    <comment ref="U46" authorId="1">
      <text>
        <r>
          <rPr>
            <b/>
            <sz val="9"/>
            <color indexed="81"/>
            <rFont val="Tahoma"/>
            <family val="2"/>
          </rPr>
          <t xml:space="preserve">GALEJ   
2 out of 2 sites PASSED per TSV - 01/06/18   
PDL           : C1 10 144   
TP              : 421A_F10_25
REV           : 1115
LB              : 0023281-2
ILN             : 4328069
FZARA:   
03/31/2017   
2 out of 2 sites PASSED consistently   
TESTER    : HP11   
PDL           : C1 10 144   
TP              : 421A_F10_25_1115   
LB              : 0023281-1   
ILN             : 3551920 / 1   
site1 - PASS   
site2 - PASS </t>
        </r>
      </text>
    </comment>
    <comment ref="X46" authorId="1">
      <text>
        <r>
          <rPr>
            <b/>
            <sz val="9"/>
            <color indexed="81"/>
            <rFont val="Tahoma"/>
            <family val="2"/>
          </rPr>
          <t>FZARA:   
10/25/2017 
2 out of 2 sites PASSED consistently   
TESTER    : HP20
PDL           : C1 10 144   
TP              : 421A_F10_25_1118
LB              : 0023281-1   
ILN             : 4179507   
site1 - PASS   
site2 - PASS (slight rejection of SB586 - flh_rd_btldr_)</t>
        </r>
      </text>
    </comment>
    <comment ref="Y46" authorId="1">
      <text>
        <r>
          <rPr>
            <b/>
            <sz val="9"/>
            <color indexed="81"/>
            <rFont val="Tahoma"/>
            <family val="2"/>
          </rPr>
          <t xml:space="preserve">GALEJ
2 out of 2 sites PASSED per TSV - 04/01/16
PDL           : C1 10 144   
TP              : 421A_F10_25
REV           : 1112
LB              : 0023281 
ILN             : 2503016  
</t>
        </r>
      </text>
    </comment>
    <comment ref="AC46" authorId="1">
      <text>
        <r>
          <rPr>
            <b/>
            <sz val="9"/>
            <color indexed="81"/>
            <rFont val="Tahoma"/>
            <family val="2"/>
          </rPr>
          <t xml:space="preserve">GALEJ
2 out of 2 sites PASSED per TSV - 03/14/17
PDL           : C1 10 144   
TP              : 421A_F10_25
REV           : 1115
LB              : 0023281-1
ILN             : 3514870
</t>
        </r>
      </text>
    </comment>
    <comment ref="F47" authorId="1">
      <text>
        <r>
          <rPr>
            <b/>
            <sz val="9"/>
            <color indexed="81"/>
            <rFont val="Tahoma"/>
            <family val="2"/>
          </rPr>
          <t>JCORP
05/03/2018
2 out of 2 sites PASSED consistently   
TP              : 421A_F10_25_1118
LB              : 0023282-1   
ILN             : 4655985
site1 - PASS   
site2 - PASS</t>
        </r>
      </text>
    </comment>
    <comment ref="G47" authorId="1">
      <text>
        <r>
          <rPr>
            <b/>
            <sz val="9"/>
            <color indexed="81"/>
            <rFont val="Tahoma"/>
            <family val="2"/>
          </rPr>
          <t>FZARA:   
4/02/2017 
2 out of 2 sites PASSED consistently   
TESTER    : HP15
PDL           : C1 07 144   
TP              : 421A_F10_25_1115
LB              : 0023281-1   
ILN             : 3579888   
site1 - PASS   
site2 - PASS</t>
        </r>
      </text>
    </comment>
    <comment ref="I47" authorId="4">
      <text>
        <r>
          <rPr>
            <b/>
            <sz val="9"/>
            <color indexed="81"/>
            <rFont val="Tahoma"/>
            <family val="2"/>
          </rPr>
          <t>FZARA:   
8/03/2017 
2 out of 2 sites PASSED consistently   
TESTER    : HP07
PDL           : C1 07 144   
TP              : 421A_F10_25_1118
LB              : 0023281-1   
ILN             : 3922489   
site1 - PASS   
site2 - PASS
Johna Jermaine Villa:
2/2 sites PASSED</t>
        </r>
        <r>
          <rPr>
            <sz val="9"/>
            <color indexed="81"/>
            <rFont val="Tahoma"/>
            <family val="2"/>
          </rPr>
          <t xml:space="preserve">
units: Prod Lot
rev: 1118
LB: 0023282-1</t>
        </r>
      </text>
    </comment>
    <comment ref="J47" authorId="3">
      <text>
        <r>
          <rPr>
            <b/>
            <sz val="9"/>
            <color indexed="81"/>
            <rFont val="Tahoma"/>
            <family val="2"/>
          </rPr>
          <t>FZARA:   
1out of 2 sites PASSED consistently   
TESTER    : HP16
PDL           : C1 07 144   
TP              : 421A_F10_25_1115
LB              : 0023281-1   
ILN             : 3824343   
site1 - PASS   
site2 - (marginal rejection of SB540-idd_stby_rtco)</t>
        </r>
      </text>
    </comment>
    <comment ref="K47" authorId="9">
      <text>
        <r>
          <rPr>
            <b/>
            <sz val="9"/>
            <color indexed="81"/>
            <rFont val="Tahoma"/>
            <family val="2"/>
          </rPr>
          <t>King Brian Oliver Macaraeg:</t>
        </r>
        <r>
          <rPr>
            <sz val="9"/>
            <color indexed="81"/>
            <rFont val="Tahoma"/>
            <family val="2"/>
          </rPr>
          <t xml:space="preserve">
ILN:5107500.01
LB:0023282-2
2/2 Sites passec consitently
2/2 Sites passed on loop 10 test.</t>
        </r>
      </text>
    </comment>
    <comment ref="P47" authorId="3">
      <text>
        <r>
          <rPr>
            <b/>
            <sz val="9"/>
            <color indexed="81"/>
            <rFont val="Tahoma"/>
            <family val="2"/>
          </rPr>
          <t>JABDU:
Package: C1 07 144
Rawline: 421
Tester: HP19
TPL: 421A_F10_25 REV1118
Lot: Correl
Load board: TELB041883
2/2 sites passed consistently</t>
        </r>
      </text>
    </comment>
    <comment ref="S47" authorId="2">
      <text>
        <r>
          <rPr>
            <b/>
            <sz val="9"/>
            <color indexed="81"/>
            <rFont val="Tahoma"/>
            <family val="2"/>
          </rPr>
          <t>Gierod Manuel Alejandro:</t>
        </r>
        <r>
          <rPr>
            <sz val="9"/>
            <color indexed="81"/>
            <rFont val="Tahoma"/>
            <family val="2"/>
          </rPr>
          <t xml:space="preserve">
05/23/18
Previously passed but no data to support.
For Tag - TBD
</t>
        </r>
      </text>
    </comment>
    <comment ref="T47" authorId="1">
      <text>
        <r>
          <rPr>
            <b/>
            <sz val="9"/>
            <color indexed="81"/>
            <rFont val="Tahoma"/>
            <family val="2"/>
          </rPr>
          <t>FZARA:   
10/28/2017 
2 out of 2 sites PASSED consistently   
TESTER    : HP21
PDL           : C1 07 144   
TP              : 421A_F10_25_1118
LB              : 0023281-1   
ILN             : 4092164   
site1 - PASS   
site2 - PASS</t>
        </r>
      </text>
    </comment>
    <comment ref="V47" authorId="1">
      <text>
        <r>
          <rPr>
            <b/>
            <sz val="9"/>
            <color indexed="81"/>
            <rFont val="Tahoma"/>
            <family val="2"/>
          </rPr>
          <t>FZARA:   
10/28/2017 
2 out of 2 sites PASSED consistently   
TESTER    : HP18
PDL           : C1 07 144   
TP              : 421A_F10_25_1118
LB              : 0023281-1   
ILN             : 4190472   
site1 - PASS   
site2 - PASS</t>
        </r>
      </text>
    </comment>
    <comment ref="AA47" authorId="1">
      <text>
        <r>
          <rPr>
            <b/>
            <sz val="9"/>
            <color indexed="81"/>
            <rFont val="Tahoma"/>
            <family val="2"/>
          </rPr>
          <t>FZARA:   
11/11/2017 
2 out of 2 sites PASSED consistently   
TESTER    : HP27
PDL           : C1 07 144   
TP              : 421A_F10_25_1118
LB              : 0022766-1  
ILN             : 4190472   
site1 - PASS   
site2 - PASS</t>
        </r>
      </text>
    </comment>
    <comment ref="AC47" authorId="1">
      <text>
        <r>
          <rPr>
            <b/>
            <sz val="9"/>
            <color indexed="81"/>
            <rFont val="Tahoma"/>
            <family val="2"/>
          </rPr>
          <t>ROSE/JVILL:   
05/03/2018
2 out of 2 sites PASSED Ft and QA (Loop Test) consistently   
TESTER    : HP30
PDL           : C1 07 144   
TP              : 421A_F10_25_1118
LB              : 0023282-2
ILN             : CORREL_SETA 
site1 - PASS   
site2 - PASS</t>
        </r>
      </text>
    </comment>
    <comment ref="AF47" authorId="1">
      <text>
        <r>
          <rPr>
            <b/>
            <sz val="9"/>
            <color indexed="81"/>
            <rFont val="Tahoma"/>
            <family val="2"/>
          </rPr>
          <t>FZARA:   
9/20/2017 
2 out of 2 sites PASSED consistently   
TESTER    : HP34
PDL           : C1 07 144   
TP              : 421A_F10_25_1118
LB              : 0023282-1
ILN             : 4050963   
site1 - PASS   
site2 - PASS</t>
        </r>
      </text>
    </comment>
    <comment ref="G48" authorId="1">
      <text>
        <r>
          <rPr>
            <b/>
            <sz val="9"/>
            <color indexed="81"/>
            <rFont val="Tahoma"/>
            <family val="2"/>
          </rPr>
          <t>GALEJ
4 out of 4 sites PASSED per TSV - 12/04/2017 
PDL           : UD 14 100 
TP              : 422Y_F1_25
REV           : 1403
LB              : 0017428A-BT-5
ILN             : 4350966</t>
        </r>
      </text>
    </comment>
    <comment ref="I48" authorId="1">
      <text>
        <r>
          <rPr>
            <b/>
            <sz val="9"/>
            <color indexed="81"/>
            <rFont val="Tahoma"/>
            <family val="2"/>
          </rPr>
          <t>GALEJ
4 out of 4 sites PASSED per TSV - 07/21/2016 
PDL           : UD 14 100 
TP              : 422Y_F1_25
REV           : 0307
LB              : 0017428A-BT-2
ILN             : 2855843</t>
        </r>
      </text>
    </comment>
    <comment ref="J48" authorId="1">
      <text>
        <r>
          <rPr>
            <b/>
            <sz val="9"/>
            <color indexed="81"/>
            <rFont val="Tahoma"/>
            <family val="2"/>
          </rPr>
          <t>FZARA:   
5/18/2017 
4 out of 4 sites PASSED consistently   
TESTER    : HP16
PDL           : UD 14 100 
TP              : 422Y_F1_25_1400
LB              : 0017428A-BT-5
ILN             : 3697637   
site1 - PASS
site2 - PASS
site3 - PASS   
site4 - PASS</t>
        </r>
      </text>
    </comment>
    <comment ref="K48" authorId="1">
      <text>
        <r>
          <rPr>
            <b/>
            <sz val="9"/>
            <color indexed="81"/>
            <rFont val="Tahoma"/>
            <family val="2"/>
          </rPr>
          <t>FZARA:   
9/08/2017
4 out of 4 sites PASSED consistently   
TESTER    : HP22
PDL           : UD 14 100
TP              : 422Y_F1_25_1400
LB              : 0017428A-BT-2
ILN             : 4045402   
site1 - PASS
site2 - PASS
site3 - PASS   
site4 - PASS</t>
        </r>
      </text>
    </comment>
    <comment ref="L48" authorId="1">
      <text>
        <r>
          <rPr>
            <b/>
            <sz val="9"/>
            <color indexed="81"/>
            <rFont val="Tahoma"/>
            <family val="2"/>
          </rPr>
          <t>FZARA:   
8/08/2017 
4 out of 4 sites PASSED consistently   
TESTER    : HP12
PDL           : UD 14 100 
TP              : 422Y_F1_25_1400 / 422Y_F2_130_1400
LB              : 0017428A-BT-2
ILN             : 3927606   
site1 - PASS
site2 - PASS
site3 - PASS   
site4 - PASS</t>
        </r>
      </text>
    </comment>
    <comment ref="N48" authorId="1">
      <text>
        <r>
          <rPr>
            <b/>
            <sz val="9"/>
            <color indexed="81"/>
            <rFont val="Tahoma"/>
            <family val="2"/>
          </rPr>
          <t>FZARA:   
6/29/2017 
4 out of 4 sites PASSED consistently   
TESTER    : HP14
PDL           : UD 14 100 
TP              : 422Y_F1_25_1400
LB              : 0017428A-BT-1
ILN             : 3842556   
site1 - PASS
site2 - PASS
site3 - PASS   
site4 - PASS</t>
        </r>
      </text>
    </comment>
    <comment ref="P48" authorId="1">
      <text>
        <r>
          <rPr>
            <b/>
            <sz val="9"/>
            <color indexed="81"/>
            <rFont val="Tahoma"/>
            <family val="2"/>
          </rPr>
          <t>GALEJ
4 out of 4 sites PASSED per TSV - 01/12/2016 
PDL           : UD 14 100 
TP              : 422Y_F1_25
REV           : 0307
LB              : 0017428A-BT-4
ILN             : 2300189</t>
        </r>
      </text>
    </comment>
    <comment ref="Q48" authorId="3">
      <text>
        <r>
          <rPr>
            <b/>
            <sz val="9"/>
            <color indexed="81"/>
            <rFont val="Tahoma"/>
            <family val="2"/>
          </rPr>
          <t>Paul M.:
10/21/17
Lot:  Production lot
TP:  422Y_F1_25 rev. 1400
Result:  1 out of 4 sites passed.
Site 1: Failed due to SB181 Scaler_qfp100_func_bd_GPCOMP_ft_sb (with NRESET failing pin / 10409 resource pin)
Site 2: Failed due to SB127 IO_vilvih_levels_ft_sb (with pb11 failing pin / 10708 resource pin)
Site 3: Failed due to SB68  check_err_bandgap_tm_sb
Site 4:  Pass</t>
        </r>
      </text>
    </comment>
    <comment ref="R48" authorId="1">
      <text>
        <r>
          <rPr>
            <b/>
            <sz val="9"/>
            <color indexed="81"/>
            <rFont val="Tahoma"/>
            <family val="2"/>
          </rPr>
          <t>FZARA:   
9/18/2017 
4 out of 4 sites PASSED consistently   
TESTER    : HP09
PDL           : UD 14 100 
TP              : 422Y_F1_25_1400
LB              : 0017428A-BT-1
ILN             : 4070600   
site1 - PASS
site2 - PASS
site3 - PASS   
site4 - PASS</t>
        </r>
      </text>
    </comment>
    <comment ref="T48" authorId="1">
      <text>
        <r>
          <rPr>
            <b/>
            <sz val="9"/>
            <color indexed="81"/>
            <rFont val="Tahoma"/>
            <family val="2"/>
          </rPr>
          <t>FZARA:   
11/07/2017 
4 out of 4 sites PASSED consistently   
TESTER    : HP21
PDL           : UD 14 100
TP              : 422Y_F1_25_1403
LB              : 0017428A-BT-4
ILN             : 4196719   
site1 - PASS
site2 - PASS
site3 - PASS   
site4 - PASS</t>
        </r>
      </text>
    </comment>
    <comment ref="X48" authorId="4">
      <text>
        <r>
          <rPr>
            <b/>
            <sz val="9"/>
            <color indexed="81"/>
            <rFont val="Tahoma"/>
            <family val="2"/>
          </rPr>
          <t>FZARA:   
4/16/2017 
4 out of 4 sites PASSED consistently   
TESTER    : HP20
PDL           : UD 14 100 
TP              : 422Y_F1_25_1400
LB              : 0017428A-BT-3
ILN             : 3620706   
site1 - PASS
site2 - PASS
site3 - PASS   
site4 - PASS</t>
        </r>
      </text>
    </comment>
    <comment ref="Y48" authorId="3">
      <text>
        <r>
          <rPr>
            <b/>
            <sz val="9"/>
            <color indexed="81"/>
            <rFont val="Tahoma"/>
            <family val="2"/>
          </rPr>
          <t>FZARA:   
5/19/2017
4 out of 4 sites PASSED consistently   
TESTER    : HP25
PDL           : UD 14 100
TP              : 422Y_F1_25_1400
LB              : 0017428A-BT-2
ILN             : 3685161   
site1 - PASS
site2 - PASS
site3 - PASS   
site4 - PASS</t>
        </r>
      </text>
    </comment>
    <comment ref="Z48" authorId="1">
      <text>
        <r>
          <rPr>
            <b/>
            <sz val="9"/>
            <color indexed="81"/>
            <rFont val="Tahoma"/>
            <family val="2"/>
          </rPr>
          <t>FZARA:   
5/18/2017
4 out of 4 sites PASSED consistently   
TESTER    : HP26
PDL           : UD 14 100
TP              : 422Y_F1_25_1400
LB              : 0017428A-BT-1
ILN             : 3697464   
site1 - PASS
site2 - PASS
site3 - PASS   
site4 - PASS</t>
        </r>
      </text>
    </comment>
    <comment ref="AA48" authorId="1">
      <text>
        <r>
          <rPr>
            <b/>
            <sz val="9"/>
            <color indexed="81"/>
            <rFont val="Tahoma"/>
            <family val="2"/>
          </rPr>
          <t>FZARA:   
5/19/2017
4 out of 4 sites PASSED consistently   
TESTER    : HP27
PDL           : UD 14 100
TP              : 422Y_F1_25_1400
LB              : 0017428A-BT-2
ILN             : 3718680   
site1 - PASS
site2 - PASS
site3 - PASS   
site4 - PASS</t>
        </r>
      </text>
    </comment>
    <comment ref="AB48" authorId="6">
      <text>
        <r>
          <rPr>
            <b/>
            <sz val="9"/>
            <color indexed="81"/>
            <rFont val="Tahoma"/>
            <family val="2"/>
          </rPr>
          <t>FZARA:   
11/11/2017
4 out of 4 sites PASSED consistently   
TESTER    : HP28
PDL           : UD 14 100
TP              : 422Y_F1_25_1400
LB              : 0017428A-BT-1
ILN             : 4216159   
site1 - PASS
site2 - PASS
site3 - PASS   
site4 - PASS</t>
        </r>
      </text>
    </comment>
    <comment ref="AC48" authorId="6">
      <text>
        <r>
          <rPr>
            <b/>
            <sz val="9"/>
            <color indexed="81"/>
            <rFont val="Tahoma"/>
            <family val="2"/>
          </rPr>
          <t>PAUL: 4 SITES</t>
        </r>
      </text>
    </comment>
    <comment ref="AD48" authorId="6">
      <text>
        <r>
          <rPr>
            <b/>
            <sz val="9"/>
            <color indexed="81"/>
            <rFont val="Tahoma"/>
            <family val="2"/>
          </rPr>
          <t>FZARA:   
7/16/2017
4 out of 4 sites PASSED consistently   
TESTER    : HP31
PDL           : UD 14 100
TP              : 422Y_F1_25_1400
LB              : 0017428A-BT-5
ILN             : 3884602   
site1 - PASS
site2 - PASS
site3 - PASS   
site4 - PASS</t>
        </r>
      </text>
    </comment>
    <comment ref="B49" authorId="2">
      <text>
        <r>
          <rPr>
            <b/>
            <sz val="9"/>
            <color indexed="81"/>
            <rFont val="Tahoma"/>
            <family val="2"/>
          </rPr>
          <t>GALEJ
05/24/18
TP Not Compatible due to no available pin config on new TP rev.</t>
        </r>
      </text>
    </comment>
    <comment ref="F49" authorId="2">
      <text>
        <r>
          <rPr>
            <b/>
            <sz val="9"/>
            <color indexed="81"/>
            <rFont val="Tahoma"/>
            <family val="2"/>
          </rPr>
          <t>05/24/18
TP Not Compatible due to no available pin config on new TP rev.</t>
        </r>
      </text>
    </comment>
    <comment ref="G49" authorId="2">
      <text>
        <r>
          <rPr>
            <b/>
            <sz val="9"/>
            <color indexed="81"/>
            <rFont val="Tahoma"/>
            <family val="2"/>
          </rPr>
          <t>05/24/18
TP Not Compatible due to no available pin config on new TP rev.</t>
        </r>
      </text>
    </comment>
    <comment ref="H49" authorId="2">
      <text>
        <r>
          <rPr>
            <b/>
            <sz val="9"/>
            <color indexed="81"/>
            <rFont val="Tahoma"/>
            <family val="2"/>
          </rPr>
          <t>05/24/18
TP Not Compatible due to no available pin config on new TP rev.</t>
        </r>
      </text>
    </comment>
    <comment ref="I49" authorId="2">
      <text>
        <r>
          <rPr>
            <b/>
            <sz val="9"/>
            <color indexed="81"/>
            <rFont val="Tahoma"/>
            <family val="2"/>
          </rPr>
          <t>05/24/18
TP Not Compatible due to no available pin config on new TP rev.</t>
        </r>
      </text>
    </comment>
    <comment ref="J49" authorId="2">
      <text>
        <r>
          <rPr>
            <b/>
            <sz val="9"/>
            <color indexed="81"/>
            <rFont val="Tahoma"/>
            <family val="2"/>
          </rPr>
          <t>05/24/18
TP Not Compatible due to no available pin config on new TP rev.</t>
        </r>
      </text>
    </comment>
    <comment ref="K49" authorId="2">
      <text>
        <r>
          <rPr>
            <b/>
            <sz val="9"/>
            <color indexed="81"/>
            <rFont val="Tahoma"/>
            <family val="2"/>
          </rPr>
          <t>05/24/18
TP Not Compatible due to no available pin config on new TP rev.</t>
        </r>
      </text>
    </comment>
    <comment ref="L49" authorId="2">
      <text>
        <r>
          <rPr>
            <b/>
            <sz val="9"/>
            <color indexed="81"/>
            <rFont val="Tahoma"/>
            <family val="2"/>
          </rPr>
          <t>05/24/18
TP Not Compatible due to no available pin config on new TP rev.</t>
        </r>
      </text>
    </comment>
    <comment ref="N49" authorId="2">
      <text>
        <r>
          <rPr>
            <b/>
            <sz val="9"/>
            <color indexed="81"/>
            <rFont val="Tahoma"/>
            <family val="2"/>
          </rPr>
          <t>05/24/18
TP Not Compatible due to no available pin config on new TP rev.</t>
        </r>
      </text>
    </comment>
    <comment ref="O49" authorId="2">
      <text>
        <r>
          <rPr>
            <b/>
            <sz val="9"/>
            <color indexed="81"/>
            <rFont val="Tahoma"/>
            <family val="2"/>
          </rPr>
          <t>05/24/18
TP Not Compatible due to no available pin config on new TP rev.</t>
        </r>
      </text>
    </comment>
    <comment ref="P49" authorId="2">
      <text>
        <r>
          <rPr>
            <b/>
            <sz val="9"/>
            <color indexed="81"/>
            <rFont val="Tahoma"/>
            <family val="2"/>
          </rPr>
          <t>05/24/18
TP Not Compatible due to no available pin config on new TP rev.</t>
        </r>
      </text>
    </comment>
    <comment ref="Q49" authorId="2">
      <text>
        <r>
          <rPr>
            <b/>
            <sz val="9"/>
            <color indexed="81"/>
            <rFont val="Tahoma"/>
            <family val="2"/>
          </rPr>
          <t>05/24/18
TP Not Compatible due to no available pin config on new TP rev.</t>
        </r>
      </text>
    </comment>
    <comment ref="R49" authorId="2">
      <text>
        <r>
          <rPr>
            <b/>
            <sz val="9"/>
            <color indexed="81"/>
            <rFont val="Tahoma"/>
            <family val="2"/>
          </rPr>
          <t>05/24/18
TP Not Compatible due to no available pin config on new TP rev.</t>
        </r>
      </text>
    </comment>
    <comment ref="S49" authorId="2">
      <text>
        <r>
          <rPr>
            <b/>
            <sz val="9"/>
            <color indexed="81"/>
            <rFont val="Tahoma"/>
            <family val="2"/>
          </rPr>
          <t>05/24/18
TP Not Compatible due to no available pin config on new TP rev.</t>
        </r>
      </text>
    </comment>
    <comment ref="T49" authorId="2">
      <text>
        <r>
          <rPr>
            <b/>
            <sz val="9"/>
            <color indexed="81"/>
            <rFont val="Tahoma"/>
            <family val="2"/>
          </rPr>
          <t>05/24/18
TP Not Compatible due to no available pin config on new TP rev.</t>
        </r>
      </text>
    </comment>
    <comment ref="U49" authorId="2">
      <text>
        <r>
          <rPr>
            <b/>
            <sz val="9"/>
            <color indexed="81"/>
            <rFont val="Tahoma"/>
            <family val="2"/>
          </rPr>
          <t>05/24/18
TP Not Compatible due to no available pin config on new TP rev.</t>
        </r>
      </text>
    </comment>
    <comment ref="V49" authorId="2">
      <text>
        <r>
          <rPr>
            <b/>
            <sz val="9"/>
            <color indexed="81"/>
            <rFont val="Tahoma"/>
            <family val="2"/>
          </rPr>
          <t>05/24/18
TP Not Compatible due to no available pin config on new TP rev.</t>
        </r>
      </text>
    </comment>
    <comment ref="W49" authorId="2">
      <text>
        <r>
          <rPr>
            <b/>
            <sz val="9"/>
            <color indexed="81"/>
            <rFont val="Tahoma"/>
            <family val="2"/>
          </rPr>
          <t>05/24/18
TP Not Compatible due to no available pin config on new TP rev.</t>
        </r>
      </text>
    </comment>
    <comment ref="X49" authorId="2">
      <text>
        <r>
          <rPr>
            <b/>
            <sz val="9"/>
            <color indexed="81"/>
            <rFont val="Tahoma"/>
            <family val="2"/>
          </rPr>
          <t>05/24/18
TP Not Compatible due to no available pin config on new TP rev.</t>
        </r>
      </text>
    </comment>
    <comment ref="Y49" authorId="2">
      <text>
        <r>
          <rPr>
            <b/>
            <sz val="9"/>
            <color indexed="81"/>
            <rFont val="Tahoma"/>
            <family val="2"/>
          </rPr>
          <t>05/24/18
TP Not Compatible due to no available pin config on new TP rev.</t>
        </r>
      </text>
    </comment>
    <comment ref="Z49" authorId="2">
      <text>
        <r>
          <rPr>
            <b/>
            <sz val="9"/>
            <color indexed="81"/>
            <rFont val="Tahoma"/>
            <family val="2"/>
          </rPr>
          <t>05/24/18
TP Not Compatible due to no available pin config on new TP rev.</t>
        </r>
      </text>
    </comment>
    <comment ref="AA49" authorId="2">
      <text>
        <r>
          <rPr>
            <b/>
            <sz val="9"/>
            <color indexed="81"/>
            <rFont val="Tahoma"/>
            <family val="2"/>
          </rPr>
          <t>05/24/18
TP Not Compatible due to no available pin config on new TP rev.</t>
        </r>
      </text>
    </comment>
    <comment ref="AB49" authorId="2">
      <text>
        <r>
          <rPr>
            <b/>
            <sz val="9"/>
            <color indexed="81"/>
            <rFont val="Tahoma"/>
            <family val="2"/>
          </rPr>
          <t>05/24/18
TP Not Compatible due to no available pin config on new TP rev.</t>
        </r>
      </text>
    </comment>
    <comment ref="AC49" authorId="2">
      <text>
        <r>
          <rPr>
            <b/>
            <sz val="9"/>
            <color indexed="81"/>
            <rFont val="Tahoma"/>
            <family val="2"/>
          </rPr>
          <t>05/24/18
TP Not Compatible due to no available pin config on new TP rev.</t>
        </r>
      </text>
    </comment>
    <comment ref="AD49" authorId="2">
      <text>
        <r>
          <rPr>
            <b/>
            <sz val="9"/>
            <color indexed="81"/>
            <rFont val="Tahoma"/>
            <family val="2"/>
          </rPr>
          <t>05/24/18
TP Not Compatible due to no available pin config on new TP rev.</t>
        </r>
      </text>
    </comment>
    <comment ref="AE49" authorId="2">
      <text>
        <r>
          <rPr>
            <b/>
            <sz val="9"/>
            <color indexed="81"/>
            <rFont val="Tahoma"/>
            <family val="2"/>
          </rPr>
          <t>05/24/18
TP Not Compatible due to no available pin config on new TP rev.</t>
        </r>
      </text>
    </comment>
    <comment ref="AF49" authorId="2">
      <text>
        <r>
          <rPr>
            <b/>
            <sz val="9"/>
            <color indexed="81"/>
            <rFont val="Tahoma"/>
            <family val="2"/>
          </rPr>
          <t>05/24/18
TP Not Compatible due to no available pin config on new TP rev.</t>
        </r>
      </text>
    </comment>
    <comment ref="F50" authorId="2">
      <text>
        <r>
          <rPr>
            <b/>
            <sz val="9"/>
            <color indexed="81"/>
            <rFont val="Tahoma"/>
            <family val="2"/>
          </rPr>
          <t>Gierod Manuel Alejandro:</t>
        </r>
        <r>
          <rPr>
            <sz val="9"/>
            <color indexed="81"/>
            <rFont val="Tahoma"/>
            <family val="2"/>
          </rPr>
          <t xml:space="preserve">
05/23/18
Previously passed but no data to support.
For Tag - TBD
</t>
        </r>
      </text>
    </comment>
    <comment ref="G50" authorId="1">
      <text>
        <r>
          <rPr>
            <b/>
            <sz val="9"/>
            <color indexed="81"/>
            <rFont val="Tahoma"/>
            <family val="2"/>
          </rPr>
          <t>GALEJ
4 out of 4 sites PASSED per TSV - 02/18/2018 
PDL           : UD 14 100 
TP              : 423Z_F10_25
REV           : 1208
LB              : 0020568-3
ILN             : 4495793</t>
        </r>
      </text>
    </comment>
    <comment ref="I50" authorId="2">
      <text>
        <r>
          <rPr>
            <b/>
            <sz val="9"/>
            <color indexed="81"/>
            <rFont val="Tahoma"/>
            <family val="2"/>
          </rPr>
          <t>Gierod Manuel Alejandro:</t>
        </r>
        <r>
          <rPr>
            <sz val="9"/>
            <color indexed="81"/>
            <rFont val="Tahoma"/>
            <family val="2"/>
          </rPr>
          <t xml:space="preserve">
05/23/18
Previously passed but no data to support.
For Tag - TBD
</t>
        </r>
      </text>
    </comment>
    <comment ref="J50" authorId="1">
      <text>
        <r>
          <rPr>
            <b/>
            <sz val="9"/>
            <color indexed="81"/>
            <rFont val="Tahoma"/>
            <family val="2"/>
          </rPr>
          <t>GALEJ 
4 out of 4 sites PASSED per TSV -  07/08/2016  
PDL           : UD 14 100
TP              : 423Z_F10_25
REV           : 0201
LB              : 0020568-1
ILN             : 2817337</t>
        </r>
      </text>
    </comment>
    <comment ref="L50" authorId="1">
      <text>
        <r>
          <rPr>
            <b/>
            <sz val="9"/>
            <color indexed="81"/>
            <rFont val="Tahoma"/>
            <family val="2"/>
          </rPr>
          <t>FZARA:   
9/02/2017
4 out of 4 sites PASSED consistently   
TESTER    : HP12
PDL           : UD 14 100
TP              : 423Z_F10_25_1206
LB              : 0020568-3
ILN             : 4075743   
site1 - PASS
site2 - PASS
site3 - PASS   
site4 - PASS</t>
        </r>
      </text>
    </comment>
    <comment ref="N50" authorId="1">
      <text>
        <r>
          <rPr>
            <b/>
            <sz val="9"/>
            <color indexed="81"/>
            <rFont val="Tahoma"/>
            <family val="2"/>
          </rPr>
          <t>GALEJ 
4 out of 4 sites PASSED per TSV -  07/29/2016  
PDL           : UD 14 100
TP              : 423Z_F10_25
REV           : 0201
LB              : 0020568-1
ILN             : 2874902</t>
        </r>
      </text>
    </comment>
    <comment ref="P50" authorId="1">
      <text>
        <r>
          <rPr>
            <b/>
            <sz val="9"/>
            <color indexed="81"/>
            <rFont val="Tahoma"/>
            <family val="2"/>
          </rPr>
          <t>GALEJ 
4 out of 4 sites PASSED per TSV -  02/06/2016  
PDL           : UD 14 100
TP              : 423Z_F10_25
REV           : 0201
LB              : 0020568-1
ILN             : 2412054</t>
        </r>
      </text>
    </comment>
    <comment ref="Q50" authorId="1">
      <text>
        <r>
          <rPr>
            <b/>
            <sz val="9"/>
            <color indexed="81"/>
            <rFont val="Tahoma"/>
            <family val="2"/>
          </rPr>
          <t>FZARA:   
11/10/2017
4 out of 4 sites PASSED consistently   
TESTER    : HP23
PDL           : UD 14 100
TP              : 423Z_F10_25_1206
LB              : 0020568-3
ILN             : 4217658   
site1 - PASS
site2 - PASS
site3 - PASS   
site4 - PASS</t>
        </r>
      </text>
    </comment>
    <comment ref="T50" authorId="1">
      <text>
        <r>
          <rPr>
            <b/>
            <sz val="9"/>
            <color indexed="81"/>
            <rFont val="Tahoma"/>
            <family val="2"/>
          </rPr>
          <t>FZARA:   
10/18/2017
4 out of 4 sites PASSED consistently   
TESTER    : HP21
PDL           : UD 14 100
TP              : 423Z_F10_25_1206
LB              : 0020568-3
ILN             : 4154904   
site1 - PASS
site2 - PASS
site3 - PASS   
site4 - PASS</t>
        </r>
      </text>
    </comment>
    <comment ref="X50" authorId="2">
      <text>
        <r>
          <rPr>
            <b/>
            <sz val="9"/>
            <color indexed="81"/>
            <rFont val="Tahoma"/>
            <family val="2"/>
          </rPr>
          <t>GALEJ 
10/15/2016 - passed but encountering over rejection on due to SB100 IO_volh2mA_fuand  SB314  meas_rc16m_RA and  
TP: REV1203
LB: 0020568-3
ILN: 3098078
04/21 - Passed 4/4 sites per JW Ha.</t>
        </r>
      </text>
    </comment>
    <comment ref="Y50" authorId="3">
      <text>
        <r>
          <rPr>
            <b/>
            <sz val="9"/>
            <color indexed="81"/>
            <rFont val="Tahoma"/>
            <family val="2"/>
          </rPr>
          <t>Cena, Nafson:</t>
        </r>
        <r>
          <rPr>
            <sz val="9"/>
            <color indexed="81"/>
            <rFont val="Tahoma"/>
            <family val="2"/>
          </rPr>
          <t xml:space="preserve">
6/01/17
4/4 sites PASSED FT + QA
TP rev: 1206
LB used: TELB040467
Correl:32F401VCT6</t>
        </r>
      </text>
    </comment>
    <comment ref="Z50" authorId="2">
      <text>
        <r>
          <rPr>
            <b/>
            <sz val="9"/>
            <color indexed="81"/>
            <rFont val="Tahoma"/>
            <family val="2"/>
          </rPr>
          <t>GALEJ 
08/17/2016 - passed but encountering over rejection on due to SB47 IO_toggle_hv and SB68 Reset_threshold
TP: REV0201
LB: 0020568-1
ILN: 2921276</t>
        </r>
      </text>
    </comment>
    <comment ref="AA50" authorId="1">
      <text>
        <r>
          <rPr>
            <b/>
            <sz val="9"/>
            <color indexed="81"/>
            <rFont val="Tahoma"/>
            <family val="2"/>
          </rPr>
          <t>FZARA:   
8/29/2017
4 out of 4 sites PASSED consistently   
TESTER    : HP27
PDL           : UD 14 100
TP              : 423Z_F10_25_1206
LB              : 0020568-1
ILN             : 4013022   
site1 - PASS
site2 - PASS
site3 - PASS   
site4 - PASS</t>
        </r>
      </text>
    </comment>
    <comment ref="AB50" authorId="6">
      <text>
        <r>
          <rPr>
            <b/>
            <sz val="9"/>
            <color indexed="81"/>
            <rFont val="Tahoma"/>
            <family val="2"/>
          </rPr>
          <t>FZARA:   
11/09/2017
4 out of 4 sites PASSED consistently   
TESTER    : HP28
PDL           : UD 14 100
TP              : 423Z_F10_25_1206
LB              : 0020568-1
ILN             : 4217399   
site1 - PASS
site2 - PASS
site3 - PASS (Minor rejection SB167-idd_stby_rtco)
site4 - PASS</t>
        </r>
      </text>
    </comment>
    <comment ref="AD50" authorId="8">
      <text>
        <r>
          <rPr>
            <b/>
            <sz val="9"/>
            <color indexed="81"/>
            <rFont val="Tahoma"/>
            <family val="2"/>
          </rPr>
          <t>CAMES: part of PS800 qualification (10/2)
4 out of 4 sites passed consistently</t>
        </r>
      </text>
    </comment>
    <comment ref="F51" authorId="2">
      <text>
        <r>
          <rPr>
            <b/>
            <sz val="9"/>
            <color indexed="81"/>
            <rFont val="Tahoma"/>
            <family val="2"/>
          </rPr>
          <t>GALEJ 
03/21/2018 - passed but encountering over rejection on due to SB326 SENS_BGAP_wit
TP: REV1208
LB: 0021257-1
ILN: 4418925</t>
        </r>
      </text>
    </comment>
    <comment ref="G51" authorId="1">
      <text>
        <r>
          <rPr>
            <b/>
            <sz val="9"/>
            <color indexed="81"/>
            <rFont val="Tahoma"/>
            <family val="2"/>
          </rPr>
          <t>FZARA:   
4/03/2017
4 out of 4 sites PASSED consistently   
TESTER    : HP15
PDL           : C1 07 100
TP              : 423Z_F10_25_1204
LB              : 0021257-3
ILN             : 3564809   
site1 - PASS
site2 - PASS
site3 - PASS
site4 - PASS</t>
        </r>
      </text>
    </comment>
    <comment ref="I51" authorId="1">
      <text>
        <r>
          <rPr>
            <b/>
            <sz val="9"/>
            <color indexed="81"/>
            <rFont val="Tahoma"/>
            <family val="2"/>
          </rPr>
          <t>FZARA:   
8/05/2017
4 out of 4 sites PASSED consistently   
TESTER    : HP07
PDL           : UD 14 100
TP              : 423Z_F10_25_1206
LB              : 0021257-1
ILN             : 3901775   
site1 - PASS
site2 - PASS
site3 - PASS
site4 - PASS</t>
        </r>
      </text>
    </comment>
    <comment ref="J51" authorId="1">
      <text>
        <r>
          <rPr>
            <b/>
            <sz val="9"/>
            <color indexed="81"/>
            <rFont val="Tahoma"/>
            <family val="2"/>
          </rPr>
          <t>FZARA:   
8/21/2017
4 out of 4 sites PASSED consistently   
TESTER    : HP16
PDL           : C1 07 100
TP              : 423Z_F10_25_1206
LB              : 0021257-1
ILN             : 3985223   
site1 - PASS
site2 - PASS
site3 - PASS
site4 - PASS</t>
        </r>
      </text>
    </comment>
    <comment ref="K51" authorId="2">
      <text>
        <r>
          <rPr>
            <b/>
            <sz val="9"/>
            <color indexed="81"/>
            <rFont val="Tahoma"/>
            <family val="2"/>
          </rPr>
          <t>Gierod Manuel Alejandro:</t>
        </r>
        <r>
          <rPr>
            <sz val="9"/>
            <color indexed="81"/>
            <rFont val="Tahoma"/>
            <family val="2"/>
          </rPr>
          <t xml:space="preserve">
05/23/18
Previously passed but no data to support.
For Tag - TBD
</t>
        </r>
      </text>
    </comment>
    <comment ref="L51" authorId="2">
      <text>
        <r>
          <rPr>
            <b/>
            <sz val="9"/>
            <color indexed="81"/>
            <rFont val="Tahoma"/>
            <family val="2"/>
          </rPr>
          <t>Gierod Manuel Alejandro:</t>
        </r>
        <r>
          <rPr>
            <sz val="9"/>
            <color indexed="81"/>
            <rFont val="Tahoma"/>
            <family val="2"/>
          </rPr>
          <t xml:space="preserve">
05/23/18
Previously passed but no data to support.
For Tag - TBD
</t>
        </r>
      </text>
    </comment>
    <comment ref="N51" authorId="3">
      <text>
        <r>
          <rPr>
            <b/>
            <sz val="9"/>
            <color indexed="81"/>
            <rFont val="Tahoma"/>
            <family val="2"/>
          </rPr>
          <t>Frank Zaragoza:</t>
        </r>
        <r>
          <rPr>
            <sz val="9"/>
            <color indexed="81"/>
            <rFont val="Tahoma"/>
            <family val="2"/>
          </rPr>
          <t xml:space="preserve">
04/30/2017
423Z_F10_23
TELB042777
3640946
4/4 sites passed
</t>
        </r>
      </text>
    </comment>
    <comment ref="O51" authorId="3">
      <text>
        <r>
          <rPr>
            <b/>
            <sz val="9"/>
            <color indexed="81"/>
            <rFont val="Tahoma"/>
            <family val="2"/>
          </rPr>
          <t>CAMES: FAILED SB192 ADC TEST</t>
        </r>
      </text>
    </comment>
    <comment ref="R51" authorId="2">
      <text>
        <r>
          <rPr>
            <b/>
            <sz val="9"/>
            <color indexed="81"/>
            <rFont val="Tahoma"/>
            <family val="2"/>
          </rPr>
          <t>05/24/18
TP Not Compatible due to Channel 201 not installed on tester.</t>
        </r>
      </text>
    </comment>
    <comment ref="S51" authorId="3">
      <text>
        <r>
          <rPr>
            <b/>
            <sz val="9"/>
            <color indexed="81"/>
            <rFont val="Tahoma"/>
            <family val="2"/>
          </rPr>
          <t>Site 3 and 4
Open_VDD
Loadboard:
TELB042777
TELB043846</t>
        </r>
      </text>
    </comment>
    <comment ref="T51" authorId="2">
      <text>
        <r>
          <rPr>
            <b/>
            <sz val="9"/>
            <color indexed="81"/>
            <rFont val="Tahoma"/>
            <family val="2"/>
          </rPr>
          <t>05/24/18
TP Not Compatible due to Channel 201 not installed on tester.</t>
        </r>
      </text>
    </comment>
    <comment ref="X51" authorId="2">
      <text>
        <r>
          <rPr>
            <b/>
            <sz val="9"/>
            <color indexed="81"/>
            <rFont val="Tahoma"/>
            <family val="2"/>
          </rPr>
          <t>GALEJ
01/25/2018 - passed but low over rejection on Site 4 due to Site 4 SENS_BGAP_wit
FZARA:   
5/19/2017
4 out of 4 sites PASSED consistently   
TESTER    : HP20
PDL           : C1 07 100
TP              : 423Z_F10_25_1204
LB              : 0021257-1
ILN             : 3640951   
site1 - PASS
site2 - PASS
site3 - PASS
site4 - PASS</t>
        </r>
      </text>
    </comment>
    <comment ref="AA51" authorId="1">
      <text>
        <r>
          <rPr>
            <b/>
            <sz val="9"/>
            <color indexed="81"/>
            <rFont val="Tahoma"/>
            <family val="2"/>
          </rPr>
          <t>Ej Antonio:   
07/10/2018
4 out of 4 sites PASSED consistently FT and QA
TESTER    : HP27
PDL           : C1 07 100
TP              : 423Z_F10_25_1209
LB              : 0021257-1
ILN             : Correl  
site1 - PASS
site2 - PASS
site3 - PASS   
site4 - PASS</t>
        </r>
      </text>
    </comment>
    <comment ref="AD51" authorId="2">
      <text>
        <r>
          <rPr>
            <b/>
            <sz val="9"/>
            <color indexed="81"/>
            <rFont val="Tahoma"/>
            <family val="2"/>
          </rPr>
          <t>FZARA:   
8/20/2017
3 out of 4 sites PASSED consistently   
TESTER    : HP31
PDL           : C1 07 100
TP              : 423Z_F10_25_1206
LB              : 0021257-1
ILN             : 3968523   
site1 - PASS
site2 - PASS
site3 - FAIL
site4 - PASS</t>
        </r>
      </text>
    </comment>
    <comment ref="AF51" authorId="1">
      <text>
        <r>
          <rPr>
            <b/>
            <sz val="9"/>
            <color indexed="81"/>
            <rFont val="Tahoma"/>
            <family val="2"/>
          </rPr>
          <t>FZARA:   
10/02/2017
3 out of 4 sites PASSED consistently   
TESTER    : HP34
PDL           : C1 07 100
TP              : 423Z_F10_25_1206
LB              : 0021257-1
ILN             : 4039480   
site1 - PASS
site2 - PASS
site3 - PASS
site4 - FAIL</t>
        </r>
      </text>
    </comment>
    <comment ref="F52" authorId="1">
      <text>
        <r>
          <rPr>
            <b/>
            <sz val="9"/>
            <color indexed="81"/>
            <rFont val="Tahoma"/>
            <family val="2"/>
          </rPr>
          <t>FZARA:   
07/10/2018
2 out of 2 sites PASSED consistently   
TESTER    : HP08
PDL           : C1 07 144 
TP              : 424A_F10_25_REV0102
LB              : TELB043844
ILN             : 4703503
site1 - PASS   
site2 - PASS
OPEN fail could be socket related due to mis alignment</t>
        </r>
      </text>
    </comment>
    <comment ref="S52" authorId="2">
      <text>
        <r>
          <rPr>
            <b/>
            <sz val="9"/>
            <color indexed="81"/>
            <rFont val="Tahoma"/>
            <family val="2"/>
          </rPr>
          <t xml:space="preserve">FZARA
FOR REQUAL
06/28/18
0 out of 2 sites 
TESTER    : HP36
PDL           : C1 07 144 
TP              : 424A_F10_25_REV0102
LB              : TELB043844
ILN             : 4703503
site1 - FAIL (SB10 NVM)
site2 - FAIL (SB10 NVM)
OPEN fail could be socket related due to mis alignment
device failure
</t>
        </r>
      </text>
    </comment>
    <comment ref="X52" authorId="3">
      <text>
        <r>
          <rPr>
            <b/>
            <sz val="9"/>
            <color indexed="81"/>
            <rFont val="Tahoma"/>
            <family val="2"/>
          </rPr>
          <t xml:space="preserve">FZARA:   
5/16/2017   
2 out of 2 sites PASSED consistently   
TESTER    : HP20   
PDL           : C1 07 144   
TP              : 424A_F10_25_REV0102   
LB              : 0014822A-1   
ILN             : 3680522   
site1 - PASS   
site2 - PASS   
</t>
        </r>
      </text>
    </comment>
    <comment ref="G53" authorId="1">
      <text>
        <r>
          <rPr>
            <b/>
            <sz val="9"/>
            <color indexed="81"/>
            <rFont val="Tahoma"/>
            <family val="2"/>
          </rPr>
          <t>FZARA:   
8/02/2017 
4 out of 4 sites PASSED consistently   
TESTER    : HP15
PDL           : UD 14 100 
TP              : 427Z_F10_25_REV1502
LB              : 0017428A-BT-1
ILN             : 3949290   
site1 - PASS   
site2 - PASS   
site3 - PASS
site4 - PASS</t>
        </r>
      </text>
    </comment>
    <comment ref="J53" authorId="1">
      <text>
        <r>
          <rPr>
            <b/>
            <sz val="9"/>
            <color indexed="81"/>
            <rFont val="Tahoma"/>
            <family val="2"/>
          </rPr>
          <t>FZARA:   
5/12/2017 
4 out of 4 sites PASSED consistently   
TESTER    : HP16
PDL           : UD 14 100
TP              : 427Z_F10_25_REV1501
LB              : 0017428A-BT-5
ILN             : 3691651   
site1 - PASS   
site2 - PASS   
site3 - PASS
site4 - PASS</t>
        </r>
      </text>
    </comment>
    <comment ref="K53" authorId="1">
      <text>
        <r>
          <rPr>
            <b/>
            <sz val="9"/>
            <color indexed="81"/>
            <rFont val="Tahoma"/>
            <family val="2"/>
          </rPr>
          <t>FZARA:   
9/16/2017 
3 out of 4 sites PASSED consistently   
TESTER    : HP22
PDL           : UD 14 100
TP              : 427Z_F10_25_REV1502
LB              : 0017428A-BT-2
ILN             : 4052643 
site1 - PASS   
site2 - PASS   
site3 - FAIL
site4 - PASS</t>
        </r>
      </text>
    </comment>
    <comment ref="L53" authorId="1">
      <text>
        <r>
          <rPr>
            <b/>
            <sz val="9"/>
            <color indexed="81"/>
            <rFont val="Tahoma"/>
            <family val="2"/>
          </rPr>
          <t>FZARA:   
10/12/2017   
3 out of 4 sites PASSED consistently   
TESTER    : HP12
PDL           : UD 14 100   
TP              : 427Z_F10_25_REV1502
LB              : 0017428A-BT-5  
ILN             : 4114554   
site1 - PASS   
site2 - PASS   
site3 - FAIL
site4 - PASS
Frank Adrian Zaragoza:</t>
        </r>
        <r>
          <rPr>
            <sz val="9"/>
            <color indexed="81"/>
            <rFont val="Tahoma"/>
            <family val="2"/>
          </rPr>
          <t xml:space="preserve">
5/26/17
passed 4 of 4 sites </t>
        </r>
      </text>
    </comment>
    <comment ref="N53" authorId="1">
      <text>
        <r>
          <rPr>
            <b/>
            <sz val="9"/>
            <color indexed="81"/>
            <rFont val="Tahoma"/>
            <family val="2"/>
          </rPr>
          <t>FZARA:   
8/10/2017   
4 out of 4 sites PASSED consistently   
TESTER    : HP14
PDL           : UD 14 100   
TP              : 427Z_F10_25_REV1502
LB              : 0017428A-BT-3 
ILN             : 3951479   
site1 - PASS   
site2 - PASS   
site3 - PASS
site4 - PASS</t>
        </r>
      </text>
    </comment>
    <comment ref="O53" authorId="7">
      <text>
        <r>
          <rPr>
            <b/>
            <sz val="9"/>
            <color indexed="81"/>
            <rFont val="Tahoma"/>
            <family val="2"/>
          </rPr>
          <t>Mary Ann Pasco:</t>
        </r>
        <r>
          <rPr>
            <sz val="9"/>
            <color indexed="81"/>
            <rFont val="Tahoma"/>
            <family val="2"/>
          </rPr>
          <t xml:space="preserve">
07/19/2016
Lot: 2494423
TP: 427Z_F10_25 1403
LB: TELB044265
4/4 SITES PASSED
</t>
        </r>
      </text>
    </comment>
    <comment ref="P53" authorId="7">
      <text>
        <r>
          <rPr>
            <b/>
            <sz val="9"/>
            <color indexed="81"/>
            <rFont val="Tahoma"/>
            <family val="2"/>
          </rPr>
          <t>Mary Ann Pasco:</t>
        </r>
        <r>
          <rPr>
            <sz val="9"/>
            <color indexed="81"/>
            <rFont val="Tahoma"/>
            <family val="2"/>
          </rPr>
          <t xml:space="preserve">
5/18/2018
4/4 SITES PASSED
Lot: 2695507
LB: 0017428A-BT-3
TP used: 427Z_F10_25 1500</t>
        </r>
      </text>
    </comment>
    <comment ref="Q53" authorId="1">
      <text>
        <r>
          <rPr>
            <b/>
            <sz val="9"/>
            <color indexed="81"/>
            <rFont val="Tahoma"/>
            <family val="2"/>
          </rPr>
          <t>FZARA:   
10/18/2017 
4 out of 4 sites PASSED consistently   
TESTER    : HP23
PDL           : UD 14 100
TP              : 427Z_F10_25_REV1502
LB              : 0017428A-BT-1
ILN             : 4114555 
site1 - PASS   
site2 - PASS   
site3 - PASS
site4 - PASS</t>
        </r>
      </text>
    </comment>
    <comment ref="R53" authorId="3">
      <text>
        <r>
          <rPr>
            <b/>
            <sz val="9"/>
            <color indexed="81"/>
            <rFont val="Tahoma"/>
            <family val="2"/>
          </rPr>
          <t>FZARA:   
5/09/2017   
3 out of 4 sites PASSED consistently   
TESTER    : HP09   
PDL           : UD 14 100   
TP              : 427Z_F10_25_REV1501  
LB              : 0017428A-BT-1   
ILN             : 3685180   
site1 - FAIL   
site2 - PASS   
site3 - PASS
site4 - PASS</t>
        </r>
      </text>
    </comment>
    <comment ref="U53" authorId="7">
      <text>
        <r>
          <rPr>
            <b/>
            <sz val="9"/>
            <color indexed="81"/>
            <rFont val="Tahoma"/>
            <family val="2"/>
          </rPr>
          <t>5/23/2018
TP Not Compatible due to Channel 12616 not installed on tester.</t>
        </r>
      </text>
    </comment>
    <comment ref="V53" authorId="7">
      <text>
        <r>
          <rPr>
            <b/>
            <sz val="9"/>
            <color indexed="81"/>
            <rFont val="Tahoma"/>
            <family val="2"/>
          </rPr>
          <t>05/23/2018
TP Not Compatible due to Channel 12616 not installed on tester.</t>
        </r>
      </text>
    </comment>
    <comment ref="W53" authorId="7">
      <text>
        <r>
          <rPr>
            <b/>
            <sz val="9"/>
            <color indexed="81"/>
            <rFont val="Tahoma"/>
            <family val="2"/>
          </rPr>
          <t>05/23/2018
TP Not Compatible due to Channel 12616 not installed on tester.</t>
        </r>
      </text>
    </comment>
    <comment ref="Y53" authorId="8">
      <text>
        <r>
          <rPr>
            <b/>
            <sz val="9"/>
            <color indexed="81"/>
            <rFont val="Tahoma"/>
            <family val="2"/>
          </rPr>
          <t>CAMES: part of PS800 qualification (9/24)
failed Open on both sites.
*LL = -1.00V; HL = 0.10V measurement is lower than the lower limit
affected pin = 10514, 10516, 101515, 101504</t>
        </r>
      </text>
    </comment>
    <comment ref="AB53" authorId="8">
      <text>
        <r>
          <rPr>
            <b/>
            <sz val="9"/>
            <color indexed="81"/>
            <rFont val="Tahoma"/>
            <family val="2"/>
          </rPr>
          <t>CAMES: part of PS800 qualification (9/24)
failed Open on both sites.
*LL = -1.00V; HL = 0.10V measurement is lower than the lower limit
affected pin = 10514, 10516, 101515, 101504</t>
        </r>
      </text>
    </comment>
    <comment ref="G54" authorId="7">
      <text>
        <r>
          <rPr>
            <b/>
            <sz val="9"/>
            <color indexed="81"/>
            <rFont val="Tahoma"/>
            <family val="2"/>
          </rPr>
          <t>Mary Ann Pasco:</t>
        </r>
        <r>
          <rPr>
            <sz val="9"/>
            <color indexed="81"/>
            <rFont val="Tahoma"/>
            <family val="2"/>
          </rPr>
          <t xml:space="preserve">
06/29/2017
Lot: 3827866
TP: 427Z_F10_25 1501
LB: 0018729-2
Site 1 &amp; 2 FAILED
</t>
        </r>
      </text>
    </comment>
    <comment ref="J54" authorId="1">
      <text>
        <r>
          <rPr>
            <b/>
            <sz val="9"/>
            <color indexed="81"/>
            <rFont val="Tahoma"/>
            <family val="2"/>
          </rPr>
          <t>FZARA:   
07/12/2017 
4 out of 4 sites PASSED consistently   
TESTER    : HP16
PDL           : C1 07 100
TP              : 427Z_F10_25_REV1502
LB              : 0018729-3
ILN             : 3883874 
site1 - PASS   
site2 - PASS   
site3 - PASS
site4 - PASS</t>
        </r>
      </text>
    </comment>
    <comment ref="O54" authorId="7">
      <text>
        <r>
          <rPr>
            <b/>
            <sz val="9"/>
            <color indexed="81"/>
            <rFont val="Tahoma"/>
            <family val="2"/>
          </rPr>
          <t>Mary Ann Pasco:</t>
        </r>
        <r>
          <rPr>
            <sz val="9"/>
            <color indexed="81"/>
            <rFont val="Tahoma"/>
            <family val="2"/>
          </rPr>
          <t xml:space="preserve">
Site 1 &amp; 2- FAILED
Lot#: 3827866
LB: 0018729-2
TP: 427Z_F10_25 REV1501</t>
        </r>
      </text>
    </comment>
    <comment ref="P54" authorId="7">
      <text>
        <r>
          <rPr>
            <b/>
            <sz val="9"/>
            <color indexed="81"/>
            <rFont val="Tahoma"/>
            <family val="2"/>
          </rPr>
          <t>Mary Ann Pasco:</t>
        </r>
        <r>
          <rPr>
            <sz val="9"/>
            <color indexed="81"/>
            <rFont val="Tahoma"/>
            <family val="2"/>
          </rPr>
          <t xml:space="preserve">
2/19/2016
Lot: 2462159
TP: 427Z_F10_25 rev 1403
LB: TELB042379
PASSED 4/4 SITES</t>
        </r>
      </text>
    </comment>
    <comment ref="R54" authorId="7">
      <text>
        <r>
          <rPr>
            <b/>
            <sz val="9"/>
            <color indexed="81"/>
            <rFont val="Tahoma"/>
            <family val="2"/>
          </rPr>
          <t>Mary Ann Pasco:</t>
        </r>
        <r>
          <rPr>
            <sz val="9"/>
            <color indexed="81"/>
            <rFont val="Tahoma"/>
            <family val="2"/>
          </rPr>
          <t xml:space="preserve">
4/26/2016
Lot: 2624068
TP: 427Z_F10_25 rev 1500
LB: 0018729-1
4/4 SITES PASSED</t>
        </r>
      </text>
    </comment>
    <comment ref="U54" authorId="7">
      <text>
        <r>
          <rPr>
            <b/>
            <sz val="9"/>
            <color indexed="81"/>
            <rFont val="Tahoma"/>
            <family val="2"/>
          </rPr>
          <t>Mary Ann Pasco:</t>
        </r>
        <r>
          <rPr>
            <sz val="9"/>
            <color indexed="81"/>
            <rFont val="Tahoma"/>
            <family val="2"/>
          </rPr>
          <t xml:space="preserve">
5/23/2018
TP Not Compatible due to Channel 12706 not installed on tester.</t>
        </r>
      </text>
    </comment>
    <comment ref="V54" authorId="7">
      <text>
        <r>
          <rPr>
            <b/>
            <sz val="9"/>
            <color indexed="81"/>
            <rFont val="Tahoma"/>
            <family val="2"/>
          </rPr>
          <t>Mary Ann Pasco:</t>
        </r>
        <r>
          <rPr>
            <sz val="9"/>
            <color indexed="81"/>
            <rFont val="Tahoma"/>
            <family val="2"/>
          </rPr>
          <t xml:space="preserve">
5/23/2018
TP Not Compatible due to Channel 12706 not installed on tester.</t>
        </r>
      </text>
    </comment>
    <comment ref="W54" authorId="7">
      <text>
        <r>
          <rPr>
            <b/>
            <sz val="9"/>
            <color indexed="81"/>
            <rFont val="Tahoma"/>
            <family val="2"/>
          </rPr>
          <t>Mary Ann Pasco:</t>
        </r>
        <r>
          <rPr>
            <sz val="9"/>
            <color indexed="81"/>
            <rFont val="Tahoma"/>
            <family val="2"/>
          </rPr>
          <t xml:space="preserve">
5/23/2018
TP Not Compatible due to Channel 12706 not installed on tester.</t>
        </r>
      </text>
    </comment>
    <comment ref="Y54" authorId="7">
      <text>
        <r>
          <rPr>
            <b/>
            <sz val="9"/>
            <color indexed="81"/>
            <rFont val="Tahoma"/>
            <family val="2"/>
          </rPr>
          <t>Mary Ann Pasco:</t>
        </r>
        <r>
          <rPr>
            <sz val="9"/>
            <color indexed="81"/>
            <rFont val="Tahoma"/>
            <family val="2"/>
          </rPr>
          <t xml:space="preserve">
2/20/2016
Lot: 2462154
TP: 427Z_F10_25 rev 1403
LB: TELB044665
4/4 SITES PASSED</t>
        </r>
      </text>
    </comment>
    <comment ref="AD54" authorId="4">
      <text>
        <r>
          <rPr>
            <b/>
            <sz val="9"/>
            <color indexed="81"/>
            <rFont val="Tahoma"/>
            <family val="2"/>
          </rPr>
          <t>Jhibraiil Abdulla:
4/4 sites failed
Lot: Correl
Load board: TELB042023
TELB044665 
Rev: 1501</t>
        </r>
      </text>
    </comment>
    <comment ref="G56" authorId="7">
      <text>
        <r>
          <rPr>
            <b/>
            <sz val="9"/>
            <color indexed="81"/>
            <rFont val="Tahoma"/>
            <family val="2"/>
          </rPr>
          <t>Mary Ann Pasco:</t>
        </r>
        <r>
          <rPr>
            <sz val="9"/>
            <color indexed="81"/>
            <rFont val="Tahoma"/>
            <family val="2"/>
          </rPr>
          <t xml:space="preserve">
02/15/2018
LOT: 4471514
TP: 428A_F10_25 1404
LB: 0011347-2
4/4 SITES PASSED
</t>
        </r>
      </text>
    </comment>
    <comment ref="L56" authorId="5">
      <text>
        <r>
          <rPr>
            <sz val="8"/>
            <color indexed="81"/>
            <rFont val="Tahoma"/>
            <family val="2"/>
          </rPr>
          <t>01/19/2018
Lot; 4405135
TP: 428A_F10_25 REV 1404
LB: 0011347-1
4/4 SITES PASSED</t>
        </r>
      </text>
    </comment>
    <comment ref="T56" authorId="6">
      <text>
        <r>
          <rPr>
            <sz val="9"/>
            <color indexed="81"/>
            <rFont val="Tahoma"/>
            <family val="2"/>
          </rPr>
          <t>3/8/2018
Lot: 4519701
TP: 428A_F10_25 rev 1404
LB:0011347-8
4/4 SITES PASSED</t>
        </r>
        <r>
          <rPr>
            <b/>
            <sz val="9"/>
            <color indexed="81"/>
            <rFont val="Tahoma"/>
            <family val="2"/>
          </rPr>
          <t xml:space="preserve">
</t>
        </r>
      </text>
    </comment>
    <comment ref="V56" authorId="7">
      <text>
        <r>
          <rPr>
            <sz val="9"/>
            <color indexed="81"/>
            <rFont val="Tahoma"/>
            <family val="2"/>
          </rPr>
          <t>Mary Ann Pasco:
01/28/2018
LOT: 4405149
TP: 428A_F10_25 REV 1404
LB: 0011347-6
4/4 SITES PASSED</t>
        </r>
      </text>
    </comment>
    <comment ref="Y56" authorId="3">
      <text>
        <r>
          <rPr>
            <b/>
            <sz val="9"/>
            <color indexed="81"/>
            <rFont val="Tahoma"/>
            <family val="2"/>
          </rPr>
          <t>CAMES: part of PS800 qualification (9/24)
TP issue - cannot load from 428.tim</t>
        </r>
      </text>
    </comment>
    <comment ref="AB56" authorId="3">
      <text>
        <r>
          <rPr>
            <b/>
            <sz val="9"/>
            <color indexed="81"/>
            <rFont val="Tahoma"/>
            <family val="2"/>
          </rPr>
          <t>CAMES: part of PS800 qualification (9/24)
TP issue - cannot load from 428.tim</t>
        </r>
      </text>
    </comment>
    <comment ref="AD56" authorId="3">
      <text>
        <r>
          <rPr>
            <b/>
            <sz val="9"/>
            <color indexed="81"/>
            <rFont val="Tahoma"/>
            <family val="2"/>
          </rPr>
          <t>CAMES: part of PS800 qualification (9/24)
TP issue - cannot load from 428.tim</t>
        </r>
      </text>
    </comment>
    <comment ref="O57" authorId="7">
      <text>
        <r>
          <rPr>
            <sz val="9"/>
            <color indexed="81"/>
            <rFont val="Tahoma"/>
            <family val="2"/>
          </rPr>
          <t>Mary Ann Pasco:
07/23/2017
lot: 3949294
TP: 428A_F10_25 rev 0402
LB: 0012751-1
2/2- SITES PASSED</t>
        </r>
      </text>
    </comment>
    <comment ref="P57" authorId="8">
      <text>
        <r>
          <rPr>
            <b/>
            <sz val="9"/>
            <color indexed="81"/>
            <rFont val="Tahoma"/>
            <family val="2"/>
          </rPr>
          <t>Mesias, Christian Andrew:</t>
        </r>
        <r>
          <rPr>
            <sz val="9"/>
            <color indexed="81"/>
            <rFont val="Tahoma"/>
            <family val="2"/>
          </rPr>
          <t xml:space="preserve">
4/30 - 2 out of 2 sites passed consistently via 10x loop test
c/o CRUZD
LB: 0022509A-1
TP: REV0402
Prod Lot: CORREL</t>
        </r>
      </text>
    </comment>
    <comment ref="G58" authorId="11">
      <text>
        <r>
          <rPr>
            <b/>
            <sz val="9"/>
            <color indexed="81"/>
            <rFont val="Tahoma"/>
            <family val="2"/>
          </rPr>
          <t>Paul Dean Albert Mendoza:</t>
        </r>
        <r>
          <rPr>
            <sz val="9"/>
            <color indexed="81"/>
            <rFont val="Tahoma"/>
            <family val="2"/>
          </rPr>
          <t xml:space="preserve">
Jan/3/2017
Lot:  Prod/Correl
LB: TELB040644 / TELB044265
-&gt; 4/4 sites not passing at FT1 (rev1205) due to Bin398 HSE25M_Vcommon (ph1 pin).
-&gt; Dev+pkg was passing before at setup and tester is suspected as the cause of failure.
</t>
        </r>
      </text>
    </comment>
    <comment ref="J58" authorId="8">
      <text>
        <r>
          <rPr>
            <b/>
            <sz val="9"/>
            <color indexed="81"/>
            <rFont val="Tahoma"/>
            <family val="2"/>
          </rPr>
          <t>Mesias, Christian Andrew:</t>
        </r>
        <r>
          <rPr>
            <sz val="9"/>
            <color indexed="81"/>
            <rFont val="Tahoma"/>
            <family val="2"/>
          </rPr>
          <t xml:space="preserve">
3/7 
4 out of 4 sites passed consistently c/o FZARA
LB: 0017428A-BT-4
TP: REV1205
Prod Lot: 03497100</t>
        </r>
      </text>
    </comment>
    <comment ref="K58" authorId="8">
      <text>
        <r>
          <rPr>
            <b/>
            <sz val="9"/>
            <color indexed="81"/>
            <rFont val="Tahoma"/>
            <family val="2"/>
          </rPr>
          <t>Mesias, Christian Andrew:</t>
        </r>
        <r>
          <rPr>
            <sz val="9"/>
            <color indexed="81"/>
            <rFont val="Tahoma"/>
            <family val="2"/>
          </rPr>
          <t xml:space="preserve">
1/20 - 4 out of 4 sites passed consistently via 10x loop test
c/o CAMES/UCHI
LB: 0017428A-BT-4
TP: REV1205
Prod Lot: 03365995</t>
        </r>
      </text>
    </comment>
    <comment ref="L58" authorId="7">
      <text>
        <r>
          <rPr>
            <b/>
            <sz val="9"/>
            <color indexed="81"/>
            <rFont val="Tahoma"/>
            <family val="2"/>
          </rPr>
          <t>Mary Ann Pasco:</t>
        </r>
        <r>
          <rPr>
            <sz val="9"/>
            <color indexed="81"/>
            <rFont val="Tahoma"/>
            <family val="2"/>
          </rPr>
          <t xml:space="preserve">
10/5/2017
LOT: 4113698
TP: 429A_F10_25 REV 1205
LB: 0017428A-BT-5
SITE 3 DISABLED- IDD_LP_Run_Sr</t>
        </r>
      </text>
    </comment>
    <comment ref="N58" authorId="7">
      <text>
        <r>
          <rPr>
            <b/>
            <sz val="9"/>
            <color indexed="81"/>
            <rFont val="Tahoma"/>
            <family val="2"/>
          </rPr>
          <t>Mary Ann Pasco:</t>
        </r>
        <r>
          <rPr>
            <sz val="9"/>
            <color indexed="81"/>
            <rFont val="Tahoma"/>
            <family val="2"/>
          </rPr>
          <t xml:space="preserve">
02/11/2018
LOT: 4471515
TP: 429A_F10_25 REV 1405
LB: 0017428-BT-2
SITE 1 DISABLED- HSE25M_Vcommo</t>
        </r>
      </text>
    </comment>
    <comment ref="P58" authorId="7">
      <text>
        <r>
          <rPr>
            <b/>
            <sz val="9"/>
            <color indexed="81"/>
            <rFont val="Tahoma"/>
            <family val="2"/>
          </rPr>
          <t>Mary Ann Pasco:</t>
        </r>
        <r>
          <rPr>
            <sz val="9"/>
            <color indexed="81"/>
            <rFont val="Tahoma"/>
            <family val="2"/>
          </rPr>
          <t xml:space="preserve">
5/20/2016
lot: 2702530
TP: 429A_F10_25 rev 0203
LB: 0017428a-bt-3
4/4 SITES PASSED</t>
        </r>
      </text>
    </comment>
    <comment ref="Q58" authorId="8">
      <text>
        <r>
          <rPr>
            <b/>
            <sz val="9"/>
            <color indexed="81"/>
            <rFont val="Tahoma"/>
            <family val="2"/>
          </rPr>
          <t>Mesias, Christian Andrew:</t>
        </r>
        <r>
          <rPr>
            <sz val="9"/>
            <color indexed="81"/>
            <rFont val="Tahoma"/>
            <family val="2"/>
          </rPr>
          <t xml:space="preserve">
7/24 - 4 out of 4 sites passed consistently via 20x loop test
c/o Jeric (OJT)
LB: 0017428A-BT-4
TP: REV1205
Prod Lot: 03906407</t>
        </r>
      </text>
    </comment>
    <comment ref="R58" authorId="7">
      <text>
        <r>
          <rPr>
            <b/>
            <sz val="9"/>
            <color indexed="81"/>
            <rFont val="Tahoma"/>
            <family val="2"/>
          </rPr>
          <t>Mary Ann Pasco:</t>
        </r>
        <r>
          <rPr>
            <sz val="9"/>
            <color indexed="81"/>
            <rFont val="Tahoma"/>
            <family val="2"/>
          </rPr>
          <t xml:space="preserve">
09/29/2017
lot: 4093790
TP:429A_F10_25 rev 1205
LB: 0017428A-BT-1
4/4 SITES PASSED</t>
        </r>
      </text>
    </comment>
    <comment ref="S58" authorId="7">
      <text>
        <r>
          <rPr>
            <b/>
            <sz val="9"/>
            <color indexed="81"/>
            <rFont val="Tahoma"/>
            <family val="2"/>
          </rPr>
          <t>Mary Ann Pasco:</t>
        </r>
        <r>
          <rPr>
            <sz val="9"/>
            <color indexed="81"/>
            <rFont val="Tahoma"/>
            <family val="2"/>
          </rPr>
          <t xml:space="preserve">
5/24/2018
TP Not Compatible due to Channel 20312 not installed on tester.</t>
        </r>
      </text>
    </comment>
    <comment ref="T58" authorId="7">
      <text>
        <r>
          <rPr>
            <b/>
            <sz val="9"/>
            <color indexed="81"/>
            <rFont val="Tahoma"/>
            <family val="2"/>
          </rPr>
          <t>Mary Ann Pasco:</t>
        </r>
        <r>
          <rPr>
            <sz val="9"/>
            <color indexed="81"/>
            <rFont val="Tahoma"/>
            <family val="2"/>
          </rPr>
          <t xml:space="preserve">
5/24/2018
TP Not Compatible due to Channel 20312 not installed on tester.</t>
        </r>
      </text>
    </comment>
    <comment ref="U58" authorId="7">
      <text>
        <r>
          <rPr>
            <b/>
            <sz val="9"/>
            <color indexed="81"/>
            <rFont val="Tahoma"/>
            <family val="2"/>
          </rPr>
          <t>Mary Ann Pasco:</t>
        </r>
        <r>
          <rPr>
            <sz val="9"/>
            <color indexed="81"/>
            <rFont val="Tahoma"/>
            <family val="2"/>
          </rPr>
          <t xml:space="preserve">
5/24/2018
TP Not Compatible due to Channel 20312 not installed on tester.</t>
        </r>
      </text>
    </comment>
    <comment ref="V58" authorId="7">
      <text>
        <r>
          <rPr>
            <b/>
            <sz val="9"/>
            <color indexed="81"/>
            <rFont val="Tahoma"/>
            <family val="2"/>
          </rPr>
          <t>Mary Ann Pasco:</t>
        </r>
        <r>
          <rPr>
            <sz val="9"/>
            <color indexed="81"/>
            <rFont val="Tahoma"/>
            <family val="2"/>
          </rPr>
          <t xml:space="preserve">
5/24/2018
TP Not Compatible due to Channel 20312 not installed on tester.</t>
        </r>
      </text>
    </comment>
    <comment ref="W58" authorId="2">
      <text>
        <r>
          <rPr>
            <b/>
            <sz val="9"/>
            <color indexed="81"/>
            <rFont val="Tahoma"/>
            <family val="2"/>
          </rPr>
          <t>5/24/2018
TP Not Compatible due to Channel 20312 not installed on tester.</t>
        </r>
      </text>
    </comment>
    <comment ref="Y58" authorId="8">
      <text>
        <r>
          <rPr>
            <b/>
            <sz val="9"/>
            <color indexed="81"/>
            <rFont val="Tahoma"/>
            <family val="2"/>
          </rPr>
          <t>Mesias, Christian Andrew:</t>
        </r>
        <r>
          <rPr>
            <sz val="9"/>
            <color indexed="81"/>
            <rFont val="Tahoma"/>
            <family val="2"/>
          </rPr>
          <t xml:space="preserve">
05/20/2018
Lot: 4750069
TP:429A_F10_25 rev 1205
LB: 0017428a-bt-1
4/4 SITES PASSED</t>
        </r>
      </text>
    </comment>
    <comment ref="AA58" authorId="6">
      <text>
        <r>
          <rPr>
            <sz val="9"/>
            <color indexed="81"/>
            <rFont val="Tahoma"/>
            <family val="2"/>
          </rPr>
          <t>FZARA:   
6/17/2018
0 out of 4 sites   
TESTER - HP27   
PDL - UD 14 100   
TP - 429A_F10_25   
REV - 1205   
LB - 0017428A-BT   
ILN - 4838296
site1 - SB398 HSE25M_Vcommon_osc_dc_sb
site2 - SB398 HSE25M_Vcommon_osc_dc_sb
site3 - SB398 HSE25M_Vcommon_osc_dc_sb
site4 - SB398 HSE25M_Vcommon_osc_dc_sb
-------- HSE25M_Vcommon_osc_dc@ph1[1]: FAILED 
HSE25M_Vcommon_osc_dc@ph1[1]: FAILED
Pass/Fail Limits: [ 1.260000 V,    1.320000 V]
-------- Pin Results -------------------------
             ph1 FAILED  1.329314 V
all sites failing ph1 pin
site1 - 10410
site2 - 12010
site3 - 11904
site4 - 11515</t>
        </r>
      </text>
    </comment>
    <comment ref="AB58" authorId="6">
      <text>
        <r>
          <rPr>
            <b/>
            <sz val="9"/>
            <color indexed="81"/>
            <rFont val="Tahoma"/>
            <family val="2"/>
          </rPr>
          <t xml:space="preserve">FZARA:
07/30/18
4 out of 4 sites
TESTER - HP28  
PDL - UD 14 100   
TP - 429A_F10_25   
REV - 1205
LB - 0017428A-BT-1   
ILN - 4889105
site1 - PASS
site2 - PASS
site3 - PASS
site4 - PASS
done fix of failing channel board for site 3 c/o mike/dex/meinard/jake
site3 failing pin is PB15 - 12209
PALS 3,12209,,(pb15)
defective board is swapped to 129/130
======================================
FZARA:
07/17/18
3 out of 4 sites
TESTER - HP28  
PDL - UD 14 100   
TP - 429A_F10_25   
REV - 1205
LB - 0017428A-BT-1   
ILN - 4889105
site1 - PASS
site2 - PASS
site3 - FAIL (SB382 IO_leakhi_leakage_dc)
site4 - PASS
*NOTE
site3 failing pin is PB15 - 12209
PALS 3,12209,,(pb15)
===================================
FZARA:   
6/28/2018   
4 out of 4 sites   
TESTER - HP28  
PDL - UD 14 100   
TP - 429A_F10_25   
REV - 1205
LB - 0017428A-BT-1   
ILN - 4851119
site1 - PASS
site2 - PASS   
site3 - PASS   
site4 - PASS   
</t>
        </r>
      </text>
    </comment>
    <comment ref="AE58" authorId="11">
      <text>
        <r>
          <rPr>
            <b/>
            <sz val="9"/>
            <color indexed="81"/>
            <rFont val="Tahoma"/>
            <family val="2"/>
          </rPr>
          <t>Paul Dean Albert Mendoza:</t>
        </r>
        <r>
          <rPr>
            <sz val="9"/>
            <color indexed="81"/>
            <rFont val="Tahoma"/>
            <family val="2"/>
          </rPr>
          <t xml:space="preserve">
8/9/2018
Units Used: Correl
Target Dev: 32L151V8T6A$P3
TP: 429A_F10_25 rev 1205
LB: TELB049122
Result: 4/4 sites passed consistently at 10x looptests.</t>
        </r>
      </text>
    </comment>
    <comment ref="AF58" authorId="1">
      <text>
        <r>
          <rPr>
            <b/>
            <sz val="9"/>
            <color indexed="81"/>
            <rFont val="Tahoma"/>
            <family val="2"/>
          </rPr>
          <t>PDAME
8/2/2018
Units Used: Correl units (Good)
TargetDev: 32L151VBT6A$P3
TP: 429A_F10_25 rev1205
LB: TELB044263
Result:  4/4 sites passed consistently at 10x looptests.</t>
        </r>
      </text>
    </comment>
    <comment ref="I59" authorId="11">
      <text>
        <r>
          <rPr>
            <b/>
            <sz val="9"/>
            <color indexed="81"/>
            <rFont val="Tahoma"/>
            <family val="2"/>
          </rPr>
          <t>Paul Dean Albert Mendoza:</t>
        </r>
        <r>
          <rPr>
            <sz val="9"/>
            <color indexed="81"/>
            <rFont val="Tahoma"/>
            <family val="2"/>
          </rPr>
          <t xml:space="preserve">
9/17/17
ILN: 4060386
TP: 429A-F10-25 REV1250
LB:  TELB042023
result: 4/4 sites passed</t>
        </r>
      </text>
    </comment>
    <comment ref="K59" authorId="7">
      <text>
        <r>
          <rPr>
            <b/>
            <sz val="9"/>
            <color indexed="81"/>
            <rFont val="Tahoma"/>
            <family val="2"/>
          </rPr>
          <t>Mary Ann Pasco:</t>
        </r>
        <r>
          <rPr>
            <sz val="9"/>
            <color indexed="81"/>
            <rFont val="Tahoma"/>
            <family val="2"/>
          </rPr>
          <t xml:space="preserve">
4/30/2016
Lot: 2639808
TP: 429A_F10_25 rev 0203
LB: 0018729-1
4/4 SITES PASSED</t>
        </r>
      </text>
    </comment>
    <comment ref="R59" authorId="7">
      <text>
        <r>
          <rPr>
            <b/>
            <sz val="9"/>
            <color indexed="81"/>
            <rFont val="Tahoma"/>
            <family val="2"/>
          </rPr>
          <t>Mary Ann Pasco:</t>
        </r>
        <r>
          <rPr>
            <sz val="9"/>
            <color indexed="81"/>
            <rFont val="Tahoma"/>
            <family val="2"/>
          </rPr>
          <t xml:space="preserve">
01/31/2016
lot: 2419991
TP: 429A_F10_25 rev 0203
4/4 SITES PASSED</t>
        </r>
      </text>
    </comment>
    <comment ref="U59" authorId="7">
      <text>
        <r>
          <rPr>
            <b/>
            <sz val="9"/>
            <color indexed="81"/>
            <rFont val="Tahoma"/>
            <family val="2"/>
          </rPr>
          <t>Mary Ann Pasco:</t>
        </r>
        <r>
          <rPr>
            <sz val="9"/>
            <color indexed="81"/>
            <rFont val="Tahoma"/>
            <family val="2"/>
          </rPr>
          <t xml:space="preserve">
5/24/2018
TP Not Compatible due to Channel 12706  not installed on tester.</t>
        </r>
      </text>
    </comment>
    <comment ref="V59" authorId="7">
      <text>
        <r>
          <rPr>
            <b/>
            <sz val="9"/>
            <color indexed="81"/>
            <rFont val="Tahoma"/>
            <family val="2"/>
          </rPr>
          <t>Mary Ann Pasco:</t>
        </r>
        <r>
          <rPr>
            <sz val="9"/>
            <color indexed="81"/>
            <rFont val="Tahoma"/>
            <family val="2"/>
          </rPr>
          <t xml:space="preserve">
5/24/2018
TP Not Compatible due to Channel 12706  not installed on tester.</t>
        </r>
      </text>
    </comment>
    <comment ref="W59" authorId="7">
      <text>
        <r>
          <rPr>
            <b/>
            <sz val="9"/>
            <color indexed="81"/>
            <rFont val="Tahoma"/>
            <family val="2"/>
          </rPr>
          <t>Mary Ann Pasco:</t>
        </r>
        <r>
          <rPr>
            <sz val="9"/>
            <color indexed="81"/>
            <rFont val="Tahoma"/>
            <family val="2"/>
          </rPr>
          <t xml:space="preserve">
5/24/2018
TP Not Compatible due to Channel 12706  not installed on tester.</t>
        </r>
      </text>
    </comment>
    <comment ref="AD59" authorId="2">
      <text>
        <r>
          <rPr>
            <b/>
            <sz val="9"/>
            <color indexed="81"/>
            <rFont val="Tahoma"/>
            <family val="2"/>
          </rPr>
          <t>JABDU:</t>
        </r>
        <r>
          <rPr>
            <sz val="9"/>
            <color indexed="81"/>
            <rFont val="Tahoma"/>
            <family val="2"/>
          </rPr>
          <t xml:space="preserve">
CHANNEL #10402 not installed</t>
        </r>
      </text>
    </comment>
    <comment ref="L60" authorId="4">
      <text>
        <r>
          <rPr>
            <b/>
            <sz val="9"/>
            <color indexed="81"/>
            <rFont val="Tahoma"/>
            <family val="2"/>
          </rPr>
          <t>Johna Jermaine Villa:</t>
        </r>
        <r>
          <rPr>
            <sz val="9"/>
            <color indexed="81"/>
            <rFont val="Tahoma"/>
            <family val="2"/>
          </rPr>
          <t xml:space="preserve">
Previously PASSED</t>
        </r>
      </text>
    </comment>
    <comment ref="G61" authorId="4">
      <text>
        <r>
          <rPr>
            <b/>
            <sz val="9"/>
            <color indexed="81"/>
            <rFont val="Tahoma"/>
            <family val="2"/>
          </rPr>
          <t>Johna Jermaine Villa:</t>
        </r>
        <r>
          <rPr>
            <sz val="9"/>
            <color indexed="81"/>
            <rFont val="Tahoma"/>
            <family val="2"/>
          </rPr>
          <t xml:space="preserve">
PREVIOUSLY PASSED
</t>
        </r>
      </text>
    </comment>
    <comment ref="K61" authorId="3">
      <text>
        <r>
          <rPr>
            <b/>
            <sz val="9"/>
            <color indexed="81"/>
            <rFont val="Tahoma"/>
            <family val="2"/>
          </rPr>
          <t>Cena, Nafson:</t>
        </r>
        <r>
          <rPr>
            <sz val="9"/>
            <color indexed="81"/>
            <rFont val="Tahoma"/>
            <family val="2"/>
          </rPr>
          <t xml:space="preserve">
Passed 4/4 sites on handtest. 
LB: 0011347-2 
Units: 4336302
Rev: 1811</t>
        </r>
      </text>
    </comment>
    <comment ref="L61" authorId="4">
      <text>
        <r>
          <rPr>
            <b/>
            <sz val="9"/>
            <color indexed="81"/>
            <rFont val="Tahoma"/>
            <family val="2"/>
          </rPr>
          <t>Johna Jermaine Villa:
4/4 sites PASSED</t>
        </r>
        <r>
          <rPr>
            <sz val="9"/>
            <color indexed="81"/>
            <rFont val="Tahoma"/>
            <family val="2"/>
          </rPr>
          <t xml:space="preserve">
UNITS: 4405967
REV: 1811
LB used: 0011347-1
</t>
        </r>
      </text>
    </comment>
    <comment ref="N61" authorId="4">
      <text>
        <r>
          <rPr>
            <b/>
            <sz val="9"/>
            <color indexed="81"/>
            <rFont val="Tahoma"/>
            <family val="2"/>
          </rPr>
          <t>Johna Jermaine Villa:</t>
        </r>
        <r>
          <rPr>
            <sz val="9"/>
            <color indexed="81"/>
            <rFont val="Tahoma"/>
            <family val="2"/>
          </rPr>
          <t xml:space="preserve">
4/4 sites PASSED
LB used: 0011347-1
UNITS: 4405967
REV: 1811</t>
        </r>
      </text>
    </comment>
    <comment ref="Q61" authorId="11">
      <text>
        <r>
          <rPr>
            <b/>
            <sz val="9"/>
            <color indexed="81"/>
            <rFont val="Tahoma"/>
            <family val="2"/>
          </rPr>
          <t>Paul Dean Albert Mendoza:</t>
        </r>
        <r>
          <rPr>
            <sz val="9"/>
            <color indexed="81"/>
            <rFont val="Tahoma"/>
            <family val="2"/>
          </rPr>
          <t xml:space="preserve">
5/10/2017
All sites (4/4) passed.
TP:  430A_F10_25 rev. 1811
Loadboard:  0011347-1</t>
        </r>
      </text>
    </comment>
    <comment ref="T61" authorId="6">
      <text>
        <r>
          <rPr>
            <b/>
            <sz val="9"/>
            <color indexed="81"/>
            <rFont val="Tahoma"/>
            <family val="2"/>
          </rPr>
          <t xml:space="preserve">JVILL: 
4/4 sites PASSED
</t>
        </r>
        <r>
          <rPr>
            <sz val="9"/>
            <color indexed="81"/>
            <rFont val="Tahoma"/>
            <family val="2"/>
          </rPr>
          <t>UNITS: 4636057
LB: 0011347-1
REV: 1818</t>
        </r>
      </text>
    </comment>
    <comment ref="U61" authorId="11">
      <text>
        <r>
          <rPr>
            <b/>
            <sz val="9"/>
            <color indexed="81"/>
            <rFont val="Tahoma"/>
            <family val="2"/>
          </rPr>
          <t xml:space="preserve">Paul Dean Albert Mendoza: FOR REVALIDATION
</t>
        </r>
        <r>
          <rPr>
            <sz val="9"/>
            <color indexed="81"/>
            <rFont val="Tahoma"/>
            <family val="2"/>
          </rPr>
          <t xml:space="preserve">
(5/10/2017): Failed 4/4 due to VDD_short.
TP:  430A_F10_25 rev. 1811
Loadboard:  0011347-1
ILN:  3699259
</t>
        </r>
      </text>
    </comment>
    <comment ref="V61" authorId="4">
      <text>
        <r>
          <rPr>
            <b/>
            <sz val="9"/>
            <color indexed="81"/>
            <rFont val="Tahoma"/>
            <family val="2"/>
          </rPr>
          <t>Johna Jermaine Villa:</t>
        </r>
        <r>
          <rPr>
            <sz val="9"/>
            <color indexed="81"/>
            <rFont val="Tahoma"/>
            <family val="2"/>
          </rPr>
          <t xml:space="preserve">
4/4 sites PASSED
UNITS: 4636057
LB: 0011347-1
REV: 1818</t>
        </r>
      </text>
    </comment>
    <comment ref="W61" authorId="4">
      <text>
        <r>
          <rPr>
            <b/>
            <sz val="9"/>
            <color indexed="81"/>
            <rFont val="Tahoma"/>
            <family val="2"/>
          </rPr>
          <t>Johna Jermaine Villa:</t>
        </r>
        <r>
          <rPr>
            <sz val="9"/>
            <color indexed="81"/>
            <rFont val="Tahoma"/>
            <family val="2"/>
          </rPr>
          <t xml:space="preserve">
Previously PASSED</t>
        </r>
      </text>
    </comment>
    <comment ref="X61" authorId="3">
      <text>
        <r>
          <rPr>
            <b/>
            <sz val="9"/>
            <color indexed="81"/>
            <rFont val="Tahoma"/>
            <family val="2"/>
          </rPr>
          <t xml:space="preserve">Cena, Nafson:
</t>
        </r>
        <r>
          <rPr>
            <sz val="9"/>
            <color indexed="81"/>
            <rFont val="Tahoma"/>
            <family val="2"/>
          </rPr>
          <t xml:space="preserve">5/31/17 
</t>
        </r>
        <r>
          <rPr>
            <b/>
            <sz val="9"/>
            <color indexed="81"/>
            <rFont val="Tahoma"/>
            <family val="2"/>
          </rPr>
          <t>4/4 sites PASSED FT + QA
TP rev: 1811
LB used: TELB042778
Correl: 32F103VFT6</t>
        </r>
      </text>
    </comment>
    <comment ref="Y61" authorId="3">
      <text>
        <r>
          <rPr>
            <b/>
            <sz val="9"/>
            <color indexed="81"/>
            <rFont val="Tahoma"/>
            <family val="2"/>
          </rPr>
          <t>Cena, Nafson:</t>
        </r>
        <r>
          <rPr>
            <sz val="9"/>
            <color indexed="81"/>
            <rFont val="Tahoma"/>
            <family val="2"/>
          </rPr>
          <t xml:space="preserve">
5/31/17 
</t>
        </r>
        <r>
          <rPr>
            <b/>
            <sz val="9"/>
            <color indexed="81"/>
            <rFont val="Tahoma"/>
            <family val="2"/>
          </rPr>
          <t>4/4 sites PASSED FT + QA
TP rev: 1811
LB used: TELB042778
Correl: 32F103VFT6</t>
        </r>
      </text>
    </comment>
    <comment ref="Z61" authorId="3">
      <text>
        <r>
          <rPr>
            <b/>
            <sz val="9"/>
            <color indexed="81"/>
            <rFont val="Tahoma"/>
            <family val="2"/>
          </rPr>
          <t>Cena, Nafson:</t>
        </r>
        <r>
          <rPr>
            <sz val="9"/>
            <color indexed="81"/>
            <rFont val="Tahoma"/>
            <family val="2"/>
          </rPr>
          <t xml:space="preserve">
07/13/17 
</t>
        </r>
        <r>
          <rPr>
            <b/>
            <sz val="9"/>
            <color indexed="81"/>
            <rFont val="Tahoma"/>
            <family val="2"/>
          </rPr>
          <t>4/4 sites PASSED FT + QA
TP rev: 1811
LB used: TELB043305 / 0011347-3
Correl: 32F103VGT6</t>
        </r>
      </text>
    </comment>
    <comment ref="AA61" authorId="3">
      <text>
        <r>
          <rPr>
            <b/>
            <sz val="9"/>
            <color indexed="81"/>
            <rFont val="Tahoma"/>
            <family val="2"/>
          </rPr>
          <t>Johna Jermaine Villa</t>
        </r>
        <r>
          <rPr>
            <sz val="9"/>
            <color indexed="81"/>
            <rFont val="Tahoma"/>
            <family val="2"/>
          </rPr>
          <t xml:space="preserve">
</t>
        </r>
        <r>
          <rPr>
            <b/>
            <sz val="9"/>
            <color indexed="81"/>
            <rFont val="Tahoma"/>
            <family val="2"/>
          </rPr>
          <t xml:space="preserve">4/4 sites PASSED FT + QA
</t>
        </r>
        <r>
          <rPr>
            <sz val="9"/>
            <color indexed="81"/>
            <rFont val="Tahoma"/>
            <family val="2"/>
          </rPr>
          <t>TP rev: 1811
LB used: 0011347-6
Correl: 32F103VGT6</t>
        </r>
      </text>
    </comment>
    <comment ref="AB61" authorId="6">
      <text>
        <r>
          <rPr>
            <b/>
            <sz val="9"/>
            <color indexed="81"/>
            <rFont val="Tahoma"/>
            <family val="2"/>
          </rPr>
          <t xml:space="preserve">Johna Jermaine Villa:
4/4 sites PASSED
</t>
        </r>
        <r>
          <rPr>
            <sz val="9"/>
            <color indexed="81"/>
            <rFont val="Tahoma"/>
            <family val="2"/>
          </rPr>
          <t>LB: 0011347-4
REV: 1811
UNITS used: 4557514</t>
        </r>
      </text>
    </comment>
    <comment ref="AC61" authorId="3">
      <text>
        <r>
          <rPr>
            <b/>
            <sz val="9"/>
            <color indexed="81"/>
            <rFont val="Tahoma"/>
            <family val="2"/>
          </rPr>
          <t>Cena, Nafson:</t>
        </r>
        <r>
          <rPr>
            <sz val="9"/>
            <color indexed="81"/>
            <rFont val="Tahoma"/>
            <family val="2"/>
          </rPr>
          <t xml:space="preserve">
5/31/17 
</t>
        </r>
        <r>
          <rPr>
            <b/>
            <sz val="9"/>
            <color indexed="81"/>
            <rFont val="Tahoma"/>
            <family val="2"/>
          </rPr>
          <t>4/4 sites PASSED FT + QA
TP rev: 1811
LB used: TELB042778
Correl: 32F103VFT6</t>
        </r>
      </text>
    </comment>
    <comment ref="AD61" authorId="3">
      <text>
        <r>
          <rPr>
            <b/>
            <sz val="9"/>
            <color indexed="81"/>
            <rFont val="Tahoma"/>
            <family val="2"/>
          </rPr>
          <t>Cena, Nafson:</t>
        </r>
        <r>
          <rPr>
            <sz val="9"/>
            <color indexed="81"/>
            <rFont val="Tahoma"/>
            <family val="2"/>
          </rPr>
          <t xml:space="preserve">
5/31/17 
</t>
        </r>
        <r>
          <rPr>
            <b/>
            <sz val="9"/>
            <color indexed="81"/>
            <rFont val="Tahoma"/>
            <family val="2"/>
          </rPr>
          <t>4/4 sites PASSED FT + QA
TP rev: 1811
LB used: TELB042778
Correl: 32F103VFT6</t>
        </r>
      </text>
    </comment>
    <comment ref="G62" authorId="3">
      <text>
        <r>
          <rPr>
            <b/>
            <sz val="9"/>
            <color indexed="81"/>
            <rFont val="Tahoma"/>
            <family val="2"/>
          </rPr>
          <t>Johna Jermaine Villa:
RESULT: 2/2 sites PASSED as per TSV
UNITS: 2343531 
LB: 0022509 - 2
REV: 1811
PROGRAM: 430A_F10_25</t>
        </r>
      </text>
    </comment>
    <comment ref="L62" authorId="4">
      <text>
        <r>
          <rPr>
            <b/>
            <sz val="9"/>
            <color indexed="81"/>
            <rFont val="Tahoma"/>
            <family val="2"/>
          </rPr>
          <t>Johna Jermaine Villa:</t>
        </r>
        <r>
          <rPr>
            <sz val="9"/>
            <color indexed="81"/>
            <rFont val="Tahoma"/>
            <family val="2"/>
          </rPr>
          <t xml:space="preserve">
Previously PASSED</t>
        </r>
      </text>
    </comment>
    <comment ref="Y62" authorId="11">
      <text>
        <r>
          <rPr>
            <b/>
            <sz val="9"/>
            <color indexed="81"/>
            <rFont val="Tahoma"/>
            <family val="2"/>
          </rPr>
          <t>Paul Dean Albert Mendoza:</t>
        </r>
        <r>
          <rPr>
            <sz val="9"/>
            <color indexed="81"/>
            <rFont val="Tahoma"/>
            <family val="2"/>
          </rPr>
          <t xml:space="preserve">
6/21/2017
ILN:  3806108
Tester:  HP93K-25
Loadboard:   0012751-1 / TELB044150
TP:  430A_F10_25 REV1811
Result:  2 out of 2 sites passed.
</t>
        </r>
      </text>
    </comment>
    <comment ref="H63" authorId="4">
      <text>
        <r>
          <rPr>
            <b/>
            <sz val="9"/>
            <color indexed="81"/>
            <rFont val="Tahoma"/>
            <family val="2"/>
          </rPr>
          <t>Johna Jermaine Villa:</t>
        </r>
        <r>
          <rPr>
            <sz val="9"/>
            <color indexed="81"/>
            <rFont val="Tahoma"/>
            <family val="2"/>
          </rPr>
          <t xml:space="preserve">
Previously 1/2 SITES PASSED
</t>
        </r>
      </text>
    </comment>
    <comment ref="L63" authorId="4">
      <text>
        <r>
          <rPr>
            <b/>
            <sz val="9"/>
            <color indexed="81"/>
            <rFont val="Tahoma"/>
            <family val="2"/>
          </rPr>
          <t>Johna Jermaine Villa:</t>
        </r>
        <r>
          <rPr>
            <sz val="9"/>
            <color indexed="81"/>
            <rFont val="Tahoma"/>
            <family val="2"/>
          </rPr>
          <t xml:space="preserve">
Previously PASSED</t>
        </r>
      </text>
    </comment>
    <comment ref="X63" authorId="4">
      <text>
        <r>
          <rPr>
            <b/>
            <sz val="9"/>
            <color indexed="81"/>
            <rFont val="Tahoma"/>
            <family val="2"/>
          </rPr>
          <t>Johna Jermaine Villa:</t>
        </r>
        <r>
          <rPr>
            <sz val="9"/>
            <color indexed="81"/>
            <rFont val="Tahoma"/>
            <family val="2"/>
          </rPr>
          <t xml:space="preserve">
Previously PASSED</t>
        </r>
      </text>
    </comment>
    <comment ref="AD63" authorId="9">
      <text>
        <r>
          <rPr>
            <b/>
            <sz val="9"/>
            <color indexed="81"/>
            <rFont val="Tahoma"/>
            <family val="2"/>
          </rPr>
          <t>King Brian Oliver Macaraeg:</t>
        </r>
        <r>
          <rPr>
            <sz val="9"/>
            <color indexed="81"/>
            <rFont val="Tahoma"/>
            <family val="2"/>
          </rPr>
          <t xml:space="preserve">
</t>
        </r>
      </text>
    </comment>
    <comment ref="F64" authorId="2">
      <text>
        <r>
          <rPr>
            <b/>
            <sz val="9"/>
            <color indexed="81"/>
            <rFont val="Tahoma"/>
            <family val="2"/>
          </rPr>
          <t>Johna Jermaine Villa: 
Device: 431
4/4 sites passed
REV: 1112
Loadboard: 0020568-1
Units: 3805401</t>
        </r>
      </text>
    </comment>
    <comment ref="G64" authorId="4">
      <text>
        <r>
          <rPr>
            <b/>
            <sz val="9"/>
            <color indexed="81"/>
            <rFont val="Tahoma"/>
            <family val="2"/>
          </rPr>
          <t xml:space="preserve">Johna Jermaine Villa:
</t>
        </r>
        <r>
          <rPr>
            <sz val="9"/>
            <color indexed="81"/>
            <rFont val="Tahoma"/>
            <family val="2"/>
          </rPr>
          <t xml:space="preserve">
</t>
        </r>
        <r>
          <rPr>
            <b/>
            <sz val="9"/>
            <color indexed="81"/>
            <rFont val="Tahoma"/>
            <family val="2"/>
          </rPr>
          <t>RESULT: 4/4 sites PASSED
USED: 4326774
LB: 0020568-3
REV: 1112
PROGRAM NAME: 431A_F10_25</t>
        </r>
      </text>
    </comment>
    <comment ref="H64" authorId="4">
      <text/>
    </comment>
    <comment ref="J64" authorId="4">
      <text>
        <r>
          <rPr>
            <b/>
            <sz val="9"/>
            <color indexed="81"/>
            <rFont val="Tahoma"/>
            <family val="2"/>
          </rPr>
          <t xml:space="preserve">Johna Jermaine Villa:
</t>
        </r>
        <r>
          <rPr>
            <sz val="9"/>
            <color indexed="81"/>
            <rFont val="Tahoma"/>
            <family val="2"/>
          </rPr>
          <t xml:space="preserve">
</t>
        </r>
        <r>
          <rPr>
            <b/>
            <sz val="9"/>
            <color indexed="81"/>
            <rFont val="Tahoma"/>
            <family val="2"/>
          </rPr>
          <t>RESULT: 4/4 sites PASSED as per TSV
USED: 2397911 
LB: 0020568
REV: 1110
PROGRAM NAME: 431A_F10_25</t>
        </r>
      </text>
    </comment>
    <comment ref="L64" authorId="4">
      <text>
        <r>
          <rPr>
            <b/>
            <sz val="9"/>
            <color indexed="81"/>
            <rFont val="Tahoma"/>
            <family val="2"/>
          </rPr>
          <t xml:space="preserve">Johna Jermaine Villa:
</t>
        </r>
        <r>
          <rPr>
            <sz val="9"/>
            <color indexed="81"/>
            <rFont val="Tahoma"/>
            <family val="2"/>
          </rPr>
          <t xml:space="preserve">
</t>
        </r>
        <r>
          <rPr>
            <b/>
            <sz val="9"/>
            <color indexed="81"/>
            <rFont val="Tahoma"/>
            <family val="2"/>
          </rPr>
          <t>RESULT: 4/4 sites PASSED
USED: 4575342
LB: 0020568-1
REV: 1112
PROGRAM NAME: 431A_F10_25</t>
        </r>
      </text>
    </comment>
    <comment ref="N64" authorId="4">
      <text>
        <r>
          <rPr>
            <b/>
            <sz val="9"/>
            <color indexed="81"/>
            <rFont val="Tahoma"/>
            <family val="2"/>
          </rPr>
          <t xml:space="preserve">Johna Jermaine Villa:
</t>
        </r>
        <r>
          <rPr>
            <sz val="9"/>
            <color indexed="81"/>
            <rFont val="Tahoma"/>
            <family val="2"/>
          </rPr>
          <t xml:space="preserve">
</t>
        </r>
        <r>
          <rPr>
            <b/>
            <sz val="9"/>
            <color indexed="81"/>
            <rFont val="Tahoma"/>
            <family val="2"/>
          </rPr>
          <t>RESULT: 4/4 sites PASSED
USED: 3342275
LB: 0020568-1
REV: 1111
PROGRAM NAME: 431A_F10_25</t>
        </r>
      </text>
    </comment>
    <comment ref="P64" authorId="4">
      <text>
        <r>
          <rPr>
            <b/>
            <sz val="9"/>
            <color indexed="81"/>
            <rFont val="Tahoma"/>
            <family val="2"/>
          </rPr>
          <t>Johna Jermaine Villa:</t>
        </r>
        <r>
          <rPr>
            <sz val="9"/>
            <color indexed="81"/>
            <rFont val="Tahoma"/>
            <family val="2"/>
          </rPr>
          <t xml:space="preserve">
4/4 sites PASSED
</t>
        </r>
        <r>
          <rPr>
            <b/>
            <sz val="9"/>
            <color indexed="81"/>
            <rFont val="Tahoma"/>
            <family val="2"/>
          </rPr>
          <t>UNITS: 2459797
LB : 0020568 - 2
REV:1110
PROGRAM NAME: 431A_F10_25</t>
        </r>
      </text>
    </comment>
    <comment ref="T64" authorId="4">
      <text>
        <r>
          <rPr>
            <b/>
            <sz val="9"/>
            <color indexed="81"/>
            <rFont val="Tahoma"/>
            <family val="2"/>
          </rPr>
          <t>Johna Jermaine Villa:</t>
        </r>
        <r>
          <rPr>
            <sz val="9"/>
            <color indexed="81"/>
            <rFont val="Tahoma"/>
            <family val="2"/>
          </rPr>
          <t xml:space="preserve">
RESULT: 4/4 sites PASSED
Prod lot: 4366773
LB: 0020568-2
Rev: 1112
</t>
        </r>
      </text>
    </comment>
    <comment ref="X64" authorId="3">
      <text>
        <r>
          <rPr>
            <b/>
            <sz val="9"/>
            <color indexed="81"/>
            <rFont val="Tahoma"/>
            <family val="2"/>
          </rPr>
          <t xml:space="preserve">05/24/2018
For re-validation due to new TP available.
2/23
</t>
        </r>
        <r>
          <rPr>
            <sz val="9"/>
            <color indexed="81"/>
            <rFont val="Tahoma"/>
            <family val="2"/>
          </rPr>
          <t>Disqualified for now, VAL TP provided for evaluation (need allocation)</t>
        </r>
      </text>
    </comment>
    <comment ref="Y64" authorId="3">
      <text>
        <r>
          <rPr>
            <b/>
            <sz val="9"/>
            <color indexed="81"/>
            <rFont val="Tahoma"/>
            <family val="2"/>
          </rPr>
          <t xml:space="preserve">05/24/2018
For re-validation due to new TP available.
2/23
</t>
        </r>
        <r>
          <rPr>
            <sz val="9"/>
            <color indexed="81"/>
            <rFont val="Tahoma"/>
            <family val="2"/>
          </rPr>
          <t>Disqualified for now, VAL TP provided for evaluation (need allocation)</t>
        </r>
      </text>
    </comment>
    <comment ref="Z64" authorId="3">
      <text>
        <r>
          <rPr>
            <b/>
            <sz val="9"/>
            <color indexed="81"/>
            <rFont val="Tahoma"/>
            <family val="2"/>
          </rPr>
          <t xml:space="preserve">05/24/2018
For re-validation due to new TP available.
2/23
</t>
        </r>
        <r>
          <rPr>
            <sz val="9"/>
            <color indexed="81"/>
            <rFont val="Tahoma"/>
            <family val="2"/>
          </rPr>
          <t>Disqualified for now, VAL TP provided for evaluation (need allocation)</t>
        </r>
      </text>
    </comment>
    <comment ref="AA64" authorId="3">
      <text>
        <r>
          <rPr>
            <b/>
            <sz val="9"/>
            <color indexed="81"/>
            <rFont val="Tahoma"/>
            <family val="2"/>
          </rPr>
          <t xml:space="preserve">05/24/2018
For re-validation due to new TP available.
2/23
</t>
        </r>
        <r>
          <rPr>
            <sz val="9"/>
            <color indexed="81"/>
            <rFont val="Tahoma"/>
            <family val="2"/>
          </rPr>
          <t>Disqualified for now, VAL TP provided for evaluation (need allocation)</t>
        </r>
      </text>
    </comment>
    <comment ref="AB64" authorId="14">
      <text>
        <r>
          <rPr>
            <sz val="9"/>
            <color indexed="81"/>
            <rFont val="Tahoma"/>
            <family val="2"/>
          </rPr>
          <t>CAMES: part of PS800 flexi qual (9/24)
2/4 sites
SITE 1 and 2 - passed consistently
SITE3 - failed pb14; SITE4 - failed PL11 test
SITE3 - 12113
SITE4 - 11307</t>
        </r>
      </text>
    </comment>
    <comment ref="AC64" authorId="3">
      <text>
        <r>
          <rPr>
            <b/>
            <sz val="9"/>
            <color indexed="81"/>
            <rFont val="Tahoma"/>
            <family val="2"/>
          </rPr>
          <t xml:space="preserve">05/24/2018
For re-validation due to new TP available.
2/23
</t>
        </r>
        <r>
          <rPr>
            <sz val="9"/>
            <color indexed="81"/>
            <rFont val="Tahoma"/>
            <family val="2"/>
          </rPr>
          <t>Disqualified for now, VAL TP provided for evaluation (need allocation)</t>
        </r>
      </text>
    </comment>
    <comment ref="AD64" authorId="3">
      <text>
        <r>
          <rPr>
            <b/>
            <sz val="9"/>
            <color indexed="81"/>
            <rFont val="Tahoma"/>
            <family val="2"/>
          </rPr>
          <t xml:space="preserve">10/02/2018
part of PS800 flexi qual (10/2)
4 out of 4 sites passed consistently
05/24/2018
For re-validation due to new TP available.
2/23
</t>
        </r>
        <r>
          <rPr>
            <sz val="9"/>
            <color indexed="81"/>
            <rFont val="Tahoma"/>
            <family val="2"/>
          </rPr>
          <t>Disqualified for now, VAL TP provided for evaluation (need allocation)</t>
        </r>
      </text>
    </comment>
    <comment ref="AE64" authorId="3">
      <text>
        <r>
          <rPr>
            <b/>
            <sz val="9"/>
            <color indexed="81"/>
            <rFont val="Tahoma"/>
            <family val="2"/>
          </rPr>
          <t xml:space="preserve">05/24/2018
For re-validation due to new TP available.
2/23
</t>
        </r>
        <r>
          <rPr>
            <sz val="9"/>
            <color indexed="81"/>
            <rFont val="Tahoma"/>
            <family val="2"/>
          </rPr>
          <t>Disqualified for now, VAL TP provided for evaluation (need allocation)</t>
        </r>
      </text>
    </comment>
    <comment ref="AF64" authorId="1">
      <text>
        <r>
          <rPr>
            <b/>
            <sz val="9"/>
            <color indexed="81"/>
            <rFont val="Tahoma"/>
            <family val="2"/>
          </rPr>
          <t>PDAME
8/2/2018
Units Used: Correl units (Good)
TargetDev: 32F411VET6-P1
TP: 431A_F10_25 rev1113
LB: TELB044262
Result:  4/4 sites passed consistently at 10x looptests.</t>
        </r>
      </text>
    </comment>
    <comment ref="F65" authorId="1">
      <text>
        <r>
          <rPr>
            <b/>
            <sz val="9"/>
            <color indexed="81"/>
            <rFont val="Tahoma"/>
            <family val="2"/>
          </rPr>
          <t>Frank Adrian Zaragoza:</t>
        </r>
        <r>
          <rPr>
            <sz val="9"/>
            <color indexed="81"/>
            <rFont val="Tahoma"/>
            <family val="2"/>
          </rPr>
          <t xml:space="preserve">
06/04/18 - 4 out of 4 sites passed consistently
TESTER : HP08
PDL : C107100
TP     : 431_F10_25
REV : 1113
LB     : 0021257-1
ILN    : 4740556
site1 - PASS
site2 - PASS
site3 - PASS
site4 - PASS</t>
        </r>
      </text>
    </comment>
    <comment ref="G65" authorId="4">
      <text>
        <r>
          <rPr>
            <b/>
            <sz val="9"/>
            <color indexed="81"/>
            <rFont val="Tahoma"/>
            <family val="2"/>
          </rPr>
          <t>Johna Jermaine Villa:</t>
        </r>
        <r>
          <rPr>
            <sz val="9"/>
            <color indexed="81"/>
            <rFont val="Tahoma"/>
            <family val="2"/>
          </rPr>
          <t xml:space="preserve">
4/4 sites PASSED
</t>
        </r>
        <r>
          <rPr>
            <b/>
            <sz val="9"/>
            <color indexed="81"/>
            <rFont val="Tahoma"/>
            <family val="2"/>
          </rPr>
          <t>UNITS: 3396539
LB: 0021257-1
REV:1111
PROG NAME: 431A_F10_25</t>
        </r>
      </text>
    </comment>
    <comment ref="I65" authorId="4">
      <text>
        <r>
          <rPr>
            <b/>
            <sz val="9"/>
            <color indexed="81"/>
            <rFont val="Tahoma"/>
            <family val="2"/>
          </rPr>
          <t>Johna Jermaine Villa:</t>
        </r>
        <r>
          <rPr>
            <sz val="9"/>
            <color indexed="81"/>
            <rFont val="Tahoma"/>
            <family val="2"/>
          </rPr>
          <t xml:space="preserve">
06/25/17
4/4 sites PASSED
</t>
        </r>
        <r>
          <rPr>
            <b/>
            <sz val="9"/>
            <color indexed="81"/>
            <rFont val="Tahoma"/>
            <family val="2"/>
          </rPr>
          <t>UNITS: 3830468
REV:1112
LB: 0021257-2
PROG NAME: 431A_F10_25</t>
        </r>
      </text>
    </comment>
    <comment ref="J65" authorId="4">
      <text>
        <r>
          <rPr>
            <b/>
            <sz val="9"/>
            <color indexed="81"/>
            <rFont val="Tahoma"/>
            <family val="2"/>
          </rPr>
          <t>Johna Jermaine Villa:</t>
        </r>
        <r>
          <rPr>
            <sz val="9"/>
            <color indexed="81"/>
            <rFont val="Tahoma"/>
            <family val="2"/>
          </rPr>
          <t xml:space="preserve">
4/4 sites PASSED
</t>
        </r>
        <r>
          <rPr>
            <b/>
            <sz val="9"/>
            <color indexed="81"/>
            <rFont val="Tahoma"/>
            <family val="2"/>
          </rPr>
          <t>UNITS: 4388813
REV: 1112
LB:0021257-1
PROG NAME: 431A_F10_25</t>
        </r>
      </text>
    </comment>
    <comment ref="K65" authorId="4">
      <text>
        <r>
          <rPr>
            <b/>
            <sz val="9"/>
            <color indexed="81"/>
            <rFont val="Tahoma"/>
            <family val="2"/>
          </rPr>
          <t>Johna Jermaine Villa:</t>
        </r>
        <r>
          <rPr>
            <sz val="9"/>
            <color indexed="81"/>
            <rFont val="Tahoma"/>
            <family val="2"/>
          </rPr>
          <t xml:space="preserve">
04/03/2016
4/4 sites PASSED
</t>
        </r>
        <r>
          <rPr>
            <b/>
            <sz val="9"/>
            <color indexed="81"/>
            <rFont val="Tahoma"/>
            <family val="2"/>
          </rPr>
          <t>UNITS: 2539225
REV:1110
LB: 0021257 -1 
PROG NAME: 431A_F10_25</t>
        </r>
      </text>
    </comment>
    <comment ref="L65" authorId="4">
      <text>
        <r>
          <rPr>
            <b/>
            <sz val="9"/>
            <color indexed="81"/>
            <rFont val="Tahoma"/>
            <family val="2"/>
          </rPr>
          <t>Johna Jermaine Villa:</t>
        </r>
        <r>
          <rPr>
            <sz val="9"/>
            <color indexed="81"/>
            <rFont val="Tahoma"/>
            <family val="2"/>
          </rPr>
          <t xml:space="preserve">
Previously PASSED</t>
        </r>
      </text>
    </comment>
    <comment ref="O65" authorId="6">
      <text>
        <r>
          <rPr>
            <b/>
            <sz val="9"/>
            <color indexed="81"/>
            <rFont val="Tahoma"/>
            <family val="2"/>
          </rPr>
          <t>Frank Adrian Zaragoza:
07/21/17 - DISQUALIFIED for now,
for further debug due to OPEN/SHORT VDD fail at QC TEST, possible tester related.
Panopio, Arnold:</t>
        </r>
        <r>
          <rPr>
            <sz val="9"/>
            <color indexed="81"/>
            <rFont val="Tahoma"/>
            <family val="2"/>
          </rPr>
          <t xml:space="preserve">
Pass Sit 2, 3, 4  but Open on SIte1, LB-TELB042777</t>
        </r>
      </text>
    </comment>
    <comment ref="R65" authorId="6">
      <text>
        <r>
          <rPr>
            <b/>
            <sz val="9"/>
            <color indexed="81"/>
            <rFont val="Tahoma"/>
            <family val="2"/>
          </rPr>
          <t xml:space="preserve">Johna Jermaine Villa:
04/25/2016
4/4 sites PASSED
UNITS: 2621688
LB: 0021257 - 1 
REV: 1110
</t>
        </r>
      </text>
    </comment>
    <comment ref="S65" authorId="4">
      <text>
        <r>
          <rPr>
            <b/>
            <sz val="9"/>
            <color indexed="81"/>
            <rFont val="Tahoma"/>
            <family val="2"/>
          </rPr>
          <t xml:space="preserve">FZARA:   
6/28/2018   
2 out of 4 sites   
TESTER - HP36  
PDL - C1 07 100   
TP - 431_F10_25   
REV - 1113
LB - 0021257-3   
ILN - CORREL
site1 - PASS
site2 - PASS   
site3 - FAIL (SB6-OPEN)  
site4 - FAIL (SB6-OPEN) 
need to verify if loadboard related, no available loadboard for verify currently.
but possible tester issue,
same loadboard for device 423 is also passing only 2 of 4 sites,with 3 and 4 sites OPEN same as 431
</t>
        </r>
      </text>
    </comment>
    <comment ref="X65" authorId="4">
      <text>
        <r>
          <rPr>
            <b/>
            <sz val="9"/>
            <color indexed="81"/>
            <rFont val="Tahoma"/>
            <family val="2"/>
          </rPr>
          <t>Johna Jermaine Villa:</t>
        </r>
        <r>
          <rPr>
            <sz val="9"/>
            <color indexed="81"/>
            <rFont val="Tahoma"/>
            <family val="2"/>
          </rPr>
          <t xml:space="preserve">
4/4 sites PASSED
</t>
        </r>
        <r>
          <rPr>
            <b/>
            <sz val="9"/>
            <color indexed="81"/>
            <rFont val="Tahoma"/>
            <family val="2"/>
          </rPr>
          <t>UNITS: 4540209
LB: 0021257-2
REV:1113
PROG NAME: 431A_F10_25</t>
        </r>
      </text>
    </comment>
    <comment ref="AD65" authorId="9">
      <text>
        <r>
          <rPr>
            <b/>
            <sz val="9"/>
            <color indexed="81"/>
            <rFont val="Tahoma"/>
            <family val="2"/>
          </rPr>
          <t>King Brian Oliver Macaraeg:</t>
        </r>
        <r>
          <rPr>
            <sz val="9"/>
            <color indexed="81"/>
            <rFont val="Tahoma"/>
            <family val="2"/>
          </rPr>
          <t xml:space="preserve">
ILN: 4996491
4/4 Sites Passed  consistently</t>
        </r>
      </text>
    </comment>
    <comment ref="G66" authorId="4">
      <text>
        <r>
          <rPr>
            <b/>
            <sz val="9"/>
            <color indexed="81"/>
            <rFont val="Tahoma"/>
            <family val="2"/>
          </rPr>
          <t>Johna Jermaine Villa:</t>
        </r>
        <r>
          <rPr>
            <sz val="9"/>
            <color indexed="81"/>
            <rFont val="Tahoma"/>
            <family val="2"/>
          </rPr>
          <t xml:space="preserve">
12/27/17
4/4 site PASSED
</t>
        </r>
        <r>
          <rPr>
            <b/>
            <sz val="9"/>
            <color indexed="81"/>
            <rFont val="Tahoma"/>
            <family val="2"/>
          </rPr>
          <t>UNITS: 4353497
LB: 0017428A-BT-3
REV: 1302
PROG NAME: 432B_F1_25</t>
        </r>
      </text>
    </comment>
    <comment ref="H66" authorId="3">
      <text>
        <r>
          <rPr>
            <b/>
            <sz val="9"/>
            <color indexed="81"/>
            <rFont val="Tahoma"/>
            <family val="2"/>
          </rPr>
          <t>JCORP
4/4 Sites failing intermittently
SB254 Scaler_func_body_gpcomp_ft_sb
but passing consistently on single site test</t>
        </r>
      </text>
    </comment>
    <comment ref="J66" authorId="4">
      <text>
        <r>
          <rPr>
            <b/>
            <sz val="9"/>
            <color indexed="81"/>
            <rFont val="Tahoma"/>
            <family val="2"/>
          </rPr>
          <t>Johna Jermaine Villa:</t>
        </r>
        <r>
          <rPr>
            <sz val="9"/>
            <color indexed="81"/>
            <rFont val="Tahoma"/>
            <family val="2"/>
          </rPr>
          <t xml:space="preserve">
01/17/17
</t>
        </r>
        <r>
          <rPr>
            <b/>
            <sz val="9"/>
            <color indexed="81"/>
            <rFont val="Tahoma"/>
            <family val="2"/>
          </rPr>
          <t>UNITS: 3352691
REV: 1300
LB: 0017428a-bt-1
PROGNAME: 432B_F1_25</t>
        </r>
      </text>
    </comment>
    <comment ref="K66" authorId="3">
      <text>
        <r>
          <rPr>
            <b/>
            <sz val="9"/>
            <color indexed="81"/>
            <rFont val="Tahoma"/>
            <family val="2"/>
          </rPr>
          <t xml:space="preserve">JVILL:
07/11/17
4/4 sites PASSED
UNITS: 3866231
REV: 1300
LB: 0017428A-BT-1
PROG NAME: 432B_F1_25
-------------------------
JVILL:
Previously having 
intermittent failure
IDD_stndby
</t>
        </r>
      </text>
    </comment>
    <comment ref="L66" authorId="4">
      <text>
        <r>
          <rPr>
            <b/>
            <sz val="9"/>
            <color indexed="81"/>
            <rFont val="Tahoma"/>
            <family val="2"/>
          </rPr>
          <t>Johna Jermaine Villa:</t>
        </r>
        <r>
          <rPr>
            <sz val="9"/>
            <color indexed="81"/>
            <rFont val="Tahoma"/>
            <family val="2"/>
          </rPr>
          <t xml:space="preserve">
5/19/17
</t>
        </r>
        <r>
          <rPr>
            <b/>
            <sz val="9"/>
            <color indexed="81"/>
            <rFont val="Tahoma"/>
            <family val="2"/>
          </rPr>
          <t>UNITS: 3727183
REV: 1300
LB: 0017428A-BT-1
PROG NAME: 432B_F1_25</t>
        </r>
      </text>
    </comment>
    <comment ref="N66" authorId="2">
      <text>
        <r>
          <rPr>
            <b/>
            <sz val="9"/>
            <color indexed="81"/>
            <rFont val="Tahoma"/>
            <family val="2"/>
          </rPr>
          <t>Johna Jermaine Villa:
07/24/17
4/4 sites PASSED
UNITS: 3876680
LB:0017428A-BT-3
REV: 1300 
02/19/2018 - PASSED per NCENA
LB: 0017428A-BT-3
REV: 1300
UNITS: CORREL</t>
        </r>
      </text>
    </comment>
    <comment ref="O66" authorId="4">
      <text>
        <r>
          <rPr>
            <b/>
            <sz val="9"/>
            <color indexed="81"/>
            <rFont val="Tahoma"/>
            <family val="2"/>
          </rPr>
          <t>Johna Jermaine Villa:</t>
        </r>
        <r>
          <rPr>
            <sz val="9"/>
            <color indexed="81"/>
            <rFont val="Tahoma"/>
            <family val="2"/>
          </rPr>
          <t xml:space="preserve">
1/22/17
4/4 sites PASSED
</t>
        </r>
        <r>
          <rPr>
            <b/>
            <sz val="9"/>
            <color indexed="81"/>
            <rFont val="Tahoma"/>
            <family val="2"/>
          </rPr>
          <t>UNITS: 4130970
REV: 1300
LB: 0017428a-bt-5
PROG NAME: 432B_F1_25</t>
        </r>
      </text>
    </comment>
    <comment ref="P66" authorId="4">
      <text>
        <r>
          <rPr>
            <b/>
            <sz val="9"/>
            <color indexed="81"/>
            <rFont val="Tahoma"/>
            <family val="2"/>
          </rPr>
          <t>Johna Jermaine Villa:</t>
        </r>
        <r>
          <rPr>
            <sz val="9"/>
            <color indexed="81"/>
            <rFont val="Tahoma"/>
            <family val="2"/>
          </rPr>
          <t xml:space="preserve">
1/29/16
4/4 sites PASSED
</t>
        </r>
        <r>
          <rPr>
            <b/>
            <sz val="9"/>
            <color indexed="81"/>
            <rFont val="Tahoma"/>
            <family val="2"/>
          </rPr>
          <t>UNITS: 2398480
LB: 0017428A-BT - 2 
REV: 1223</t>
        </r>
      </text>
    </comment>
    <comment ref="R66" authorId="4">
      <text>
        <r>
          <rPr>
            <b/>
            <sz val="9"/>
            <color indexed="81"/>
            <rFont val="Tahoma"/>
            <family val="2"/>
          </rPr>
          <t>Johna Jermaine Villa:</t>
        </r>
        <r>
          <rPr>
            <sz val="9"/>
            <color indexed="81"/>
            <rFont val="Tahoma"/>
            <family val="2"/>
          </rPr>
          <t xml:space="preserve">
7/16/17
</t>
        </r>
        <r>
          <rPr>
            <b/>
            <sz val="9"/>
            <color indexed="81"/>
            <rFont val="Tahoma"/>
            <family val="2"/>
          </rPr>
          <t>4/4 sites PASSED
UNITS: 3826266 
REV: 1300
LB: 0017428A-BT-1
PROG NAME: 432B_F1_25</t>
        </r>
      </text>
    </comment>
    <comment ref="T66" authorId="4">
      <text>
        <r>
          <rPr>
            <b/>
            <sz val="9"/>
            <color indexed="81"/>
            <rFont val="Tahoma"/>
            <family val="2"/>
          </rPr>
          <t>Johna Jermaine Villa:</t>
        </r>
        <r>
          <rPr>
            <sz val="9"/>
            <color indexed="81"/>
            <rFont val="Tahoma"/>
            <family val="2"/>
          </rPr>
          <t xml:space="preserve">
01/10/18
4/4 sites PASSED
</t>
        </r>
        <r>
          <rPr>
            <b/>
            <sz val="9"/>
            <color indexed="81"/>
            <rFont val="Tahoma"/>
            <family val="2"/>
          </rPr>
          <t>UNITS: 4373132
LB: 0017428A-BT-1
REV1302
PROG NAME: 432B_F1_25</t>
        </r>
      </text>
    </comment>
    <comment ref="X66" authorId="4">
      <text>
        <r>
          <rPr>
            <b/>
            <sz val="9"/>
            <color indexed="81"/>
            <rFont val="Tahoma"/>
            <family val="2"/>
          </rPr>
          <t>Johna Jermaine Villa:</t>
        </r>
        <r>
          <rPr>
            <sz val="9"/>
            <color indexed="81"/>
            <rFont val="Tahoma"/>
            <family val="2"/>
          </rPr>
          <t xml:space="preserve">
UNITS: CORREL
LB: 0017428A-BT-5
REV: 1300
</t>
        </r>
      </text>
    </comment>
    <comment ref="Y66" authorId="7">
      <text>
        <r>
          <rPr>
            <b/>
            <sz val="9"/>
            <color indexed="81"/>
            <rFont val="Tahoma"/>
            <family val="2"/>
          </rPr>
          <t>Mary Ann Pasco:</t>
        </r>
        <r>
          <rPr>
            <sz val="9"/>
            <color indexed="81"/>
            <rFont val="Tahoma"/>
            <family val="2"/>
          </rPr>
          <t xml:space="preserve">
4/4 sites PASSED
Lot used: Correlation units
LB used: 0017428A-BT-1/TELB040644
TP rev: 1300</t>
        </r>
      </text>
    </comment>
    <comment ref="Z66" authorId="6">
      <text>
        <r>
          <rPr>
            <b/>
            <sz val="9"/>
            <color indexed="81"/>
            <rFont val="Tahoma"/>
            <family val="2"/>
          </rPr>
          <t>APANO: 4 SITES</t>
        </r>
      </text>
    </comment>
    <comment ref="AB66" authorId="14">
      <text>
        <r>
          <rPr>
            <b/>
            <sz val="9"/>
            <color indexed="81"/>
            <rFont val="Tahoma"/>
            <family val="2"/>
          </rPr>
          <t>Jayson Corpuz:</t>
        </r>
        <r>
          <rPr>
            <sz val="9"/>
            <color indexed="81"/>
            <rFont val="Tahoma"/>
            <family val="2"/>
          </rPr>
          <t xml:space="preserve">
08/10/18
3/4 sites
site3: SB254: Scaler_func_body_gpcomp_ft 
Correl
0017428a-bt-1
432_PROGS_1302 </t>
        </r>
      </text>
    </comment>
    <comment ref="AC66" authorId="4">
      <text>
        <r>
          <rPr>
            <b/>
            <sz val="9"/>
            <color indexed="81"/>
            <rFont val="Tahoma"/>
            <family val="2"/>
          </rPr>
          <t>Jhibraiil Abdulla:</t>
        </r>
        <r>
          <rPr>
            <sz val="9"/>
            <color indexed="81"/>
            <rFont val="Tahoma"/>
            <family val="2"/>
          </rPr>
          <t xml:space="preserve">
UNITS: CORREL
LB: TELB044263
REV: 1300
</t>
        </r>
      </text>
    </comment>
    <comment ref="AD66" authorId="4">
      <text>
        <r>
          <rPr>
            <b/>
            <sz val="9"/>
            <color indexed="81"/>
            <rFont val="Tahoma"/>
            <family val="2"/>
          </rPr>
          <t xml:space="preserve">Jhibraiil Abdulla:
</t>
        </r>
        <r>
          <rPr>
            <sz val="9"/>
            <color indexed="81"/>
            <rFont val="Tahoma"/>
            <family val="2"/>
          </rPr>
          <t>UNITS: CORREL
LB: TELB044263
REV: 1300</t>
        </r>
        <r>
          <rPr>
            <sz val="9"/>
            <color indexed="81"/>
            <rFont val="Tahoma"/>
            <family val="2"/>
          </rPr>
          <t xml:space="preserve">
</t>
        </r>
      </text>
    </comment>
    <comment ref="AE66" authorId="11">
      <text>
        <r>
          <rPr>
            <b/>
            <sz val="9"/>
            <color indexed="81"/>
            <rFont val="Tahoma"/>
            <family val="2"/>
          </rPr>
          <t>Paul Dean Albert Mendoza:</t>
        </r>
        <r>
          <rPr>
            <sz val="9"/>
            <color indexed="81"/>
            <rFont val="Tahoma"/>
            <family val="2"/>
          </rPr>
          <t xml:space="preserve">
8/9/2018
Units Used: Correl units (Good)
Target Dev: 32F373VCT6$P2
TP: 432B_F1_25 rev1302
LB: TELB049122
Result: 4/4 sites passed consistently at 10x looptests.</t>
        </r>
      </text>
    </comment>
    <comment ref="AF66" authorId="1">
      <text>
        <r>
          <rPr>
            <b/>
            <sz val="9"/>
            <color indexed="81"/>
            <rFont val="Tahoma"/>
            <family val="2"/>
          </rPr>
          <t xml:space="preserve">PDAME
Units Used: Correl units (Good)
TargetDev: 32F373VCT6$P2
TP: 432B-F1-25rev1302
LB: TELB044263
Result:  4/4 sites passed consistently at 10x looptests.
</t>
        </r>
      </text>
    </comment>
    <comment ref="F67" authorId="4">
      <text>
        <r>
          <rPr>
            <b/>
            <sz val="9"/>
            <color indexed="81"/>
            <rFont val="Tahoma"/>
            <family val="2"/>
          </rPr>
          <t xml:space="preserve">Johna Jermaine Villa:
03/09/18
4/4 sites PASSED
</t>
        </r>
        <r>
          <rPr>
            <sz val="9"/>
            <color indexed="81"/>
            <rFont val="Tahoma"/>
            <family val="2"/>
          </rPr>
          <t xml:space="preserve">
REV USED: 1302
UNITS: 4490823
LB: 0018729-2
PROG NAME: 432B_F1_25</t>
        </r>
      </text>
    </comment>
    <comment ref="G67" authorId="3">
      <text>
        <r>
          <rPr>
            <b/>
            <sz val="9"/>
            <color indexed="81"/>
            <rFont val="Tahoma"/>
            <family val="2"/>
          </rPr>
          <t xml:space="preserve">Johna Jermaine Villa:
1/31/17
4/4 sites PASSED
UNITS: 3369234
REV: 1300
LB: 0018729-1
------------------------------------------------
Bin177 BSC_PKG(trial lot)
serial_bias(prod)
</t>
        </r>
      </text>
    </comment>
    <comment ref="H67" authorId="3">
      <text>
        <r>
          <rPr>
            <b/>
            <sz val="9"/>
            <color indexed="81"/>
            <rFont val="Tahoma"/>
            <family val="2"/>
          </rPr>
          <t>JVILL:
FOR VERIFICATION
Bin177 BSC_PKG</t>
        </r>
      </text>
    </comment>
    <comment ref="I67" authorId="4">
      <text>
        <r>
          <rPr>
            <b/>
            <sz val="9"/>
            <color indexed="81"/>
            <rFont val="Tahoma"/>
            <family val="2"/>
          </rPr>
          <t>Johna Jermaine Villa:</t>
        </r>
        <r>
          <rPr>
            <sz val="9"/>
            <color indexed="81"/>
            <rFont val="Tahoma"/>
            <family val="2"/>
          </rPr>
          <t xml:space="preserve">
12/23/17
4/4 sites PASSED
</t>
        </r>
        <r>
          <rPr>
            <b/>
            <sz val="9"/>
            <color indexed="81"/>
            <rFont val="Tahoma"/>
            <family val="2"/>
          </rPr>
          <t>UNITS: 4331120
REV: 1302
LB: 0018729-2
PROG NAME: 432B_F1_25</t>
        </r>
      </text>
    </comment>
    <comment ref="J67" authorId="1">
      <text>
        <r>
          <rPr>
            <b/>
            <sz val="9"/>
            <color indexed="81"/>
            <rFont val="Tahoma"/>
            <family val="2"/>
          </rPr>
          <t>Frank Adrian Zaragoza:</t>
        </r>
        <r>
          <rPr>
            <sz val="9"/>
            <color indexed="81"/>
            <rFont val="Tahoma"/>
            <family val="2"/>
          </rPr>
          <t xml:space="preserve">
08/22/17 - 4 out of 4 sites passed consistently
PDL : C107100
TP     : 432B_F1_25_REV1300
LB     : 043847
ILN    : 3983212
site1  - PASS
site2 - PASS
site3 - PASS
site4 - PASS</t>
        </r>
      </text>
    </comment>
    <comment ref="K67" authorId="3">
      <text>
        <r>
          <rPr>
            <b/>
            <sz val="9"/>
            <color indexed="81"/>
            <rFont val="Tahoma"/>
            <family val="2"/>
          </rPr>
          <t>JVILL:
3/28/16
3/4 sites PASSED per TSV
Site 4 fail
UNITS: 2542071
LB: 0018729 - 1
REV: 1223
-------------------------
CAMES: FAILED SB217 SERIAL TEST</t>
        </r>
      </text>
    </comment>
    <comment ref="L67" authorId="4">
      <text>
        <r>
          <rPr>
            <b/>
            <sz val="9"/>
            <color indexed="81"/>
            <rFont val="Tahoma"/>
            <family val="2"/>
          </rPr>
          <t>Johna Jermaine Villa:</t>
        </r>
        <r>
          <rPr>
            <sz val="9"/>
            <color indexed="81"/>
            <rFont val="Tahoma"/>
            <family val="2"/>
          </rPr>
          <t xml:space="preserve">
Previously PASSED</t>
        </r>
      </text>
    </comment>
    <comment ref="O67" authorId="6">
      <text>
        <r>
          <rPr>
            <b/>
            <sz val="9"/>
            <color indexed="81"/>
            <rFont val="Tahoma"/>
            <family val="2"/>
          </rPr>
          <t>Frank Adrian Zaragoza:
07/21/17 - DISQUALIFIED for now,
for further debug due to OPEN/SHORT VDD fail at QC TEST, possible tester related.
Panopio, Arnold:</t>
        </r>
        <r>
          <rPr>
            <sz val="9"/>
            <color indexed="81"/>
            <rFont val="Tahoma"/>
            <family val="2"/>
          </rPr>
          <t xml:space="preserve">
Pass Sit 2, 3, 4  but Open on SIte1, LB-TELB042777</t>
        </r>
      </text>
    </comment>
    <comment ref="R67" authorId="4">
      <text>
        <r>
          <rPr>
            <b/>
            <sz val="9"/>
            <color indexed="81"/>
            <rFont val="Tahoma"/>
            <family val="2"/>
          </rPr>
          <t>Johna Jermaine Villa:</t>
        </r>
        <r>
          <rPr>
            <sz val="9"/>
            <color indexed="81"/>
            <rFont val="Tahoma"/>
            <family val="2"/>
          </rPr>
          <t xml:space="preserve">
5/10/2017
4/4 sites PASSED
</t>
        </r>
        <r>
          <rPr>
            <b/>
            <sz val="9"/>
            <color indexed="81"/>
            <rFont val="Tahoma"/>
            <family val="2"/>
          </rPr>
          <t>UNITS: 3678286
REV: 1300
LB: 0018729-2
PROG NAME: 432B_F1_25</t>
        </r>
      </text>
    </comment>
    <comment ref="T67" authorId="4">
      <text>
        <r>
          <rPr>
            <b/>
            <sz val="9"/>
            <color indexed="81"/>
            <rFont val="Tahoma"/>
            <family val="2"/>
          </rPr>
          <t>Johna Jermaine Villa:</t>
        </r>
        <r>
          <rPr>
            <sz val="9"/>
            <color indexed="81"/>
            <rFont val="Tahoma"/>
            <family val="2"/>
          </rPr>
          <t xml:space="preserve">
05/02/17
4/4 sites PASSED
UNITS: 3644229
REV: 1300
LB: 0018729-3
</t>
        </r>
      </text>
    </comment>
    <comment ref="X67" authorId="2">
      <text>
        <r>
          <rPr>
            <b/>
            <sz val="9"/>
            <color indexed="81"/>
            <rFont val="Tahoma"/>
            <family val="2"/>
          </rPr>
          <t>GALEJ
05/28/2018
4/4 sites PASSED per TSV
PDL     : C1 07 100
TP        : 432B_F1_25
REV     : 1302
LB        : 0022766-2
ILN       : 4571772</t>
        </r>
      </text>
    </comment>
    <comment ref="AA67" authorId="7">
      <text>
        <r>
          <rPr>
            <b/>
            <sz val="9"/>
            <color indexed="81"/>
            <rFont val="Tahoma"/>
            <family val="2"/>
          </rPr>
          <t>Mary Ann Pasco:</t>
        </r>
        <r>
          <rPr>
            <sz val="9"/>
            <color indexed="81"/>
            <rFont val="Tahoma"/>
            <family val="2"/>
          </rPr>
          <t xml:space="preserve">
Tester: HP27
Loadboard used: TELB043847
TP rev used:  1302
</t>
        </r>
      </text>
    </comment>
    <comment ref="AD67" authorId="11">
      <text>
        <r>
          <rPr>
            <b/>
            <sz val="9"/>
            <color indexed="81"/>
            <rFont val="Tahoma"/>
            <family val="2"/>
          </rPr>
          <t>Paul Dean Albert Mendoza:</t>
        </r>
        <r>
          <rPr>
            <sz val="9"/>
            <color indexed="81"/>
            <rFont val="Tahoma"/>
            <family val="2"/>
          </rPr>
          <t xml:space="preserve">
9/13/17
ILN: 4051172
TP:  432B-F1-25 REV1300
LB:  0018729-1
Result: 4/4 passed</t>
        </r>
      </text>
    </comment>
    <comment ref="AE67" authorId="11">
      <text>
        <r>
          <rPr>
            <b/>
            <sz val="9"/>
            <color indexed="81"/>
            <rFont val="Tahoma"/>
            <family val="2"/>
          </rPr>
          <t>Paul Dean Albert Mendoza:</t>
        </r>
        <r>
          <rPr>
            <sz val="9"/>
            <color indexed="81"/>
            <rFont val="Tahoma"/>
            <family val="2"/>
          </rPr>
          <t xml:space="preserve">
8/9/2018
Units Used: Correl
Target Dev: 32F373VCH7-P3
TP: 432B_F1_25 rev1302
LB: TELB043847
Result: 4/4 sites passed consistently at 10x looptests.</t>
        </r>
      </text>
    </comment>
    <comment ref="A68" authorId="2">
      <text>
        <r>
          <rPr>
            <b/>
            <sz val="9"/>
            <color indexed="81"/>
            <rFont val="Tahoma"/>
            <family val="2"/>
          </rPr>
          <t>GALEJ
05/25/2018
TP already obsolete.
Device running is 433Z</t>
        </r>
      </text>
    </comment>
    <comment ref="F68" authorId="2">
      <text>
        <r>
          <rPr>
            <b/>
            <sz val="9"/>
            <color indexed="81"/>
            <rFont val="Tahoma"/>
            <family val="2"/>
          </rPr>
          <t>GALEJ
05/25/2018
TP already obsolete.
Device running is 433Z</t>
        </r>
      </text>
    </comment>
    <comment ref="G68" authorId="2">
      <text>
        <r>
          <rPr>
            <b/>
            <sz val="9"/>
            <color indexed="81"/>
            <rFont val="Tahoma"/>
            <family val="2"/>
          </rPr>
          <t>GALEJ
05/25/2018
TP already obsolete.
Device running is 433Z</t>
        </r>
      </text>
    </comment>
    <comment ref="H68" authorId="2">
      <text>
        <r>
          <rPr>
            <b/>
            <sz val="9"/>
            <color indexed="81"/>
            <rFont val="Tahoma"/>
            <family val="2"/>
          </rPr>
          <t>GALEJ
05/25/2018
TP already obsolete.
Device running is 433Z</t>
        </r>
      </text>
    </comment>
    <comment ref="I68" authorId="2">
      <text>
        <r>
          <rPr>
            <b/>
            <sz val="9"/>
            <color indexed="81"/>
            <rFont val="Tahoma"/>
            <family val="2"/>
          </rPr>
          <t>GALEJ
05/25/2018
TP already obsolete.
Device running is 433Z</t>
        </r>
      </text>
    </comment>
    <comment ref="J68" authorId="2">
      <text>
        <r>
          <rPr>
            <b/>
            <sz val="9"/>
            <color indexed="81"/>
            <rFont val="Tahoma"/>
            <family val="2"/>
          </rPr>
          <t>GALEJ
05/25/2018
TP already obsolete.
Device running is 433Z</t>
        </r>
      </text>
    </comment>
    <comment ref="K68" authorId="2">
      <text>
        <r>
          <rPr>
            <b/>
            <sz val="9"/>
            <color indexed="81"/>
            <rFont val="Tahoma"/>
            <family val="2"/>
          </rPr>
          <t>GALEJ
05/25/2018
TP already obsolete.
Device running is 433Z</t>
        </r>
      </text>
    </comment>
    <comment ref="L68" authorId="2">
      <text>
        <r>
          <rPr>
            <b/>
            <sz val="9"/>
            <color indexed="81"/>
            <rFont val="Tahoma"/>
            <family val="2"/>
          </rPr>
          <t>GALEJ
05/25/2018
TP already obsolete.
Device running is 433Z</t>
        </r>
      </text>
    </comment>
    <comment ref="N68" authorId="2">
      <text>
        <r>
          <rPr>
            <b/>
            <sz val="9"/>
            <color indexed="81"/>
            <rFont val="Tahoma"/>
            <family val="2"/>
          </rPr>
          <t>GALEJ
05/25/2018
TP already obsolete.
Device running is 433Z</t>
        </r>
      </text>
    </comment>
    <comment ref="O68" authorId="2">
      <text>
        <r>
          <rPr>
            <b/>
            <sz val="9"/>
            <color indexed="81"/>
            <rFont val="Tahoma"/>
            <family val="2"/>
          </rPr>
          <t>GALEJ
05/25/2018
TP already obsolete.
Device running is 433Z</t>
        </r>
      </text>
    </comment>
    <comment ref="P68" authorId="2">
      <text>
        <r>
          <rPr>
            <b/>
            <sz val="9"/>
            <color indexed="81"/>
            <rFont val="Tahoma"/>
            <family val="2"/>
          </rPr>
          <t>GALEJ
05/25/2018
TP already obsolete.
Device running is 433Z</t>
        </r>
      </text>
    </comment>
    <comment ref="Q68" authorId="2">
      <text>
        <r>
          <rPr>
            <b/>
            <sz val="9"/>
            <color indexed="81"/>
            <rFont val="Tahoma"/>
            <family val="2"/>
          </rPr>
          <t>GALEJ
05/25/2018
TP already obsolete.
Device running is 433Z</t>
        </r>
      </text>
    </comment>
    <comment ref="R68" authorId="2">
      <text>
        <r>
          <rPr>
            <b/>
            <sz val="9"/>
            <color indexed="81"/>
            <rFont val="Tahoma"/>
            <family val="2"/>
          </rPr>
          <t>GALEJ
05/25/2018
TP already obsolete.
Device running is 433Z</t>
        </r>
      </text>
    </comment>
    <comment ref="S68" authorId="2">
      <text>
        <r>
          <rPr>
            <b/>
            <sz val="9"/>
            <color indexed="81"/>
            <rFont val="Tahoma"/>
            <family val="2"/>
          </rPr>
          <t>GALEJ
05/25/2018
TP already obsolete.
Device running is 433Z</t>
        </r>
      </text>
    </comment>
    <comment ref="T68" authorId="2">
      <text>
        <r>
          <rPr>
            <b/>
            <sz val="9"/>
            <color indexed="81"/>
            <rFont val="Tahoma"/>
            <family val="2"/>
          </rPr>
          <t>GALEJ
05/25/2018
TP already obsolete.
Device running is 433Z</t>
        </r>
      </text>
    </comment>
    <comment ref="U68" authorId="2">
      <text>
        <r>
          <rPr>
            <b/>
            <sz val="9"/>
            <color indexed="81"/>
            <rFont val="Tahoma"/>
            <family val="2"/>
          </rPr>
          <t>GALEJ
05/25/2018
TP already obsolete.
Device running is 433Z</t>
        </r>
      </text>
    </comment>
    <comment ref="V68" authorId="2">
      <text>
        <r>
          <rPr>
            <b/>
            <sz val="9"/>
            <color indexed="81"/>
            <rFont val="Tahoma"/>
            <family val="2"/>
          </rPr>
          <t>GALEJ
05/25/2018
TP already obsolete.
Device running is 433Z</t>
        </r>
      </text>
    </comment>
    <comment ref="W68" authorId="2">
      <text>
        <r>
          <rPr>
            <b/>
            <sz val="9"/>
            <color indexed="81"/>
            <rFont val="Tahoma"/>
            <family val="2"/>
          </rPr>
          <t>GALEJ
05/25/2018
TP already obsolete.
Device running is 433Z</t>
        </r>
      </text>
    </comment>
    <comment ref="X68" authorId="2">
      <text>
        <r>
          <rPr>
            <b/>
            <sz val="9"/>
            <color indexed="81"/>
            <rFont val="Tahoma"/>
            <family val="2"/>
          </rPr>
          <t>GALEJ
05/25/2018
TP already obsolete.
Device running is 433Z</t>
        </r>
      </text>
    </comment>
    <comment ref="Y68" authorId="2">
      <text>
        <r>
          <rPr>
            <b/>
            <sz val="9"/>
            <color indexed="81"/>
            <rFont val="Tahoma"/>
            <family val="2"/>
          </rPr>
          <t>GALEJ
05/25/2018
TP already obsolete.
Device running is 433Z</t>
        </r>
      </text>
    </comment>
    <comment ref="Z68" authorId="2">
      <text>
        <r>
          <rPr>
            <b/>
            <sz val="9"/>
            <color indexed="81"/>
            <rFont val="Tahoma"/>
            <family val="2"/>
          </rPr>
          <t>GALEJ
05/25/2018
TP already obsolete.
Device running is 433Z</t>
        </r>
      </text>
    </comment>
    <comment ref="AA68" authorId="2">
      <text>
        <r>
          <rPr>
            <b/>
            <sz val="9"/>
            <color indexed="81"/>
            <rFont val="Tahoma"/>
            <family val="2"/>
          </rPr>
          <t>GALEJ
05/25/2018
TP already obsolete.
Device running is 433Z</t>
        </r>
      </text>
    </comment>
    <comment ref="AB68" authorId="2">
      <text>
        <r>
          <rPr>
            <b/>
            <sz val="9"/>
            <color indexed="81"/>
            <rFont val="Tahoma"/>
            <family val="2"/>
          </rPr>
          <t>GALEJ
05/25/2018
TP already obsolete.
Device running is 433Z</t>
        </r>
      </text>
    </comment>
    <comment ref="AC68" authorId="2">
      <text>
        <r>
          <rPr>
            <b/>
            <sz val="9"/>
            <color indexed="81"/>
            <rFont val="Tahoma"/>
            <family val="2"/>
          </rPr>
          <t>GALEJ
05/25/2018
TP already obsolete.
Device running is 433Z</t>
        </r>
      </text>
    </comment>
    <comment ref="AD68" authorId="2">
      <text>
        <r>
          <rPr>
            <b/>
            <sz val="9"/>
            <color indexed="81"/>
            <rFont val="Tahoma"/>
            <family val="2"/>
          </rPr>
          <t>GALEJ
05/25/2018
TP already obsolete.
Device running is 433Z</t>
        </r>
      </text>
    </comment>
    <comment ref="AE68" authorId="2">
      <text>
        <r>
          <rPr>
            <b/>
            <sz val="9"/>
            <color indexed="81"/>
            <rFont val="Tahoma"/>
            <family val="2"/>
          </rPr>
          <t>GALEJ
05/25/2018
TP already obsolete.
Device running is 433Z</t>
        </r>
      </text>
    </comment>
    <comment ref="AF68" authorId="2">
      <text>
        <r>
          <rPr>
            <b/>
            <sz val="9"/>
            <color indexed="81"/>
            <rFont val="Tahoma"/>
            <family val="2"/>
          </rPr>
          <t>GALEJ
05/25/2018
TP already obsolete.
Device running is 433Z</t>
        </r>
      </text>
    </comment>
    <comment ref="F69" authorId="2">
      <text>
        <r>
          <rPr>
            <b/>
            <sz val="9"/>
            <color indexed="81"/>
            <rFont val="Tahoma"/>
            <family val="2"/>
          </rPr>
          <t>GALEJ
05/25/2018
TP already obsolete.
Device running is 433Z</t>
        </r>
      </text>
    </comment>
    <comment ref="G69" authorId="2">
      <text>
        <r>
          <rPr>
            <b/>
            <sz val="9"/>
            <color indexed="81"/>
            <rFont val="Tahoma"/>
            <family val="2"/>
          </rPr>
          <t>GALEJ
05/25/2018
TP already obsolete.
Device running is 433Z</t>
        </r>
      </text>
    </comment>
    <comment ref="H69" authorId="2">
      <text>
        <r>
          <rPr>
            <b/>
            <sz val="9"/>
            <color indexed="81"/>
            <rFont val="Tahoma"/>
            <family val="2"/>
          </rPr>
          <t>GALEJ
05/25/2018
TP already obsolete.
Device running is 433Z</t>
        </r>
      </text>
    </comment>
    <comment ref="I69" authorId="2">
      <text>
        <r>
          <rPr>
            <b/>
            <sz val="9"/>
            <color indexed="81"/>
            <rFont val="Tahoma"/>
            <family val="2"/>
          </rPr>
          <t>GALEJ
05/25/2018
TP already obsolete.
Device running is 433Z</t>
        </r>
      </text>
    </comment>
    <comment ref="J69" authorId="2">
      <text>
        <r>
          <rPr>
            <b/>
            <sz val="9"/>
            <color indexed="81"/>
            <rFont val="Tahoma"/>
            <family val="2"/>
          </rPr>
          <t>GALEJ
05/25/2018
TP already obsolete.
Device running is 433Z</t>
        </r>
      </text>
    </comment>
    <comment ref="K69" authorId="2">
      <text>
        <r>
          <rPr>
            <b/>
            <sz val="9"/>
            <color indexed="81"/>
            <rFont val="Tahoma"/>
            <family val="2"/>
          </rPr>
          <t>GALEJ
05/25/2018
TP already obsolete.
Device running is 433Z</t>
        </r>
      </text>
    </comment>
    <comment ref="L69" authorId="2">
      <text>
        <r>
          <rPr>
            <b/>
            <sz val="9"/>
            <color indexed="81"/>
            <rFont val="Tahoma"/>
            <family val="2"/>
          </rPr>
          <t>GALEJ
05/25/2018
TP already obsolete.
Device running is 433Z</t>
        </r>
      </text>
    </comment>
    <comment ref="N69" authorId="2">
      <text>
        <r>
          <rPr>
            <b/>
            <sz val="9"/>
            <color indexed="81"/>
            <rFont val="Tahoma"/>
            <family val="2"/>
          </rPr>
          <t>GALEJ
05/25/2018
TP already obsolete.
Device running is 433Z</t>
        </r>
      </text>
    </comment>
    <comment ref="O69" authorId="2">
      <text>
        <r>
          <rPr>
            <b/>
            <sz val="9"/>
            <color indexed="81"/>
            <rFont val="Tahoma"/>
            <family val="2"/>
          </rPr>
          <t>GALEJ
05/25/2018
TP already obsolete.
Device running is 433Z</t>
        </r>
      </text>
    </comment>
    <comment ref="P69" authorId="2">
      <text>
        <r>
          <rPr>
            <b/>
            <sz val="9"/>
            <color indexed="81"/>
            <rFont val="Tahoma"/>
            <family val="2"/>
          </rPr>
          <t>GALEJ
05/25/2018
TP already obsolete.
Device running is 433Z</t>
        </r>
      </text>
    </comment>
    <comment ref="Q69" authorId="2">
      <text>
        <r>
          <rPr>
            <b/>
            <sz val="9"/>
            <color indexed="81"/>
            <rFont val="Tahoma"/>
            <family val="2"/>
          </rPr>
          <t>GALEJ
05/25/2018
TP already obsolete.
Device running is 433Z</t>
        </r>
      </text>
    </comment>
    <comment ref="R69" authorId="2">
      <text>
        <r>
          <rPr>
            <b/>
            <sz val="9"/>
            <color indexed="81"/>
            <rFont val="Tahoma"/>
            <family val="2"/>
          </rPr>
          <t>GALEJ
05/25/2018
TP already obsolete.
Device running is 433Z</t>
        </r>
      </text>
    </comment>
    <comment ref="S69" authorId="2">
      <text>
        <r>
          <rPr>
            <b/>
            <sz val="9"/>
            <color indexed="81"/>
            <rFont val="Tahoma"/>
            <family val="2"/>
          </rPr>
          <t>GALEJ
05/25/2018
TP already obsolete.
Device running is 433Z</t>
        </r>
      </text>
    </comment>
    <comment ref="T69" authorId="2">
      <text>
        <r>
          <rPr>
            <b/>
            <sz val="9"/>
            <color indexed="81"/>
            <rFont val="Tahoma"/>
            <family val="2"/>
          </rPr>
          <t>GALEJ
05/25/2018
TP already obsolete.
Device running is 433Z</t>
        </r>
      </text>
    </comment>
    <comment ref="U69" authorId="2">
      <text>
        <r>
          <rPr>
            <b/>
            <sz val="9"/>
            <color indexed="81"/>
            <rFont val="Tahoma"/>
            <family val="2"/>
          </rPr>
          <t>GALEJ
05/25/2018
TP already obsolete.
Device running is 433Z</t>
        </r>
      </text>
    </comment>
    <comment ref="V69" authorId="2">
      <text>
        <r>
          <rPr>
            <b/>
            <sz val="9"/>
            <color indexed="81"/>
            <rFont val="Tahoma"/>
            <family val="2"/>
          </rPr>
          <t>GALEJ
05/25/2018
TP already obsolete.
Device running is 433Z</t>
        </r>
      </text>
    </comment>
    <comment ref="W69" authorId="2">
      <text>
        <r>
          <rPr>
            <b/>
            <sz val="9"/>
            <color indexed="81"/>
            <rFont val="Tahoma"/>
            <family val="2"/>
          </rPr>
          <t>GALEJ
05/25/2018
TP already obsolete.
Device running is 433Z</t>
        </r>
      </text>
    </comment>
    <comment ref="X69" authorId="2">
      <text>
        <r>
          <rPr>
            <b/>
            <sz val="9"/>
            <color indexed="81"/>
            <rFont val="Tahoma"/>
            <family val="2"/>
          </rPr>
          <t>GALEJ
05/25/2018
TP already obsolete.
Device running is 433Z</t>
        </r>
      </text>
    </comment>
    <comment ref="Y69" authorId="2">
      <text>
        <r>
          <rPr>
            <b/>
            <sz val="9"/>
            <color indexed="81"/>
            <rFont val="Tahoma"/>
            <family val="2"/>
          </rPr>
          <t>GALEJ
05/25/2018
TP already obsolete.
Device running is 433Z</t>
        </r>
      </text>
    </comment>
    <comment ref="Z69" authorId="2">
      <text>
        <r>
          <rPr>
            <b/>
            <sz val="9"/>
            <color indexed="81"/>
            <rFont val="Tahoma"/>
            <family val="2"/>
          </rPr>
          <t>GALEJ
05/25/2018
TP already obsolete.
Device running is 433Z</t>
        </r>
      </text>
    </comment>
    <comment ref="AA69" authorId="2">
      <text>
        <r>
          <rPr>
            <b/>
            <sz val="9"/>
            <color indexed="81"/>
            <rFont val="Tahoma"/>
            <family val="2"/>
          </rPr>
          <t>GALEJ
05/25/2018
TP already obsolete.
Device running is 433Z</t>
        </r>
      </text>
    </comment>
    <comment ref="AB69" authorId="2">
      <text>
        <r>
          <rPr>
            <b/>
            <sz val="9"/>
            <color indexed="81"/>
            <rFont val="Tahoma"/>
            <family val="2"/>
          </rPr>
          <t>GALEJ
05/25/2018
TP already obsolete.
Device running is 433Z</t>
        </r>
      </text>
    </comment>
    <comment ref="AC69" authorId="2">
      <text>
        <r>
          <rPr>
            <b/>
            <sz val="9"/>
            <color indexed="81"/>
            <rFont val="Tahoma"/>
            <family val="2"/>
          </rPr>
          <t>GALEJ
05/25/2018
TP already obsolete.
Device running is 433Z</t>
        </r>
      </text>
    </comment>
    <comment ref="AD69" authorId="2">
      <text>
        <r>
          <rPr>
            <b/>
            <sz val="9"/>
            <color indexed="81"/>
            <rFont val="Tahoma"/>
            <family val="2"/>
          </rPr>
          <t>GALEJ
05/25/2018
TP already obsolete.
Device running is 433Z</t>
        </r>
      </text>
    </comment>
    <comment ref="AE69" authorId="2">
      <text>
        <r>
          <rPr>
            <b/>
            <sz val="9"/>
            <color indexed="81"/>
            <rFont val="Tahoma"/>
            <family val="2"/>
          </rPr>
          <t>GALEJ
05/25/2018
TP already obsolete.
Device running is 433Z</t>
        </r>
      </text>
    </comment>
    <comment ref="AF69" authorId="2">
      <text>
        <r>
          <rPr>
            <b/>
            <sz val="9"/>
            <color indexed="81"/>
            <rFont val="Tahoma"/>
            <family val="2"/>
          </rPr>
          <t>GALEJ
05/25/2018
TP already obsolete.
Device running is 433Z</t>
        </r>
      </text>
    </comment>
    <comment ref="G70" authorId="2">
      <text>
        <r>
          <rPr>
            <b/>
            <sz val="9"/>
            <color indexed="81"/>
            <rFont val="Tahoma"/>
            <family val="2"/>
          </rPr>
          <t>GALEJ
4/4 sites PASSED per TSV - 02/07/2018
PDL     ; UD 14 100
TP        : 433Z_F10_25
REV     : 1305
LB        : 0020568-2
ILN       : 4437605</t>
        </r>
      </text>
    </comment>
    <comment ref="J70" authorId="2">
      <text>
        <r>
          <rPr>
            <b/>
            <sz val="9"/>
            <color indexed="81"/>
            <rFont val="Tahoma"/>
            <family val="2"/>
          </rPr>
          <t>GALEJ
05/25/2018
For re-validation due to last lot tested was 2017 with SB385 flh_dl_dacgain major fail on ALL SITES using REV1303 TP</t>
        </r>
      </text>
    </comment>
    <comment ref="L70" authorId="2">
      <text>
        <r>
          <rPr>
            <b/>
            <sz val="9"/>
            <color indexed="81"/>
            <rFont val="Tahoma"/>
            <family val="2"/>
          </rPr>
          <t>GALEJ
4/4 sites PASSED per TSV - 03/11/2018
PDL     ; UD 14 100
TP        : 433Z_F10_25
REV     : 1305
LB        : 0020568-3
ILN       : 4528892</t>
        </r>
      </text>
    </comment>
    <comment ref="U70" authorId="2">
      <text>
        <r>
          <rPr>
            <b/>
            <sz val="9"/>
            <color indexed="81"/>
            <rFont val="Tahoma"/>
            <family val="2"/>
          </rPr>
          <t>GALEJ
05/25/2018
TP not compatible due to channel 126 not available on tester.</t>
        </r>
      </text>
    </comment>
    <comment ref="V70" authorId="2">
      <text>
        <r>
          <rPr>
            <b/>
            <sz val="9"/>
            <color indexed="81"/>
            <rFont val="Tahoma"/>
            <family val="2"/>
          </rPr>
          <t>GALEJ
05/25/2018
TP not compatible due to channel 126 not available on tester.</t>
        </r>
      </text>
    </comment>
    <comment ref="W70" authorId="2">
      <text>
        <r>
          <rPr>
            <b/>
            <sz val="9"/>
            <color indexed="81"/>
            <rFont val="Tahoma"/>
            <family val="2"/>
          </rPr>
          <t>GALEJ
05/25/2018
TP not compatible due to channel 126 not available on tester.</t>
        </r>
      </text>
    </comment>
    <comment ref="Y70" authorId="11">
      <text>
        <r>
          <rPr>
            <b/>
            <sz val="9"/>
            <color indexed="81"/>
            <rFont val="Tahoma"/>
            <family val="2"/>
          </rPr>
          <t>Paul Dean Albert Mendoza:</t>
        </r>
        <r>
          <rPr>
            <sz val="9"/>
            <color indexed="81"/>
            <rFont val="Tahoma"/>
            <family val="2"/>
          </rPr>
          <t xml:space="preserve">
May 14, 2017
Result: 4/4 sites passed
ILN:  3679042
LB:  0020568-2
</t>
        </r>
      </text>
    </comment>
    <comment ref="Z70" authorId="6">
      <text>
        <r>
          <rPr>
            <b/>
            <sz val="9"/>
            <color indexed="81"/>
            <rFont val="Tahoma"/>
            <family val="2"/>
          </rPr>
          <t>CAMES: 4 SITES</t>
        </r>
      </text>
    </comment>
    <comment ref="AA70" authorId="6">
      <text>
        <r>
          <rPr>
            <b/>
            <sz val="9"/>
            <color indexed="81"/>
            <rFont val="Tahoma"/>
            <family val="2"/>
          </rPr>
          <t>GALEJ
4/4 sites PASSED per TSV - 04/19/2018
PDL     : UD 14 100
TP        : 433Z_F10_25
REV     : 1305
LB        : 0020568-4
ILN       : 4651597</t>
        </r>
      </text>
    </comment>
    <comment ref="AB70" authorId="6">
      <text>
        <r>
          <rPr>
            <sz val="9"/>
            <color indexed="81"/>
            <rFont val="Tahoma"/>
            <family val="2"/>
          </rPr>
          <t>GALEJ
05/25/2018
4/4 sites PASSED but encountering SB63 IO_toggle on Site 1 and 3
4/20/17- 4/4 sites Pass c/o Jhibbs Abdula
Lot Used: 3637518
Loadboard: TELB044863
TP rev: 1303</t>
        </r>
      </text>
    </comment>
    <comment ref="AD70" authorId="7">
      <text>
        <r>
          <rPr>
            <b/>
            <sz val="9"/>
            <color indexed="81"/>
            <rFont val="Tahoma"/>
            <family val="2"/>
          </rPr>
          <t>Mary Ann Pasco:</t>
        </r>
        <r>
          <rPr>
            <sz val="9"/>
            <color indexed="81"/>
            <rFont val="Tahoma"/>
            <family val="2"/>
          </rPr>
          <t xml:space="preserve">
Passed 4/4 sites
Lot#: 3539113
TP rev: 1303</t>
        </r>
      </text>
    </comment>
    <comment ref="F71" authorId="3">
      <text>
        <r>
          <rPr>
            <b/>
            <sz val="9"/>
            <color indexed="81"/>
            <rFont val="Tahoma"/>
            <family val="2"/>
          </rPr>
          <t xml:space="preserve">GALEJ
05/25/2018
4/4 sites PASSED but encountering SB385 flh_dl_dacgain on ALL SITES.
ILN     : 03518411
TP      : 433Z_F10_25
REV    : 1303
LB      : 0021257-1
</t>
        </r>
      </text>
    </comment>
    <comment ref="G71" authorId="3">
      <text>
        <r>
          <rPr>
            <b/>
            <sz val="9"/>
            <color indexed="81"/>
            <rFont val="Tahoma"/>
            <family val="2"/>
          </rPr>
          <t>Bin177 BSC_PKG(trial lot)
serial_bias(prod)</t>
        </r>
      </text>
    </comment>
    <comment ref="H71" authorId="3">
      <text>
        <r>
          <rPr>
            <b/>
            <sz val="9"/>
            <color indexed="81"/>
            <rFont val="Tahoma"/>
            <family val="2"/>
          </rPr>
          <t>Bin177 BSC_PKG</t>
        </r>
      </text>
    </comment>
    <comment ref="I71" authorId="2">
      <text>
        <r>
          <rPr>
            <b/>
            <sz val="9"/>
            <color indexed="81"/>
            <rFont val="Tahoma"/>
            <family val="2"/>
          </rPr>
          <t>GALEJ
4/4 sites PASSED per TSV - 01/02/2018
PDL     : UD 14 100
TP        : 433Z_F10_25
REV     : 1305
LB        : 0021257-1
ILN       : 4346705</t>
        </r>
      </text>
    </comment>
    <comment ref="J71" authorId="2">
      <text>
        <r>
          <rPr>
            <b/>
            <sz val="9"/>
            <color indexed="81"/>
            <rFont val="Tahoma"/>
            <family val="2"/>
          </rPr>
          <t>GALEJ
4/4 sites PASSED per TSV - 01/28/2018
PDL     : UD 14 100
TP        : 433Z_F10_25
REV     : 1305
LB        : 0021257-1
ILN       : 4417409</t>
        </r>
      </text>
    </comment>
    <comment ref="L71" authorId="4">
      <text>
        <r>
          <rPr>
            <b/>
            <sz val="9"/>
            <color indexed="81"/>
            <rFont val="Tahoma"/>
            <family val="2"/>
          </rPr>
          <t>Johna Jermaine Villa:</t>
        </r>
        <r>
          <rPr>
            <sz val="9"/>
            <color indexed="81"/>
            <rFont val="Tahoma"/>
            <family val="2"/>
          </rPr>
          <t xml:space="preserve">
Previously PASSED</t>
        </r>
      </text>
    </comment>
    <comment ref="O71" authorId="6">
      <text>
        <r>
          <rPr>
            <b/>
            <sz val="9"/>
            <color indexed="81"/>
            <rFont val="Tahoma"/>
            <family val="2"/>
          </rPr>
          <t>GALEJ
05/25/2018
For re-validation due to new TP REV available
Frank Adrian Zaragoza:
07/21/17 - DISQUALIFIED for now,
for further debug due to OPEN/SHORT VDD fail at QC TEST, possible tester related.
Panopio, Arnold:</t>
        </r>
        <r>
          <rPr>
            <sz val="9"/>
            <color indexed="81"/>
            <rFont val="Tahoma"/>
            <family val="2"/>
          </rPr>
          <t xml:space="preserve">
Pass Sit 2, 3, 4  but Open on SIte1, LB-TELB042777</t>
        </r>
      </text>
    </comment>
    <comment ref="P71" authorId="4">
      <text>
        <r>
          <rPr>
            <b/>
            <sz val="9"/>
            <color indexed="81"/>
            <rFont val="Tahoma"/>
            <family val="2"/>
          </rPr>
          <t>Johna Jermaine Villa:</t>
        </r>
        <r>
          <rPr>
            <sz val="9"/>
            <color indexed="81"/>
            <rFont val="Tahoma"/>
            <family val="2"/>
          </rPr>
          <t xml:space="preserve">
Previously PASSED</t>
        </r>
      </text>
    </comment>
    <comment ref="Q71" authorId="7">
      <text>
        <r>
          <rPr>
            <b/>
            <sz val="9"/>
            <color indexed="81"/>
            <rFont val="Tahoma"/>
            <family val="2"/>
          </rPr>
          <t>GALEJ
05/25/2018
For re-validation due to new REV TP available.
3/4 sites passed
Site 3- fail V12_EWS
LB used: 0021257-3
Lot used: correlation units
TP rev: 1303</t>
        </r>
      </text>
    </comment>
    <comment ref="R71" authorId="7">
      <text>
        <r>
          <rPr>
            <b/>
            <sz val="9"/>
            <color indexed="81"/>
            <rFont val="Tahoma"/>
            <family val="2"/>
          </rPr>
          <t>GALEJ
05/25/2018
For re-validation due to new REV TP available.</t>
        </r>
      </text>
    </comment>
    <comment ref="T71" authorId="7">
      <text>
        <r>
          <rPr>
            <b/>
            <sz val="9"/>
            <color indexed="81"/>
            <rFont val="Tahoma"/>
            <family val="2"/>
          </rPr>
          <t>GALEJ
05/25/2018
For re-validation due to new REV TP available.</t>
        </r>
      </text>
    </comment>
    <comment ref="U71" authorId="2">
      <text>
        <r>
          <rPr>
            <b/>
            <sz val="9"/>
            <color indexed="81"/>
            <rFont val="Tahoma"/>
            <family val="2"/>
          </rPr>
          <t>GALEJ
05/25/2018
TP not compatible due to channel 201 not available on tester.</t>
        </r>
      </text>
    </comment>
    <comment ref="V71" authorId="2">
      <text>
        <r>
          <rPr>
            <b/>
            <sz val="9"/>
            <color indexed="81"/>
            <rFont val="Tahoma"/>
            <family val="2"/>
          </rPr>
          <t>GALEJ
05/25/2018
TP not compatible due to channel 201 not available on tester.</t>
        </r>
      </text>
    </comment>
    <comment ref="W71" authorId="2">
      <text>
        <r>
          <rPr>
            <b/>
            <sz val="9"/>
            <color indexed="81"/>
            <rFont val="Tahoma"/>
            <family val="2"/>
          </rPr>
          <t>GALEJ
05/25/2018
TP not compatible due to channel 201 not available on tester.</t>
        </r>
      </text>
    </comment>
    <comment ref="Z71" authorId="7">
      <text>
        <r>
          <rPr>
            <b/>
            <sz val="9"/>
            <color indexed="81"/>
            <rFont val="Tahoma"/>
            <family val="2"/>
          </rPr>
          <t>4/4- sites passed
LB used: 0021257-3
Lot used: Correlation units
TP rev 1303</t>
        </r>
      </text>
    </comment>
    <comment ref="AC71" authorId="7">
      <text>
        <r>
          <rPr>
            <b/>
            <sz val="9"/>
            <color indexed="81"/>
            <rFont val="Tahoma"/>
            <family val="2"/>
          </rPr>
          <t>2/4- sites passed
Site 1&amp;2- idd_stby_rtcoff_3V6_conso_dc 
LB used: 0021257-3
Lot used: Correlation units
TP rev 1303</t>
        </r>
      </text>
    </comment>
    <comment ref="AD71" authorId="7">
      <text>
        <r>
          <rPr>
            <b/>
            <sz val="9"/>
            <color indexed="81"/>
            <rFont val="Tahoma"/>
            <family val="2"/>
          </rPr>
          <t xml:space="preserve">JVILL: 
(8/30/2018)
4/4 SITES PASSED
UNITS: 4998668
LB: 0021257-1
REV USED: 1305
</t>
        </r>
      </text>
    </comment>
    <comment ref="H72" authorId="1">
      <text>
        <r>
          <rPr>
            <b/>
            <sz val="9"/>
            <color indexed="81"/>
            <rFont val="Tahoma"/>
            <family val="2"/>
          </rPr>
          <t>FZARA:
08/26/16   
2 of 2 sites passing consistently
TESTER - HP24
PDL - TQ 28 208
TP - 434A_F1_25_REV1301
LB - 0023999-1
ILN - 2943252
site1 - PASS
site2 - PASS</t>
        </r>
      </text>
    </comment>
    <comment ref="O72" authorId="1">
      <text>
        <r>
          <rPr>
            <b/>
            <sz val="9"/>
            <color indexed="81"/>
            <rFont val="Tahoma"/>
            <family val="2"/>
          </rPr>
          <t>FZARA:
02/22/18   
1 of 2 sites passing consistently
TESTER - HP17
PDL - TQ 28 208
TP - 434A_F1_25_REV1402
LB - 0023999-2
ILN - 4431960
site1 - FAIL(N/A)
site2 - PASS</t>
        </r>
      </text>
    </comment>
    <comment ref="R72" authorId="1">
      <text>
        <r>
          <rPr>
            <b/>
            <sz val="9"/>
            <color indexed="81"/>
            <rFont val="Tahoma"/>
            <family val="2"/>
          </rPr>
          <t>FZARA:
04/17/18   
2 of 2 sites passing consistently
TESTER - HP09
PDL - TQ 28 208
TP - 434A_F1_25_REV1402
TP - 434A_F2_130_REV1402
LB - 0023999-1
ILN - 4619841
FT1
site1 - PASS
site2 - PASS
FT2
site1 - PASS (high rejection of SB502 meas_rc16m_fl)
site2 - PASS (high rejection of SB502 meas_rc16m_fl)</t>
        </r>
      </text>
    </comment>
    <comment ref="I73" authorId="1">
      <text>
        <r>
          <rPr>
            <b/>
            <sz val="9"/>
            <color indexed="81"/>
            <rFont val="Tahoma"/>
            <family val="2"/>
          </rPr>
          <t>FZARA:
06/16/16   
1 of 2 sites passing consistently
TESTER - HP07
PDL - TD 24 176
TP - 434A_F1_25_REV1200
LB - 0024000-1
ILN - 2774630
site1 - PASS
site2 - FAIL (N/A)</t>
        </r>
      </text>
    </comment>
    <comment ref="K73" authorId="1">
      <text>
        <r>
          <rPr>
            <b/>
            <sz val="9"/>
            <color indexed="81"/>
            <rFont val="Tahoma"/>
            <family val="2"/>
          </rPr>
          <t>FZARA:
11/17/17   
2 of 2 sites passing consistently
TESTER - HP22
PDL - TD 24 176
TP - 434A_F1_25_REV1402
LB - 0024000-1
ILN - 4184486
site1 - PASS
site2 - PASS</t>
        </r>
      </text>
    </comment>
    <comment ref="N73" authorId="1">
      <text>
        <r>
          <rPr>
            <b/>
            <sz val="9"/>
            <color indexed="81"/>
            <rFont val="Tahoma"/>
            <family val="2"/>
          </rPr>
          <t>FZARA:
12/05/15   
1 of 2 sites passing consistently
TESTER - HP14
PDL - TD 24 176
TP - 434A_F1_25_REV1200
LB - TELB043772
ILN - 2583256
site1 - PASS
site2 - FAIL (N/A)</t>
        </r>
      </text>
    </comment>
    <comment ref="R73" authorId="1">
      <text>
        <r>
          <rPr>
            <b/>
            <sz val="9"/>
            <color indexed="81"/>
            <rFont val="Tahoma"/>
            <family val="2"/>
          </rPr>
          <t>FZARA:
01/29/17
2 of 2 sites passing consistently
TESTER - HP22
PDL - TD 24 176
TP - 434A_F1_25_REV1301
LB - 0024000-1
ILN - 3397744
site1 - PASS
site2 - PASS</t>
        </r>
      </text>
    </comment>
    <comment ref="H74" authorId="1">
      <text>
        <r>
          <rPr>
            <b/>
            <sz val="9"/>
            <color indexed="81"/>
            <rFont val="Tahoma"/>
            <family val="2"/>
          </rPr>
          <t xml:space="preserve">FZARA:
04/30/18
2 of 2 sites passing consistently
TP - 434A_F1_25_REV1402
LB - 0025878-1
ILN - 4681704
site1 - PASS
site2 - PASS
</t>
        </r>
      </text>
    </comment>
    <comment ref="V74" authorId="1">
      <text>
        <r>
          <rPr>
            <b/>
            <sz val="9"/>
            <color indexed="81"/>
            <rFont val="Tahoma"/>
            <family val="2"/>
          </rPr>
          <t xml:space="preserve">FZARA:
04/14/18   
2 of 2 sites passing consistently
TP - 434A_F1_25_REV1402
LB - 0025878-1
ILN - 4630415
site1 - PASS 
site2 - PASS 
</t>
        </r>
      </text>
    </comment>
    <comment ref="Y74" authorId="11">
      <text>
        <r>
          <rPr>
            <b/>
            <sz val="9"/>
            <color indexed="81"/>
            <rFont val="Tahoma"/>
            <family val="2"/>
          </rPr>
          <t xml:space="preserve">FZARA:
01/16/18   
2 of 2 sites passing consistently
TP - 434A_F1_25_REV1402
LB - 0025878-1
ILN - 4395120
site1 - PASS
site2 - PASS
</t>
        </r>
      </text>
    </comment>
    <comment ref="AE74" authorId="7">
      <text>
        <r>
          <rPr>
            <b/>
            <sz val="8"/>
            <color indexed="81"/>
            <rFont val="Calibri"/>
            <family val="2"/>
            <scheme val="minor"/>
          </rPr>
          <t>FZARA:
05/04/18   
2 of 2 sites passing consistently
TP - 434A_F1_25_REV1402
LB - 0025878-2
ILN - 4681705
site1 - PASS
site2 - PASS</t>
        </r>
      </text>
    </comment>
    <comment ref="H75" authorId="1">
      <text>
        <r>
          <rPr>
            <b/>
            <sz val="9"/>
            <color indexed="81"/>
            <rFont val="Tahoma"/>
            <family val="2"/>
          </rPr>
          <t>EESGU:
06/19/18   
4 of 4 sites passing consistently
TP - 434A_F1_25_REV1402
LB - 0025877-1
ILN - 4773703
site1 - PASS
site2 - PASS
site3 - PASS
site4 - PASS</t>
        </r>
      </text>
    </comment>
    <comment ref="K75" authorId="5">
      <text>
        <r>
          <rPr>
            <b/>
            <sz val="8"/>
            <color indexed="81"/>
            <rFont val="Tahoma"/>
            <family val="2"/>
          </rPr>
          <t xml:space="preserve">FZARA:
</t>
        </r>
        <r>
          <rPr>
            <sz val="8"/>
            <color indexed="81"/>
            <rFont val="Tahoma"/>
            <family val="2"/>
          </rPr>
          <t xml:space="preserve">01/28/18
3 of 4 sites passing consistently
TP - 434A_F1_25_REV1402
LB - 0025877-1
ILN - 4418417
site1 - PASS
site2 - </t>
        </r>
        <r>
          <rPr>
            <b/>
            <sz val="8"/>
            <color indexed="81"/>
            <rFont val="Tahoma"/>
            <family val="2"/>
          </rPr>
          <t>SB639 FUNC_DSI_LP_T (DEVICE FAILURE)</t>
        </r>
        <r>
          <rPr>
            <sz val="8"/>
            <color indexed="81"/>
            <rFont val="Tahoma"/>
            <family val="2"/>
          </rPr>
          <t xml:space="preserve">
site3 - PASS
site4 - PASS</t>
        </r>
      </text>
    </comment>
    <comment ref="L75" authorId="1">
      <text>
        <r>
          <rPr>
            <b/>
            <sz val="9"/>
            <color indexed="81"/>
            <rFont val="Tahoma"/>
            <family val="2"/>
          </rPr>
          <t xml:space="preserve">FZARA:
03/18/18
4 of 4 sites passed consistently
</t>
        </r>
      </text>
    </comment>
    <comment ref="O75" authorId="2">
      <text>
        <r>
          <rPr>
            <b/>
            <sz val="9"/>
            <color indexed="81"/>
            <rFont val="Tahoma"/>
            <family val="2"/>
          </rPr>
          <t>05/25/2018
TP not compatible due to no DPS4 installed on tester.</t>
        </r>
      </text>
    </comment>
    <comment ref="P75" authorId="2">
      <text>
        <r>
          <rPr>
            <b/>
            <sz val="9"/>
            <color indexed="81"/>
            <rFont val="Tahoma"/>
            <family val="2"/>
          </rPr>
          <t>05/25/2018
TP not compatible due to no DPS4 installed on tester.</t>
        </r>
      </text>
    </comment>
    <comment ref="Q75" authorId="2">
      <text>
        <r>
          <rPr>
            <b/>
            <sz val="9"/>
            <color indexed="81"/>
            <rFont val="Tahoma"/>
            <family val="2"/>
          </rPr>
          <t>05/25/2018
TP not compatible due to no DPS4 installed on tester.</t>
        </r>
      </text>
    </comment>
    <comment ref="R75" authorId="2">
      <text>
        <r>
          <rPr>
            <b/>
            <sz val="9"/>
            <color indexed="81"/>
            <rFont val="Tahoma"/>
            <family val="2"/>
          </rPr>
          <t>05/25/2018
TP not compatible due to no DPS4 installed on tester.</t>
        </r>
      </text>
    </comment>
    <comment ref="S75" authorId="2">
      <text>
        <r>
          <rPr>
            <b/>
            <sz val="9"/>
            <color indexed="81"/>
            <rFont val="Tahoma"/>
            <family val="2"/>
          </rPr>
          <t>05/25/2018
TP not compatible due to no DPS4 installed on tester.</t>
        </r>
      </text>
    </comment>
    <comment ref="T75" authorId="2">
      <text>
        <r>
          <rPr>
            <b/>
            <sz val="9"/>
            <color indexed="81"/>
            <rFont val="Tahoma"/>
            <family val="2"/>
          </rPr>
          <t>05/25/2018
TP not compatible due to no DPS4 installed on tester.</t>
        </r>
      </text>
    </comment>
    <comment ref="U75" authorId="2">
      <text>
        <r>
          <rPr>
            <b/>
            <sz val="9"/>
            <color indexed="81"/>
            <rFont val="Tahoma"/>
            <family val="2"/>
          </rPr>
          <t>05/25/2018
TP not compatible due to no DPS4 installed on tester.</t>
        </r>
      </text>
    </comment>
    <comment ref="V75" authorId="2">
      <text>
        <r>
          <rPr>
            <b/>
            <sz val="9"/>
            <color indexed="81"/>
            <rFont val="Tahoma"/>
            <family val="2"/>
          </rPr>
          <t>05/25/2018
TP not compatible due to no DPS4 installed on tester.</t>
        </r>
      </text>
    </comment>
    <comment ref="W75" authorId="2">
      <text>
        <r>
          <rPr>
            <b/>
            <sz val="9"/>
            <color indexed="81"/>
            <rFont val="Tahoma"/>
            <family val="2"/>
          </rPr>
          <t>05/25/2018
TP not compatible due to no DPS4 installed on tester.</t>
        </r>
      </text>
    </comment>
    <comment ref="X75" authorId="11">
      <text>
        <r>
          <rPr>
            <b/>
            <sz val="9"/>
            <color indexed="81"/>
            <rFont val="Tahoma"/>
            <family val="2"/>
          </rPr>
          <t xml:space="preserve">FZARA:
05/21/18
NO DPS4
</t>
        </r>
      </text>
    </comment>
    <comment ref="Y75" authorId="11">
      <text>
        <r>
          <rPr>
            <b/>
            <sz val="9"/>
            <color indexed="81"/>
            <rFont val="Tahoma"/>
            <family val="2"/>
          </rPr>
          <t xml:space="preserve">FZARA:
05/21/18
NO DPS4
</t>
        </r>
      </text>
    </comment>
    <comment ref="AA75" authorId="11">
      <text>
        <r>
          <rPr>
            <b/>
            <sz val="9"/>
            <color indexed="81"/>
            <rFont val="Tahoma"/>
            <family val="2"/>
          </rPr>
          <t xml:space="preserve">FZARA:
05/21/18
NO DPS4
</t>
        </r>
      </text>
    </comment>
    <comment ref="AB75" authorId="11">
      <text>
        <r>
          <rPr>
            <b/>
            <sz val="9"/>
            <color indexed="81"/>
            <rFont val="Tahoma"/>
            <family val="2"/>
          </rPr>
          <t xml:space="preserve">FZARA:
05/21/18
NO DPS4
</t>
        </r>
      </text>
    </comment>
    <comment ref="AC75" authorId="11">
      <text>
        <r>
          <rPr>
            <b/>
            <sz val="9"/>
            <color indexed="81"/>
            <rFont val="Tahoma"/>
            <family val="2"/>
          </rPr>
          <t xml:space="preserve">FZARA:
05/21/18
NO DPS4
</t>
        </r>
      </text>
    </comment>
    <comment ref="AD75" authorId="11">
      <text>
        <r>
          <rPr>
            <b/>
            <sz val="9"/>
            <color indexed="81"/>
            <rFont val="Tahoma"/>
            <family val="2"/>
          </rPr>
          <t xml:space="preserve">FZARA:
05/21/18
NO DPS4
</t>
        </r>
      </text>
    </comment>
    <comment ref="AE75" authorId="11">
      <text>
        <r>
          <rPr>
            <b/>
            <sz val="9"/>
            <color indexed="81"/>
            <rFont val="Tahoma"/>
            <family val="2"/>
          </rPr>
          <t xml:space="preserve">FZARA:
05/21/18
NO DPS4
</t>
        </r>
      </text>
    </comment>
    <comment ref="I76" authorId="1">
      <text>
        <r>
          <rPr>
            <b/>
            <sz val="9"/>
            <color indexed="81"/>
            <rFont val="Tahoma"/>
            <family val="2"/>
          </rPr>
          <t>FZARA:
05/17/18   
2 of 2 sites passing consistently
TESTER - HP07
PDL - C1 07 169
TP - 434A_F1_25_REV1402
LB - 0024049A-1
ILN - 4491046 / 1
site1 - PASS
site2 - PASS</t>
        </r>
      </text>
    </comment>
    <comment ref="J76" authorId="2">
      <text>
        <r>
          <rPr>
            <b/>
            <sz val="9"/>
            <color indexed="81"/>
            <rFont val="Tahoma"/>
            <family val="2"/>
          </rPr>
          <t xml:space="preserve">Rose:
09/21/2018
2 out of 2 sites PASSED consistently
PDL:   UD 14 100 
REV:   1404
LB:      024049A-2
ILN:     508553801
site1 - PASSED CONSISTENTLY
site2 - PASSED CONSISTENTLY
</t>
        </r>
      </text>
    </comment>
    <comment ref="O76" authorId="6">
      <text>
        <r>
          <rPr>
            <b/>
            <sz val="9"/>
            <color indexed="81"/>
            <rFont val="Tahoma"/>
            <family val="2"/>
          </rPr>
          <t>Frank Adrian Zaragoza:
07/21/17 - DISQUALIFIED for now,
for further debug due to OPEN/SHORT VDD fail at QC TEST, possible tester related.
-------------------------------
FZARA:
03/21/17
2 of 2 sites passing consistently
TESTER - HP17
PDL - C1 07 169
TP - 434A_F1_25_REV0127
LB - 0024049A-1
ILN - 3470223
site1 - PASS
site2 - PASS</t>
        </r>
      </text>
    </comment>
    <comment ref="S76" authorId="10">
      <text>
        <r>
          <rPr>
            <b/>
            <sz val="9"/>
            <color indexed="81"/>
            <rFont val="Tahoma"/>
            <family val="2"/>
          </rPr>
          <t>FZARA:
04/23/18
2 of 2 sites passing consistently
TESTER - HP36
PDL - C1 07 169
TP - 434A_F1_25_REV1402
LB - 0024049A-2
ILN - 4491046
site1 - PASS
site2 - PASS
--------------------------------------------------
Jhibraiil Abdulla:</t>
        </r>
        <r>
          <rPr>
            <sz val="9"/>
            <color indexed="81"/>
            <rFont val="Tahoma"/>
            <family val="2"/>
          </rPr>
          <t xml:space="preserve">
Device:434
Loadboard: TELB043858
Package: bga169 7x7
2/2 sites passed consistently</t>
        </r>
      </text>
    </comment>
    <comment ref="T76" authorId="3">
      <text>
        <r>
          <rPr>
            <b/>
            <sz val="9"/>
            <color indexed="81"/>
            <rFont val="Tahoma"/>
            <family val="2"/>
          </rPr>
          <t>FZARA:
07/07/17
2 of 2 sites passing consistently
TESTER - HP21
PDL - C1 07 169
TP - 434A_F1_25_REV1400
LB - 0024049A-1
ILN - 3847820
site1 - PASS
site2 - PASS</t>
        </r>
      </text>
    </comment>
    <comment ref="V76" authorId="1">
      <text>
        <r>
          <rPr>
            <b/>
            <sz val="9"/>
            <color indexed="81"/>
            <rFont val="Tahoma"/>
            <family val="2"/>
          </rPr>
          <t>FZARA:
10/20/17
2 of 2 sites passing consistently
TESTER - HP18
PDL - C1 07 169
TP - 434A_F1_25_REV1402
LB - 0024049A-2
ILN - 4108722
site1 - PASS
site2 - PASS</t>
        </r>
      </text>
    </comment>
    <comment ref="X76" authorId="1">
      <text>
        <r>
          <rPr>
            <b/>
            <sz val="9"/>
            <color indexed="81"/>
            <rFont val="Tahoma"/>
            <family val="2"/>
          </rPr>
          <t>FZARA:
05/17/18   
2 of 2 sites passing consistently
TESTER - HP20
PDL - C1 07 169
TP - 434A_F1_25_REV1402
LB - 0024049A-2
ILN - 4491046
site1 - PASS
site2 - PASS</t>
        </r>
      </text>
    </comment>
    <comment ref="AA76" authorId="1">
      <text>
        <r>
          <rPr>
            <b/>
            <sz val="9"/>
            <color indexed="81"/>
            <rFont val="Tahoma"/>
            <family val="2"/>
          </rPr>
          <t>FZARA:
01/29/18   
2 of 2 sites passing consistently
TESTER - HP27
PDL - C1 07 169
TP - 434A_F1_25_REV1402
LB - 0024049A-1
ILN - 4413943
site1 - PASS
site2 - PASS</t>
        </r>
      </text>
    </comment>
    <comment ref="AD76" authorId="7">
      <text>
        <r>
          <rPr>
            <b/>
            <sz val="9"/>
            <color indexed="81"/>
            <rFont val="Tahoma"/>
            <family val="2"/>
          </rPr>
          <t xml:space="preserve">FZARA:
11/25/17   
2 of 2 sites passing consistently
TESTER - HP31
PDL - C1 07 169
TP - 434A_F1_25_REV1402
LB - 0024049A-1
ILN - 4273585
site1 - PASS
site2 - PASS
---------------------------------------------
Jhibraiil Abdulla:
</t>
        </r>
        <r>
          <rPr>
            <sz val="9"/>
            <color indexed="81"/>
            <rFont val="Tahoma"/>
            <family val="2"/>
          </rPr>
          <t>2/2 sites passed
Loadboard: 
TELB043858 (0024049A-1)
Lot: Correl
Rev: 1400</t>
        </r>
      </text>
    </comment>
    <comment ref="AF76" authorId="1">
      <text>
        <r>
          <rPr>
            <b/>
            <sz val="9"/>
            <color indexed="81"/>
            <rFont val="Tahoma"/>
            <family val="2"/>
          </rPr>
          <t>FZARA:
09/13/17
2 of 2 sites passing consistently
TESTER - HP34
PDL - C1 07 169
TP - 434A_F1_25_REV1402
LB - 0024049A-1
ILN - 4057224
site1 - PASS
site2 - PASS</t>
        </r>
      </text>
    </comment>
    <comment ref="F77" authorId="11">
      <text>
        <r>
          <rPr>
            <b/>
            <sz val="9"/>
            <color indexed="81"/>
            <rFont val="Tahoma"/>
            <family val="2"/>
          </rPr>
          <t>Paul Dean Albert Mendoza:</t>
        </r>
        <r>
          <rPr>
            <sz val="9"/>
            <color indexed="81"/>
            <rFont val="Tahoma"/>
            <family val="2"/>
          </rPr>
          <t xml:space="preserve">
9/29/17
Lot:  Prod lot &amp; Correl
TP:  434A_F1_25 rev. 1402
LB:  TELB045003 &amp; other LB
Result:  2 / 2 sites failed due to SB639 "FUNC_DSI_LP_TX_Vnom_dsi_ft_sb"</t>
        </r>
      </text>
    </comment>
    <comment ref="G77" authorId="8">
      <text>
        <r>
          <rPr>
            <b/>
            <sz val="9"/>
            <color indexed="81"/>
            <rFont val="Tahoma"/>
            <family val="2"/>
          </rPr>
          <t>FZARA:
03/13/17
2 of 2 sites passing consistently
TESTER - HP15
PDL - C1 10 201
TP - 434A_F1_25_REV1301
LB - 0025146-1
ILN - 3521130
site1 - PASS
site2 - PASS</t>
        </r>
      </text>
    </comment>
    <comment ref="H77" authorId="6">
      <text>
        <r>
          <rPr>
            <b/>
            <sz val="9"/>
            <color indexed="81"/>
            <rFont val="Tahoma"/>
            <family val="2"/>
          </rPr>
          <t>FZARA:
11/29/16
1 of 2 sites passing consistently
TESTER - HP24
PDL - C1 10 201
TP - 434A_F1_25_REV1301
LB - 0025146-2
ILN - 3083884
site1 - PASS
site2 - FAIL (N/A)</t>
        </r>
      </text>
    </comment>
    <comment ref="K77" authorId="3">
      <text>
        <r>
          <rPr>
            <b/>
            <sz val="9"/>
            <color indexed="81"/>
            <rFont val="Tahoma"/>
            <family val="2"/>
          </rPr>
          <t>FZARA:
04/29/18
2 of 2 sites passing consistently
TESTER - HP22
PDL - C1 10 201
TP - 434A_F1_25_REV1402
LB - 0025146-2
ILN - 4688593
site1 - PASS
site2 - PASS</t>
        </r>
      </text>
    </comment>
    <comment ref="O77" authorId="3">
      <text>
        <r>
          <rPr>
            <b/>
            <sz val="9"/>
            <color indexed="81"/>
            <rFont val="Tahoma"/>
            <family val="2"/>
          </rPr>
          <t>CAMES:
6/26/18
2 out of 2 sites passed consistently
PDL C1 10 201
TP - 434A_F1_25_REV1402 
LB - 0025146-2
ILN - 04840187
site1 - PASS
site2 - PASS
FZARA:
12/28/16
1 of 2 sites passing consistently
TESTER - HP17
PDL - C1 10 201
TP - 434A_F1_25_REV1301
LB - 0025146-2
ILN - 3299722
site1 - PASS
site2 - FAIL (N/A)</t>
        </r>
      </text>
    </comment>
    <comment ref="P77" authorId="3">
      <text>
        <r>
          <rPr>
            <b/>
            <sz val="9"/>
            <color indexed="81"/>
            <rFont val="Tahoma"/>
            <family val="2"/>
          </rPr>
          <t>FZARA:
05/07/18
2 of 2 sites passing consistently
TESTER - HP19
PDL - C1 10 201
TP - 434A_F1_25_REV1402
LB - 0025146-2
ILN - 4637033
site1 - PASS
site2 - PASS</t>
        </r>
      </text>
    </comment>
    <comment ref="W77" authorId="11">
      <text>
        <r>
          <rPr>
            <b/>
            <sz val="9"/>
            <color indexed="81"/>
            <rFont val="Tahoma"/>
            <family val="2"/>
          </rPr>
          <t>Jayson:
4/24/2018
Encountered error during loading of TP (rev 1302).  No resource #12501 available for virtual pin.</t>
        </r>
        <r>
          <rPr>
            <sz val="9"/>
            <color indexed="81"/>
            <rFont val="Tahoma"/>
            <family val="2"/>
          </rPr>
          <t xml:space="preserve">
</t>
        </r>
      </text>
    </comment>
    <comment ref="X77" authorId="3">
      <text>
        <r>
          <rPr>
            <b/>
            <sz val="9"/>
            <color indexed="81"/>
            <rFont val="Tahoma"/>
            <family val="2"/>
          </rPr>
          <t>FZARA:
05/19/18
2 of 2 sites passing consistently
TESTER - HP20
PDL - C1 10 201
TP - 434A_F1_25_REV1402
LB - 0025146-1
ILN - 4637033 / 2
site1 - PASS
site2 - PASS
-------------------
Cena, Nafson:</t>
        </r>
        <r>
          <rPr>
            <sz val="9"/>
            <color indexed="81"/>
            <rFont val="Tahoma"/>
            <family val="2"/>
          </rPr>
          <t xml:space="preserve">
6/4/17 - 2/2 sites PASSED
LB used: 0025146-1
rev: 1400
correl: 32F469IGH6</t>
        </r>
      </text>
    </comment>
    <comment ref="AA77" authorId="8">
      <text>
        <r>
          <rPr>
            <b/>
            <sz val="9"/>
            <color indexed="81"/>
            <rFont val="Tahoma"/>
            <family val="2"/>
          </rPr>
          <t>FZARA:
02/27/17
2 of 2 sites passing consistently
TESTER - HP27
PDL - C1 10 201
TP - 434A_F1_25_REV1301
LB - 0025146-1
ILN - 3470217
site1 - PASS
site2 - PASS</t>
        </r>
      </text>
    </comment>
    <comment ref="AB77" authorId="8">
      <text>
        <r>
          <rPr>
            <b/>
            <sz val="9"/>
            <color indexed="81"/>
            <rFont val="Tahoma"/>
            <family val="2"/>
          </rPr>
          <t>EESGU:
09/13/17
2 of 2 sites passing consistently
TP - 434A_F1_25_REV1404
LB - 0025146-2
ILN - CORREL
site1 - PASS
site2 - PASS</t>
        </r>
      </text>
    </comment>
    <comment ref="AC77" authorId="3">
      <text>
        <r>
          <rPr>
            <b/>
            <sz val="9"/>
            <color indexed="81"/>
            <rFont val="Tahoma"/>
            <family val="2"/>
          </rPr>
          <t>FZARA:
08/09/17
2 of 2 sites passing consistently
TESTER - HP30
PDL - C1 10 201
TP - 434A_F1_25_REV1400
LB - 0025146-1
ILN - 3940711
site1 - PASS
site2 - PASS
---------------------------
Cena, Nafson:</t>
        </r>
        <r>
          <rPr>
            <sz val="9"/>
            <color indexed="81"/>
            <rFont val="Tahoma"/>
            <family val="2"/>
          </rPr>
          <t xml:space="preserve">
6/4/17 - 2/2 sites PASSED
LB used: 0025146-2
rev: 1400
correl: 32F469IGH6</t>
        </r>
      </text>
    </comment>
    <comment ref="AD77" authorId="7">
      <text>
        <r>
          <rPr>
            <b/>
            <sz val="9"/>
            <color indexed="81"/>
            <rFont val="Tahoma"/>
            <family val="2"/>
          </rPr>
          <t>FZARA:
06/27/17
2 of 2 sites passing consistently
TESTER - HP31
PDL - C1 10 201
TP - 434A_F1_25_REV1400
LB - 0025146-2
ILN - 3834248
site1 - PASS
site2 - PASS
------------------------
Mary Ann Pasco:</t>
        </r>
        <r>
          <rPr>
            <sz val="9"/>
            <color indexed="81"/>
            <rFont val="Tahoma"/>
            <family val="2"/>
          </rPr>
          <t xml:space="preserve">
4/19/17 - 2/2 sites passed consistently c/o LGALA
LB: 0025146-2 (TELB045003)
Lot Number: Correl Units
TP: 1301</t>
        </r>
      </text>
    </comment>
    <comment ref="AF77" authorId="11">
      <text>
        <r>
          <rPr>
            <b/>
            <sz val="9"/>
            <color indexed="81"/>
            <rFont val="Tahoma"/>
            <family val="2"/>
          </rPr>
          <t>FZARA:
01/26/18
2 of 2 sites passing consistently
TESTER - HP34
PDL - C1 10 201
TP - 434A_F1_25_REV1402
LB - 0025146-1
ILN - 4438431
site1 - PASS
site2 - PASS
----------------------------------
Paul Dean Albert Mendoza:</t>
        </r>
        <r>
          <rPr>
            <sz val="9"/>
            <color indexed="81"/>
            <rFont val="Tahoma"/>
            <family val="2"/>
          </rPr>
          <t xml:space="preserve">
1/19/2018
Units used:  Correl Units (Good)
TargetDev: 32F469IIH6$P1
TP:  434A_F1_25 rev. 1402
LB:  TELB045011
Result:  2 out 2 sites passed.
</t>
        </r>
      </text>
    </comment>
    <comment ref="I78" authorId="6">
      <text>
        <r>
          <rPr>
            <b/>
            <sz val="9"/>
            <color indexed="81"/>
            <rFont val="Tahoma"/>
            <family val="2"/>
          </rPr>
          <t xml:space="preserve">FZARA:
08/04/18   
2 of 2 sites passing consistently
TESTER - HP07
PDL - CT 13 216
TP - 434A_F1_25
REV - 1404
LB - 0023250-1
ILN - CORREL
site1 - PASS
site2 - PASS
</t>
        </r>
      </text>
    </comment>
    <comment ref="J78" authorId="5">
      <text>
        <r>
          <rPr>
            <b/>
            <sz val="8"/>
            <color indexed="81"/>
            <rFont val="Tahoma"/>
            <family val="2"/>
          </rPr>
          <t xml:space="preserve">FZARA:
04/15/18   
1 of 2 sites passing consistently
TESTER - HP16
PDL - CT 13 216
TP - 434A_F1_25
REV - 1402
LB - 0023250-1
ILN - 4581064
site1 - PASS
site2 - IO_VOL
---------------------------------------
TELB043767 / 0023250-1
</t>
        </r>
        <r>
          <rPr>
            <sz val="8"/>
            <color indexed="81"/>
            <rFont val="Tahoma"/>
            <family val="2"/>
          </rPr>
          <t>Site1 - GOOD
Site2 - SB586 (BkpRamRetention_read_consumptions_ft_sb)
pa4 FAILED
pa5 FAILED
pa6 FAILED
pa7 FAILED</t>
        </r>
        <r>
          <rPr>
            <b/>
            <sz val="8"/>
            <color indexed="81"/>
            <rFont val="Tahoma"/>
            <family val="2"/>
          </rPr>
          <t xml:space="preserve">
</t>
        </r>
        <r>
          <rPr>
            <sz val="8"/>
            <color indexed="81"/>
            <rFont val="Tahoma"/>
            <family val="2"/>
          </rPr>
          <t xml:space="preserve">
</t>
        </r>
        <r>
          <rPr>
            <b/>
            <sz val="8"/>
            <color indexed="81"/>
            <rFont val="Tahoma"/>
            <family val="2"/>
          </rPr>
          <t>TELB044017 / 0023250-2</t>
        </r>
        <r>
          <rPr>
            <sz val="8"/>
            <color indexed="81"/>
            <rFont val="Tahoma"/>
            <family val="2"/>
          </rPr>
          <t xml:space="preserve">
SITE1 - IO_VOL
SITE2 - IO_VOL</t>
        </r>
      </text>
    </comment>
    <comment ref="O78" authorId="1">
      <text>
        <r>
          <rPr>
            <b/>
            <sz val="9"/>
            <color indexed="81"/>
            <rFont val="Tahoma"/>
            <family val="2"/>
          </rPr>
          <t>EESGU:
08/25/18   
1 of 2 sites passing consistently
TESTER - HP17
PDL - CT 13 216
TP - 434A_F1_25
REV - 1402
LB - 0023250-1
ILN - CORREL
site1 - PASS
site2 - Vdd_short / Idd_DSI - HB4</t>
        </r>
      </text>
    </comment>
    <comment ref="S78" authorId="3">
      <text>
        <r>
          <rPr>
            <b/>
            <sz val="9"/>
            <color indexed="81"/>
            <rFont val="Tahoma"/>
            <family val="2"/>
          </rPr>
          <t>EMANT:
07/18/18
DEVICE NOT QUALIFIED
2/2 Sites failed Bin8 (IO_voh_prep_PA_A_8mA_Param_IO_dc )</t>
        </r>
      </text>
    </comment>
    <comment ref="T78" authorId="1">
      <text>
        <r>
          <rPr>
            <b/>
            <sz val="9"/>
            <color indexed="81"/>
            <rFont val="Tahoma"/>
            <family val="2"/>
          </rPr>
          <t>Frank Adrian Zaragoza:</t>
        </r>
        <r>
          <rPr>
            <sz val="9"/>
            <color indexed="81"/>
            <rFont val="Tahoma"/>
            <family val="2"/>
          </rPr>
          <t xml:space="preserve">
10/08/17 - ALL SITES FAILED BIN70 IO_voh_prep_PA_A_8mA_Param_IO_dc
PDL    : CT13216
TP     : 434A_F1_25_REV1402
LB     : 043767
ILN    : 4078587
site1  - FAILED
site2 - FAILED</t>
        </r>
      </text>
    </comment>
    <comment ref="V78" authorId="1">
      <text>
        <r>
          <rPr>
            <b/>
            <sz val="9"/>
            <color indexed="81"/>
            <rFont val="Tahoma"/>
            <family val="2"/>
          </rPr>
          <t xml:space="preserve">FZARA:
as per KMACA
</t>
        </r>
        <r>
          <rPr>
            <sz val="9"/>
            <color indexed="81"/>
            <rFont val="Tahoma"/>
            <family val="2"/>
          </rPr>
          <t xml:space="preserve">10/23/2017
Both sites failed SB70 - IO_voh_prep_PA_A_8mA_Param_IO_dc
TESTER : HP18
PDL    : CT 13 216
TP     : 434A_F1_25_REV1402
LB     : TELB043767
ILN    : correl
site1  - SB70 - IO_voh_prep_PA_A_8mA_Param_IO_dc
site2 - SB70 - IO_voh_prep_PA_A_8mA_Param_IO_dc
</t>
        </r>
      </text>
    </comment>
    <comment ref="X78" authorId="1">
      <text>
        <r>
          <rPr>
            <b/>
            <sz val="9"/>
            <color indexed="81"/>
            <rFont val="Tahoma"/>
            <family val="2"/>
          </rPr>
          <t xml:space="preserve">FZARA:
08/31/17
2 of 2 sites passing consistently
TESTER - HP20
PDL - CT 13 216
TP - 434A_F1_25
REV - 1402
LB - 0023250-1
ILN - 3991152
site1 - PASS
site2 - PASS
</t>
        </r>
      </text>
    </comment>
    <comment ref="AA78" authorId="8">
      <text>
        <r>
          <rPr>
            <b/>
            <sz val="9"/>
            <color indexed="81"/>
            <rFont val="Tahoma"/>
            <family val="2"/>
          </rPr>
          <t>FZARA:
10/28/17
2 of 2 sites passing consistently
TESTER - HP27
PDL - CT 13 216
TP - 434A_F1_25
REV - 1402
LB - 0023250-1
ILN - 4086352
site1 - PASS
site2 - PASS
---------------------------------------------
Mesias, Christian Andrew:</t>
        </r>
        <r>
          <rPr>
            <sz val="9"/>
            <color indexed="81"/>
            <rFont val="Tahoma"/>
            <family val="2"/>
          </rPr>
          <t xml:space="preserve">
2/27 - 2 out of 2 sites passed consistently via test c/o JIBBS
LB: 0023250-1
Lot Number: 3452774
TP: 1301</t>
        </r>
      </text>
    </comment>
    <comment ref="AC78" authorId="8">
      <text>
        <r>
          <rPr>
            <b/>
            <sz val="9"/>
            <color indexed="81"/>
            <rFont val="Tahoma"/>
            <family val="2"/>
          </rPr>
          <t>FZARA:
05/05/17
2 of 2 sites passing consistently
TESTER - HP30
PDL - CT 13 216
TP - 434A_F1_25
REV - 1400
LB - 0023250-1
ILN - 3633265
site1 - PASS
site2 - PASS
-------------------------------------------
Mesias, Christian Andrew:</t>
        </r>
        <r>
          <rPr>
            <sz val="9"/>
            <color indexed="81"/>
            <rFont val="Tahoma"/>
            <family val="2"/>
          </rPr>
          <t xml:space="preserve">
4/17 - 2 out of 2 sites passed consistently via loop test for FT + QC
LB: 0023250-1
Lot Number: CORREL
TP: 1301</t>
        </r>
      </text>
    </comment>
    <comment ref="AD78" authorId="8">
      <text>
        <r>
          <rPr>
            <b/>
            <sz val="9"/>
            <color indexed="81"/>
            <rFont val="Tahoma"/>
            <family val="2"/>
          </rPr>
          <t xml:space="preserve">FZARA:
07/01/17
2 of 2 sites passing consistently
TESTER - HP31
PDL - CT 13 216
TP - 434A_F1_25
REV - 1400
LB - 0023250-1
ILN - 3845517
site1 - PASS
site2 - PASS
</t>
        </r>
      </text>
    </comment>
    <comment ref="F79" authorId="6">
      <text>
        <r>
          <rPr>
            <b/>
            <sz val="9"/>
            <color indexed="81"/>
            <rFont val="Tahoma"/>
            <family val="2"/>
          </rPr>
          <t>CAMES: PASSED 4 SITES</t>
        </r>
        <r>
          <rPr>
            <sz val="9"/>
            <color indexed="81"/>
            <rFont val="Tahoma"/>
            <family val="2"/>
          </rPr>
          <t xml:space="preserve">
</t>
        </r>
      </text>
    </comment>
    <comment ref="H79" authorId="9">
      <text>
        <r>
          <rPr>
            <b/>
            <sz val="9"/>
            <color indexed="81"/>
            <rFont val="Tahoma"/>
            <family val="2"/>
          </rPr>
          <t>King Brian Oliver Macaraeg:</t>
        </r>
        <r>
          <rPr>
            <sz val="9"/>
            <color indexed="81"/>
            <rFont val="Tahoma"/>
            <family val="2"/>
          </rPr>
          <t xml:space="preserve">
ILN: 4558633
LB Used: TELB046498
2/4 sites passed</t>
        </r>
      </text>
    </comment>
    <comment ref="I79" authorId="6">
      <text>
        <r>
          <rPr>
            <b/>
            <sz val="9"/>
            <color indexed="81"/>
            <rFont val="Tahoma"/>
            <family val="2"/>
          </rPr>
          <t>CAMES: 11/7 PASSED 4/4 SITES</t>
        </r>
        <r>
          <rPr>
            <sz val="9"/>
            <color indexed="81"/>
            <rFont val="Tahoma"/>
            <family val="2"/>
          </rPr>
          <t xml:space="preserve">
</t>
        </r>
      </text>
    </comment>
    <comment ref="J79" authorId="7">
      <text>
        <r>
          <rPr>
            <b/>
            <sz val="9"/>
            <color indexed="81"/>
            <rFont val="Tahoma"/>
            <family val="2"/>
          </rPr>
          <t>4/4 SITES PASSED
LOT USED: CORRELATION UNITS
LB USED: 0025661-2
TP REV: 1200</t>
        </r>
      </text>
    </comment>
    <comment ref="K79" authorId="6">
      <text>
        <r>
          <rPr>
            <b/>
            <sz val="9"/>
            <color indexed="81"/>
            <rFont val="Tahoma"/>
            <family val="2"/>
          </rPr>
          <t>CAMES: PASSED 4 SITES</t>
        </r>
      </text>
    </comment>
    <comment ref="O79" authorId="3">
      <text>
        <r>
          <rPr>
            <b/>
            <sz val="9"/>
            <color indexed="81"/>
            <rFont val="Tahoma"/>
            <family val="2"/>
          </rPr>
          <t>FZARA:
05/21/17
DEVICE NOT QUALIFIED
no DPS #4 for V12 pin</t>
        </r>
        <r>
          <rPr>
            <sz val="9"/>
            <color indexed="81"/>
            <rFont val="Tahoma"/>
            <family val="2"/>
          </rPr>
          <t xml:space="preserve">
</t>
        </r>
      </text>
    </comment>
    <comment ref="P79" authorId="3">
      <text>
        <r>
          <rPr>
            <b/>
            <sz val="9"/>
            <color indexed="81"/>
            <rFont val="Tahoma"/>
            <family val="2"/>
          </rPr>
          <t>FZARA:
05/21/17
DEVICE NOT QUALIFIED
no DPS #4 for V12 pin</t>
        </r>
        <r>
          <rPr>
            <sz val="9"/>
            <color indexed="81"/>
            <rFont val="Tahoma"/>
            <family val="2"/>
          </rPr>
          <t xml:space="preserve">
</t>
        </r>
      </text>
    </comment>
    <comment ref="Q79" authorId="3">
      <text>
        <r>
          <rPr>
            <b/>
            <sz val="9"/>
            <color indexed="81"/>
            <rFont val="Tahoma"/>
            <family val="2"/>
          </rPr>
          <t>FZARA:
05/21/17
DEVICE NOT QUALIFIED
no DPS #4 for V12 pin</t>
        </r>
        <r>
          <rPr>
            <sz val="9"/>
            <color indexed="81"/>
            <rFont val="Tahoma"/>
            <family val="2"/>
          </rPr>
          <t xml:space="preserve">
</t>
        </r>
      </text>
    </comment>
    <comment ref="R79" authorId="3">
      <text>
        <r>
          <rPr>
            <b/>
            <sz val="9"/>
            <color indexed="81"/>
            <rFont val="Tahoma"/>
            <family val="2"/>
          </rPr>
          <t>FZARA:
05/21/17
DEVICE NOT QUALIFIED
no DPS #4 for V12 pin</t>
        </r>
        <r>
          <rPr>
            <sz val="9"/>
            <color indexed="81"/>
            <rFont val="Tahoma"/>
            <family val="2"/>
          </rPr>
          <t xml:space="preserve">
</t>
        </r>
      </text>
    </comment>
    <comment ref="S79" authorId="3">
      <text>
        <r>
          <rPr>
            <b/>
            <sz val="9"/>
            <color indexed="81"/>
            <rFont val="Tahoma"/>
            <family val="2"/>
          </rPr>
          <t>FZARA:
05/21/17
DEVICE NOT QUALIFIED
no DPS #4 for V12 pin</t>
        </r>
        <r>
          <rPr>
            <sz val="9"/>
            <color indexed="81"/>
            <rFont val="Tahoma"/>
            <family val="2"/>
          </rPr>
          <t xml:space="preserve">
</t>
        </r>
      </text>
    </comment>
    <comment ref="T79" authorId="7">
      <text>
        <r>
          <rPr>
            <b/>
            <sz val="9"/>
            <color indexed="81"/>
            <rFont val="Tahoma"/>
            <family val="2"/>
          </rPr>
          <t>no DPS#4 installed</t>
        </r>
      </text>
    </comment>
    <comment ref="X79" authorId="3">
      <text>
        <r>
          <rPr>
            <b/>
            <sz val="9"/>
            <color indexed="81"/>
            <rFont val="Tahoma"/>
            <family val="2"/>
          </rPr>
          <t>GALEJ
05/25/18
TP not compatible due to no DPS #4 installed on tester.</t>
        </r>
        <r>
          <rPr>
            <sz val="9"/>
            <color indexed="81"/>
            <rFont val="Tahoma"/>
            <family val="2"/>
          </rPr>
          <t xml:space="preserve">
</t>
        </r>
      </text>
    </comment>
    <comment ref="Y79" authorId="3">
      <text>
        <r>
          <rPr>
            <b/>
            <sz val="9"/>
            <color indexed="81"/>
            <rFont val="Tahoma"/>
            <family val="2"/>
          </rPr>
          <t>GALEJ
05/25/18
TP not compatible due to no DPS #4 installed on tester.</t>
        </r>
        <r>
          <rPr>
            <sz val="9"/>
            <color indexed="81"/>
            <rFont val="Tahoma"/>
            <family val="2"/>
          </rPr>
          <t xml:space="preserve">
</t>
        </r>
      </text>
    </comment>
    <comment ref="AA79" authorId="2">
      <text>
        <r>
          <rPr>
            <b/>
            <sz val="9"/>
            <color indexed="81"/>
            <rFont val="Tahoma"/>
            <family val="2"/>
          </rPr>
          <t>GALEJ: 12/01/17
No DPS #4</t>
        </r>
      </text>
    </comment>
    <comment ref="AB79" authorId="3">
      <text>
        <r>
          <rPr>
            <b/>
            <sz val="9"/>
            <color indexed="81"/>
            <rFont val="Tahoma"/>
            <family val="2"/>
          </rPr>
          <t>GALEJ
05/25/18
TP not compatible due to no DPS #4 installed on tester.</t>
        </r>
        <r>
          <rPr>
            <sz val="9"/>
            <color indexed="81"/>
            <rFont val="Tahoma"/>
            <family val="2"/>
          </rPr>
          <t xml:space="preserve">
</t>
        </r>
      </text>
    </comment>
    <comment ref="AC79" authorId="3">
      <text>
        <r>
          <rPr>
            <b/>
            <sz val="9"/>
            <color indexed="81"/>
            <rFont val="Tahoma"/>
            <family val="2"/>
          </rPr>
          <t>GALEJ
05/25/18
TP not compatible due to no DPS #4 installed on tester.</t>
        </r>
        <r>
          <rPr>
            <sz val="9"/>
            <color indexed="81"/>
            <rFont val="Tahoma"/>
            <family val="2"/>
          </rPr>
          <t xml:space="preserve">
</t>
        </r>
      </text>
    </comment>
    <comment ref="AD79" authorId="3">
      <text>
        <r>
          <rPr>
            <b/>
            <sz val="9"/>
            <color indexed="81"/>
            <rFont val="Tahoma"/>
            <family val="2"/>
          </rPr>
          <t>GALEJ
05/25/18
TP not compatible due to no DPS #4 installed on tester.</t>
        </r>
        <r>
          <rPr>
            <sz val="9"/>
            <color indexed="81"/>
            <rFont val="Tahoma"/>
            <family val="2"/>
          </rPr>
          <t xml:space="preserve">
</t>
        </r>
      </text>
    </comment>
    <comment ref="AE79" authorId="3">
      <text>
        <r>
          <rPr>
            <b/>
            <sz val="9"/>
            <color indexed="81"/>
            <rFont val="Tahoma"/>
            <family val="2"/>
          </rPr>
          <t>GALEJ
05/25/18
TP not compatible due to no DPS #4 installed on tester.</t>
        </r>
        <r>
          <rPr>
            <sz val="9"/>
            <color indexed="81"/>
            <rFont val="Tahoma"/>
            <family val="2"/>
          </rPr>
          <t xml:space="preserve">
</t>
        </r>
      </text>
    </comment>
    <comment ref="F80" authorId="6">
      <text>
        <r>
          <rPr>
            <b/>
            <sz val="9"/>
            <color indexed="81"/>
            <rFont val="Tahoma"/>
            <family val="2"/>
          </rPr>
          <t>FZARA:
05/18/18
4 of 4 sites passing consistently
TESTER - HP08
PDL - C1 07 100
TP - 435Z_FT1_30
REV - 1302
LB - 0025661-2
ILN - 4689292
site1 - PASS
site2 - PASS
site3 - PASS
site4 - PASS</t>
        </r>
      </text>
    </comment>
    <comment ref="G80" authorId="6">
      <text>
        <r>
          <rPr>
            <b/>
            <sz val="9"/>
            <color indexed="81"/>
            <rFont val="Tahoma"/>
            <family val="2"/>
          </rPr>
          <t>JABDU:
07/25/18
4 of 4 sites passing consistently
TESTER - HP15
PDL - UD 14 100
TP - 435Z_FT1_30
REV - 1302 (FT) ; 1203 (QA)
LB - TELB042378
ILN - CORREL
site1 - PASS
site2 - PASS
site3 - PASS
site4 - PASS</t>
        </r>
      </text>
    </comment>
    <comment ref="I80" authorId="6">
      <text>
        <r>
          <rPr>
            <b/>
            <sz val="9"/>
            <color indexed="81"/>
            <rFont val="Tahoma"/>
            <family val="2"/>
          </rPr>
          <t>FZARA:
03/15/18
4 of 4 sites passing consistently
TESTER - HP07
PDL - C1 07 100
TP - 435Z_FT1_30
REV - 1301
LB - 0025661-1
ILN - 4491538
site1 - PASS
site2 - PASS
site3 - PASS
site4 - PASS</t>
        </r>
      </text>
    </comment>
    <comment ref="J80" authorId="6">
      <text>
        <r>
          <rPr>
            <b/>
            <sz val="9"/>
            <color indexed="81"/>
            <rFont val="Tahoma"/>
            <family val="2"/>
          </rPr>
          <t>FZARA:
02/22/18
4 of 4 sites passing consistently
TESTER - HP16
PDL - C1 07 100
TP - 435Z_FT1_30
REV - 1301
LB - 0025661-2
ILN - 4452540
site1 - PASS
site2 - PASS
site3 - PASS
site4 - PASS</t>
        </r>
      </text>
    </comment>
    <comment ref="O80" authorId="3">
      <text>
        <r>
          <rPr>
            <b/>
            <sz val="9"/>
            <color indexed="81"/>
            <rFont val="Tahoma"/>
            <family val="2"/>
          </rPr>
          <t>GALEJ
05/25/18
TP not compatible due to no DPS #4 installed on tester.</t>
        </r>
        <r>
          <rPr>
            <sz val="9"/>
            <color indexed="81"/>
            <rFont val="Tahoma"/>
            <family val="2"/>
          </rPr>
          <t xml:space="preserve">
</t>
        </r>
      </text>
    </comment>
    <comment ref="P80" authorId="3">
      <text>
        <r>
          <rPr>
            <b/>
            <sz val="9"/>
            <color indexed="81"/>
            <rFont val="Tahoma"/>
            <family val="2"/>
          </rPr>
          <t>GALEJ
05/25/18
TP not compatible due to no DPS #4 installed on tester.</t>
        </r>
        <r>
          <rPr>
            <sz val="9"/>
            <color indexed="81"/>
            <rFont val="Tahoma"/>
            <family val="2"/>
          </rPr>
          <t xml:space="preserve">
</t>
        </r>
      </text>
    </comment>
    <comment ref="Q80" authorId="3">
      <text>
        <r>
          <rPr>
            <b/>
            <sz val="9"/>
            <color indexed="81"/>
            <rFont val="Tahoma"/>
            <family val="2"/>
          </rPr>
          <t>GALEJ
05/25/18
TP not compatible due to no DPS #4 installed on tester.</t>
        </r>
        <r>
          <rPr>
            <sz val="9"/>
            <color indexed="81"/>
            <rFont val="Tahoma"/>
            <family val="2"/>
          </rPr>
          <t xml:space="preserve">
</t>
        </r>
      </text>
    </comment>
    <comment ref="R80" authorId="3">
      <text>
        <r>
          <rPr>
            <b/>
            <sz val="9"/>
            <color indexed="81"/>
            <rFont val="Tahoma"/>
            <family val="2"/>
          </rPr>
          <t>GALEJ
05/25/18
TP not compatible due to no DPS #4 installed on tester.</t>
        </r>
        <r>
          <rPr>
            <sz val="9"/>
            <color indexed="81"/>
            <rFont val="Tahoma"/>
            <family val="2"/>
          </rPr>
          <t xml:space="preserve">
</t>
        </r>
      </text>
    </comment>
    <comment ref="S80" authorId="3">
      <text>
        <r>
          <rPr>
            <b/>
            <sz val="9"/>
            <color indexed="81"/>
            <rFont val="Tahoma"/>
            <family val="2"/>
          </rPr>
          <t>GALEJ
05/25/18
TP not compatible due to no DPS #4 installed on tester.</t>
        </r>
        <r>
          <rPr>
            <sz val="9"/>
            <color indexed="81"/>
            <rFont val="Tahoma"/>
            <family val="2"/>
          </rPr>
          <t xml:space="preserve">
</t>
        </r>
      </text>
    </comment>
    <comment ref="T80" authorId="3">
      <text>
        <r>
          <rPr>
            <b/>
            <sz val="9"/>
            <color indexed="81"/>
            <rFont val="Tahoma"/>
            <family val="2"/>
          </rPr>
          <t>GALEJ
05/25/18
TP not compatible due to no DPS #4 installed on tester.</t>
        </r>
        <r>
          <rPr>
            <sz val="9"/>
            <color indexed="81"/>
            <rFont val="Tahoma"/>
            <family val="2"/>
          </rPr>
          <t xml:space="preserve">
</t>
        </r>
      </text>
    </comment>
    <comment ref="U80" authorId="3">
      <text>
        <r>
          <rPr>
            <b/>
            <sz val="9"/>
            <color indexed="81"/>
            <rFont val="Tahoma"/>
            <family val="2"/>
          </rPr>
          <t>GALEJ
05/25/18
TP not compatible due to no DPS #4 installed on tester.</t>
        </r>
        <r>
          <rPr>
            <sz val="9"/>
            <color indexed="81"/>
            <rFont val="Tahoma"/>
            <family val="2"/>
          </rPr>
          <t xml:space="preserve">
</t>
        </r>
      </text>
    </comment>
    <comment ref="V80" authorId="3">
      <text>
        <r>
          <rPr>
            <b/>
            <sz val="9"/>
            <color indexed="81"/>
            <rFont val="Tahoma"/>
            <family val="2"/>
          </rPr>
          <t>GALEJ
05/25/18
TP not compatible due to no DPS #4 installed on tester.</t>
        </r>
        <r>
          <rPr>
            <sz val="9"/>
            <color indexed="81"/>
            <rFont val="Tahoma"/>
            <family val="2"/>
          </rPr>
          <t xml:space="preserve">
</t>
        </r>
      </text>
    </comment>
    <comment ref="W80" authorId="3">
      <text>
        <r>
          <rPr>
            <b/>
            <sz val="9"/>
            <color indexed="81"/>
            <rFont val="Tahoma"/>
            <family val="2"/>
          </rPr>
          <t>GALEJ
05/25/18
TP not compatible due to no DPS #4 installed on tester.</t>
        </r>
        <r>
          <rPr>
            <sz val="9"/>
            <color indexed="81"/>
            <rFont val="Tahoma"/>
            <family val="2"/>
          </rPr>
          <t xml:space="preserve">
</t>
        </r>
      </text>
    </comment>
    <comment ref="X80" authorId="2">
      <text>
        <r>
          <rPr>
            <b/>
            <sz val="9"/>
            <color indexed="81"/>
            <rFont val="Tahoma"/>
            <family val="2"/>
          </rPr>
          <t>GALEJ: 12/01/17
No DPS #4</t>
        </r>
      </text>
    </comment>
    <comment ref="Y80" authorId="2">
      <text>
        <r>
          <rPr>
            <b/>
            <sz val="9"/>
            <color indexed="81"/>
            <rFont val="Tahoma"/>
            <family val="2"/>
          </rPr>
          <t>GALEJ: 12/01/17
No DPS #4</t>
        </r>
      </text>
    </comment>
    <comment ref="AA80" authorId="2">
      <text>
        <r>
          <rPr>
            <b/>
            <sz val="9"/>
            <color indexed="81"/>
            <rFont val="Tahoma"/>
            <family val="2"/>
          </rPr>
          <t>GALEJ: 12/01/17
No DPS #4</t>
        </r>
      </text>
    </comment>
    <comment ref="AB80" authorId="2">
      <text>
        <r>
          <rPr>
            <b/>
            <sz val="9"/>
            <color indexed="81"/>
            <rFont val="Tahoma"/>
            <family val="2"/>
          </rPr>
          <t>GALEJ: 12/01/17
No DPS #4</t>
        </r>
      </text>
    </comment>
    <comment ref="AC80" authorId="2">
      <text>
        <r>
          <rPr>
            <b/>
            <sz val="9"/>
            <color indexed="81"/>
            <rFont val="Tahoma"/>
            <family val="2"/>
          </rPr>
          <t>GALEJ: 12/01/17
No DPS #4</t>
        </r>
      </text>
    </comment>
    <comment ref="AD80" authorId="2">
      <text>
        <r>
          <rPr>
            <b/>
            <sz val="9"/>
            <color indexed="81"/>
            <rFont val="Tahoma"/>
            <family val="2"/>
          </rPr>
          <t>GALEJ: 12/01/17
No DPS #4</t>
        </r>
      </text>
    </comment>
    <comment ref="AE80" authorId="2">
      <text>
        <r>
          <rPr>
            <b/>
            <sz val="9"/>
            <color indexed="81"/>
            <rFont val="Tahoma"/>
            <family val="2"/>
          </rPr>
          <t>GALEJ: 12/01/17
No DPS #4</t>
        </r>
      </text>
    </comment>
    <comment ref="AF80" authorId="2">
      <text>
        <r>
          <rPr>
            <b/>
            <sz val="9"/>
            <color indexed="81"/>
            <rFont val="Tahoma"/>
            <family val="2"/>
          </rPr>
          <t>EESGU:
08/31/2018
DMAS error - not enough vector memory</t>
        </r>
      </text>
    </comment>
    <comment ref="F81" authorId="6">
      <text>
        <r>
          <rPr>
            <b/>
            <sz val="9"/>
            <color indexed="81"/>
            <rFont val="Tahoma"/>
            <family val="2"/>
          </rPr>
          <t>CAMES: PASSED 8 SITES</t>
        </r>
        <r>
          <rPr>
            <sz val="9"/>
            <color indexed="81"/>
            <rFont val="Tahoma"/>
            <family val="2"/>
          </rPr>
          <t xml:space="preserve">
</t>
        </r>
      </text>
    </comment>
    <comment ref="G81" authorId="7">
      <text>
        <r>
          <rPr>
            <b/>
            <sz val="9"/>
            <color indexed="81"/>
            <rFont val="Tahoma"/>
            <family val="2"/>
          </rPr>
          <t>GALEJ
05/25/2018
For re-validation. DPS5 now available.
Mary Ann Pasco:</t>
        </r>
        <r>
          <rPr>
            <sz val="9"/>
            <color indexed="81"/>
            <rFont val="Tahoma"/>
            <family val="2"/>
          </rPr>
          <t xml:space="preserve">
435Z
disqualified: error loading program due to no DPS#5</t>
        </r>
      </text>
    </comment>
    <comment ref="H81" authorId="5">
      <text>
        <r>
          <rPr>
            <b/>
            <sz val="8"/>
            <color indexed="81"/>
            <rFont val="Tahoma"/>
            <family val="2"/>
          </rPr>
          <t xml:space="preserve">KMACA:
</t>
        </r>
        <r>
          <rPr>
            <b/>
            <u/>
            <sz val="8"/>
            <color indexed="81"/>
            <rFont val="Tahoma"/>
            <family val="2"/>
          </rPr>
          <t>Qualification failed 
device is inconsistently failing,
possible tester related.</t>
        </r>
        <r>
          <rPr>
            <b/>
            <sz val="8"/>
            <color indexed="81"/>
            <rFont val="Tahoma"/>
            <family val="2"/>
          </rPr>
          <t xml:space="preserve">
For requal after tester fix.
EESGU:
07/27/2018
7 of 8 sites passing consistently
Lot: CORREL
TP: 435Z_FT1_30 rev1302
LB: 0025662-1
site4 - FAIELD (Comps_scalar)</t>
        </r>
      </text>
    </comment>
    <comment ref="I81" authorId="7">
      <text>
        <r>
          <rPr>
            <b/>
            <sz val="9"/>
            <color indexed="81"/>
            <rFont val="Tahoma"/>
            <family val="2"/>
          </rPr>
          <t>Mary Ann Pasco:</t>
        </r>
        <r>
          <rPr>
            <sz val="9"/>
            <color indexed="81"/>
            <rFont val="Tahoma"/>
            <family val="2"/>
          </rPr>
          <t xml:space="preserve">
435Z
disqualified: error loading program due to no DPS#5</t>
        </r>
      </text>
    </comment>
    <comment ref="J81" authorId="7">
      <text>
        <r>
          <rPr>
            <sz val="9"/>
            <color indexed="81"/>
            <rFont val="Tahoma"/>
            <family val="2"/>
          </rPr>
          <t xml:space="preserve">
435Z
disqualified: error loading program due to no DPS#5</t>
        </r>
      </text>
    </comment>
    <comment ref="K81" authorId="7">
      <text>
        <r>
          <rPr>
            <b/>
            <sz val="9"/>
            <color indexed="81"/>
            <rFont val="Tahoma"/>
            <family val="2"/>
          </rPr>
          <t>Mary Ann Pasco:</t>
        </r>
        <r>
          <rPr>
            <sz val="9"/>
            <color indexed="81"/>
            <rFont val="Tahoma"/>
            <family val="2"/>
          </rPr>
          <t xml:space="preserve">
435Z
disqualified: error loading program due to no DPS#5</t>
        </r>
      </text>
    </comment>
    <comment ref="L81" authorId="3">
      <text>
        <r>
          <rPr>
            <b/>
            <sz val="9"/>
            <color indexed="81"/>
            <rFont val="Tahoma"/>
            <family val="2"/>
          </rPr>
          <t>Frank Adrian Zaragoza:</t>
        </r>
        <r>
          <rPr>
            <sz val="9"/>
            <color indexed="81"/>
            <rFont val="Tahoma"/>
            <family val="2"/>
          </rPr>
          <t xml:space="preserve">
435Z
-&gt; disqualified due to no DPS#5
previously passing on different 435 and other revision</t>
        </r>
      </text>
    </comment>
    <comment ref="N81" authorId="7">
      <text>
        <r>
          <rPr>
            <b/>
            <sz val="9"/>
            <color indexed="81"/>
            <rFont val="Tahoma"/>
            <family val="2"/>
          </rPr>
          <t>Mary Ann Pasco:</t>
        </r>
        <r>
          <rPr>
            <sz val="9"/>
            <color indexed="81"/>
            <rFont val="Tahoma"/>
            <family val="2"/>
          </rPr>
          <t xml:space="preserve">
435Z
disqualified: error loading program due to no DPS#5</t>
        </r>
      </text>
    </comment>
    <comment ref="O81" authorId="2">
      <text>
        <r>
          <rPr>
            <b/>
            <sz val="9"/>
            <color indexed="81"/>
            <rFont val="Tahoma"/>
            <family val="2"/>
          </rPr>
          <t>FZARA:
09/21/18
7 of 8 sites passing consistently
1 site passing but failing intermitently
TESTER - HP17
PDL - C1 05 064
TP - 435Z_FT1_30
REV - 1304
LB - 0025662-1 / 0025662-2
ILN - correl
site1 - PASS
site2 - PASS
site3 - PASS
site4 - PASS
site5 - PASS
site6 - PASS
site7 - passing INTERMITENTLY FAILING
           - SB469 V36_ATE (V33 - PALS 51)
site8 - PASS
TESTER ISSUE for site 7 intermitent failure.
no TP issue since device is running full site @ HP08</t>
        </r>
      </text>
    </comment>
    <comment ref="P81" authorId="7">
      <text>
        <r>
          <rPr>
            <b/>
            <sz val="9"/>
            <color indexed="81"/>
            <rFont val="Tahoma"/>
            <family val="2"/>
          </rPr>
          <t>Mary Ann Pasco:</t>
        </r>
        <r>
          <rPr>
            <sz val="9"/>
            <color indexed="81"/>
            <rFont val="Tahoma"/>
            <family val="2"/>
          </rPr>
          <t xml:space="preserve">
435Z
disqualified: error loading program due to no DPS#5</t>
        </r>
      </text>
    </comment>
    <comment ref="Q81" authorId="7">
      <text>
        <r>
          <rPr>
            <b/>
            <sz val="9"/>
            <color indexed="81"/>
            <rFont val="Tahoma"/>
            <family val="2"/>
          </rPr>
          <t>Mary Ann Pasco:</t>
        </r>
        <r>
          <rPr>
            <sz val="9"/>
            <color indexed="81"/>
            <rFont val="Tahoma"/>
            <family val="2"/>
          </rPr>
          <t xml:space="preserve">
435Z
disqualified: error loading program due to no DPS#5</t>
        </r>
      </text>
    </comment>
    <comment ref="R81" authorId="7">
      <text>
        <r>
          <rPr>
            <b/>
            <sz val="9"/>
            <color indexed="81"/>
            <rFont val="Tahoma"/>
            <family val="2"/>
          </rPr>
          <t>Mary Ann Pasco:</t>
        </r>
        <r>
          <rPr>
            <sz val="9"/>
            <color indexed="81"/>
            <rFont val="Tahoma"/>
            <family val="2"/>
          </rPr>
          <t xml:space="preserve">
435Z
disqualified: error loading program due to no DPS#5</t>
        </r>
      </text>
    </comment>
    <comment ref="S81" authorId="7">
      <text>
        <r>
          <rPr>
            <b/>
            <sz val="9"/>
            <color indexed="81"/>
            <rFont val="Tahoma"/>
            <family val="2"/>
          </rPr>
          <t>Mary Ann Pasco:</t>
        </r>
        <r>
          <rPr>
            <sz val="9"/>
            <color indexed="81"/>
            <rFont val="Tahoma"/>
            <family val="2"/>
          </rPr>
          <t xml:space="preserve">
435Z
disqualified: error loading program due to no DPS#5</t>
        </r>
      </text>
    </comment>
    <comment ref="T81" authorId="7">
      <text>
        <r>
          <rPr>
            <b/>
            <sz val="9"/>
            <color indexed="81"/>
            <rFont val="Tahoma"/>
            <family val="2"/>
          </rPr>
          <t>Mary Ann Pasco:</t>
        </r>
        <r>
          <rPr>
            <sz val="9"/>
            <color indexed="81"/>
            <rFont val="Tahoma"/>
            <family val="2"/>
          </rPr>
          <t xml:space="preserve">
435Z
disqualified: error loading program due to no DPS#5</t>
        </r>
      </text>
    </comment>
    <comment ref="U81" authorId="7">
      <text>
        <r>
          <rPr>
            <b/>
            <sz val="9"/>
            <color indexed="81"/>
            <rFont val="Tahoma"/>
            <family val="2"/>
          </rPr>
          <t>Mary Ann Pasco:</t>
        </r>
        <r>
          <rPr>
            <sz val="9"/>
            <color indexed="81"/>
            <rFont val="Tahoma"/>
            <family val="2"/>
          </rPr>
          <t xml:space="preserve">
435Z
disqualified: error loading program due to no DPS#5</t>
        </r>
      </text>
    </comment>
    <comment ref="V81" authorId="7">
      <text>
        <r>
          <rPr>
            <b/>
            <sz val="9"/>
            <color indexed="81"/>
            <rFont val="Tahoma"/>
            <family val="2"/>
          </rPr>
          <t>Mary Ann Pasco:</t>
        </r>
        <r>
          <rPr>
            <sz val="9"/>
            <color indexed="81"/>
            <rFont val="Tahoma"/>
            <family val="2"/>
          </rPr>
          <t xml:space="preserve">
435Z
disqualified: error loading program due to no DPS#5</t>
        </r>
      </text>
    </comment>
    <comment ref="W81" authorId="7">
      <text>
        <r>
          <rPr>
            <b/>
            <sz val="9"/>
            <color indexed="81"/>
            <rFont val="Tahoma"/>
            <family val="2"/>
          </rPr>
          <t>Mary Ann Pasco:</t>
        </r>
        <r>
          <rPr>
            <sz val="9"/>
            <color indexed="81"/>
            <rFont val="Tahoma"/>
            <family val="2"/>
          </rPr>
          <t xml:space="preserve">
435Z
disqualified: error loading program due to no DPS#5</t>
        </r>
      </text>
    </comment>
    <comment ref="X81" authorId="7">
      <text>
        <r>
          <rPr>
            <b/>
            <sz val="9"/>
            <color indexed="81"/>
            <rFont val="Tahoma"/>
            <family val="2"/>
          </rPr>
          <t>Mary Ann Pasco:</t>
        </r>
        <r>
          <rPr>
            <sz val="9"/>
            <color indexed="81"/>
            <rFont val="Tahoma"/>
            <family val="2"/>
          </rPr>
          <t xml:space="preserve">
435Z
disqualified: error loading program due to no DPS#5</t>
        </r>
      </text>
    </comment>
    <comment ref="Y81" authorId="7">
      <text>
        <r>
          <rPr>
            <b/>
            <sz val="9"/>
            <color indexed="81"/>
            <rFont val="Tahoma"/>
            <family val="2"/>
          </rPr>
          <t>Mary Ann Pasco:</t>
        </r>
        <r>
          <rPr>
            <sz val="9"/>
            <color indexed="81"/>
            <rFont val="Tahoma"/>
            <family val="2"/>
          </rPr>
          <t xml:space="preserve">
435Z
disqualified: error loading program due to no DPS#5</t>
        </r>
      </text>
    </comment>
    <comment ref="Z81" authorId="3">
      <text>
        <r>
          <rPr>
            <b/>
            <sz val="9"/>
            <color indexed="81"/>
            <rFont val="Tahoma"/>
            <family val="2"/>
          </rPr>
          <t xml:space="preserve">EESGU:
REV   : 1301
LB     : 0025662-1
ILN    : correl
all sites - Vdd_open_OS_init_dc_sb
</t>
        </r>
      </text>
    </comment>
    <comment ref="AA81" authorId="7">
      <text>
        <r>
          <rPr>
            <b/>
            <sz val="9"/>
            <color indexed="81"/>
            <rFont val="Tahoma"/>
            <family val="2"/>
          </rPr>
          <t>Mary Ann Pasco:</t>
        </r>
        <r>
          <rPr>
            <sz val="9"/>
            <color indexed="81"/>
            <rFont val="Tahoma"/>
            <family val="2"/>
          </rPr>
          <t xml:space="preserve">
435Z
disqualified: error loading program due to no DPS#5</t>
        </r>
      </text>
    </comment>
    <comment ref="AB81" authorId="7">
      <text>
        <r>
          <rPr>
            <b/>
            <sz val="9"/>
            <color indexed="81"/>
            <rFont val="Tahoma"/>
            <family val="2"/>
          </rPr>
          <t>Mary Ann Pasco:</t>
        </r>
        <r>
          <rPr>
            <sz val="9"/>
            <color indexed="81"/>
            <rFont val="Tahoma"/>
            <family val="2"/>
          </rPr>
          <t xml:space="preserve">
435Z
disqualified: error loading program due to no DPS#5</t>
        </r>
      </text>
    </comment>
    <comment ref="AC81" authorId="7">
      <text>
        <r>
          <rPr>
            <b/>
            <sz val="9"/>
            <color indexed="81"/>
            <rFont val="Tahoma"/>
            <family val="2"/>
          </rPr>
          <t>Johna Jermaine Villa:</t>
        </r>
        <r>
          <rPr>
            <sz val="9"/>
            <color indexed="81"/>
            <rFont val="Tahoma"/>
            <family val="2"/>
          </rPr>
          <t xml:space="preserve"> 435Z
disqualified: error loading program due to no DPS#4</t>
        </r>
      </text>
    </comment>
    <comment ref="AD81" authorId="7">
      <text>
        <r>
          <rPr>
            <b/>
            <sz val="9"/>
            <color indexed="81"/>
            <rFont val="Tahoma"/>
            <family val="2"/>
          </rPr>
          <t>Mary Ann Pasco:</t>
        </r>
        <r>
          <rPr>
            <sz val="9"/>
            <color indexed="81"/>
            <rFont val="Tahoma"/>
            <family val="2"/>
          </rPr>
          <t xml:space="preserve">
435Z
disqualified: error loading program due to no DPS#5</t>
        </r>
      </text>
    </comment>
    <comment ref="AE81" authorId="7">
      <text>
        <r>
          <rPr>
            <b/>
            <sz val="9"/>
            <color indexed="81"/>
            <rFont val="Tahoma"/>
            <family val="2"/>
          </rPr>
          <t>Mary Ann Pasco:</t>
        </r>
        <r>
          <rPr>
            <sz val="9"/>
            <color indexed="81"/>
            <rFont val="Tahoma"/>
            <family val="2"/>
          </rPr>
          <t xml:space="preserve">
435Z
disqualified: error loading program due to no DPS#5</t>
        </r>
      </text>
    </comment>
    <comment ref="AF81" authorId="7">
      <text>
        <r>
          <rPr>
            <b/>
            <sz val="9"/>
            <color indexed="81"/>
            <rFont val="Tahoma"/>
            <family val="2"/>
          </rPr>
          <t>PASCM</t>
        </r>
        <r>
          <rPr>
            <sz val="9"/>
            <color indexed="81"/>
            <rFont val="Tahoma"/>
            <family val="2"/>
          </rPr>
          <t xml:space="preserve">
REV   : 1303
LB     : 0025662-1
ILN    : correl
all sites - Vdd_open_OS_init_dc_sb</t>
        </r>
      </text>
    </comment>
    <comment ref="G82" authorId="3">
      <text>
        <r>
          <rPr>
            <b/>
            <sz val="9"/>
            <color indexed="81"/>
            <rFont val="Tahoma"/>
            <family val="2"/>
          </rPr>
          <t>FZARA:
06/07/17
4 of 4 sites passing consistently
TESTER - HP15
PDL - UD 14 100
TP - 436Y_F10_25
REV - 0060
LB - 0017428A-BT-1
ILN - 3756090
site1 - PASS
site2 - PASS
site3 - PASS
site4 - PASS</t>
        </r>
      </text>
    </comment>
    <comment ref="H82" authorId="3">
      <text>
        <r>
          <rPr>
            <b/>
            <sz val="9"/>
            <color indexed="81"/>
            <rFont val="Tahoma"/>
            <family val="2"/>
          </rPr>
          <t>FZARA:
06/07/17
4 of 4 sites passing consistently
TESTER - HP24
PDL - UD 14 100
TP - 436Y_F10_25
REV - 1411
LB - 0017428A-BT-1
ILN - CORREL
site1 - PASS
site2 - PASS
site3 - PASS
site4 - PASS</t>
        </r>
      </text>
    </comment>
    <comment ref="I82" authorId="5">
      <text>
        <r>
          <rPr>
            <b/>
            <sz val="8"/>
            <color indexed="81"/>
            <rFont val="Tahoma"/>
            <family val="2"/>
          </rPr>
          <t>FZARA:
06/05/17
4 of 4 sites passing consistently
TESTER - HP07
PDL - UD 14 100
TP - 436Y_F10_25
REV - 1411
LB - 0017428A-BT-4
ILN - CORREL
site1 - PASS
site2 - PASS
site3 - FAIL (N/A)
site4 - PASS</t>
        </r>
      </text>
    </comment>
    <comment ref="J82" authorId="2">
      <text>
        <r>
          <rPr>
            <b/>
            <sz val="9"/>
            <color indexed="81"/>
            <rFont val="Tahoma"/>
            <family val="2"/>
          </rPr>
          <t>FZARA:
02/01/17
4 of 4 sites passing consistently
TESTER - HP16
PDL - UD 14 100
TP - 436Y_F10_25
REV - 1411
LB - 0017428A-BT-1
ILN - 3399567
site1 - PASS
site2 - PASS
site3 - PASS
site4 - PASS</t>
        </r>
      </text>
    </comment>
    <comment ref="K82" authorId="1">
      <text>
        <r>
          <rPr>
            <b/>
            <sz val="9"/>
            <color indexed="81"/>
            <rFont val="Tahoma"/>
            <family val="2"/>
          </rPr>
          <t>FZARA:
01/22/17
4 of 4 sites passing consistently
TESTER - HP22
PDL - UD 14 100
TP - 436Y_F10_25
REV - 1411
LB - 0017428A-BT-4
ILN - 3366684
site1 - PASS
site2 - PASS
site3 - PASS
site4 - PASS</t>
        </r>
      </text>
    </comment>
    <comment ref="L82" authorId="1">
      <text>
        <r>
          <rPr>
            <b/>
            <sz val="9"/>
            <color indexed="81"/>
            <rFont val="Tahoma"/>
            <family val="2"/>
          </rPr>
          <t>FZARA:
03/11/17
4 of 4 sites passing consistently
TESTER - HP12
PDL - UD 14 100
TP - 436Y_F10_25
REV - 1412
LB - 0017428A-BT-3
ILN - correl
site1 - PASS
site2 - PASS
site3 - PASS
site4 - PASS</t>
        </r>
      </text>
    </comment>
    <comment ref="N82" authorId="1">
      <text>
        <r>
          <rPr>
            <b/>
            <sz val="9"/>
            <color indexed="81"/>
            <rFont val="Tahoma"/>
            <family val="2"/>
          </rPr>
          <t>FZARA:
03/11/18
4 of 4 sites passing consistently
TESTER - HP14
PDL - UD 14 100
TP - 436Y_F10_25
REV - 1412
LB - 0017428A-BT-3
ILN - 4542390
site1 - PASS
site2 - PASS
site3 - PASS
site4 - PASS</t>
        </r>
      </text>
    </comment>
    <comment ref="O82" authorId="2">
      <text>
        <r>
          <rPr>
            <b/>
            <sz val="9"/>
            <color indexed="81"/>
            <rFont val="Tahoma"/>
            <family val="2"/>
          </rPr>
          <t>FZARA:
05/18/16
4 of 4 sites passing consistently
TESTER - HP17
PDL - UD 14 100
TP - 436Y_F10_25
REV - 1412
LB - 0017428A-BT-1
ILN - 2693625
site1 - PASS
site2 - PASS
site3 - PASS
site4 - PASS</t>
        </r>
      </text>
    </comment>
    <comment ref="P82" authorId="2">
      <text>
        <r>
          <rPr>
            <b/>
            <sz val="9"/>
            <color indexed="81"/>
            <rFont val="Tahoma"/>
            <family val="2"/>
          </rPr>
          <t>FZARA:
05/06/17
4 of 4 sites passing consistently
TESTER - HP19
PDL - UD 14 100
TP - 436Y_F10_25
REV - 1412
LB - 0017428A-BT-2
ILN - correl
site1 - PASS
site2 - PASS
site3 - PASS
site4 - PASS</t>
        </r>
      </text>
    </comment>
    <comment ref="Q82" authorId="2">
      <text>
        <r>
          <rPr>
            <b/>
            <sz val="9"/>
            <color indexed="81"/>
            <rFont val="Tahoma"/>
            <family val="2"/>
          </rPr>
          <t>FZARA:
05/06/18
4 of 4 sites passing consistently
TESTER - HP23
PDL - UD 14 100
TP - 436Y_F10_25
REV - 1412
LB - 0017428A-BT-2
ILN - 4754132
site1 - PASS
site2 - PASS
site3 - PASS
site4 - PASS</t>
        </r>
      </text>
    </comment>
    <comment ref="R82" authorId="5">
      <text>
        <r>
          <rPr>
            <sz val="8"/>
            <color indexed="81"/>
            <rFont val="Tahoma"/>
            <family val="2"/>
          </rPr>
          <t>FZARA:
06/05/17
4 of 4 sites passing consistently
TESTER - HP09
PDL - UD 14 100
TP - 436Y_F10_25
REV - 1411
LB - 0017428A-BT-4
ILN - CORREL
site1 - PASS
site2 - PASS
site3 - PASS
site4 - PASS</t>
        </r>
      </text>
    </comment>
    <comment ref="X82" authorId="2">
      <text>
        <r>
          <rPr>
            <b/>
            <sz val="9"/>
            <color indexed="81"/>
            <rFont val="Tahoma"/>
            <family val="2"/>
          </rPr>
          <t>FZARA:
05/29/17
4 of 4 sites passing consistently
TESTER - HP20
PDL - UD 14 100
TP - 436Y_F10_25
REV - 1411
LB - 0017428A-BT-4
ILN - CORREL
site1 - PASS
site2 - PASS
site3 - PASS
site4 - PASS</t>
        </r>
      </text>
    </comment>
    <comment ref="Y82" authorId="8">
      <text>
        <r>
          <rPr>
            <b/>
            <sz val="9"/>
            <color indexed="81"/>
            <rFont val="Tahoma"/>
            <family val="2"/>
          </rPr>
          <t>FZARA:
05/13/18
4 of 4 sites passing consistently
TESTER - HP25
PDL - UD 14 100
TP - 436Y_F10_25
REV - 1412
LB - 0017428A-BT-1
ILN - 4737552
site1 - PASS
site2 - PASS
site3 - PASS
site4 - PASS</t>
        </r>
      </text>
    </comment>
    <comment ref="AB82" authorId="8">
      <text>
        <r>
          <rPr>
            <b/>
            <sz val="9"/>
            <color indexed="81"/>
            <rFont val="Tahoma"/>
            <family val="2"/>
          </rPr>
          <t>FZARA:
05/13/18
4 of 4 sites passing consistently
TESTER - HP28
PDL - UD 14 100
TP - 436Y_F10_25
REV - 1412
LB - 0017428A-BT-5
ILN - 4734583
site1 - PASS
site2 - PASS
site3 - PASS
site4 - PASS</t>
        </r>
      </text>
    </comment>
    <comment ref="AD82" authorId="8">
      <text>
        <r>
          <rPr>
            <b/>
            <sz val="9"/>
            <color indexed="81"/>
            <rFont val="Tahoma"/>
            <family val="2"/>
          </rPr>
          <t>FZARA:
07/03/17 
4 of 4 sites passing consistently
TESTER - HP31
PDL - UD 14 100
TP - 436Y_F10_25
REV - 1411
LB - 0017428A-BT-4
ILN - 3826248
site1 - PASS
site2 - PASS
site3 - PASS
site4 - PASS</t>
        </r>
      </text>
    </comment>
    <comment ref="F83" authorId="6">
      <text>
        <r>
          <rPr>
            <b/>
            <sz val="9"/>
            <color indexed="81"/>
            <rFont val="Tahoma"/>
            <family val="2"/>
          </rPr>
          <t xml:space="preserve">FZARA:
04/25/16
2 of 2 sites passing consistently
TESTER - HP08
PDL - UD 20 144
TP - 436Y_F10_25
REV - 1417
LB - TELB043504
ILN - 2619984
site1 - PASS
site2 - PASS
</t>
        </r>
      </text>
    </comment>
    <comment ref="H83" authorId="1">
      <text>
        <r>
          <rPr>
            <b/>
            <sz val="9"/>
            <color indexed="81"/>
            <rFont val="Tahoma"/>
            <family val="2"/>
          </rPr>
          <t xml:space="preserve">FZARA:
05/15/18
2 of 2 sites passing consistently
TESTER - HP24
PDL - UD 20 144
TP - 436Y_F10_25
REV - 1412
LB - 0017588-BT-2
ILN - 4748976
site1 - PASS
site2 - PASS
</t>
        </r>
      </text>
    </comment>
    <comment ref="K83" authorId="4">
      <text>
        <r>
          <rPr>
            <b/>
            <sz val="9"/>
            <color indexed="81"/>
            <rFont val="Tahoma"/>
            <family val="2"/>
          </rPr>
          <t xml:space="preserve">FZARA:
05/15/18
2 of 2 sites passing consistently
TESTER - HP22
PDL - UD 20 144
TP - 436Y_F10_25
REV - 1412
LB - 0022509A-1
ILN - 4739440
site1 - PASS
site2 - PASS
</t>
        </r>
      </text>
    </comment>
    <comment ref="L83" authorId="1">
      <text>
        <r>
          <rPr>
            <b/>
            <sz val="9"/>
            <color indexed="81"/>
            <rFont val="Tahoma"/>
            <family val="2"/>
          </rPr>
          <t xml:space="preserve">FZARA:
11/28/16
2 of 2 sites passing consistently
TESTER - HP12
PDL - UD 20 144
TP - 436Y_F10_25
REV - 1411
LB - 0017588-BT-1
ILN - 3222074
site1 - PASS
site2 - PASS
</t>
        </r>
      </text>
    </comment>
    <comment ref="N83" authorId="5">
      <text>
        <r>
          <rPr>
            <b/>
            <sz val="8"/>
            <color indexed="81"/>
            <rFont val="Tahoma"/>
            <family val="2"/>
          </rPr>
          <t xml:space="preserve">FZARA:
03/05/16
2 of 2 sites passing consistently
TESTER - HP14
PDL - UD 20 144
TP - 436Y_F10_25
REV - 1407
LB - TELB043504
ILN - 2494709
site1 - PASS
site2 - PASS
</t>
        </r>
      </text>
    </comment>
    <comment ref="P83" authorId="8">
      <text>
        <r>
          <rPr>
            <b/>
            <sz val="9"/>
            <color indexed="81"/>
            <rFont val="Tahoma"/>
            <family val="2"/>
          </rPr>
          <t xml:space="preserve">FZARA:
11/29/17
2 of 2 sites passing consistently
TESTER - HP19
PDL - UD 20 144
TP - 436Y_F10_25
REV - 1412
LB - 0017588-BT-1
ILN - 4192599
site1 - PASS
site2 - PASS
</t>
        </r>
      </text>
    </comment>
    <comment ref="T83" authorId="8">
      <text>
        <r>
          <rPr>
            <b/>
            <sz val="9"/>
            <color indexed="81"/>
            <rFont val="Tahoma"/>
            <family val="2"/>
          </rPr>
          <t xml:space="preserve">FZARA:
01/10/17
2 of 2 sites passing consistently
TESTER - HP21
PDL - UD 20 144
TP - 436Y_F10_25
REV - 1407
LB - 0017588-BT-1
ILN - correl
site1 - PASS
site2 - PASS
</t>
        </r>
      </text>
    </comment>
    <comment ref="V83" authorId="1">
      <text>
        <r>
          <rPr>
            <b/>
            <sz val="9"/>
            <color indexed="81"/>
            <rFont val="Tahoma"/>
            <family val="2"/>
          </rPr>
          <t xml:space="preserve">FZARA:
05/21/18
2 of 2 sites passing consistently
TESTER - HP18
PDL - UD 20 144
TP - 436Y_F10_25
REV - 1412
LB - 0017588-BT-1
ILN - 4743746
site1 - PASS
site2 - PASS
</t>
        </r>
      </text>
    </comment>
    <comment ref="W83" authorId="1">
      <text>
        <r>
          <rPr>
            <b/>
            <sz val="9"/>
            <color indexed="81"/>
            <rFont val="Tahoma"/>
            <family val="2"/>
          </rPr>
          <t xml:space="preserve">EESGU:
06/29/18
2 of 2 sites passing consistently
TP - 436Y_F10_25
REV - 1412
LB - 0017588-BT-1
ILN - CORREL
site1 - PASS
site2 - PASS
</t>
        </r>
      </text>
    </comment>
    <comment ref="Y83" authorId="3">
      <text>
        <r>
          <rPr>
            <b/>
            <sz val="9"/>
            <color indexed="81"/>
            <rFont val="Tahoma"/>
            <family val="2"/>
          </rPr>
          <t>4/26 - all sites failed E2_life_first_FT c/o JWHa</t>
        </r>
      </text>
    </comment>
    <comment ref="Z83" authorId="3">
      <text>
        <r>
          <rPr>
            <b/>
            <sz val="9"/>
            <color indexed="81"/>
            <rFont val="Tahoma"/>
            <family val="2"/>
          </rPr>
          <t>CAMES: 10/26 IO_TOGGLE</t>
        </r>
      </text>
    </comment>
    <comment ref="I84" authorId="1">
      <text>
        <r>
          <rPr>
            <b/>
            <sz val="9"/>
            <color indexed="81"/>
            <rFont val="Tahoma"/>
            <family val="2"/>
          </rPr>
          <t xml:space="preserve">FZARA:
02/27/17
2 of 2 sites passing consistently
TESTER - HP07
PDL - C1 07 132
TP - 436Y_F10_25
REV - 1411
LB - 0017527-BT-1
ILN - 3436988
site1 - PASS
site2 - PASS
</t>
        </r>
      </text>
    </comment>
    <comment ref="T84" authorId="1">
      <text>
        <r>
          <rPr>
            <b/>
            <sz val="9"/>
            <color indexed="81"/>
            <rFont val="Tahoma"/>
            <family val="2"/>
          </rPr>
          <t xml:space="preserve">FZARA:
06/26/17
2 of 2 sites passing consistently
TESTER - HP21
PDL - C1 07 132
TP - 436Y_F10_25
REV - 1411
LB - 0017527-BT-2
ILN - 3794134
site1 - PASS
site2 - PASS
</t>
        </r>
      </text>
    </comment>
    <comment ref="X84" authorId="2">
      <text>
        <r>
          <rPr>
            <b/>
            <sz val="9"/>
            <color indexed="81"/>
            <rFont val="Tahoma"/>
            <family val="2"/>
          </rPr>
          <t>05/31 - All Sites failed by ADC1</t>
        </r>
      </text>
    </comment>
    <comment ref="Y84" authorId="3">
      <text>
        <r>
          <rPr>
            <b/>
            <sz val="9"/>
            <color indexed="81"/>
            <rFont val="Tahoma"/>
            <family val="2"/>
          </rPr>
          <t>SB 13 per JWHa = 11/19/15</t>
        </r>
      </text>
    </comment>
    <comment ref="G85" authorId="6">
      <text>
        <r>
          <rPr>
            <b/>
            <sz val="9"/>
            <color indexed="81"/>
            <rFont val="Tahoma"/>
            <family val="2"/>
          </rPr>
          <t>EESGU: PASSED 
3/2/2018
4 SITES
ILN: 4518497
REV: 1301
0017428A-BT-3</t>
        </r>
      </text>
    </comment>
    <comment ref="J85" authorId="6">
      <text>
        <r>
          <rPr>
            <b/>
            <sz val="9"/>
            <color indexed="81"/>
            <rFont val="Tahoma"/>
            <family val="2"/>
          </rPr>
          <t>EESGU: PASSED 
3/8/2018
4 SITES
ILN: 3497126
REV: 1209
LB: 0017428a-bt-1</t>
        </r>
      </text>
    </comment>
    <comment ref="L85" authorId="3">
      <text>
        <r>
          <rPr>
            <b/>
            <sz val="9"/>
            <color indexed="81"/>
            <rFont val="Tahoma"/>
            <family val="2"/>
          </rPr>
          <t>EESGU: PASSED 
4/5/2018
site3 (over rejection) - SBIN676 Vlcdsegm8_ext
ILN: 4620259
REV: 1301
0017428A-BT-2</t>
        </r>
      </text>
    </comment>
    <comment ref="N85" authorId="6">
      <text>
        <r>
          <rPr>
            <b/>
            <sz val="9"/>
            <color indexed="81"/>
            <rFont val="Tahoma"/>
            <family val="2"/>
          </rPr>
          <t>EESGU: PASSED 
3/22/2018
4 SITES
ILN: 4518497
REV: 1301
0017428A-BT-3</t>
        </r>
      </text>
    </comment>
    <comment ref="O85" authorId="6">
      <text>
        <r>
          <rPr>
            <b/>
            <sz val="9"/>
            <color indexed="81"/>
            <rFont val="Tahoma"/>
            <family val="2"/>
          </rPr>
          <t>EESGU: PASSED 
3/8/2016
4 SITES
ILN: 2498334
REV: 0205
LB: TELB044160</t>
        </r>
      </text>
    </comment>
    <comment ref="Q85" authorId="6">
      <text>
        <r>
          <rPr>
            <b/>
            <sz val="9"/>
            <color indexed="81"/>
            <rFont val="Tahoma"/>
            <family val="2"/>
          </rPr>
          <t>EESGU: PASSED 
5/16/2018
4 SITES
ILN: 4748978
REV: 1301
0017428A-BT-2</t>
        </r>
      </text>
    </comment>
    <comment ref="R85" authorId="3">
      <text>
        <r>
          <rPr>
            <b/>
            <sz val="9"/>
            <color indexed="81"/>
            <rFont val="Tahoma"/>
            <family val="2"/>
          </rPr>
          <t>EESGU: PASSED 
9/27/2017
site2 (over rejection) - SBIN458 IOPD_voh_100p
ILN: 4093803
REV: 1301
0017428a-bt-1</t>
        </r>
      </text>
    </comment>
    <comment ref="T85" authorId="11">
      <text>
        <r>
          <rPr>
            <b/>
            <sz val="9"/>
            <color indexed="81"/>
            <rFont val="Tahoma"/>
            <family val="2"/>
          </rPr>
          <t>Paul Dean Albert Mendoza:</t>
        </r>
        <r>
          <rPr>
            <sz val="9"/>
            <color indexed="81"/>
            <rFont val="Tahoma"/>
            <family val="2"/>
          </rPr>
          <t xml:space="preserve">
10/7/2018
TP Rev: 1301
No available channel 20302 for virtual pin.</t>
        </r>
      </text>
    </comment>
    <comment ref="U85" authorId="15">
      <text>
        <r>
          <rPr>
            <b/>
            <sz val="9"/>
            <color indexed="81"/>
            <rFont val="Tahoma"/>
            <family val="2"/>
          </rPr>
          <t>EESGU:
Hardware not compatible due to channel 126 not installed in tester.</t>
        </r>
      </text>
    </comment>
    <comment ref="V85" authorId="15">
      <text>
        <r>
          <rPr>
            <b/>
            <sz val="9"/>
            <color indexed="81"/>
            <rFont val="Tahoma"/>
            <family val="2"/>
          </rPr>
          <t>EESGU:
Hardware not compatible due to channel 126 not installed in tester.</t>
        </r>
      </text>
    </comment>
    <comment ref="W85" authorId="15">
      <text>
        <r>
          <rPr>
            <b/>
            <sz val="9"/>
            <color indexed="81"/>
            <rFont val="Tahoma"/>
            <family val="2"/>
          </rPr>
          <t>EESGU:
Hardware not compatible due to channel 126 not installed in tester.</t>
        </r>
      </text>
    </comment>
    <comment ref="X85" authorId="2">
      <text>
        <r>
          <rPr>
            <b/>
            <sz val="9"/>
            <color indexed="81"/>
            <rFont val="Tahoma"/>
            <family val="2"/>
          </rPr>
          <t>10/9 - DMAS ERROR, NOT ENOUGH MEMORY</t>
        </r>
      </text>
    </comment>
    <comment ref="Y85" authorId="2">
      <text>
        <r>
          <rPr>
            <b/>
            <sz val="9"/>
            <color indexed="81"/>
            <rFont val="Tahoma"/>
            <family val="2"/>
          </rPr>
          <t xml:space="preserve">JCORP
DMAS ERROR, Not enough memory
</t>
        </r>
        <r>
          <rPr>
            <sz val="9"/>
            <color indexed="81"/>
            <rFont val="Tahoma"/>
            <family val="2"/>
          </rPr>
          <t xml:space="preserve">
</t>
        </r>
      </text>
    </comment>
    <comment ref="Z85" authorId="2">
      <text>
        <r>
          <rPr>
            <b/>
            <sz val="9"/>
            <color indexed="81"/>
            <rFont val="Tahoma"/>
            <family val="2"/>
          </rPr>
          <t>7/27- DMAS ERROR, NOT ENOUGH MEMORY</t>
        </r>
      </text>
    </comment>
    <comment ref="AA85" authorId="2">
      <text>
        <r>
          <rPr>
            <b/>
            <sz val="9"/>
            <color indexed="81"/>
            <rFont val="Tahoma"/>
            <family val="2"/>
          </rPr>
          <t>10/9 - DMAS ERROR, NOT ENOUGH MEMORY</t>
        </r>
      </text>
    </comment>
    <comment ref="AB85" authorId="2">
      <text>
        <r>
          <rPr>
            <b/>
            <sz val="9"/>
            <color indexed="81"/>
            <rFont val="Tahoma"/>
            <family val="2"/>
          </rPr>
          <t>10/9 - DMAS ERROR, NOT ENOUGH MEMORY</t>
        </r>
      </text>
    </comment>
    <comment ref="AD85" authorId="1">
      <text>
        <r>
          <rPr>
            <b/>
            <sz val="9"/>
            <color indexed="81"/>
            <rFont val="Tahoma"/>
            <family val="2"/>
          </rPr>
          <t>Frank Adrian Zaragoza:</t>
        </r>
        <r>
          <rPr>
            <sz val="9"/>
            <color indexed="81"/>
            <rFont val="Tahoma"/>
            <family val="2"/>
          </rPr>
          <t xml:space="preserve">
09/09/2018
TESTER - HP31  
PDL - UD 14 100   
TP - 437A_F10_25   
REV - 1301   
ILN - 5082646
DMAS - not enough memory for vector area</t>
        </r>
      </text>
    </comment>
    <comment ref="H86" authorId="6">
      <text>
        <r>
          <rPr>
            <b/>
            <sz val="9"/>
            <color indexed="81"/>
            <rFont val="Tahoma"/>
            <family val="2"/>
          </rPr>
          <t>EESGU: PASSED 
5/5/2018
2 SITES
ILN: 4710355
REV: 1301
0017588-BT-1</t>
        </r>
      </text>
    </comment>
    <comment ref="P86" authorId="6">
      <text>
        <r>
          <rPr>
            <b/>
            <sz val="9"/>
            <color indexed="81"/>
            <rFont val="Tahoma"/>
            <family val="2"/>
          </rPr>
          <t>EESGU: PASSED 
1/10/2017
2 SITES
ILN: 3322707
REV: 1209
0017588-BT-2</t>
        </r>
      </text>
    </comment>
    <comment ref="V86" authorId="16">
      <text>
        <r>
          <rPr>
            <b/>
            <sz val="9"/>
            <color indexed="81"/>
            <rFont val="Tahoma"/>
            <family val="2"/>
          </rPr>
          <t>JABDU:</t>
        </r>
        <r>
          <rPr>
            <sz val="9"/>
            <color indexed="81"/>
            <rFont val="Tahoma"/>
            <family val="2"/>
          </rPr>
          <t xml:space="preserve">
08/20/2018
</t>
        </r>
        <r>
          <rPr>
            <b/>
            <sz val="9"/>
            <color indexed="81"/>
            <rFont val="Tahoma"/>
            <family val="2"/>
          </rPr>
          <t xml:space="preserve">ILN: </t>
        </r>
        <r>
          <rPr>
            <sz val="9"/>
            <color indexed="81"/>
            <rFont val="Tahoma"/>
            <family val="2"/>
          </rPr>
          <t xml:space="preserve">Correl
</t>
        </r>
        <r>
          <rPr>
            <b/>
            <sz val="9"/>
            <color indexed="81"/>
            <rFont val="Tahoma"/>
            <family val="2"/>
          </rPr>
          <t xml:space="preserve">PKG: </t>
        </r>
        <r>
          <rPr>
            <sz val="9"/>
            <color indexed="81"/>
            <rFont val="Tahoma"/>
            <family val="2"/>
          </rPr>
          <t xml:space="preserve">UD 20 144
</t>
        </r>
        <r>
          <rPr>
            <b/>
            <sz val="9"/>
            <color indexed="81"/>
            <rFont val="Tahoma"/>
            <family val="2"/>
          </rPr>
          <t>rev</t>
        </r>
        <r>
          <rPr>
            <sz val="9"/>
            <color indexed="81"/>
            <rFont val="Tahoma"/>
            <family val="2"/>
          </rPr>
          <t xml:space="preserve">: 1301
</t>
        </r>
        <r>
          <rPr>
            <b/>
            <sz val="9"/>
            <color indexed="81"/>
            <rFont val="Tahoma"/>
            <family val="2"/>
          </rPr>
          <t>LB:</t>
        </r>
        <r>
          <rPr>
            <sz val="9"/>
            <color indexed="81"/>
            <rFont val="Tahoma"/>
            <family val="2"/>
          </rPr>
          <t xml:space="preserve">TELB044117
2/2 Sites </t>
        </r>
        <r>
          <rPr>
            <b/>
            <sz val="9"/>
            <color indexed="81"/>
            <rFont val="Tahoma"/>
            <family val="2"/>
          </rPr>
          <t>PASSED</t>
        </r>
        <r>
          <rPr>
            <sz val="9"/>
            <color indexed="81"/>
            <rFont val="Tahoma"/>
            <family val="2"/>
          </rPr>
          <t xml:space="preserve"> consistently</t>
        </r>
      </text>
    </comment>
    <comment ref="Y86" authorId="2">
      <text>
        <r>
          <rPr>
            <b/>
            <sz val="9"/>
            <color indexed="81"/>
            <rFont val="Tahoma"/>
            <family val="2"/>
          </rPr>
          <t>JCORP
June 23, 2018
2/2 failed
ADC minmax</t>
        </r>
      </text>
    </comment>
    <comment ref="Z86" authorId="3">
      <text>
        <r>
          <rPr>
            <b/>
            <sz val="9"/>
            <color indexed="81"/>
            <rFont val="Tahoma"/>
            <family val="2"/>
          </rPr>
          <t>CAMES: 10/26 FAILED ADC1_MINMAX</t>
        </r>
      </text>
    </comment>
    <comment ref="F87" authorId="6">
      <text>
        <r>
          <rPr>
            <b/>
            <sz val="9"/>
            <color indexed="81"/>
            <rFont val="Tahoma"/>
            <family val="2"/>
          </rPr>
          <t>EESGU: PASSED 
4/23/2018
2 SITES
ILN: 4644548
REV: 1301
0017527-BT-3</t>
        </r>
      </text>
    </comment>
    <comment ref="I87" authorId="6">
      <text>
        <r>
          <rPr>
            <b/>
            <sz val="9"/>
            <color indexed="81"/>
            <rFont val="Tahoma"/>
            <family val="2"/>
          </rPr>
          <t>EESGU: PASSED 
3/5/2018
2 SITES
ILN: 4528199
REV: 1301
0017527-BT-2</t>
        </r>
      </text>
    </comment>
    <comment ref="J87" authorId="6">
      <text>
        <r>
          <rPr>
            <b/>
            <sz val="9"/>
            <color indexed="81"/>
            <rFont val="Tahoma"/>
            <family val="2"/>
          </rPr>
          <t>EESGU: PASSED
11/9/2017
2 SITES
ILN: 4193661
REV: 1301
0017527-BT-2</t>
        </r>
      </text>
    </comment>
    <comment ref="O87" authorId="6">
      <text>
        <r>
          <rPr>
            <b/>
            <sz val="9"/>
            <color indexed="81"/>
            <rFont val="Tahoma"/>
            <family val="2"/>
          </rPr>
          <t>EESGU: PASSED 
6/16/2017
2 SITES
ILN: 3773732
REV: 1301
0017527-BT-3</t>
        </r>
      </text>
    </comment>
    <comment ref="R87" authorId="3">
      <text>
        <r>
          <rPr>
            <b/>
            <sz val="9"/>
            <color indexed="81"/>
            <rFont val="Tahoma"/>
            <family val="2"/>
          </rPr>
          <t>Cena, Nafson:</t>
        </r>
        <r>
          <rPr>
            <sz val="9"/>
            <color indexed="81"/>
            <rFont val="Tahoma"/>
            <family val="2"/>
          </rPr>
          <t xml:space="preserve">
05/28/17
DEVICE NOT QUALIFIED
FAILING @ OS - OPEN PINS</t>
        </r>
      </text>
    </comment>
    <comment ref="T87" authorId="6">
      <text>
        <r>
          <rPr>
            <b/>
            <sz val="9"/>
            <color indexed="81"/>
            <rFont val="Tahoma"/>
            <family val="2"/>
          </rPr>
          <t>EESGU: PASSED 
7/11/2017
2 SITES
ILN: 3881723
REV: 1301
0017527-BT-3</t>
        </r>
      </text>
    </comment>
    <comment ref="W87" authorId="3">
      <text>
        <r>
          <rPr>
            <b/>
            <sz val="9"/>
            <color indexed="81"/>
            <rFont val="Tahoma"/>
            <family val="2"/>
          </rPr>
          <t>FZARA:   
6/19/2018   
0 out of 2 sites   
TESTER - HP13   
PDL - C1 07 132   
TP - 437A_F10_25   
REV - 1301   
LB - 0017527-BT-1 / 0017527-BT-2   
ILN - 4780861   
site1 - open_suck   
site2 - INTERMITENTLY FAILING IO_TOGG   
need to verify using loadboard /3 to define TESTER ISSUE</t>
        </r>
      </text>
    </comment>
    <comment ref="X87" authorId="2">
      <text>
        <r>
          <rPr>
            <b/>
            <sz val="9"/>
            <color indexed="81"/>
            <rFont val="Tahoma"/>
            <family val="2"/>
          </rPr>
          <t>04/21 - All Sites failed by ADC 16c</t>
        </r>
      </text>
    </comment>
    <comment ref="Y87" authorId="2">
      <text>
        <r>
          <rPr>
            <b/>
            <sz val="9"/>
            <color indexed="81"/>
            <rFont val="Tahoma"/>
            <family val="2"/>
          </rPr>
          <t>04/21 - All Sites failed by ADC 16c</t>
        </r>
      </text>
    </comment>
    <comment ref="F88" authorId="6">
      <text>
        <r>
          <rPr>
            <b/>
            <sz val="9"/>
            <color indexed="81"/>
            <rFont val="Tahoma"/>
            <family val="2"/>
          </rPr>
          <t>EESGU: PASSED 
1/16/2018
8 - SITES
ILN: 4361304
REV: 1301
0019282-BT-4</t>
        </r>
      </text>
    </comment>
    <comment ref="Z88" authorId="4">
      <text>
        <r>
          <rPr>
            <b/>
            <sz val="9"/>
            <color indexed="81"/>
            <rFont val="Tahoma"/>
            <family val="2"/>
          </rPr>
          <t xml:space="preserve">Jhibraiil Abdulla:
</t>
        </r>
        <r>
          <rPr>
            <sz val="9"/>
            <color indexed="81"/>
            <rFont val="Tahoma"/>
            <family val="2"/>
          </rPr>
          <t xml:space="preserve">
Error: Not enough memory for vector area</t>
        </r>
      </text>
    </comment>
    <comment ref="AC88" authorId="4">
      <text>
        <r>
          <rPr>
            <b/>
            <sz val="9"/>
            <color indexed="81"/>
            <rFont val="Tahoma"/>
            <family val="2"/>
          </rPr>
          <t xml:space="preserve">Ephraim Nicole Esguerra:
</t>
        </r>
        <r>
          <rPr>
            <sz val="9"/>
            <color indexed="81"/>
            <rFont val="Tahoma"/>
            <family val="2"/>
          </rPr>
          <t xml:space="preserve">
Error: Not enough memory for vector area</t>
        </r>
      </text>
    </comment>
    <comment ref="F89" authorId="6">
      <text>
        <r>
          <rPr>
            <b/>
            <sz val="9"/>
            <color indexed="81"/>
            <rFont val="Tahoma"/>
            <family val="2"/>
          </rPr>
          <t>EESGU: PASSED 
4 SITES
ILN: 4618620/1
REV: 1006
0021257-1</t>
        </r>
      </text>
    </comment>
    <comment ref="I89" authorId="6">
      <text>
        <r>
          <rPr>
            <b/>
            <sz val="9"/>
            <color indexed="81"/>
            <rFont val="Tahoma"/>
            <family val="2"/>
          </rPr>
          <t>EESGU: PASSED 
8/4/2017
4 SITES
ILN: 3919617
REV: 1005
0021257-1</t>
        </r>
      </text>
    </comment>
    <comment ref="J89" authorId="6">
      <text>
        <r>
          <rPr>
            <b/>
            <sz val="9"/>
            <color indexed="81"/>
            <rFont val="Tahoma"/>
            <family val="2"/>
          </rPr>
          <t>EESGU: PASSED 
12/13/2017
4 SITES
ILN: 4296375
REV: 1006
0021257-1</t>
        </r>
      </text>
    </comment>
    <comment ref="K89" authorId="6">
      <text>
        <r>
          <rPr>
            <b/>
            <sz val="9"/>
            <color indexed="81"/>
            <rFont val="Tahoma"/>
            <family val="2"/>
          </rPr>
          <t>EESGU: PASSED 
11/18/2017
4 SITES
ILN: 4203290
REV: 1006
0021257-3</t>
        </r>
      </text>
    </comment>
    <comment ref="O89" authorId="6">
      <text>
        <r>
          <rPr>
            <b/>
            <sz val="9"/>
            <color indexed="81"/>
            <rFont val="Tahoma"/>
            <family val="2"/>
          </rPr>
          <t>EESGU: PASSED 
7/17/2017
4 SITES
ILN: 3888296
REV: 1005
0021257-1</t>
        </r>
      </text>
    </comment>
    <comment ref="T89" authorId="6">
      <text>
        <r>
          <rPr>
            <b/>
            <sz val="9"/>
            <color indexed="81"/>
            <rFont val="Tahoma"/>
            <family val="2"/>
          </rPr>
          <t>EESGU: PASSED 
10/10/2017
4 SITES
ILN: 4109563/1
REV: 1006
0021257-1</t>
        </r>
      </text>
    </comment>
    <comment ref="U89" authorId="15">
      <text>
        <r>
          <rPr>
            <b/>
            <sz val="9"/>
            <color indexed="81"/>
            <rFont val="Tahoma"/>
            <family val="2"/>
          </rPr>
          <t>EESGU:
Hardware not compatible due to no 127 available on tester.</t>
        </r>
      </text>
    </comment>
    <comment ref="V89" authorId="15">
      <text>
        <r>
          <rPr>
            <b/>
            <sz val="9"/>
            <color indexed="81"/>
            <rFont val="Tahoma"/>
            <family val="2"/>
          </rPr>
          <t>EESGU:
Hardware not compatible due to no 127 available on tester.</t>
        </r>
      </text>
    </comment>
    <comment ref="W89" authorId="15">
      <text>
        <r>
          <rPr>
            <b/>
            <sz val="9"/>
            <color indexed="81"/>
            <rFont val="Tahoma"/>
            <family val="2"/>
          </rPr>
          <t>EESGU:
Hardware not compatible due to no 127 available on tester.</t>
        </r>
      </text>
    </comment>
    <comment ref="X89" authorId="8">
      <text>
        <r>
          <rPr>
            <b/>
            <sz val="9"/>
            <color indexed="81"/>
            <rFont val="Tahoma"/>
            <family val="2"/>
          </rPr>
          <t xml:space="preserve">GALEJ
05/25/2018
for re-validation. DD.pin now available on new TP REV
Passed but no DD.pin
441B
Passed 4/4
LB: TELB042777
Units Used: Correl
Rev Used: 1003
441B_REV1004
latest revision for stable yield is not loading on PS800 testers due to license issue.
DISQUALIFIED until test program / tester is compatible
</t>
        </r>
      </text>
    </comment>
    <comment ref="Y89" authorId="6">
      <text>
        <r>
          <rPr>
            <b/>
            <sz val="9"/>
            <color indexed="81"/>
            <rFont val="Tahoma"/>
            <family val="2"/>
          </rPr>
          <t>05/24/2018
For re-validation due to DD.pin available on  new REV TP
442 DD.PIN ERROR</t>
        </r>
      </text>
    </comment>
    <comment ref="Z89" authorId="6">
      <text>
        <r>
          <rPr>
            <b/>
            <sz val="9"/>
            <color indexed="81"/>
            <rFont val="Tahoma"/>
            <family val="2"/>
          </rPr>
          <t>05/24/2018
For re-validation due to DD.pin available on  new REV TP
442 DD.PIN ERROR</t>
        </r>
      </text>
    </comment>
    <comment ref="AA89" authorId="6">
      <text>
        <r>
          <rPr>
            <b/>
            <sz val="9"/>
            <color indexed="81"/>
            <rFont val="Tahoma"/>
            <family val="2"/>
          </rPr>
          <t>05/24/2018
For re-validation due to DD.pin available on  new REV TP
442 DD.PIN ERROR</t>
        </r>
      </text>
    </comment>
    <comment ref="AB89" authorId="6">
      <text>
        <r>
          <rPr>
            <b/>
            <sz val="9"/>
            <color indexed="81"/>
            <rFont val="Tahoma"/>
            <family val="2"/>
          </rPr>
          <t>05/24/2018
For re-validation due to DD.pin available on  new REV TP
442 DD.PIN ERROR</t>
        </r>
      </text>
    </comment>
    <comment ref="AC89" authorId="6">
      <text>
        <r>
          <rPr>
            <b/>
            <sz val="9"/>
            <color indexed="81"/>
            <rFont val="Tahoma"/>
            <family val="2"/>
          </rPr>
          <t>05/24/2018
For re-validation due to DD.pin available on  new REV TP
442 DD.PIN ERROR</t>
        </r>
      </text>
    </comment>
    <comment ref="AD89" authorId="6">
      <text>
        <r>
          <rPr>
            <b/>
            <sz val="9"/>
            <color indexed="81"/>
            <rFont val="Tahoma"/>
            <family val="2"/>
          </rPr>
          <t>05/24/2018
For re-validation due to DD.pin available on  new REV TP
442 DD.PIN ERROR</t>
        </r>
      </text>
    </comment>
    <comment ref="AE89" authorId="6">
      <text>
        <r>
          <rPr>
            <b/>
            <sz val="9"/>
            <color indexed="81"/>
            <rFont val="Tahoma"/>
            <family val="2"/>
          </rPr>
          <t>05/24/2018
For re-validation due to DD.pin available on  new REV TP
442 DD.PIN ERROR</t>
        </r>
      </text>
    </comment>
    <comment ref="AF89" authorId="6">
      <text>
        <r>
          <rPr>
            <b/>
            <sz val="9"/>
            <color indexed="81"/>
            <rFont val="Tahoma"/>
            <family val="2"/>
          </rPr>
          <t>05/24/2018
For re-validation due to DD.pin available on  new REV TP
442 DD.PIN ERROR</t>
        </r>
      </text>
    </comment>
    <comment ref="AU89" authorId="6">
      <text>
        <r>
          <rPr>
            <b/>
            <sz val="9"/>
            <color indexed="81"/>
            <rFont val="Tahoma"/>
            <family val="2"/>
          </rPr>
          <t>441 DD.PIN ERROR</t>
        </r>
      </text>
    </comment>
    <comment ref="F90" authorId="6">
      <text>
        <r>
          <rPr>
            <b/>
            <sz val="9"/>
            <color indexed="81"/>
            <rFont val="Tahoma"/>
            <family val="2"/>
          </rPr>
          <t>EESGU: PASSED 
8/16/2017
2 SITES
ILN: 3971005
REV: 1006
0023281-1</t>
        </r>
      </text>
    </comment>
    <comment ref="U90" authorId="6">
      <text>
        <r>
          <rPr>
            <b/>
            <sz val="9"/>
            <color indexed="81"/>
            <rFont val="Tahoma"/>
            <family val="2"/>
          </rPr>
          <t>EESGU: PASSED 
4/13/2018
2 SITES
ILN: 4546561/2
REV: 1006
0023281-1</t>
        </r>
      </text>
    </comment>
    <comment ref="X90" authorId="4">
      <text>
        <r>
          <rPr>
            <b/>
            <sz val="9"/>
            <color indexed="81"/>
            <rFont val="Tahoma"/>
            <family val="2"/>
          </rPr>
          <t xml:space="preserve">FZARA:
device is passing 2 of 2 sites but encountering over rejection during production run
due to 
SB227 - 334 IO_volX = around 30%
invalid rejects.
EMANT:
07/25/18
2 of 2 sites passed
</t>
        </r>
      </text>
    </comment>
    <comment ref="Y90" authorId="6">
      <text>
        <r>
          <rPr>
            <b/>
            <sz val="9"/>
            <color indexed="81"/>
            <rFont val="Tahoma"/>
            <family val="2"/>
          </rPr>
          <t>05/24/2018
For re-validation due to DD.pin available on  new REV TP
442 DD.PIN ERROR</t>
        </r>
      </text>
    </comment>
    <comment ref="Z90" authorId="6">
      <text>
        <r>
          <rPr>
            <b/>
            <sz val="9"/>
            <color indexed="81"/>
            <rFont val="Tahoma"/>
            <family val="2"/>
          </rPr>
          <t>05/24/2018
For re-validation due to DD.pin available on  new REV TP
442 DD.PIN ERROR</t>
        </r>
      </text>
    </comment>
    <comment ref="AA90" authorId="6">
      <text>
        <r>
          <rPr>
            <b/>
            <sz val="9"/>
            <color indexed="81"/>
            <rFont val="Tahoma"/>
            <family val="2"/>
          </rPr>
          <t>05/24/2018
For re-validation due to DD.pin available on  new REV TP
442 DD.PIN ERROR</t>
        </r>
      </text>
    </comment>
    <comment ref="AB90" authorId="6">
      <text>
        <r>
          <rPr>
            <b/>
            <sz val="9"/>
            <color indexed="81"/>
            <rFont val="Tahoma"/>
            <family val="2"/>
          </rPr>
          <t>05/24/2018
For re-validation due to DD.pin available on  new REV TP
442 DD.PIN ERROR</t>
        </r>
      </text>
    </comment>
    <comment ref="AC90" authorId="6">
      <text>
        <r>
          <rPr>
            <b/>
            <sz val="9"/>
            <color indexed="81"/>
            <rFont val="Tahoma"/>
            <family val="2"/>
          </rPr>
          <t>05/24/2018
For re-validation due to DD.pin available on  new REV TP
442 DD.PIN ERROR</t>
        </r>
      </text>
    </comment>
    <comment ref="AD90" authorId="6">
      <text>
        <r>
          <rPr>
            <b/>
            <sz val="9"/>
            <color indexed="81"/>
            <rFont val="Tahoma"/>
            <family val="2"/>
          </rPr>
          <t>05/24/2018
For re-validation due to DD.pin available on  new REV TP
442 DD.PIN ERROR</t>
        </r>
      </text>
    </comment>
    <comment ref="AE90" authorId="6">
      <text>
        <r>
          <rPr>
            <b/>
            <sz val="9"/>
            <color indexed="81"/>
            <rFont val="Tahoma"/>
            <family val="2"/>
          </rPr>
          <t>05/24/2018
For re-validation due to DD.pin available on  new REV TP
442 DD.PIN ERROR</t>
        </r>
      </text>
    </comment>
    <comment ref="AF90" authorId="6">
      <text>
        <r>
          <rPr>
            <b/>
            <sz val="9"/>
            <color indexed="81"/>
            <rFont val="Tahoma"/>
            <family val="2"/>
          </rPr>
          <t>05/24/2018
For re-validation due to DD.pin available on  new REV TP
442 DD.PIN ERROR</t>
        </r>
      </text>
    </comment>
    <comment ref="AU90" authorId="6">
      <text>
        <r>
          <rPr>
            <b/>
            <sz val="9"/>
            <color indexed="81"/>
            <rFont val="Tahoma"/>
            <family val="2"/>
          </rPr>
          <t>441 DD.PIN ERROR</t>
        </r>
      </text>
    </comment>
    <comment ref="G91" authorId="6">
      <text>
        <r>
          <rPr>
            <b/>
            <sz val="9"/>
            <color indexed="81"/>
            <rFont val="Tahoma"/>
            <family val="2"/>
          </rPr>
          <t>EESGU: PASSED 
3/17/2018
4 SITES
ILN: 4549888
REV: 1006
0020568-2</t>
        </r>
      </text>
    </comment>
    <comment ref="H91" authorId="9">
      <text>
        <r>
          <rPr>
            <b/>
            <sz val="9"/>
            <color indexed="81"/>
            <rFont val="Tahoma"/>
            <family val="2"/>
          </rPr>
          <t>King Brian Oliver Macaraeg:</t>
        </r>
        <r>
          <rPr>
            <sz val="9"/>
            <color indexed="81"/>
            <rFont val="Tahoma"/>
            <family val="2"/>
          </rPr>
          <t xml:space="preserve">
ILN: 4857582
Sites: 4/4 sites
Prg: 441B_F10_25
REV Used: 1006
LB Used: 0020568-4</t>
        </r>
      </text>
    </comment>
    <comment ref="J91" authorId="6">
      <text>
        <r>
          <rPr>
            <b/>
            <sz val="9"/>
            <color indexed="81"/>
            <rFont val="Tahoma"/>
            <family val="2"/>
          </rPr>
          <t>EESGU: PASSED 
9/22/2017
4 SITES
ILN: 3001404
REV: 1002
0020568-3</t>
        </r>
      </text>
    </comment>
    <comment ref="K91" authorId="6">
      <text>
        <r>
          <rPr>
            <b/>
            <sz val="9"/>
            <color indexed="81"/>
            <rFont val="Tahoma"/>
            <family val="2"/>
          </rPr>
          <t>EESGU: PASSED 
5/9/2017
4 SITES
ILN: 3660698
REV: 1004
0020568-1</t>
        </r>
      </text>
    </comment>
    <comment ref="L91" authorId="6">
      <text>
        <r>
          <rPr>
            <b/>
            <sz val="9"/>
            <color indexed="81"/>
            <rFont val="Tahoma"/>
            <family val="2"/>
          </rPr>
          <t>EESGU: PASSED 
4/10/2018
4 SITES
ILN: 4612028
REV: 1006
0020568-3</t>
        </r>
      </text>
    </comment>
    <comment ref="N91" authorId="6">
      <text>
        <r>
          <rPr>
            <b/>
            <sz val="9"/>
            <color indexed="81"/>
            <rFont val="Tahoma"/>
            <family val="2"/>
          </rPr>
          <t>EESGU: PASSED 
1/29/2018
4 SITES
ILN: 4411398
REV: 1006
0020568-2</t>
        </r>
      </text>
    </comment>
    <comment ref="Q91" authorId="2">
      <text>
        <r>
          <rPr>
            <b/>
            <sz val="9"/>
            <color indexed="81"/>
            <rFont val="Tahoma"/>
            <family val="2"/>
          </rPr>
          <t>Paul M.:
10/21/2017
Lot:  Correl
TP:  441B_F10_25 rev. 1006
Result:  All sites (4/4) failed due to SB14 flh_tst_ews4_edata_first_ft (with pb3 failing pin)</t>
        </r>
      </text>
    </comment>
    <comment ref="R91" authorId="6">
      <text>
        <r>
          <rPr>
            <b/>
            <sz val="9"/>
            <color indexed="81"/>
            <rFont val="Tahoma"/>
            <family val="2"/>
          </rPr>
          <t>EESGU: PASSED 
3/28/2017
4 SITES
ILN: 3560542
REV: 1003
0020568-1</t>
        </r>
      </text>
    </comment>
    <comment ref="T91" authorId="6">
      <text>
        <r>
          <rPr>
            <b/>
            <sz val="9"/>
            <color indexed="81"/>
            <rFont val="Tahoma"/>
            <family val="2"/>
          </rPr>
          <t>EESGU: PASSED 
12/12/2017
4 SITES
ILN: 4315703
REV: 1006
020568-2</t>
        </r>
      </text>
    </comment>
    <comment ref="U91" authorId="15">
      <text>
        <r>
          <rPr>
            <b/>
            <sz val="9"/>
            <color indexed="81"/>
            <rFont val="Tahoma"/>
            <family val="2"/>
          </rPr>
          <t>EESGU:
Hardware not compatible due to Channel 127 not available</t>
        </r>
      </text>
    </comment>
    <comment ref="V91" authorId="15">
      <text>
        <r>
          <rPr>
            <b/>
            <sz val="9"/>
            <color indexed="81"/>
            <rFont val="Tahoma"/>
            <family val="2"/>
          </rPr>
          <t>EESGU:
Hardware not compatible due to Channel 127 not available</t>
        </r>
      </text>
    </comment>
    <comment ref="W91" authorId="15">
      <text>
        <r>
          <rPr>
            <b/>
            <sz val="9"/>
            <color indexed="81"/>
            <rFont val="Tahoma"/>
            <family val="2"/>
          </rPr>
          <t>EESGU:
Hardware not compatible due to Channel 127 not available</t>
        </r>
      </text>
    </comment>
    <comment ref="X91" authorId="6">
      <text>
        <r>
          <rPr>
            <b/>
            <sz val="9"/>
            <color indexed="81"/>
            <rFont val="Tahoma"/>
            <family val="2"/>
          </rPr>
          <t>05/24/2018
For re-validation due to DD.pin available on  new REV TP
442 DD.PIN ERROR</t>
        </r>
      </text>
    </comment>
    <comment ref="Y91" authorId="6">
      <text>
        <r>
          <rPr>
            <b/>
            <sz val="9"/>
            <color indexed="81"/>
            <rFont val="Tahoma"/>
            <family val="2"/>
          </rPr>
          <t>CAMES: 10/9 PASSED 2 SITES</t>
        </r>
      </text>
    </comment>
    <comment ref="Z91" authorId="11">
      <text>
        <r>
          <rPr>
            <b/>
            <sz val="9"/>
            <color indexed="81"/>
            <rFont val="Tahoma"/>
            <family val="2"/>
          </rPr>
          <t>Paul Dean Albert Mendoza:</t>
        </r>
        <r>
          <rPr>
            <sz val="9"/>
            <color indexed="81"/>
            <rFont val="Tahoma"/>
            <family val="2"/>
          </rPr>
          <t xml:space="preserve">
7/27/2018
Units Used:  Correl units
TargetDev: 32F412VET6$P4
TP: 441B_F10_25 rev1006
LB: TELB044262 &amp; TELB044863
Result:  3 out of 4 sites passed.  
Sites 1-3 passed.  
Site 4 failed due to SB274 "IO_vol8mA..".
Site 4 failure could be tester related as per verification.  Affected pin is pe5/11509.
</t>
        </r>
      </text>
    </comment>
    <comment ref="AA91" authorId="6">
      <text>
        <r>
          <rPr>
            <b/>
            <sz val="9"/>
            <color indexed="81"/>
            <rFont val="Tahoma"/>
            <family val="2"/>
          </rPr>
          <t>GALEJ: 12/01/17
PASSED 4/4 SITES
REV USED: 1006
LB USED: TELB0044863
UNITS: CORREL</t>
        </r>
      </text>
    </comment>
    <comment ref="AB91" authorId="6">
      <text>
        <r>
          <rPr>
            <b/>
            <sz val="9"/>
            <color indexed="81"/>
            <rFont val="Tahoma"/>
            <family val="2"/>
          </rPr>
          <t xml:space="preserve">CAMES: 8/22 FAILED ALL SITES
</t>
        </r>
        <r>
          <rPr>
            <sz val="9"/>
            <color indexed="81"/>
            <rFont val="Tahoma"/>
            <family val="2"/>
          </rPr>
          <t xml:space="preserve">
</t>
        </r>
      </text>
    </comment>
    <comment ref="AC91" authorId="6">
      <text>
        <r>
          <rPr>
            <b/>
            <sz val="9"/>
            <color indexed="81"/>
            <rFont val="Tahoma"/>
            <family val="2"/>
          </rPr>
          <t>05/24/2018
For re-validation due to DD.pin available on  new REV TP
442 DD.PIN ERROR</t>
        </r>
      </text>
    </comment>
    <comment ref="AD91" authorId="6">
      <text>
        <r>
          <rPr>
            <b/>
            <sz val="9"/>
            <color indexed="81"/>
            <rFont val="Tahoma"/>
            <family val="2"/>
          </rPr>
          <t>10/02/2018
part of PS800 qualification (10/2) 4 out of 4 sites passed consistently
05/24/2018
For re-validation due to DD.pin available on  new REV TP
442 DD.PIN ERROR</t>
        </r>
      </text>
    </comment>
    <comment ref="AE91" authorId="6">
      <text>
        <r>
          <rPr>
            <b/>
            <sz val="9"/>
            <color indexed="81"/>
            <rFont val="Tahoma"/>
            <family val="2"/>
          </rPr>
          <t>05/24/2018
For re-validation due to DD.pin available on  new REV TP
442 DD.PIN ERROR</t>
        </r>
      </text>
    </comment>
    <comment ref="AF91" authorId="10">
      <text>
        <r>
          <rPr>
            <b/>
            <sz val="9"/>
            <color indexed="81"/>
            <rFont val="Tahoma"/>
            <family val="2"/>
          </rPr>
          <t>PDAME:
8/2/2018
Units Used: Correl units (Good)
TargetDev: 32F412VGT6TR$P4
TP: 441B_F10_25 rev1008
LB: TELB044262
Result:  4/4 sites passed consistently at 10x looptests</t>
        </r>
      </text>
    </comment>
    <comment ref="H92" authorId="6">
      <text>
        <r>
          <rPr>
            <b/>
            <sz val="9"/>
            <color indexed="81"/>
            <rFont val="Tahoma"/>
            <family val="2"/>
          </rPr>
          <t>EESGU: PASSED 
4/28/2018
2 SITES
ILN: 4542395
REV: 1006
0019952-3</t>
        </r>
      </text>
    </comment>
    <comment ref="K92" authorId="6">
      <text>
        <r>
          <rPr>
            <b/>
            <sz val="9"/>
            <color indexed="81"/>
            <rFont val="Tahoma"/>
            <family val="2"/>
          </rPr>
          <t>EESGU: PASSED 
5/5/2018
2 SITES
ILN: 4686539
REV: 1006
0019952-4</t>
        </r>
      </text>
    </comment>
    <comment ref="L92" authorId="6">
      <text>
        <r>
          <rPr>
            <b/>
            <sz val="9"/>
            <color indexed="81"/>
            <rFont val="Tahoma"/>
            <family val="2"/>
          </rPr>
          <t>EESGU: PASSED 
8/28/2016
2 SITES
ILN: 4686539
REV: 1002
LB: 0019952-2</t>
        </r>
      </text>
    </comment>
    <comment ref="P92" authorId="6">
      <text>
        <r>
          <rPr>
            <b/>
            <sz val="9"/>
            <color indexed="81"/>
            <rFont val="Tahoma"/>
            <family val="2"/>
          </rPr>
          <t>EESGU: PASSED 
2/18/2018
2 SITES
ILN: 4444988
REV: 1006
0019952-4</t>
        </r>
      </text>
    </comment>
    <comment ref="U92" authorId="6">
      <text>
        <r>
          <rPr>
            <b/>
            <sz val="9"/>
            <color indexed="81"/>
            <rFont val="Tahoma"/>
            <family val="2"/>
          </rPr>
          <t>EESGU: PASSED 
5/18/2018
2 SITES
ILN: 3659262
REV: 1004
0019952-1</t>
        </r>
      </text>
    </comment>
    <comment ref="V92" authorId="6">
      <text>
        <r>
          <rPr>
            <b/>
            <sz val="9"/>
            <color indexed="81"/>
            <rFont val="Tahoma"/>
            <family val="2"/>
          </rPr>
          <t>EESGU: PASSED 
5/3/2018
2 SITES
ILN: 4557519
REV: 1006
0019952-1</t>
        </r>
      </text>
    </comment>
    <comment ref="W92" authorId="3">
      <text>
        <r>
          <rPr>
            <b/>
            <sz val="9"/>
            <color indexed="81"/>
            <rFont val="Tahoma"/>
            <family val="2"/>
          </rPr>
          <t xml:space="preserve">EESGU
6/21/2018   
TP - 441B_F10_25   
REV - 1006   
LB - 0019952-4
ILN - CORREL
site1 - flh_tst_ews4_edata_first_ft
site2 - flh_tst_ews4_edata_first_ft
</t>
        </r>
      </text>
    </comment>
    <comment ref="X92" authorId="6">
      <text>
        <r>
          <rPr>
            <b/>
            <sz val="9"/>
            <color indexed="81"/>
            <rFont val="Tahoma"/>
            <family val="2"/>
          </rPr>
          <t>05/24/2018
For re-validation due to DD.pin available on  new REV TP
442 DD.PIN ERROR</t>
        </r>
      </text>
    </comment>
    <comment ref="Y92" authorId="8">
      <text>
        <r>
          <rPr>
            <b/>
            <sz val="9"/>
            <color indexed="81"/>
            <rFont val="Tahoma"/>
            <family val="2"/>
          </rPr>
          <t>Mesias, Christian Andrew:</t>
        </r>
        <r>
          <rPr>
            <sz val="9"/>
            <color indexed="81"/>
            <rFont val="Tahoma"/>
            <family val="2"/>
          </rPr>
          <t xml:space="preserve">
2/1 - passed during eng'g mode; failed during prod mode due to SB492 pcm_p1_ram_200e100_S1_3V6_conso_uf_sb
LB: 0019952-4
TP: REV1003
Prod Lot: 03386955</t>
        </r>
      </text>
    </comment>
    <comment ref="Z92" authorId="6">
      <text>
        <r>
          <rPr>
            <b/>
            <sz val="9"/>
            <color indexed="81"/>
            <rFont val="Tahoma"/>
            <family val="2"/>
          </rPr>
          <t>05/24/2018
For re-validation due to DD.pin available on  new REV TP
442 DD.PIN ERROR</t>
        </r>
      </text>
    </comment>
    <comment ref="AA92" authorId="6">
      <text>
        <r>
          <rPr>
            <b/>
            <sz val="9"/>
            <color indexed="81"/>
            <rFont val="Tahoma"/>
            <family val="2"/>
          </rPr>
          <t>05/24/2018
For re-validation due to DD.pin available on  new REV TP
442 DD.PIN ERROR</t>
        </r>
      </text>
    </comment>
    <comment ref="AB92" authorId="6">
      <text>
        <r>
          <rPr>
            <b/>
            <sz val="9"/>
            <color indexed="81"/>
            <rFont val="Tahoma"/>
            <family val="2"/>
          </rPr>
          <t>05/24/2018
For re-validation due to DD.pin available on  new REV TP
442 DD.PIN ERROR</t>
        </r>
      </text>
    </comment>
    <comment ref="AC92" authorId="6">
      <text>
        <r>
          <rPr>
            <b/>
            <sz val="9"/>
            <color indexed="81"/>
            <rFont val="Tahoma"/>
            <family val="2"/>
          </rPr>
          <t>05/24/2018
For re-validation due to DD.pin available on  new REV TP
442 DD.PIN ERROR</t>
        </r>
      </text>
    </comment>
    <comment ref="AD92" authorId="6">
      <text>
        <r>
          <rPr>
            <b/>
            <sz val="9"/>
            <color indexed="81"/>
            <rFont val="Tahoma"/>
            <family val="2"/>
          </rPr>
          <t>05/24/2018
For re-validation due to DD.pin available on  new REV TP
442 DD.PIN ERROR</t>
        </r>
      </text>
    </comment>
    <comment ref="AE92" authorId="6">
      <text>
        <r>
          <rPr>
            <sz val="8"/>
            <color indexed="81"/>
            <rFont val="Calibri"/>
            <family val="2"/>
            <scheme val="minor"/>
          </rPr>
          <t>Paul Dean Albert Mendoza
4/27/2018:
Lot used:  4551262
TP:  441B-F10-25 rev1006
Loadboard: TELB042880
Tester:  HP-32
Result:
2/2 sites failed.  Site 1 was failing SB502 "idd_stby_rtcoff_3V6_conso_dc_sb".  Site 2 was failing SB503 "idd_stby_rtcoff_VBAT_3V6_conso_dc_sb".
Need to check if same issue with other LB.
Site 2 passing if site 2 is only used.</t>
        </r>
      </text>
    </comment>
    <comment ref="AF92" authorId="6">
      <text>
        <r>
          <rPr>
            <b/>
            <sz val="9"/>
            <color indexed="81"/>
            <rFont val="Tahoma"/>
            <family val="2"/>
          </rPr>
          <t>05/24/2018
For re-validation due to DD.pin available on  new REV TP
442 DD.PIN ERROR</t>
        </r>
      </text>
    </comment>
    <comment ref="AU92" authorId="6">
      <text>
        <r>
          <rPr>
            <b/>
            <sz val="9"/>
            <color indexed="81"/>
            <rFont val="Tahoma"/>
            <family val="2"/>
          </rPr>
          <t>441 DD.PIN ERROR</t>
        </r>
      </text>
    </comment>
    <comment ref="J93" authorId="6">
      <text>
        <r>
          <rPr>
            <b/>
            <sz val="9"/>
            <color indexed="81"/>
            <rFont val="Tahoma"/>
            <family val="2"/>
          </rPr>
          <t>EESGU: PASSED 
3/3/2017
4 SITES
ILN: 3474708
REV: 0208
0017428A-BT-1</t>
        </r>
      </text>
    </comment>
    <comment ref="K93" authorId="3">
      <text>
        <r>
          <rPr>
            <b/>
            <sz val="9"/>
            <color indexed="81"/>
            <rFont val="Tahoma"/>
            <family val="2"/>
          </rPr>
          <t>EESGU:
12/9/2017
ILN: 4294473
LB: 0017428A-BT-2
site 2 and 3 (Over rejection) - ADC1_16ch_32c</t>
        </r>
      </text>
    </comment>
    <comment ref="L93" authorId="6">
      <text>
        <r>
          <rPr>
            <b/>
            <sz val="9"/>
            <color indexed="81"/>
            <rFont val="Tahoma"/>
            <family val="2"/>
          </rPr>
          <t>EESGU: PASSED 
4/4/2018
4 SITES
ILN: 4596312
REV: 1218
0017428A-BT-2</t>
        </r>
      </text>
    </comment>
    <comment ref="N93" authorId="6">
      <text>
        <r>
          <rPr>
            <b/>
            <sz val="9"/>
            <color indexed="81"/>
            <rFont val="Tahoma"/>
            <family val="2"/>
          </rPr>
          <t>EESGU: PASSED 
3/24/2018
4 SITES
ILN: 4591393
REV: 1217
0017428A-BT-2</t>
        </r>
      </text>
    </comment>
    <comment ref="O93" authorId="6">
      <text>
        <r>
          <rPr>
            <b/>
            <sz val="9"/>
            <color indexed="81"/>
            <rFont val="Tahoma"/>
            <family val="2"/>
          </rPr>
          <t>EESGU: PASSED 
4/28/2016
4 SITES
ILN: 2631734
REV: 0208
0017428A-BT-4</t>
        </r>
      </text>
    </comment>
    <comment ref="P93" authorId="3">
      <text>
        <r>
          <rPr>
            <b/>
            <sz val="9"/>
            <color indexed="81"/>
            <rFont val="Tahoma"/>
            <family val="2"/>
          </rPr>
          <t>Site3 = fail on ADC1</t>
        </r>
      </text>
    </comment>
    <comment ref="Q93" authorId="3">
      <text>
        <r>
          <rPr>
            <b/>
            <sz val="9"/>
            <color indexed="81"/>
            <rFont val="Tahoma"/>
            <family val="2"/>
          </rPr>
          <t xml:space="preserve">Paul M.:
4/25/2018
Lot:  Correl
TP:  442A_F1_25 rev. 0208
Result:  2 out of 4 sites passed.
Site 1: Failed due to SB52 RAM_BIST_LV_ram_ft_sb (with NRESET failing pin / 10409 resource pin)
Site 2: Pass
Site 3: Failed due to SB152 SER_DAC1_stda_measAAF_HV_dac_serial_dc_sb (with PA4 failing pin / 12108 resouce pin)
Site 4:  Pass
</t>
        </r>
      </text>
    </comment>
    <comment ref="T93" authorId="6">
      <text>
        <r>
          <rPr>
            <b/>
            <sz val="9"/>
            <color indexed="81"/>
            <rFont val="Tahoma"/>
            <family val="2"/>
          </rPr>
          <t>EESGU: PASSED 
4/3/2018
4 SITES
ILN: 4598345
REV: 1218
0017428A-BT-5</t>
        </r>
      </text>
    </comment>
    <comment ref="U93" authorId="15">
      <text>
        <r>
          <rPr>
            <b/>
            <sz val="9"/>
            <color indexed="81"/>
            <rFont val="Tahoma"/>
            <family val="2"/>
          </rPr>
          <t>EESGU:
Hardware not compatible due to Channel 127 not available</t>
        </r>
      </text>
    </comment>
    <comment ref="V93" authorId="15">
      <text>
        <r>
          <rPr>
            <b/>
            <sz val="9"/>
            <color indexed="81"/>
            <rFont val="Tahoma"/>
            <family val="2"/>
          </rPr>
          <t>EESGU:
Hardware not compatible due to Channel 127 not available</t>
        </r>
      </text>
    </comment>
    <comment ref="W93" authorId="15">
      <text>
        <r>
          <rPr>
            <b/>
            <sz val="9"/>
            <color indexed="81"/>
            <rFont val="Tahoma"/>
            <family val="2"/>
          </rPr>
          <t>EESGU:
Hardware not compatible due to Channel 127 not available</t>
        </r>
      </text>
    </comment>
    <comment ref="X93" authorId="6">
      <text>
        <r>
          <rPr>
            <b/>
            <sz val="9"/>
            <color indexed="81"/>
            <rFont val="Tahoma"/>
            <family val="2"/>
          </rPr>
          <t>05/24/2018
For re-validation due to DD.pin available on  new REV TP
442 DD.PIN ERROR</t>
        </r>
      </text>
    </comment>
    <comment ref="Y93" authorId="6">
      <text>
        <r>
          <rPr>
            <b/>
            <sz val="9"/>
            <color indexed="81"/>
            <rFont val="Tahoma"/>
            <family val="2"/>
          </rPr>
          <t xml:space="preserve">CAMES: part of PS800 qualification (9/24)
4 out of 4 sites passed consistently
</t>
        </r>
      </text>
    </comment>
    <comment ref="Z93" authorId="6">
      <text>
        <r>
          <rPr>
            <b/>
            <sz val="9"/>
            <color indexed="81"/>
            <rFont val="Tahoma"/>
            <family val="2"/>
          </rPr>
          <t>05/24/2018
For re-validation due to DD.pin available on  new REV TP
442 DD.PIN ERROR</t>
        </r>
      </text>
    </comment>
    <comment ref="AA93" authorId="6">
      <text>
        <r>
          <rPr>
            <b/>
            <sz val="9"/>
            <color indexed="81"/>
            <rFont val="Tahoma"/>
            <family val="2"/>
          </rPr>
          <t>05/24/2018
For re-validation due to DD.pin available on  new REV TP
442 DD.PIN ERROR</t>
        </r>
      </text>
    </comment>
    <comment ref="AB93" authorId="6">
      <text>
        <r>
          <rPr>
            <b/>
            <sz val="9"/>
            <color indexed="81"/>
            <rFont val="Tahoma"/>
            <family val="2"/>
          </rPr>
          <t xml:space="preserve">CAMES: part of PS800 qualification (9/24)
4 out of 4 sites passed consistently
</t>
        </r>
      </text>
    </comment>
    <comment ref="AC93" authorId="6">
      <text>
        <r>
          <rPr>
            <b/>
            <sz val="9"/>
            <color indexed="81"/>
            <rFont val="Tahoma"/>
            <family val="2"/>
          </rPr>
          <t>05/24/2018
For re-validation due to DD.pin available on  new REV TP
442 DD.PIN ERROR</t>
        </r>
      </text>
    </comment>
    <comment ref="AD93" authorId="6">
      <text>
        <r>
          <rPr>
            <b/>
            <sz val="9"/>
            <color indexed="81"/>
            <rFont val="Tahoma"/>
            <family val="2"/>
          </rPr>
          <t xml:space="preserve">CAMES: part of PS800 qualification (10/2)
4 out of 4 sites passed consistently
</t>
        </r>
      </text>
    </comment>
    <comment ref="AE93" authorId="6">
      <text>
        <r>
          <rPr>
            <b/>
            <sz val="9"/>
            <color indexed="81"/>
            <rFont val="Tahoma"/>
            <family val="2"/>
          </rPr>
          <t>05/24/2018
For re-validation due to DD.pin available on  new REV TP
442 DD.PIN ERROR</t>
        </r>
      </text>
    </comment>
    <comment ref="AF93" authorId="6">
      <text>
        <r>
          <rPr>
            <b/>
            <sz val="9"/>
            <color indexed="81"/>
            <rFont val="Tahoma"/>
            <family val="2"/>
          </rPr>
          <t>05/24/2018
For re-validation due to DD.pin available on  new REV TP
442 DD.PIN ERROR</t>
        </r>
      </text>
    </comment>
    <comment ref="AU93" authorId="6">
      <text>
        <r>
          <rPr>
            <b/>
            <sz val="9"/>
            <color indexed="81"/>
            <rFont val="Tahoma"/>
            <family val="2"/>
          </rPr>
          <t>442 DD.PIN ERROR</t>
        </r>
      </text>
    </comment>
    <comment ref="F94" authorId="3">
      <text>
        <r>
          <rPr>
            <b/>
            <sz val="9"/>
            <color indexed="81"/>
            <rFont val="Tahoma"/>
            <family val="2"/>
          </rPr>
          <t>Site 2 / 5 /8 = fail on ADC1
Site 6 = open fail
2/21/2018
ILN: 4478477
REV: 1217
LB: 0019282-bt-5</t>
        </r>
      </text>
    </comment>
    <comment ref="H94" authorId="10">
      <text>
        <r>
          <rPr>
            <b/>
            <sz val="9"/>
            <color indexed="81"/>
            <rFont val="Tahoma"/>
            <family val="2"/>
          </rPr>
          <t>Jhibraiil Abdulla:</t>
        </r>
        <r>
          <rPr>
            <sz val="9"/>
            <color indexed="81"/>
            <rFont val="Tahoma"/>
            <family val="2"/>
          </rPr>
          <t xml:space="preserve">
</t>
        </r>
        <r>
          <rPr>
            <b/>
            <sz val="9"/>
            <color indexed="81"/>
            <rFont val="Tahoma"/>
            <family val="2"/>
          </rPr>
          <t>07/29/18   
only 3 out of 8 sites passing consistently
TESTER - HP24
PDL - C1 05 064
TP - 442A_F1_25 REV1218
LB - TELB041736
ILN - 4921265
site 1 - PASS
site 2 - FAIL (Intermittent)
site 3 - FAIL (Intermittent)
site 4 - FAIL (Intermittent)
site 5- PASS
site 6 - PASS
site 7- FAIL (Intermittent)
site 8 - FAIL (Intermittent)</t>
        </r>
      </text>
    </comment>
    <comment ref="I94" authorId="3">
      <text>
        <r>
          <rPr>
            <b/>
            <sz val="9"/>
            <color indexed="81"/>
            <rFont val="Tahoma"/>
            <family val="2"/>
          </rPr>
          <t>EESGU:
6/29/2016
ILN: 2786965
LB: 0019282BT-1
site 2 and 3 (Over rejection) - ADC1_16ch_32c</t>
        </r>
      </text>
    </comment>
    <comment ref="P94" authorId="15">
      <text>
        <r>
          <rPr>
            <b/>
            <sz val="9"/>
            <color indexed="81"/>
            <rFont val="Tahoma"/>
            <family val="2"/>
          </rPr>
          <t>EESGU:
Hardware not compatible</t>
        </r>
      </text>
    </comment>
    <comment ref="Q94" authorId="15">
      <text>
        <r>
          <rPr>
            <b/>
            <sz val="9"/>
            <color indexed="81"/>
            <rFont val="Tahoma"/>
            <family val="2"/>
          </rPr>
          <t>EESGU:
Hardware not compatible</t>
        </r>
      </text>
    </comment>
    <comment ref="R94" authorId="15">
      <text>
        <r>
          <rPr>
            <b/>
            <sz val="9"/>
            <color indexed="81"/>
            <rFont val="Tahoma"/>
            <family val="2"/>
          </rPr>
          <t>EESGU:
Hardware not compatible</t>
        </r>
      </text>
    </comment>
    <comment ref="T94" authorId="15">
      <text>
        <r>
          <rPr>
            <b/>
            <sz val="9"/>
            <color indexed="81"/>
            <rFont val="Tahoma"/>
            <family val="2"/>
          </rPr>
          <t>EESGU:
Hardware not compatible</t>
        </r>
      </text>
    </comment>
    <comment ref="U94" authorId="15">
      <text>
        <r>
          <rPr>
            <b/>
            <sz val="9"/>
            <color indexed="81"/>
            <rFont val="Tahoma"/>
            <family val="2"/>
          </rPr>
          <t>EESGU:
Hardware not compatible due to Channel 127 not available</t>
        </r>
      </text>
    </comment>
    <comment ref="V94" authorId="15">
      <text>
        <r>
          <rPr>
            <b/>
            <sz val="9"/>
            <color indexed="81"/>
            <rFont val="Tahoma"/>
            <family val="2"/>
          </rPr>
          <t>EESGU:
Hardware not compatible due to Channel 127 not available</t>
        </r>
      </text>
    </comment>
    <comment ref="W94" authorId="15">
      <text>
        <r>
          <rPr>
            <b/>
            <sz val="9"/>
            <color indexed="81"/>
            <rFont val="Tahoma"/>
            <family val="2"/>
          </rPr>
          <t>EESGU:
Hardware not compatible due to Channel 127 not available</t>
        </r>
      </text>
    </comment>
    <comment ref="X94" authorId="6">
      <text>
        <r>
          <rPr>
            <b/>
            <sz val="9"/>
            <color indexed="81"/>
            <rFont val="Tahoma"/>
            <family val="2"/>
          </rPr>
          <t>05/24/2018
For re-validation due to DD.pin available on  new REV TP
442 DD.PIN ERROR</t>
        </r>
      </text>
    </comment>
    <comment ref="Y94" authorId="6">
      <text>
        <r>
          <rPr>
            <b/>
            <sz val="9"/>
            <color indexed="81"/>
            <rFont val="Tahoma"/>
            <family val="2"/>
          </rPr>
          <t>05/24/2018
For re-validation due to DD.pin available on  new REV TP
442 DD.PIN ERROR</t>
        </r>
      </text>
    </comment>
    <comment ref="Z94" authorId="6">
      <text>
        <r>
          <rPr>
            <b/>
            <sz val="9"/>
            <color indexed="81"/>
            <rFont val="Tahoma"/>
            <family val="2"/>
          </rPr>
          <t>05/24/2018
For re-validation due to DD.pin available on  new REV TP
442 DD.PIN ERROR</t>
        </r>
      </text>
    </comment>
    <comment ref="AA94" authorId="6">
      <text>
        <r>
          <rPr>
            <b/>
            <sz val="9"/>
            <color indexed="81"/>
            <rFont val="Tahoma"/>
            <family val="2"/>
          </rPr>
          <t>05/24/2018
For re-validation due to DD.pin available on  new REV TP
442 DD.PIN ERROR</t>
        </r>
      </text>
    </comment>
    <comment ref="AB94" authorId="6">
      <text>
        <r>
          <rPr>
            <b/>
            <sz val="9"/>
            <color indexed="81"/>
            <rFont val="Tahoma"/>
            <family val="2"/>
          </rPr>
          <t>05/24/2018
For re-validation due to DD.pin available on  new REV TP
442 DD.PIN ERROR</t>
        </r>
      </text>
    </comment>
    <comment ref="AC94" authorId="6">
      <text>
        <r>
          <rPr>
            <b/>
            <sz val="9"/>
            <color indexed="81"/>
            <rFont val="Tahoma"/>
            <family val="2"/>
          </rPr>
          <t xml:space="preserve">FZARA:
</t>
        </r>
        <r>
          <rPr>
            <sz val="9"/>
            <color indexed="81"/>
            <rFont val="Tahoma"/>
            <family val="2"/>
          </rPr>
          <t xml:space="preserve">
08/29/17 - device fail
PDL : C105064
TP     : 442A_F1_25_REV1213
LB     : 041736
ILN    : 3985241
ALL SITES FAILED BIN49 V33_Transf_scan_ft
tp issue : if pwr_DWN_V33_Transf is bypassed,
device is passing for all rev</t>
        </r>
      </text>
    </comment>
    <comment ref="AD94" authorId="6">
      <text>
        <r>
          <rPr>
            <b/>
            <sz val="9"/>
            <color indexed="81"/>
            <rFont val="Tahoma"/>
            <family val="2"/>
          </rPr>
          <t>05/24/2018
For re-validation due to DD.pin available on  new REV TP
442 DD.PIN ERROR</t>
        </r>
      </text>
    </comment>
    <comment ref="AE94" authorId="6">
      <text>
        <r>
          <rPr>
            <b/>
            <sz val="9"/>
            <color indexed="81"/>
            <rFont val="Tahoma"/>
            <family val="2"/>
          </rPr>
          <t>DPS #6 Not installed for PIN VDD</t>
        </r>
        <r>
          <rPr>
            <sz val="9"/>
            <color indexed="81"/>
            <rFont val="Tahoma"/>
            <family val="2"/>
          </rPr>
          <t xml:space="preserve">
</t>
        </r>
      </text>
    </comment>
    <comment ref="AF94" authorId="6">
      <text>
        <r>
          <rPr>
            <b/>
            <sz val="9"/>
            <color indexed="81"/>
            <rFont val="Tahoma"/>
            <family val="2"/>
          </rPr>
          <t>05/24/2018
For re-validation due to DD.pin available on  new REV TP
442 DD.PIN ERROR</t>
        </r>
      </text>
    </comment>
    <comment ref="AU94" authorId="6">
      <text>
        <r>
          <rPr>
            <b/>
            <sz val="9"/>
            <color indexed="81"/>
            <rFont val="Tahoma"/>
            <family val="2"/>
          </rPr>
          <t>442 DD.PIN ERROR</t>
        </r>
      </text>
    </comment>
    <comment ref="F95" authorId="6">
      <text>
        <r>
          <rPr>
            <b/>
            <sz val="9"/>
            <color indexed="81"/>
            <rFont val="Tahoma"/>
            <family val="2"/>
          </rPr>
          <t>EESGU: PASSED 
4/27/2018
4 SITES
ILN: 4692015
REV: 1218
0018729-1</t>
        </r>
      </text>
    </comment>
    <comment ref="H95" authorId="10">
      <text>
        <r>
          <rPr>
            <sz val="9"/>
            <color indexed="81"/>
            <rFont val="Tahoma"/>
            <family val="2"/>
          </rPr>
          <t xml:space="preserve">FZARA:   
07/31/2018   
3 out of 4 sites PASSING CONSISTENTLY
site 2 is failing intermitently 1 out of 10 times loop
TESTER - HP24   
PDL - C1 07 100   
TP - 442A_F1_25   
REV - 1218  
LB - 0018729-2   
ILN - 4948740
site1 - PASS   
site2 - SB65 SOFT_RES_func_ft_sb (PASSING BUT FAILING INTERMITENTLY 1 out of 10 TIMES LOOP)
site3 - PASS   
site4 - PASS
</t>
        </r>
      </text>
    </comment>
    <comment ref="I95" authorId="6">
      <text>
        <r>
          <rPr>
            <b/>
            <sz val="9"/>
            <color indexed="81"/>
            <rFont val="Tahoma"/>
            <family val="2"/>
          </rPr>
          <t>EESGU: PASSED 
5/19/2018
4 SITES
ILN: 4643634
REV: 1218
0018729-3</t>
        </r>
      </text>
    </comment>
    <comment ref="J95" authorId="4">
      <text>
        <r>
          <rPr>
            <b/>
            <sz val="9"/>
            <color indexed="81"/>
            <rFont val="Tahoma"/>
            <family val="2"/>
          </rPr>
          <t>Johna Jermaine Villa:</t>
        </r>
        <r>
          <rPr>
            <sz val="9"/>
            <color indexed="81"/>
            <rFont val="Tahoma"/>
            <family val="2"/>
          </rPr>
          <t xml:space="preserve">
</t>
        </r>
        <r>
          <rPr>
            <b/>
            <sz val="9"/>
            <color indexed="81"/>
            <rFont val="Tahoma"/>
            <family val="2"/>
          </rPr>
          <t>07/30/18</t>
        </r>
        <r>
          <rPr>
            <sz val="9"/>
            <color indexed="81"/>
            <rFont val="Tahoma"/>
            <family val="2"/>
          </rPr>
          <t xml:space="preserve">
4</t>
        </r>
        <r>
          <rPr>
            <b/>
            <sz val="9"/>
            <color indexed="81"/>
            <rFont val="Tahoma"/>
            <family val="2"/>
          </rPr>
          <t xml:space="preserve">/4 sites passed
</t>
        </r>
        <r>
          <rPr>
            <sz val="9"/>
            <color indexed="81"/>
            <rFont val="Tahoma"/>
            <family val="2"/>
          </rPr>
          <t xml:space="preserve">
</t>
        </r>
        <r>
          <rPr>
            <b/>
            <sz val="9"/>
            <color indexed="81"/>
            <rFont val="Tahoma"/>
            <family val="2"/>
          </rPr>
          <t>ILN: 4953647
REV: 1218
LB: 0018729-3</t>
        </r>
      </text>
    </comment>
    <comment ref="K95" authorId="4">
      <text>
        <r>
          <rPr>
            <b/>
            <sz val="9"/>
            <color indexed="81"/>
            <rFont val="Tahoma"/>
            <family val="2"/>
          </rPr>
          <t>EESGU</t>
        </r>
        <r>
          <rPr>
            <sz val="9"/>
            <color indexed="81"/>
            <rFont val="Tahoma"/>
            <family val="2"/>
          </rPr>
          <t xml:space="preserve">
</t>
        </r>
        <r>
          <rPr>
            <b/>
            <sz val="9"/>
            <color indexed="81"/>
            <rFont val="Tahoma"/>
            <family val="2"/>
          </rPr>
          <t>8/20/2016</t>
        </r>
        <r>
          <rPr>
            <sz val="9"/>
            <color indexed="81"/>
            <rFont val="Tahoma"/>
            <family val="2"/>
          </rPr>
          <t xml:space="preserve">
</t>
        </r>
        <r>
          <rPr>
            <b/>
            <sz val="9"/>
            <color indexed="81"/>
            <rFont val="Tahoma"/>
            <family val="2"/>
          </rPr>
          <t xml:space="preserve">site 1 - SBIN9 VSS_DIG_bondi
</t>
        </r>
        <r>
          <rPr>
            <sz val="9"/>
            <color indexed="81"/>
            <rFont val="Tahoma"/>
            <family val="2"/>
          </rPr>
          <t xml:space="preserve">
</t>
        </r>
        <r>
          <rPr>
            <b/>
            <sz val="9"/>
            <color indexed="81"/>
            <rFont val="Tahoma"/>
            <family val="2"/>
          </rPr>
          <t>ILN: 2892689
REV: 0208
LB: 0018729-1</t>
        </r>
      </text>
    </comment>
    <comment ref="O95" authorId="6">
      <text>
        <r>
          <rPr>
            <b/>
            <sz val="9"/>
            <color indexed="81"/>
            <rFont val="Tahoma"/>
            <family val="2"/>
          </rPr>
          <t>PDAME:
June 23, 2018
No Ch# 20301</t>
        </r>
      </text>
    </comment>
    <comment ref="P95" authorId="15">
      <text>
        <r>
          <rPr>
            <b/>
            <sz val="9"/>
            <color indexed="81"/>
            <rFont val="Tahoma"/>
            <family val="2"/>
          </rPr>
          <t>EESGU:
Hardware not compatible</t>
        </r>
      </text>
    </comment>
    <comment ref="R95" authorId="3">
      <text>
        <r>
          <rPr>
            <b/>
            <sz val="9"/>
            <color indexed="81"/>
            <rFont val="Tahoma"/>
            <family val="2"/>
          </rPr>
          <t>EESGU:
5/17/2017
site 1 (Over rejection) - SBIN49 V18_Transf_48
site 2 (Over rejection) - SBIN49 V18_Transf_48
site 3 (Over rejection) - SBIN194 IOPA8_15_vol_
ILN: 3696526
LB: 0018729-2</t>
        </r>
      </text>
    </comment>
    <comment ref="S95" authorId="4">
      <text>
        <r>
          <rPr>
            <b/>
            <sz val="9"/>
            <color indexed="81"/>
            <rFont val="Tahoma"/>
            <family val="2"/>
          </rPr>
          <t>EESGU:
Hardware not compatible</t>
        </r>
        <r>
          <rPr>
            <sz val="9"/>
            <color indexed="81"/>
            <rFont val="Tahoma"/>
            <family val="2"/>
          </rPr>
          <t xml:space="preserve">
rev:1218
LB:0018729-1
No DFPN - Channel #20301 not installed for pin vdd18ews1. </t>
        </r>
      </text>
    </comment>
    <comment ref="T95" authorId="15">
      <text>
        <r>
          <rPr>
            <b/>
            <sz val="9"/>
            <color indexed="81"/>
            <rFont val="Tahoma"/>
            <family val="2"/>
          </rPr>
          <t>EESGU:
Hardware not compatible</t>
        </r>
      </text>
    </comment>
    <comment ref="U95" authorId="15">
      <text>
        <r>
          <rPr>
            <b/>
            <sz val="9"/>
            <color indexed="81"/>
            <rFont val="Tahoma"/>
            <family val="2"/>
          </rPr>
          <t>EESGU:
Hardware not compatible due to Channel 127 not available</t>
        </r>
      </text>
    </comment>
    <comment ref="V95" authorId="15">
      <text>
        <r>
          <rPr>
            <b/>
            <sz val="9"/>
            <color indexed="81"/>
            <rFont val="Tahoma"/>
            <family val="2"/>
          </rPr>
          <t>EESGU:
Hardware not compatible due to Channel 127 not available</t>
        </r>
      </text>
    </comment>
    <comment ref="W95" authorId="15">
      <text>
        <r>
          <rPr>
            <b/>
            <sz val="9"/>
            <color indexed="81"/>
            <rFont val="Tahoma"/>
            <family val="2"/>
          </rPr>
          <t>EESGU:
Hardware not compatible due to Channel 127 not available</t>
        </r>
      </text>
    </comment>
    <comment ref="X95" authorId="6">
      <text>
        <r>
          <rPr>
            <b/>
            <sz val="9"/>
            <color indexed="81"/>
            <rFont val="Tahoma"/>
            <family val="2"/>
          </rPr>
          <t>05/24/2018
For re-validation due to DD.pin available on  new REV TP
442 DD.PIN ERROR</t>
        </r>
      </text>
    </comment>
    <comment ref="Y95" authorId="6">
      <text>
        <r>
          <rPr>
            <b/>
            <sz val="9"/>
            <color indexed="81"/>
            <rFont val="Tahoma"/>
            <family val="2"/>
          </rPr>
          <t>05/24/2018
For re-validation due to DD.pin available on  new REV TP
442 DD.PIN ERROR</t>
        </r>
      </text>
    </comment>
    <comment ref="Z95" authorId="6">
      <text>
        <r>
          <rPr>
            <b/>
            <sz val="9"/>
            <color indexed="81"/>
            <rFont val="Tahoma"/>
            <family val="2"/>
          </rPr>
          <t>05/24/2018
For re-validation due to DD.pin available on  new REV TP
442 DD.PIN ERROR</t>
        </r>
      </text>
    </comment>
    <comment ref="AA95" authorId="6">
      <text>
        <r>
          <rPr>
            <b/>
            <sz val="9"/>
            <color indexed="81"/>
            <rFont val="Tahoma"/>
            <family val="2"/>
          </rPr>
          <t>05/24/2018
For re-validation due to DD.pin available on  new REV TP
442 DD.PIN ERROR</t>
        </r>
      </text>
    </comment>
    <comment ref="AB95" authorId="6">
      <text>
        <r>
          <rPr>
            <b/>
            <sz val="9"/>
            <color indexed="81"/>
            <rFont val="Tahoma"/>
            <family val="2"/>
          </rPr>
          <t>05/24/2018
For re-validation due to DD.pin available on  new REV TP
442 DD.PIN ERROR</t>
        </r>
      </text>
    </comment>
    <comment ref="AC95" authorId="4">
      <text>
        <r>
          <rPr>
            <b/>
            <sz val="9"/>
            <color indexed="81"/>
            <rFont val="Tahoma"/>
            <family val="2"/>
          </rPr>
          <t xml:space="preserve">Ej Antonio:
4/4 sites failed
OS failure
</t>
        </r>
      </text>
    </comment>
    <comment ref="AD95" authorId="4">
      <text>
        <r>
          <rPr>
            <b/>
            <sz val="9"/>
            <color indexed="81"/>
            <rFont val="Tahoma"/>
            <family val="2"/>
          </rPr>
          <t>Jhibraiil Abdulla:
4/4 sites failed
Loadboard: TELB042023
TELB044665
Lot: Correl
Rev:0208</t>
        </r>
      </text>
    </comment>
    <comment ref="AE95" authorId="6">
      <text>
        <r>
          <rPr>
            <b/>
            <sz val="9"/>
            <color indexed="81"/>
            <rFont val="Tahoma"/>
            <family val="2"/>
          </rPr>
          <t>05/24/2018
For re-validation due to DD.pin available on  new REV TP
442 DD.PIN ERROR</t>
        </r>
      </text>
    </comment>
    <comment ref="AF95" authorId="6">
      <text>
        <r>
          <rPr>
            <b/>
            <sz val="9"/>
            <color indexed="81"/>
            <rFont val="Tahoma"/>
            <family val="2"/>
          </rPr>
          <t>05/24/2018
For re-validation due to DD.pin available on  new REV TP
442 DD.PIN ERROR</t>
        </r>
      </text>
    </comment>
    <comment ref="AU95" authorId="6">
      <text>
        <r>
          <rPr>
            <b/>
            <sz val="9"/>
            <color indexed="81"/>
            <rFont val="Tahoma"/>
            <family val="2"/>
          </rPr>
          <t>442 DD.PIN ERROR</t>
        </r>
      </text>
    </comment>
    <comment ref="X96" authorId="6">
      <text>
        <r>
          <rPr>
            <b/>
            <sz val="9"/>
            <color indexed="81"/>
            <rFont val="Tahoma"/>
            <family val="2"/>
          </rPr>
          <t>05/24/2018
For re-validation due to DD.pin available on  new REV TP
442 DD.PIN ERROR</t>
        </r>
      </text>
    </comment>
    <comment ref="Y96" authorId="6">
      <text>
        <r>
          <rPr>
            <b/>
            <sz val="9"/>
            <color indexed="81"/>
            <rFont val="Tahoma"/>
            <family val="2"/>
          </rPr>
          <t>05/24/2018
For re-validation due to DD.pin available on  new REV TP
442 DD.PIN ERROR</t>
        </r>
      </text>
    </comment>
    <comment ref="Z96" authorId="6">
      <text>
        <r>
          <rPr>
            <b/>
            <sz val="9"/>
            <color indexed="81"/>
            <rFont val="Tahoma"/>
            <family val="2"/>
          </rPr>
          <t>05/24/2018
For re-validation due to DD.pin available on  new REV TP
442 DD.PIN ERROR</t>
        </r>
      </text>
    </comment>
    <comment ref="AA96" authorId="6">
      <text>
        <r>
          <rPr>
            <b/>
            <sz val="9"/>
            <color indexed="81"/>
            <rFont val="Tahoma"/>
            <family val="2"/>
          </rPr>
          <t>05/24/2018
For re-validation due to DD.pin available on  new REV TP
442 DD.PIN ERROR</t>
        </r>
      </text>
    </comment>
    <comment ref="AB96" authorId="6">
      <text>
        <r>
          <rPr>
            <b/>
            <sz val="9"/>
            <color indexed="81"/>
            <rFont val="Tahoma"/>
            <family val="2"/>
          </rPr>
          <t>05/24/2018
For re-validation due to DD.pin available on  new REV TP
442 DD.PIN ERROR</t>
        </r>
      </text>
    </comment>
    <comment ref="AC96" authorId="6">
      <text>
        <r>
          <rPr>
            <b/>
            <sz val="9"/>
            <color indexed="81"/>
            <rFont val="Tahoma"/>
            <family val="2"/>
          </rPr>
          <t>05/24/2018
For re-validation due to DD.pin available on  new REV TP
442 DD.PIN ERROR</t>
        </r>
      </text>
    </comment>
    <comment ref="AD96" authorId="6">
      <text>
        <r>
          <rPr>
            <b/>
            <sz val="9"/>
            <color indexed="81"/>
            <rFont val="Tahoma"/>
            <family val="2"/>
          </rPr>
          <t>05/24/2018
For re-validation due to DD.pin available on  new REV TP
442 DD.PIN ERROR</t>
        </r>
      </text>
    </comment>
    <comment ref="AE96" authorId="6">
      <text>
        <r>
          <rPr>
            <b/>
            <sz val="9"/>
            <color indexed="81"/>
            <rFont val="Tahoma"/>
            <family val="2"/>
          </rPr>
          <t>05/24/2018
For re-validation due to DD.pin available on  new REV TP
442 DD.PIN ERROR</t>
        </r>
      </text>
    </comment>
    <comment ref="AF96" authorId="6">
      <text>
        <r>
          <rPr>
            <b/>
            <sz val="9"/>
            <color indexed="81"/>
            <rFont val="Tahoma"/>
            <family val="2"/>
          </rPr>
          <t>05/24/2018
For re-validation due to DD.pin available on  new REV TP
442 DD.PIN ERROR</t>
        </r>
      </text>
    </comment>
    <comment ref="G97" authorId="7">
      <text>
        <r>
          <rPr>
            <b/>
            <sz val="9"/>
            <color indexed="81"/>
            <rFont val="Tahoma"/>
            <family val="2"/>
          </rPr>
          <t>Updated (JABDU):
3/3/18
4528901
446Y_F1_25 rev1115
UD 14 100
0017428A-BT-3
4/4 sites passed
c/o CAMES</t>
        </r>
      </text>
    </comment>
    <comment ref="H97" authorId="14">
      <text>
        <r>
          <rPr>
            <b/>
            <sz val="9"/>
            <color indexed="81"/>
            <rFont val="Tahoma"/>
            <family val="2"/>
          </rPr>
          <t>Jayson Corpuz:</t>
        </r>
        <r>
          <rPr>
            <sz val="9"/>
            <color indexed="81"/>
            <rFont val="Tahoma"/>
            <family val="2"/>
          </rPr>
          <t xml:space="preserve">
07/22/2018
4/4 sites passed consistently
LOT: Correl units
LB: 0017428a-bt-1
rev: 1115
</t>
        </r>
      </text>
    </comment>
    <comment ref="J97" authorId="8">
      <text>
        <r>
          <rPr>
            <b/>
            <sz val="9"/>
            <color indexed="81"/>
            <rFont val="Tahoma"/>
            <family val="2"/>
          </rPr>
          <t>JABDU:
1/3/17 - 4 out of 4 sites PASSED consistently
TP       : 446Y_F1_25_REV1115
LB       : 0017428A-BT-1
ILN      : 3333723
PDL     : UD 14 100
site1  - PASS
site2  - PASS
site3  - PASS
site4  - PASS</t>
        </r>
      </text>
    </comment>
    <comment ref="K97" authorId="1">
      <text>
        <r>
          <rPr>
            <b/>
            <sz val="9"/>
            <color indexed="81"/>
            <rFont val="Tahoma"/>
            <family val="2"/>
          </rPr>
          <t>Jhibraiil Abdulla:
(9/15/17)
4056073
0017428A-BT-2</t>
        </r>
      </text>
    </comment>
    <comment ref="L97" authorId="8">
      <text>
        <r>
          <rPr>
            <b/>
            <sz val="9"/>
            <color indexed="81"/>
            <rFont val="Tahoma"/>
            <family val="2"/>
          </rPr>
          <t xml:space="preserve">JABDU:
10/24/2017 - 4 out of 4 sites PASSED consistently
TP       : 446Y_F1_25_REV1115
LB       : 0017428a-bt-4
ILN      : 4167928
PDL     : UD 14 100
site1  - PASS
site2  - PASS
site3  - PASS
site4  - PASS
</t>
        </r>
      </text>
    </comment>
    <comment ref="N97" authorId="8">
      <text>
        <r>
          <rPr>
            <b/>
            <sz val="9"/>
            <color indexed="81"/>
            <rFont val="Tahoma"/>
            <family val="2"/>
          </rPr>
          <t>Mesias, Christian Andrew:</t>
        </r>
        <r>
          <rPr>
            <sz val="9"/>
            <color indexed="81"/>
            <rFont val="Tahoma"/>
            <family val="2"/>
          </rPr>
          <t xml:space="preserve">
7/25/17 - 4 out of 4 sites passed consistently via 20x loop test
c/o Jeric (OJT)
LB: 0017428A-BT-3
TP: REV1115
Prod Lot: 3906902
446Y_F1_25
UD 14 100</t>
        </r>
      </text>
    </comment>
    <comment ref="R97" authorId="8">
      <text>
        <r>
          <rPr>
            <b/>
            <sz val="9"/>
            <color indexed="81"/>
            <rFont val="Tahoma"/>
            <family val="2"/>
          </rPr>
          <t xml:space="preserve">FZARA:
09/20/17 - 4 out of 4 sites PASSED consistently
PDL    : UD14100
TP       : 446Y_F1_25_REV1115
LB       : 040644
ILN      : 4075944
site1  - PASS
site2  - PASS
site3  - PASS
site4  - PASS
</t>
        </r>
      </text>
    </comment>
    <comment ref="T97" authorId="11">
      <text>
        <r>
          <rPr>
            <b/>
            <sz val="9"/>
            <color indexed="81"/>
            <rFont val="Tahoma"/>
            <family val="2"/>
          </rPr>
          <t>Paul Dean Albert Mendoza:</t>
        </r>
        <r>
          <rPr>
            <sz val="9"/>
            <color indexed="81"/>
            <rFont val="Tahoma"/>
            <family val="2"/>
          </rPr>
          <t xml:space="preserve">
5/7/2018
Lot: 4713873 
TP: 446Y_F1_25 rev1115
Tester: HP21
LB: TELB040644
PDL: UD 14 100
Result:  4 out of 4 sites passed.</t>
        </r>
      </text>
    </comment>
    <comment ref="X97" authorId="4">
      <text>
        <r>
          <rPr>
            <b/>
            <sz val="9"/>
            <color indexed="81"/>
            <rFont val="Tahoma"/>
            <family val="2"/>
          </rPr>
          <t>Johna Jermaine Villa:</t>
        </r>
        <r>
          <rPr>
            <sz val="9"/>
            <color indexed="81"/>
            <rFont val="Tahoma"/>
            <family val="2"/>
          </rPr>
          <t xml:space="preserve">
UNITS: CORREL
LB: 0017428A-BT-5
REV: 1115</t>
        </r>
      </text>
    </comment>
    <comment ref="Y97" authorId="7">
      <text>
        <r>
          <rPr>
            <b/>
            <sz val="9"/>
            <color indexed="81"/>
            <rFont val="Tahoma"/>
            <family val="2"/>
          </rPr>
          <t>Mary Ann Pasco:</t>
        </r>
        <r>
          <rPr>
            <sz val="9"/>
            <color indexed="81"/>
            <rFont val="Tahoma"/>
            <family val="2"/>
          </rPr>
          <t xml:space="preserve">
4/4 Sites PASSED
Lot used: Correlation units
LB used: 0017428A-BT-2/TELB040644
TP Rev: 1115</t>
        </r>
      </text>
    </comment>
    <comment ref="Z97" authorId="6">
      <text>
        <r>
          <rPr>
            <b/>
            <sz val="9"/>
            <color indexed="81"/>
            <rFont val="Tahoma"/>
            <family val="2"/>
          </rPr>
          <t>CAMES: NOT CONFIGURED FOR DUAL DENSITY, NOT POSSIBLE</t>
        </r>
      </text>
    </comment>
    <comment ref="AA97" authorId="3">
      <text>
        <r>
          <rPr>
            <b/>
            <sz val="9"/>
            <color indexed="81"/>
            <rFont val="Tahoma"/>
            <family val="2"/>
          </rPr>
          <t>EJ Antonio:</t>
        </r>
        <r>
          <rPr>
            <sz val="9"/>
            <color indexed="81"/>
            <rFont val="Tahoma"/>
            <family val="2"/>
          </rPr>
          <t xml:space="preserve">
05/12/18
DEVICE   - 446Y_F1_25
ILN: 4729185
rev: 1115
PACKAGE  - UD20100
LOADBOARD - 0017428A-BT-3
DEVICE PASSED 4/4 SITES</t>
        </r>
      </text>
    </comment>
    <comment ref="AB97" authorId="2">
      <text>
        <r>
          <rPr>
            <b/>
            <sz val="9"/>
            <color indexed="81"/>
            <rFont val="Tahoma"/>
            <family val="2"/>
          </rPr>
          <t>FZARA:
08/08/2018   
4 out of 4 sites PASSED CONSISTENTLY   
TESTER - HP28   
PDL - UD 14 100   
TP - 446Y_F1_25
REV - 1115
LB - 0017527-BT-1 / 0017527-BT-2   
ILN - 4990913  
site1 - PASS
site2 - PASS   
site3 - PASS   
site4 - PASS
*passing consistently after board swap of 429 device issue
===================================================
carried out tester fix for 429 device.
Please try to perform correlation of 4 sites.
===================================================
possible same issue with 429 TQ100 site 3 issue
JABDU:
5/21/18
4757328
0017428A-BT-2
446Y_F1_25 rev1115
UD 14 100
3/4 sites
pos</t>
        </r>
      </text>
    </comment>
    <comment ref="AD97" authorId="6">
      <text>
        <r>
          <rPr>
            <b/>
            <sz val="9"/>
            <color indexed="81"/>
            <rFont val="Tahoma"/>
            <family val="2"/>
          </rPr>
          <t xml:space="preserve">10/02/2018
part of PS800 qualification (10/2) 4 out of 4 sites passed consistently
</t>
        </r>
      </text>
    </comment>
    <comment ref="AE97" authorId="11">
      <text>
        <r>
          <rPr>
            <b/>
            <sz val="9"/>
            <color indexed="81"/>
            <rFont val="Tahoma"/>
            <family val="2"/>
          </rPr>
          <t>EESGU:</t>
        </r>
        <r>
          <rPr>
            <sz val="9"/>
            <color indexed="81"/>
            <rFont val="Tahoma"/>
            <family val="2"/>
          </rPr>
          <t xml:space="preserve">
8/9/2018
Lot: CORREL
TP: 446Y_F1_25 rev1115
LB: TELB049122
Result:  4 out of 4 sites passed.</t>
        </r>
      </text>
    </comment>
    <comment ref="G98" authorId="3">
      <text>
        <r>
          <rPr>
            <b/>
            <sz val="9"/>
            <color indexed="81"/>
            <rFont val="Tahoma"/>
            <family val="2"/>
          </rPr>
          <t>possible tester related per JVILL 12/13/15</t>
        </r>
      </text>
    </comment>
    <comment ref="H98" authorId="13">
      <text>
        <r>
          <rPr>
            <b/>
            <sz val="8"/>
            <color indexed="81"/>
            <rFont val="Tahoma"/>
            <family val="2"/>
          </rPr>
          <t>JABDU update:
2/1/18
4395126
UD 20 144
0022509-1
2/2 sites passed
Jenilyn M.: 3/16/17 2/2sites PASSED
LB: 0022509-1</t>
        </r>
      </text>
    </comment>
    <comment ref="K98" authorId="8">
      <text>
        <r>
          <rPr>
            <b/>
            <sz val="9"/>
            <color indexed="81"/>
            <rFont val="Tahoma"/>
            <family val="2"/>
          </rPr>
          <t xml:space="preserve">08/30/2018
GALEJ
1/3/17 - 2 out of 2 sites PASSED consistently
TP       : 446Y_F1_25_REV1115
LB       : TELB041685
ILN      : CORREL
PDL     : UD 20 144
site1  - PASS
site2  - PASS
</t>
        </r>
      </text>
    </comment>
    <comment ref="L98" authorId="10">
      <text>
        <r>
          <rPr>
            <b/>
            <sz val="9"/>
            <color indexed="81"/>
            <rFont val="Tahoma"/>
            <family val="2"/>
          </rPr>
          <t>Jhibraiil Abdulla:</t>
        </r>
        <r>
          <rPr>
            <sz val="9"/>
            <color indexed="81"/>
            <rFont val="Tahoma"/>
            <family val="2"/>
          </rPr>
          <t xml:space="preserve">
01/19/16
2375084
UD 20 144
TELB041685
446Y_F1_25 rev0112
2/2 sites passed</t>
        </r>
      </text>
    </comment>
    <comment ref="P98" authorId="3">
      <text>
        <r>
          <rPr>
            <b/>
            <sz val="9"/>
            <color indexed="81"/>
            <rFont val="Tahoma"/>
            <family val="2"/>
          </rPr>
          <t>Frank Zaragoza:</t>
        </r>
        <r>
          <rPr>
            <sz val="9"/>
            <color indexed="81"/>
            <rFont val="Tahoma"/>
            <family val="2"/>
          </rPr>
          <t xml:space="preserve">
04/17/17
DEVICE   - 446Y_F1_25
PACKAGE  - UD20144
LOADBOARD - TELB041686
ILN   - 3608607
DEVICE PASSED 2/2 SITES</t>
        </r>
      </text>
    </comment>
    <comment ref="V98" authorId="1">
      <text>
        <r>
          <rPr>
            <b/>
            <sz val="9"/>
            <color indexed="81"/>
            <rFont val="Tahoma"/>
            <family val="2"/>
          </rPr>
          <t xml:space="preserve">Frank Adrian Zaragoza:
2 of 2 sites failed
short supply
failing PIN, VREFP_os
for both sites,
sites 2 will pass if OS test is bypassed,
site1 will fail ADC_1
</t>
        </r>
      </text>
    </comment>
    <comment ref="X98" authorId="6">
      <text>
        <r>
          <rPr>
            <b/>
            <sz val="9"/>
            <color indexed="81"/>
            <rFont val="Tahoma"/>
            <family val="2"/>
          </rPr>
          <t>no correl avail</t>
        </r>
      </text>
    </comment>
    <comment ref="Y98" authorId="8">
      <text>
        <r>
          <rPr>
            <b/>
            <sz val="9"/>
            <color indexed="81"/>
            <rFont val="Tahoma"/>
            <family val="2"/>
          </rPr>
          <t>FZARA
01/22/18
DEVICE FAILURE
SITE1 - (FAIL) SB9 short_supply_other_openshort_ft
AFFECTED PIN / BOARD
VREFP_os- 11703
SITE2 -(FAIL) SB9 short_supply_other_openshort_ft
AFFECTED PIN / BOARD
VREFP_os- 11704
Mesias, Christian Andrew:</t>
        </r>
        <r>
          <rPr>
            <sz val="9"/>
            <color indexed="81"/>
            <rFont val="Tahoma"/>
            <family val="2"/>
          </rPr>
          <t xml:space="preserve">
1/25 - 2 out of 2 sites passed consistently c/o CRUZD
TP: 1115
LB: 0022509-1
Lot Number: 03370420 (prod) </t>
        </r>
      </text>
    </comment>
    <comment ref="AE98" authorId="6">
      <text>
        <r>
          <rPr>
            <sz val="8"/>
            <color indexed="81"/>
            <rFont val="Calibri"/>
            <family val="2"/>
            <scheme val="minor"/>
          </rPr>
          <t>Paul Mendoza
4/27/2017
Lot used: 4556000
TP: 446Y_F1_25 rev1115
Tester:  HP-32
LB: TELB041686
Result:  1 out of 2 sites passed.  Site 1 passed.  Site 2 was failing SB173 ADC4_FUNC_4SPHL_BD_adcfunc_ft_sb.
Need to check if same issue with other LN (041685).</t>
        </r>
      </text>
    </comment>
    <comment ref="F99" authorId="10">
      <text>
        <r>
          <rPr>
            <b/>
            <sz val="9"/>
            <color indexed="81"/>
            <rFont val="Tahoma"/>
            <family val="2"/>
          </rPr>
          <t>Jhibraiil Abdulla:</t>
        </r>
        <r>
          <rPr>
            <sz val="9"/>
            <color indexed="81"/>
            <rFont val="Tahoma"/>
            <family val="2"/>
          </rPr>
          <t xml:space="preserve">
5/23/18
4656046
0018729-3
446Y_F1_25 rev1115
Site 1:  ADC3_14ch_cod         
Site 2 and 3: ADC4_13ch_cod
Site 4: Good
former comment:
cames: passed 4 sites</t>
        </r>
      </text>
    </comment>
    <comment ref="G99" authorId="8">
      <text>
        <r>
          <rPr>
            <b/>
            <sz val="9"/>
            <color indexed="81"/>
            <rFont val="Tahoma"/>
            <family val="2"/>
          </rPr>
          <t>Mesias, Christian Andrew:</t>
        </r>
        <r>
          <rPr>
            <sz val="9"/>
            <color indexed="81"/>
            <rFont val="Tahoma"/>
            <family val="2"/>
          </rPr>
          <t xml:space="preserve">
2/3 - site 1 and 2 passed; sites 3 and 4 failed os, possible tester related c/o cames
TP: REV1115
LB: 0018729-1
Prod Lot: correl</t>
        </r>
      </text>
    </comment>
    <comment ref="I99" authorId="10">
      <text>
        <r>
          <rPr>
            <b/>
            <sz val="9"/>
            <color indexed="81"/>
            <rFont val="Tahoma"/>
            <family val="2"/>
          </rPr>
          <t xml:space="preserve">Jhibraiil Abdulla:
</t>
        </r>
        <r>
          <rPr>
            <sz val="9"/>
            <color indexed="81"/>
            <rFont val="Tahoma"/>
            <family val="2"/>
          </rPr>
          <t>04/10/18
4594667/1
0018729-3
446Y_F1_25 rev1115</t>
        </r>
      </text>
    </comment>
    <comment ref="J99" authorId="4">
      <text>
        <r>
          <rPr>
            <b/>
            <sz val="9"/>
            <color indexed="81"/>
            <rFont val="Tahoma"/>
            <family val="2"/>
          </rPr>
          <t>FZARA
07/28/18
encountered alternating OS failure,
last lot tested was 2017,
for further debugging
Johna Jermaine Villa:</t>
        </r>
        <r>
          <rPr>
            <sz val="9"/>
            <color indexed="81"/>
            <rFont val="Tahoma"/>
            <family val="2"/>
          </rPr>
          <t xml:space="preserve">
REV USED: 1115
UNITS: CORREL
LB:0018729-1
</t>
        </r>
      </text>
    </comment>
    <comment ref="K99" authorId="1">
      <text>
        <r>
          <rPr>
            <b/>
            <sz val="9"/>
            <color indexed="81"/>
            <rFont val="Tahoma"/>
            <family val="2"/>
          </rPr>
          <t>CAMES: 
PASSED SITES 2,3&amp;4.
Site1 failed Adc Test</t>
        </r>
      </text>
    </comment>
    <comment ref="O99" authorId="3">
      <text>
        <r>
          <rPr>
            <b/>
            <sz val="9"/>
            <color indexed="81"/>
            <rFont val="Tahoma"/>
            <family val="2"/>
          </rPr>
          <t>FZARA:</t>
        </r>
        <r>
          <rPr>
            <sz val="9"/>
            <color indexed="81"/>
            <rFont val="Tahoma"/>
            <family val="2"/>
          </rPr>
          <t xml:space="preserve">
06/19/17
device is not qualified.
Only site 4 is passing.</t>
        </r>
      </text>
    </comment>
    <comment ref="R99" authorId="3">
      <text>
        <r>
          <rPr>
            <b/>
            <sz val="9"/>
            <color indexed="81"/>
            <rFont val="Tahoma"/>
            <family val="2"/>
          </rPr>
          <t>fail see datalog useres/ncena</t>
        </r>
      </text>
    </comment>
    <comment ref="S99" authorId="4">
      <text>
        <r>
          <rPr>
            <b/>
            <sz val="9"/>
            <color indexed="81"/>
            <rFont val="Tahoma"/>
            <family val="2"/>
          </rPr>
          <t>Ej Antonio:</t>
        </r>
        <r>
          <rPr>
            <sz val="9"/>
            <color indexed="81"/>
            <rFont val="Tahoma"/>
            <family val="2"/>
          </rPr>
          <t xml:space="preserve">
446
rev:1100
LB:0018729-1
No DFPN - Channel #20301 not installed for pin vdd18ews1. 
</t>
        </r>
      </text>
    </comment>
    <comment ref="X99" authorId="6">
      <text>
        <r>
          <rPr>
            <b/>
            <sz val="9"/>
            <color indexed="81"/>
            <rFont val="Tahoma"/>
            <family val="2"/>
          </rPr>
          <t>05/24/2018
For re-validation since DPS6 already available
Panopio, Arnold:</t>
        </r>
        <r>
          <rPr>
            <sz val="9"/>
            <color indexed="81"/>
            <rFont val="Tahoma"/>
            <family val="2"/>
          </rPr>
          <t xml:space="preserve">
447b DD.PIN erorr. DPS #6 not installed for VDDA for DD.pin </t>
        </r>
      </text>
    </comment>
    <comment ref="AA99" authorId="2">
      <text>
        <r>
          <rPr>
            <b/>
            <sz val="9"/>
            <color indexed="81"/>
            <rFont val="Tahoma"/>
            <family val="2"/>
          </rPr>
          <t>JCORP
07/10/18
4833011/1
0018729-2
446Y_F1_25 rev1115
3/4 sites
Site 4: check_err_bandgap_tm 
Limits: (-12.000000 LSB,   12.000000 LSB)
reading: -12.405700 LSB</t>
        </r>
      </text>
    </comment>
    <comment ref="AC99" authorId="4">
      <text>
        <r>
          <rPr>
            <b/>
            <sz val="9"/>
            <color indexed="81"/>
            <rFont val="Tahoma"/>
            <family val="2"/>
          </rPr>
          <t>KMACA:
4/4 sites failed</t>
        </r>
      </text>
    </comment>
    <comment ref="AD99" authorId="8">
      <text>
        <r>
          <rPr>
            <b/>
            <sz val="9"/>
            <color indexed="81"/>
            <rFont val="Tahoma"/>
            <family val="2"/>
          </rPr>
          <t>Jhibraiil Abdulla:
4/4 sites passed
Loadboard: TELB044665
Lot: Correl
Rev: 1115</t>
        </r>
      </text>
    </comment>
    <comment ref="F100" authorId="1">
      <text>
        <r>
          <rPr>
            <b/>
            <sz val="9"/>
            <color indexed="81"/>
            <rFont val="Tahoma"/>
            <family val="2"/>
          </rPr>
          <t xml:space="preserve">FZARA:
</t>
        </r>
        <r>
          <rPr>
            <sz val="9"/>
            <color indexed="81"/>
            <rFont val="Tahoma"/>
            <family val="2"/>
          </rPr>
          <t>09/13/2017
5 out of 8 sites passed
TESTER : HP08
PDL    : C1 05 064
TP     : 447B_F1_25_REV1201
LB     : 0019282BT-1
ILN    : 4015618
site1 - PASS
site2 - PASS
site3 - PASS
site4 - PASS
site5 - PASS
site6 - FAIL
site7 - FAIL
site8 - FAIL</t>
        </r>
      </text>
    </comment>
    <comment ref="G100" authorId="1">
      <text>
        <r>
          <rPr>
            <b/>
            <sz val="9"/>
            <color indexed="81"/>
            <rFont val="Tahoma"/>
            <family val="2"/>
          </rPr>
          <t xml:space="preserve">FZARA:
</t>
        </r>
        <r>
          <rPr>
            <sz val="9"/>
            <color indexed="81"/>
            <rFont val="Tahoma"/>
            <family val="2"/>
          </rPr>
          <t xml:space="preserve">
05/27/2017
4 out of 8 sites passed
TESTER : HP15
PDL    : C1 05 064
TP     : 447B_F1_25_REV1116
LB     : 0019282-BT-2
ILN    : 3695508
site1 - FAIL
site2 - FAIL
site3 - FAIL
site4 - FAIL
site5 - PASS
site6 - PASS
site7 - PASS
site8 - PASS</t>
        </r>
      </text>
    </comment>
    <comment ref="K100" authorId="11">
      <text>
        <r>
          <rPr>
            <b/>
            <sz val="9"/>
            <color indexed="81"/>
            <rFont val="Tahoma"/>
            <family val="2"/>
          </rPr>
          <t xml:space="preserve">FZARA:
</t>
        </r>
        <r>
          <rPr>
            <sz val="9"/>
            <color indexed="81"/>
            <rFont val="Tahoma"/>
            <family val="2"/>
          </rPr>
          <t>06/08/2017
6 out of 8 sites passed
TESTER : HP22
PDL    : C1 05 064
TP     : 447B_F1_25_REV1116
LB     : 0019282-BT-1
ILN    : 3767840
site1 - PASS
site2 - PASS
site3 - PASS
site4 - PASS
site5 - FAIL
site6 - PASS
site7 - FAIL
site8 - PASS</t>
        </r>
        <r>
          <rPr>
            <b/>
            <sz val="9"/>
            <color indexed="81"/>
            <rFont val="Tahoma"/>
            <family val="2"/>
          </rPr>
          <t xml:space="preserve">
Paul Dean Albert Mendoza:</t>
        </r>
        <r>
          <rPr>
            <sz val="9"/>
            <color indexed="81"/>
            <rFont val="Tahoma"/>
            <family val="2"/>
          </rPr>
          <t xml:space="preserve">
5/30/2017
Lot:  Correl units
Tester:  HP93K-22
LB:  0019282-BT-1
TP:  447B_F1_25 rev. 1116
Result:  7 out of 8 sites passed.  Site 5 was not passing due to Bin 485 failure (Vlcdsegm8_ext...)
Failing site 5 possible tester related (Channel 12710).</t>
        </r>
      </text>
    </comment>
    <comment ref="L100" authorId="1">
      <text>
        <r>
          <rPr>
            <b/>
            <sz val="9"/>
            <color indexed="81"/>
            <rFont val="Tahoma"/>
            <family val="2"/>
          </rPr>
          <t xml:space="preserve">FZARA:
</t>
        </r>
        <r>
          <rPr>
            <sz val="9"/>
            <color indexed="81"/>
            <rFont val="Tahoma"/>
            <family val="2"/>
          </rPr>
          <t>03/27/2017
5 out of 8 sites passed
TESTER : HP08
PDL    : C1 05 064
TP     : 447B_F1_25_REV1116
LB     : 0019282-BT-2
ILN    : 3543666
site1 - FAIL
site2 - FAIL
site3 - FAIL
site4 - PASS
site5 - PASS
site6 - PASS
site7 - PASS
site8 - PASS</t>
        </r>
      </text>
    </comment>
    <comment ref="O100" authorId="1">
      <text>
        <r>
          <rPr>
            <b/>
            <sz val="9"/>
            <color indexed="81"/>
            <rFont val="Tahoma"/>
            <family val="2"/>
          </rPr>
          <t xml:space="preserve">FZARA:
</t>
        </r>
        <r>
          <rPr>
            <sz val="9"/>
            <color indexed="81"/>
            <rFont val="Tahoma"/>
            <family val="2"/>
          </rPr>
          <t xml:space="preserve">
09/20/2018
8 out of 8 sites passed
TESTER : HP17
PDL    : C1 05 064
TP     : 447B_F1_25_REV1202 - REG_OFF
LB     : 0019282-BT-3
ILN    : CORREL
site1 - PASS
site2 - PASS
site3 - PASS
site4 - PASS
site5 - PASS
site6 - PASS
site7 - PASS
site8 - PASS</t>
        </r>
      </text>
    </comment>
    <comment ref="P100" authorId="10">
      <text>
        <r>
          <rPr>
            <b/>
            <sz val="9"/>
            <color indexed="81"/>
            <rFont val="Tahoma"/>
            <family val="2"/>
          </rPr>
          <t>Jhibraiil Abdulla:</t>
        </r>
        <r>
          <rPr>
            <sz val="9"/>
            <color indexed="81"/>
            <rFont val="Tahoma"/>
            <family val="2"/>
          </rPr>
          <t xml:space="preserve">
No DPS 6</t>
        </r>
      </text>
    </comment>
    <comment ref="Q100" authorId="10">
      <text>
        <r>
          <rPr>
            <b/>
            <sz val="9"/>
            <color indexed="81"/>
            <rFont val="Tahoma"/>
            <family val="2"/>
          </rPr>
          <t>Jhibraiil Abdulla:</t>
        </r>
        <r>
          <rPr>
            <sz val="9"/>
            <color indexed="81"/>
            <rFont val="Tahoma"/>
            <family val="2"/>
          </rPr>
          <t xml:space="preserve">
No DPS 6</t>
        </r>
      </text>
    </comment>
    <comment ref="R100" authorId="10">
      <text>
        <r>
          <rPr>
            <b/>
            <sz val="9"/>
            <color indexed="81"/>
            <rFont val="Tahoma"/>
            <family val="2"/>
          </rPr>
          <t>Jhibraiil Abdulla:</t>
        </r>
        <r>
          <rPr>
            <sz val="9"/>
            <color indexed="81"/>
            <rFont val="Tahoma"/>
            <family val="2"/>
          </rPr>
          <t xml:space="preserve">
No DPS 6</t>
        </r>
      </text>
    </comment>
    <comment ref="S100" authorId="10">
      <text>
        <r>
          <rPr>
            <b/>
            <sz val="9"/>
            <color indexed="81"/>
            <rFont val="Tahoma"/>
            <family val="2"/>
          </rPr>
          <t>Jhibraiil Abdulla:</t>
        </r>
        <r>
          <rPr>
            <sz val="9"/>
            <color indexed="81"/>
            <rFont val="Tahoma"/>
            <family val="2"/>
          </rPr>
          <t xml:space="preserve">
No DPS 6</t>
        </r>
      </text>
    </comment>
    <comment ref="T100" authorId="10">
      <text>
        <r>
          <rPr>
            <b/>
            <sz val="9"/>
            <color indexed="81"/>
            <rFont val="Tahoma"/>
            <family val="2"/>
          </rPr>
          <t>Jhibraiil Abdulla:</t>
        </r>
        <r>
          <rPr>
            <sz val="9"/>
            <color indexed="81"/>
            <rFont val="Tahoma"/>
            <family val="2"/>
          </rPr>
          <t xml:space="preserve">
No DPS 6</t>
        </r>
      </text>
    </comment>
    <comment ref="U100" authorId="10">
      <text>
        <r>
          <rPr>
            <b/>
            <sz val="9"/>
            <color indexed="81"/>
            <rFont val="Tahoma"/>
            <family val="2"/>
          </rPr>
          <t>Jhibraiil Abdulla:</t>
        </r>
        <r>
          <rPr>
            <sz val="9"/>
            <color indexed="81"/>
            <rFont val="Tahoma"/>
            <family val="2"/>
          </rPr>
          <t xml:space="preserve">
No slot 203</t>
        </r>
      </text>
    </comment>
    <comment ref="V100" authorId="10">
      <text>
        <r>
          <rPr>
            <b/>
            <sz val="9"/>
            <color indexed="81"/>
            <rFont val="Tahoma"/>
            <family val="2"/>
          </rPr>
          <t>Jhibraiil Abdulla:</t>
        </r>
        <r>
          <rPr>
            <sz val="9"/>
            <color indexed="81"/>
            <rFont val="Tahoma"/>
            <family val="2"/>
          </rPr>
          <t xml:space="preserve">
No slot 203</t>
        </r>
      </text>
    </comment>
    <comment ref="W100" authorId="10">
      <text>
        <r>
          <rPr>
            <b/>
            <sz val="9"/>
            <color indexed="81"/>
            <rFont val="Tahoma"/>
            <family val="2"/>
          </rPr>
          <t>Jhibraiil Abdulla:</t>
        </r>
        <r>
          <rPr>
            <sz val="9"/>
            <color indexed="81"/>
            <rFont val="Tahoma"/>
            <family val="2"/>
          </rPr>
          <t xml:space="preserve">
No slot 203</t>
        </r>
      </text>
    </comment>
    <comment ref="X100" authorId="1">
      <text>
        <r>
          <rPr>
            <b/>
            <sz val="9"/>
            <color indexed="81"/>
            <rFont val="Tahoma"/>
            <family val="2"/>
          </rPr>
          <t xml:space="preserve">FZARA:
</t>
        </r>
        <r>
          <rPr>
            <sz val="9"/>
            <color indexed="81"/>
            <rFont val="Tahoma"/>
            <family val="2"/>
          </rPr>
          <t xml:space="preserve">
11/12/2017
8 out of 8 sites passed
TESTER : HP20
PDL    : C1 05 064
TP     : 447B_F1_25_REV1201
LB     : 0019282-3
ILN    : 4218931
site1 - PASS
site2 - PASS
site3 - PASS
site4 - PASS
site5 - PASS
site6 - PASS
site7 - PASS
site8 - PASS</t>
        </r>
      </text>
    </comment>
    <comment ref="Z100" authorId="1">
      <text>
        <r>
          <rPr>
            <b/>
            <sz val="9"/>
            <color indexed="81"/>
            <rFont val="Tahoma"/>
            <family val="2"/>
          </rPr>
          <t xml:space="preserve">FZARA:
</t>
        </r>
        <r>
          <rPr>
            <sz val="9"/>
            <color indexed="81"/>
            <rFont val="Tahoma"/>
            <family val="2"/>
          </rPr>
          <t>11/12/2017
7 out of 8 sites passed
TESTER : HP26
PDL    : C1 05 064
TP     : 447B_F1_25_REV1201
LB     : 0019282-BT-2
ILN    : 4203301
site1 - FAIL (SB350 - BCD_IDP) - TESTER ISSUE
site2 - PASS
site3 - PASS
site4 - PASS
site5 - PASS
site6 - PASS
site7 - PASS
site8 - PASS</t>
        </r>
      </text>
    </comment>
    <comment ref="AC100" authorId="1">
      <text>
        <r>
          <rPr>
            <b/>
            <sz val="9"/>
            <color indexed="81"/>
            <rFont val="Tahoma"/>
            <family val="2"/>
          </rPr>
          <t xml:space="preserve">FZARA:
</t>
        </r>
        <r>
          <rPr>
            <sz val="9"/>
            <color indexed="81"/>
            <rFont val="Tahoma"/>
            <family val="2"/>
          </rPr>
          <t>11/12/2017
8 out of 8 sites passed
TESTER : HP30
PDL    : C1 05 064
TP     : 447B_F1_25_REV1201
LB     : 0019282-BT-1
ILN    : 4221380
site1 - PASS
site2 - PASS
site3 - PASS
site4 - PASS
site5 - PASS
site6 - PASS
site7 - PASS
site8 - PASS</t>
        </r>
      </text>
    </comment>
    <comment ref="AD100" authorId="6">
      <text>
        <r>
          <rPr>
            <b/>
            <sz val="9"/>
            <color indexed="81"/>
            <rFont val="Tahoma"/>
            <family val="2"/>
          </rPr>
          <t>DPS #6 Not installed for PIN VDD</t>
        </r>
        <r>
          <rPr>
            <sz val="9"/>
            <color indexed="81"/>
            <rFont val="Tahoma"/>
            <family val="2"/>
          </rPr>
          <t xml:space="preserve">
</t>
        </r>
      </text>
    </comment>
    <comment ref="AE100" authorId="6">
      <text>
        <r>
          <rPr>
            <b/>
            <sz val="9"/>
            <color indexed="81"/>
            <rFont val="Tahoma"/>
            <family val="2"/>
          </rPr>
          <t>DPS #6 Not installed for PIN VDD</t>
        </r>
        <r>
          <rPr>
            <sz val="9"/>
            <color indexed="81"/>
            <rFont val="Tahoma"/>
            <family val="2"/>
          </rPr>
          <t xml:space="preserve">
</t>
        </r>
      </text>
    </comment>
    <comment ref="AF100" authorId="2">
      <text>
        <r>
          <rPr>
            <b/>
            <sz val="9"/>
            <color indexed="81"/>
            <rFont val="Tahoma"/>
            <family val="2"/>
          </rPr>
          <t>2/8/2018
EJ - PASSED 8/8 sites on Manual Handtest.
      - 7/8 sites on Dynamic Mode.</t>
        </r>
      </text>
    </comment>
    <comment ref="F101" authorId="1">
      <text>
        <r>
          <rPr>
            <b/>
            <sz val="9"/>
            <color indexed="81"/>
            <rFont val="Tahoma"/>
            <family val="2"/>
          </rPr>
          <t xml:space="preserve">FZARA:
</t>
        </r>
        <r>
          <rPr>
            <sz val="9"/>
            <color indexed="81"/>
            <rFont val="Tahoma"/>
            <family val="2"/>
          </rPr>
          <t>06/03/2017
4 out of 8 sites passed
TESTER : HP08
PDL    : C1 05 064
TP     : 447Z_FT1_25_REV1010
LB     : 0019282BT-2
ILN    : 3760270
site1 - FAIL
site2 - FAIL
site3 - FAIL
site4 - PASS
site5 - PASS
site6 - PASS
site7 - FAIL
site8 - PASS</t>
        </r>
      </text>
    </comment>
    <comment ref="G101" authorId="8">
      <text>
        <r>
          <rPr>
            <b/>
            <sz val="9"/>
            <color indexed="81"/>
            <rFont val="Tahoma"/>
            <family val="2"/>
          </rPr>
          <t>JCORP
09/12/18
8/8 sites failed
BORON BOROFF failure</t>
        </r>
      </text>
    </comment>
    <comment ref="H101" authorId="13">
      <text>
        <r>
          <rPr>
            <sz val="8"/>
            <color indexed="81"/>
            <rFont val="Tahoma"/>
            <family val="2"/>
          </rPr>
          <t>FZARA:   
07/30/2018   
6 out of 8 sites PASSING CONSISTENTLY
TESTER - HP24  
PDL - C1 05 064
TP - 447Z_FT1_30
REV - 1107
LB - 0019282-BT-1   
ILN - 4956800
site1 - PASS
site2 - PASS      
site3 - SB553 - stop_all_ip_on_then_off_conso_dc  (INTERMITENT FAILING)
site4 - PASS   
site5 - PASS   
site6 - PASS   
site7 - SB547 - standby_lsi_RTC_off_IWDG_off_conso_dc (INTERMITENTLY FAILING)
site8 - PASS   
all sites passing but site3 and 7 are intermitently failing.
done dc update, loadboard / device/ socket check,
no issue.
possible tester dps/channelboard/relays.
SITE3 - PALS 3,13,,(V33)
             PALS 3,63,,(VDDA)
-------- stop_all_ip_on_then_off_conso_dc@V33,VDDA[1]: FAILED ------------------
stop_all_ip_on_then_off_conso_dc@V33,VDDA[1]: FAILED
Pass/Fail Limits: [ 0.000000 mA,    0.001000 mA]
-------- Pin Results -----------------------------------------------------------
          (null) FAILED -0.000099 mA
SITE7 - PALS 7,23,,(V33)
             PALS 7,73,,(VDDA)
-------- standby_lsi_RTC_off_IWDG_off_conso_dc@V33,VDDA[1]: FAILED -------------
standby_lsi_RTC_off_IWDG_off_conso_dc@V33,VDDA[1]: FAILED
Pass/Fail Limits: [-0.001500 mA,    0.000600 mA]
-------- Pin Results -----------------------------------------------------------
          (null) FAILED  0.000664 mA</t>
        </r>
      </text>
    </comment>
    <comment ref="K101" authorId="11">
      <text>
        <r>
          <rPr>
            <b/>
            <sz val="9"/>
            <color indexed="81"/>
            <rFont val="Tahoma"/>
            <family val="2"/>
          </rPr>
          <t>Paul Dean Albert Mendoza:</t>
        </r>
        <r>
          <rPr>
            <sz val="9"/>
            <color indexed="81"/>
            <rFont val="Tahoma"/>
            <family val="2"/>
          </rPr>
          <t xml:space="preserve">
5/30/2017
Lot:  Correl units
Tester:  HP93K-22
LB:  0019282-BT-1
TP:  447B_F1_25 rev. 1116
Result:  7 out of 8 sites passed.  Site 5 was not passing due to Bin 485 failure (Vlcdsegm8_ext...)
Failing site 5 possible tester related (Channel 12710).</t>
        </r>
      </text>
    </comment>
    <comment ref="X101" authorId="6">
      <text>
        <r>
          <rPr>
            <b/>
            <sz val="9"/>
            <color indexed="81"/>
            <rFont val="Tahoma"/>
            <family val="2"/>
          </rPr>
          <t>DPS #6 Not installed for PIN VDD</t>
        </r>
        <r>
          <rPr>
            <sz val="9"/>
            <color indexed="81"/>
            <rFont val="Tahoma"/>
            <family val="2"/>
          </rPr>
          <t xml:space="preserve">
</t>
        </r>
      </text>
    </comment>
    <comment ref="Z101" authorId="7">
      <text>
        <r>
          <rPr>
            <b/>
            <sz val="9"/>
            <color indexed="81"/>
            <rFont val="Tahoma"/>
            <family val="2"/>
          </rPr>
          <t xml:space="preserve">FZARA:   
</t>
        </r>
        <r>
          <rPr>
            <sz val="9"/>
            <color indexed="81"/>
            <rFont val="Tahoma"/>
            <family val="2"/>
          </rPr>
          <t>10/25/2017   
8 out of 8 sites PASSED consistently   
TESTER : HP26   
PDL             : C1 05 064   
TP              : 447Z_FT1_25_REV1101   
LB              : 0019282-BT-2   
ILN             : 4153269   
site1 - PASS   
site2 - PASS   
site3 - PASS   
site4 - PASS   
site5 - PASS   
site6 - PASS   
site7 - PASS   
site8 - PASS</t>
        </r>
      </text>
    </comment>
    <comment ref="AC101" authorId="7">
      <text>
        <r>
          <rPr>
            <b/>
            <sz val="9"/>
            <color indexed="81"/>
            <rFont val="Tahoma"/>
            <family val="2"/>
          </rPr>
          <t xml:space="preserve">FZARA:   
</t>
        </r>
        <r>
          <rPr>
            <sz val="9"/>
            <color indexed="81"/>
            <rFont val="Tahoma"/>
            <family val="2"/>
          </rPr>
          <t xml:space="preserve">   
11/05/2017   
8 out of 8 sites PASSED consistently   
TESTER : HP30   
PDL             : C1 05 064   
TP              : 447Z_FT1_25_REV1107  
LB              : 0019282-BT-1   
ILN             : 4194664   
site1 - PASS   
site2 - PASS
site3 - PASS   
site4 - PASS   
site5 - PASS   
site6 - PASS   
site7 - PASS   
site8 - PASS </t>
        </r>
      </text>
    </comment>
    <comment ref="AE101" authorId="6">
      <text>
        <r>
          <rPr>
            <b/>
            <sz val="9"/>
            <color indexed="81"/>
            <rFont val="Tahoma"/>
            <family val="2"/>
          </rPr>
          <t>DPS #6 Not installed for PIN VDD</t>
        </r>
        <r>
          <rPr>
            <sz val="9"/>
            <color indexed="81"/>
            <rFont val="Tahoma"/>
            <family val="2"/>
          </rPr>
          <t xml:space="preserve">
</t>
        </r>
      </text>
    </comment>
    <comment ref="F102" authorId="8">
      <text>
        <r>
          <rPr>
            <b/>
            <sz val="9"/>
            <color indexed="81"/>
            <rFont val="Tahoma"/>
            <family val="2"/>
          </rPr>
          <t xml:space="preserve">FZARA:   
</t>
        </r>
        <r>
          <rPr>
            <sz val="9"/>
            <color indexed="81"/>
            <rFont val="Tahoma"/>
            <family val="2"/>
          </rPr>
          <t xml:space="preserve">3/17/2017   
2 out of 2 sites PASSED consistently   
TESTER : HP08   
PDL             : C1 07 100   
TP              : 447Z_FT1_30_REV1005   
LB              : 0022766-1   
ILN             : 3511642   
site1 - PASS   
site2 - PASS </t>
        </r>
      </text>
    </comment>
    <comment ref="G102" authorId="8">
      <text>
        <r>
          <rPr>
            <b/>
            <sz val="9"/>
            <color indexed="81"/>
            <rFont val="Tahoma"/>
            <family val="2"/>
          </rPr>
          <t>Mesias, Christian Andrew:</t>
        </r>
        <r>
          <rPr>
            <sz val="9"/>
            <color indexed="81"/>
            <rFont val="Tahoma"/>
            <family val="2"/>
          </rPr>
          <t xml:space="preserve">
2/8 - site 1 and 2 failed vdd2 supply open failure consistently (possible tester compatibility)
TP: REV1005
LB: 0022766-1
Prod Lot: 03418730</t>
        </r>
      </text>
    </comment>
    <comment ref="I102" authorId="8">
      <text>
        <r>
          <rPr>
            <b/>
            <sz val="9"/>
            <color indexed="81"/>
            <rFont val="Tahoma"/>
            <family val="2"/>
          </rPr>
          <t xml:space="preserve">FZARA:   
</t>
        </r>
        <r>
          <rPr>
            <sz val="9"/>
            <color indexed="81"/>
            <rFont val="Tahoma"/>
            <family val="2"/>
          </rPr>
          <t xml:space="preserve">10/6/2017   
2 out of 2 sites PASSED consistently   
TESTER : HP07   
PDL             : C1 07 100   
TP              : 447Z_FT1_30_REV1005   
LB              : 0022766-3   
ILN             : 4113003.01   
site1 - PASS   
site2 - PASS  </t>
        </r>
      </text>
    </comment>
    <comment ref="J102" authorId="11">
      <text>
        <r>
          <rPr>
            <b/>
            <sz val="9"/>
            <color indexed="81"/>
            <rFont val="Tahoma"/>
            <family val="2"/>
          </rPr>
          <t xml:space="preserve">FZARA:   
 </t>
        </r>
        <r>
          <rPr>
            <sz val="9"/>
            <color indexed="81"/>
            <rFont val="Tahoma"/>
            <family val="2"/>
          </rPr>
          <t xml:space="preserve">  
10/29/2017   
2 out of 2 sites PASSED consistently   
TESTER : HP16   
PDL             : C1 07 100   
TP              : 447Z_FT1_30_REV1107   
LB              : 0022766-1   
ILN             : 4150298  
site1 - PASS   
site2 - PASS </t>
        </r>
      </text>
    </comment>
    <comment ref="O102" authorId="8">
      <text>
        <r>
          <rPr>
            <b/>
            <sz val="9"/>
            <color indexed="81"/>
            <rFont val="Tahoma"/>
            <family val="2"/>
          </rPr>
          <t>Frank Adrian Zaragoza:
07/21/17 - DISQUALIFIED for now,
for further debug due to OPEN/SHORT VDD fail at QC TEST, possible tester related.
Mesias, Christian Andrew:</t>
        </r>
        <r>
          <rPr>
            <sz val="9"/>
            <color indexed="81"/>
            <rFont val="Tahoma"/>
            <family val="2"/>
          </rPr>
          <t xml:space="preserve">
2/14 - 2 out of 2 sites passed consistently via loop test c/o Paul
FT
TP: REV1005
LB: 0022766-1
Prod Lot: 03426096
QA
TP: REV1002
LB: 0022766-1
Prod Lot: 03426096</t>
        </r>
      </text>
    </comment>
    <comment ref="R102" authorId="6">
      <text>
        <r>
          <rPr>
            <b/>
            <sz val="9"/>
            <color indexed="81"/>
            <rFont val="Tahoma"/>
            <family val="2"/>
          </rPr>
          <t xml:space="preserve">FZARA:   
   </t>
        </r>
        <r>
          <rPr>
            <sz val="9"/>
            <color indexed="81"/>
            <rFont val="Tahoma"/>
            <family val="2"/>
          </rPr>
          <t xml:space="preserve">
4/19/2017   
2 out of 2 sites PASSED consistently   
TESTER : HP09   
PDL             : C1 07 100   
TP              : 447Z_FT1_30_REV1005   
LB              : 0022766-3   
ILN             : 3620268   
site1 - PASS   
site2 - PASS  </t>
        </r>
      </text>
    </comment>
    <comment ref="V102" authorId="6">
      <text>
        <r>
          <rPr>
            <b/>
            <sz val="9"/>
            <color indexed="81"/>
            <rFont val="Tahoma"/>
            <family val="2"/>
          </rPr>
          <t xml:space="preserve">JVILL:
   </t>
        </r>
        <r>
          <rPr>
            <sz val="9"/>
            <color indexed="81"/>
            <rFont val="Tahoma"/>
            <family val="2"/>
          </rPr>
          <t xml:space="preserve">
9/7/2018   
2 out of 2 sites PASSED consistently   
TESTER : HP18
PDL             : C1 07 100   
TP              : 447Z_FT1_30_REV1107
LB              : 0022766-2  
ILN             :5061842
site1 - PASS   
site2 - PASS  </t>
        </r>
      </text>
    </comment>
    <comment ref="X102" authorId="8">
      <text>
        <r>
          <rPr>
            <b/>
            <sz val="9"/>
            <color indexed="81"/>
            <rFont val="Tahoma"/>
            <family val="2"/>
          </rPr>
          <t>FZARA:   
5</t>
        </r>
        <r>
          <rPr>
            <sz val="9"/>
            <color indexed="81"/>
            <rFont val="Tahoma"/>
            <family val="2"/>
          </rPr>
          <t xml:space="preserve">/1/2017   
2 out of 2 sites PASSED consistently   
TESTER  : HP20   
PDL           : C1 07 100   
TP              : 447Z_FT1_30_REV1009   
LB              : 0022766-1   
ILN             : 3644469   
site1 - PASS   
site2 - PASS   </t>
        </r>
        <r>
          <rPr>
            <b/>
            <sz val="9"/>
            <color indexed="81"/>
            <rFont val="Tahoma"/>
            <family val="2"/>
          </rPr>
          <t xml:space="preserve">
</t>
        </r>
      </text>
    </comment>
    <comment ref="AA102" authorId="8">
      <text>
        <r>
          <rPr>
            <b/>
            <sz val="9"/>
            <color indexed="81"/>
            <rFont val="Tahoma"/>
            <family val="2"/>
          </rPr>
          <t xml:space="preserve">FZARA:   
</t>
        </r>
        <r>
          <rPr>
            <sz val="9"/>
            <color indexed="81"/>
            <rFont val="Tahoma"/>
            <family val="2"/>
          </rPr>
          <t xml:space="preserve">11/10/2017   
2 out of 2 sites PASSED consistently   
TESTER  : HP27   
PDL           : C1 07 100   
TP              : 447Z_FT1_30_REV1107   
LB              : 0022766-1   
ILN             : 4231835   
site1 - PASS   
site2 - PASS   </t>
        </r>
        <r>
          <rPr>
            <b/>
            <sz val="9"/>
            <color indexed="81"/>
            <rFont val="Tahoma"/>
            <family val="2"/>
          </rPr>
          <t xml:space="preserve">
Mesias, Christian Andrew:</t>
        </r>
        <r>
          <rPr>
            <sz val="9"/>
            <color indexed="81"/>
            <rFont val="Tahoma"/>
            <family val="2"/>
          </rPr>
          <t xml:space="preserve">
2/8 - 2 out of 2 sites passed consistently via loop test
FT
TP: REV1005
LB: 0022766-1
Prod Lot: 03418730
QA
TP: REV1002
LB: 0022766-1
Prod Lot: 03418730</t>
        </r>
      </text>
    </comment>
    <comment ref="AC102" authorId="7">
      <text>
        <r>
          <rPr>
            <b/>
            <sz val="9"/>
            <color indexed="81"/>
            <rFont val="Tahoma"/>
            <family val="2"/>
          </rPr>
          <t xml:space="preserve">FZARA:   
</t>
        </r>
        <r>
          <rPr>
            <sz val="9"/>
            <color indexed="81"/>
            <rFont val="Tahoma"/>
            <family val="2"/>
          </rPr>
          <t xml:space="preserve">8/1/2017   
2 out of 2 sites PASSED consistently   
TESTER  : HP30   
PDL           : C1 07 100   
TP              : 447Z_FT1_30_REV1100   
LB              : 0022766-3   
ILN             : 3920685   
site1 - PASS   
site2 - PASS   </t>
        </r>
        <r>
          <rPr>
            <b/>
            <sz val="9"/>
            <color indexed="81"/>
            <rFont val="Tahoma"/>
            <family val="2"/>
          </rPr>
          <t xml:space="preserve">
</t>
        </r>
      </text>
    </comment>
    <comment ref="AD102" authorId="7">
      <text>
        <r>
          <rPr>
            <b/>
            <sz val="9"/>
            <color indexed="81"/>
            <rFont val="Tahoma"/>
            <family val="2"/>
          </rPr>
          <t xml:space="preserve">FZARA:   
</t>
        </r>
        <r>
          <rPr>
            <sz val="9"/>
            <color indexed="81"/>
            <rFont val="Tahoma"/>
            <family val="2"/>
          </rPr>
          <t xml:space="preserve">11/08/2017   
2 out of 2 sites PASSED consistently   
TESTER  : HP31   
PDL           : C1 07 100   
TP              : 447Z_FT1_30_REV1107   
LB              : 0022766-2   
ILN             : 4218970   
site1 - PASS   
site2 - PASS   </t>
        </r>
        <r>
          <rPr>
            <b/>
            <sz val="9"/>
            <color indexed="81"/>
            <rFont val="Tahoma"/>
            <family val="2"/>
          </rPr>
          <t xml:space="preserve">
</t>
        </r>
      </text>
    </comment>
    <comment ref="G103" authorId="1">
      <text>
        <r>
          <rPr>
            <b/>
            <sz val="9"/>
            <color indexed="81"/>
            <rFont val="Tahoma"/>
            <family val="2"/>
          </rPr>
          <t xml:space="preserve">FZARA:   
  </t>
        </r>
        <r>
          <rPr>
            <sz val="9"/>
            <color indexed="81"/>
            <rFont val="Tahoma"/>
            <family val="2"/>
          </rPr>
          <t xml:space="preserve"> 
11/09/2017   
4 out of 4 sites PASSED consistently   
TESTER  : HP15   
PDL           : UD 14 100   
TP              : 447Z_FT1_30_REV1107
LB              : 0022508A-2   
ILN             : 4198413   
site1 - PASS   
site2 - PASS   
site3 - PASS   
site4 - PASS   </t>
        </r>
        <r>
          <rPr>
            <b/>
            <sz val="9"/>
            <color indexed="81"/>
            <rFont val="Tahoma"/>
            <family val="2"/>
          </rPr>
          <t xml:space="preserve">
</t>
        </r>
      </text>
    </comment>
    <comment ref="K103" authorId="1">
      <text>
        <r>
          <rPr>
            <b/>
            <sz val="9"/>
            <color indexed="81"/>
            <rFont val="Tahoma"/>
            <family val="2"/>
          </rPr>
          <t xml:space="preserve">JABDU:   
</t>
        </r>
        <r>
          <rPr>
            <sz val="9"/>
            <color indexed="81"/>
            <rFont val="Tahoma"/>
            <family val="2"/>
          </rPr>
          <t xml:space="preserve">
02/16/2018
4 out of 4 sites PASSED consistently   
TESTER  : HP22  
PDL           : UD 14 100   
TP              : 447Z REV1107
LB              : TELB041713 (0022508A-2)
ILN             : 4489527  
site1 - PASS   
site2 - PASS   
site3 - PASS   
site4 - PASS  </t>
        </r>
      </text>
    </comment>
    <comment ref="L103" authorId="1">
      <text>
        <r>
          <rPr>
            <b/>
            <sz val="9"/>
            <color indexed="81"/>
            <rFont val="Tahoma"/>
            <family val="2"/>
          </rPr>
          <t xml:space="preserve">FZARA:   
  </t>
        </r>
        <r>
          <rPr>
            <sz val="9"/>
            <color indexed="81"/>
            <rFont val="Tahoma"/>
            <family val="2"/>
          </rPr>
          <t xml:space="preserve"> 
11/09/2017   
3 out of 4 sites PASSED consistently   
TESTER : HP12   
PDL           : UD 14 100   
TP              : 447Z_FT1_30_REV1107   
LB              : 0022508A-1   
ILN             : 4199489   
site1 - PASS   
site2 - PASS   
site3 - over rejection BIN553 stop_all_ip   
site4 - PASS   </t>
        </r>
        <r>
          <rPr>
            <b/>
            <sz val="9"/>
            <color indexed="81"/>
            <rFont val="Tahoma"/>
            <family val="2"/>
          </rPr>
          <t xml:space="preserve">
FZARA:
</t>
        </r>
        <r>
          <rPr>
            <sz val="9"/>
            <color indexed="81"/>
            <rFont val="Tahoma"/>
            <family val="2"/>
          </rPr>
          <t>07/06/17
ILN - 3848695
PASS - 4 of 4 sites</t>
        </r>
      </text>
    </comment>
    <comment ref="U103" authorId="10">
      <text>
        <r>
          <rPr>
            <b/>
            <sz val="9"/>
            <color indexed="81"/>
            <rFont val="Tahoma"/>
            <family val="2"/>
          </rPr>
          <t>Jhibraiil Abdulla:</t>
        </r>
        <r>
          <rPr>
            <sz val="9"/>
            <color indexed="81"/>
            <rFont val="Tahoma"/>
            <family val="2"/>
          </rPr>
          <t xml:space="preserve">
No slot 203</t>
        </r>
      </text>
    </comment>
    <comment ref="V103" authorId="10">
      <text>
        <r>
          <rPr>
            <b/>
            <sz val="9"/>
            <color indexed="81"/>
            <rFont val="Tahoma"/>
            <family val="2"/>
          </rPr>
          <t>Jhibraiil Abdulla:</t>
        </r>
        <r>
          <rPr>
            <sz val="9"/>
            <color indexed="81"/>
            <rFont val="Tahoma"/>
            <family val="2"/>
          </rPr>
          <t xml:space="preserve">
No slot 203</t>
        </r>
      </text>
    </comment>
    <comment ref="W103" authorId="10">
      <text>
        <r>
          <rPr>
            <b/>
            <sz val="9"/>
            <color indexed="81"/>
            <rFont val="Tahoma"/>
            <family val="2"/>
          </rPr>
          <t>Jhibraiil Abdulla:</t>
        </r>
        <r>
          <rPr>
            <sz val="9"/>
            <color indexed="81"/>
            <rFont val="Tahoma"/>
            <family val="2"/>
          </rPr>
          <t xml:space="preserve">
No slot 203</t>
        </r>
      </text>
    </comment>
    <comment ref="Y103" authorId="8">
      <text>
        <r>
          <rPr>
            <b/>
            <sz val="9"/>
            <color indexed="81"/>
            <rFont val="Tahoma"/>
            <family val="2"/>
          </rPr>
          <t xml:space="preserve">FZARA:   
</t>
        </r>
        <r>
          <rPr>
            <sz val="9"/>
            <color indexed="81"/>
            <rFont val="Tahoma"/>
            <family val="2"/>
          </rPr>
          <t>05/15/2017   
4 out of 4 sites PASSED consistently   
TESTER  : HP25   
PDL           : UD 14 100   
TP              : 447Z_FT1_30_REV1009   
LB              : 0022508A-1   
ILN             : 3720289   
site1 - PASS   
site2 - PASS   
site3 - PASS   
site4 - PASS</t>
        </r>
      </text>
    </comment>
    <comment ref="Z103" authorId="8">
      <text>
        <r>
          <rPr>
            <b/>
            <sz val="9"/>
            <color indexed="81"/>
            <rFont val="Tahoma"/>
            <family val="2"/>
          </rPr>
          <t xml:space="preserve">FZARA:   
</t>
        </r>
        <r>
          <rPr>
            <sz val="9"/>
            <color indexed="81"/>
            <rFont val="Tahoma"/>
            <family val="2"/>
          </rPr>
          <t>03/24/2017   
4 out of 4 sites PASSED consistently   
TESTER  : HP26   
PDL           : UD 14 100   
TP              : 447Z_FT1_30_REV1005   
LB              : 0022508A-2  
ILN             : 3539515   
site1 - PASS   
site2 - PASS   
site3 - PASS   
site4 - PASS</t>
        </r>
      </text>
    </comment>
    <comment ref="AA103" authorId="8">
      <text>
        <r>
          <rPr>
            <b/>
            <sz val="9"/>
            <color indexed="81"/>
            <rFont val="Tahoma"/>
            <family val="2"/>
          </rPr>
          <t xml:space="preserve">FZARA:   
</t>
        </r>
        <r>
          <rPr>
            <sz val="9"/>
            <color indexed="81"/>
            <rFont val="Tahoma"/>
            <family val="2"/>
          </rPr>
          <t xml:space="preserve">   
9/19/2017   
4 out of 4 sites PASSED consistently   
TESTER  : HP27   
PDL           : UD 14 100   
TP              : 447Z_FT1_30_REV1101   
LB              : 0022508A-2   
ILN             : 4075966   
site1 - PASS   
site2 - PASS   
site3 - PASS   
site4 - PASS  </t>
        </r>
      </text>
    </comment>
    <comment ref="AB103" authorId="8">
      <text>
        <r>
          <rPr>
            <b/>
            <sz val="9"/>
            <color indexed="81"/>
            <rFont val="Tahoma"/>
            <family val="2"/>
          </rPr>
          <t xml:space="preserve">FZARA:   
</t>
        </r>
        <r>
          <rPr>
            <sz val="9"/>
            <color indexed="81"/>
            <rFont val="Tahoma"/>
            <family val="2"/>
          </rPr>
          <t xml:space="preserve">   
7/29/2017   
4 out of 4 sites PASSED consistently   
TESTER  : HP28   
PDL           : UD 14 100   
TP              : 447Z_FT1_30_REV1100   
LB              : 0022508A-1   
ILN             : 3927649   
site1 - PASS   
site2 - PASS   
site3 - PASS   
site4 - PASS  </t>
        </r>
      </text>
    </comment>
    <comment ref="B104" authorId="2">
      <text>
        <r>
          <rPr>
            <b/>
            <sz val="9"/>
            <color indexed="81"/>
            <rFont val="Tahoma"/>
            <family val="2"/>
          </rPr>
          <t xml:space="preserve">05/23/2018 - 447 now tested as BGA100. TP not compatible
</t>
        </r>
      </text>
    </comment>
    <comment ref="F104" authorId="2">
      <text>
        <r>
          <rPr>
            <b/>
            <sz val="9"/>
            <color indexed="81"/>
            <rFont val="Tahoma"/>
            <family val="2"/>
          </rPr>
          <t>05/23/2018 - 447 now tested as BGA100. TP not compatible</t>
        </r>
        <r>
          <rPr>
            <sz val="9"/>
            <color indexed="81"/>
            <rFont val="Tahoma"/>
            <family val="2"/>
          </rPr>
          <t xml:space="preserve">
</t>
        </r>
      </text>
    </comment>
    <comment ref="G104" authorId="2">
      <text>
        <r>
          <rPr>
            <b/>
            <sz val="9"/>
            <color indexed="81"/>
            <rFont val="Tahoma"/>
            <family val="2"/>
          </rPr>
          <t>05/23/2018 - 447 now tested as BGA100. TP not compatible</t>
        </r>
        <r>
          <rPr>
            <sz val="9"/>
            <color indexed="81"/>
            <rFont val="Tahoma"/>
            <family val="2"/>
          </rPr>
          <t xml:space="preserve">
</t>
        </r>
      </text>
    </comment>
    <comment ref="H104" authorId="2">
      <text>
        <r>
          <rPr>
            <b/>
            <sz val="9"/>
            <color indexed="81"/>
            <rFont val="Tahoma"/>
            <family val="2"/>
          </rPr>
          <t>05/23/2018 - 447 now tested as BGA100. TP not compatible</t>
        </r>
        <r>
          <rPr>
            <sz val="9"/>
            <color indexed="81"/>
            <rFont val="Tahoma"/>
            <family val="2"/>
          </rPr>
          <t xml:space="preserve">
</t>
        </r>
      </text>
    </comment>
    <comment ref="I104" authorId="2">
      <text>
        <r>
          <rPr>
            <b/>
            <sz val="9"/>
            <color indexed="81"/>
            <rFont val="Tahoma"/>
            <family val="2"/>
          </rPr>
          <t>05/23/2018 - 447 now tested as BGA100. TP not compatible</t>
        </r>
        <r>
          <rPr>
            <sz val="9"/>
            <color indexed="81"/>
            <rFont val="Tahoma"/>
            <family val="2"/>
          </rPr>
          <t xml:space="preserve">
</t>
        </r>
      </text>
    </comment>
    <comment ref="J104" authorId="2">
      <text>
        <r>
          <rPr>
            <b/>
            <sz val="9"/>
            <color indexed="81"/>
            <rFont val="Tahoma"/>
            <family val="2"/>
          </rPr>
          <t>05/23/2018 - 447 now tested as BGA100. TP not compatible</t>
        </r>
        <r>
          <rPr>
            <sz val="9"/>
            <color indexed="81"/>
            <rFont val="Tahoma"/>
            <family val="2"/>
          </rPr>
          <t xml:space="preserve">
</t>
        </r>
      </text>
    </comment>
    <comment ref="K104" authorId="2">
      <text>
        <r>
          <rPr>
            <b/>
            <sz val="9"/>
            <color indexed="81"/>
            <rFont val="Tahoma"/>
            <family val="2"/>
          </rPr>
          <t>05/23/2018 - 447 now tested as BGA100. TP not compatible</t>
        </r>
        <r>
          <rPr>
            <sz val="9"/>
            <color indexed="81"/>
            <rFont val="Tahoma"/>
            <family val="2"/>
          </rPr>
          <t xml:space="preserve">
</t>
        </r>
      </text>
    </comment>
    <comment ref="L104" authorId="2">
      <text>
        <r>
          <rPr>
            <b/>
            <sz val="9"/>
            <color indexed="81"/>
            <rFont val="Tahoma"/>
            <family val="2"/>
          </rPr>
          <t>05/23/2018 - 447 now tested as BGA100. TP not compatible</t>
        </r>
        <r>
          <rPr>
            <sz val="9"/>
            <color indexed="81"/>
            <rFont val="Tahoma"/>
            <family val="2"/>
          </rPr>
          <t xml:space="preserve">
</t>
        </r>
      </text>
    </comment>
    <comment ref="N104" authorId="2">
      <text>
        <r>
          <rPr>
            <b/>
            <sz val="9"/>
            <color indexed="81"/>
            <rFont val="Tahoma"/>
            <family val="2"/>
          </rPr>
          <t>05/23/2018 - 447 now tested as BGA100. TP not compatible</t>
        </r>
        <r>
          <rPr>
            <sz val="9"/>
            <color indexed="81"/>
            <rFont val="Tahoma"/>
            <family val="2"/>
          </rPr>
          <t xml:space="preserve">
</t>
        </r>
      </text>
    </comment>
    <comment ref="O104" authorId="2">
      <text>
        <r>
          <rPr>
            <b/>
            <sz val="9"/>
            <color indexed="81"/>
            <rFont val="Tahoma"/>
            <family val="2"/>
          </rPr>
          <t>05/23/2018 - 447 now tested as BGA100. TP not compatible</t>
        </r>
        <r>
          <rPr>
            <sz val="9"/>
            <color indexed="81"/>
            <rFont val="Tahoma"/>
            <family val="2"/>
          </rPr>
          <t xml:space="preserve">
</t>
        </r>
      </text>
    </comment>
    <comment ref="P104" authorId="2">
      <text>
        <r>
          <rPr>
            <b/>
            <sz val="9"/>
            <color indexed="81"/>
            <rFont val="Tahoma"/>
            <family val="2"/>
          </rPr>
          <t>05/23/2018 - 447 now tested as BGA100. TP not compatible</t>
        </r>
        <r>
          <rPr>
            <sz val="9"/>
            <color indexed="81"/>
            <rFont val="Tahoma"/>
            <family val="2"/>
          </rPr>
          <t xml:space="preserve">
</t>
        </r>
      </text>
    </comment>
    <comment ref="Q104" authorId="2">
      <text>
        <r>
          <rPr>
            <b/>
            <sz val="9"/>
            <color indexed="81"/>
            <rFont val="Tahoma"/>
            <family val="2"/>
          </rPr>
          <t>05/23/2018 - 447 now tested as BGA100. TP not compatible</t>
        </r>
        <r>
          <rPr>
            <sz val="9"/>
            <color indexed="81"/>
            <rFont val="Tahoma"/>
            <family val="2"/>
          </rPr>
          <t xml:space="preserve">
</t>
        </r>
      </text>
    </comment>
    <comment ref="R104" authorId="2">
      <text>
        <r>
          <rPr>
            <b/>
            <sz val="9"/>
            <color indexed="81"/>
            <rFont val="Tahoma"/>
            <family val="2"/>
          </rPr>
          <t>05/23/2018 - 447 now tested as BGA100. TP not compatible</t>
        </r>
        <r>
          <rPr>
            <sz val="9"/>
            <color indexed="81"/>
            <rFont val="Tahoma"/>
            <family val="2"/>
          </rPr>
          <t xml:space="preserve">
</t>
        </r>
      </text>
    </comment>
    <comment ref="S104" authorId="2">
      <text>
        <r>
          <rPr>
            <b/>
            <sz val="9"/>
            <color indexed="81"/>
            <rFont val="Tahoma"/>
            <family val="2"/>
          </rPr>
          <t>05/23/2018 - 447 now tested as BGA100. TP not compatible</t>
        </r>
        <r>
          <rPr>
            <sz val="9"/>
            <color indexed="81"/>
            <rFont val="Tahoma"/>
            <family val="2"/>
          </rPr>
          <t xml:space="preserve">
</t>
        </r>
      </text>
    </comment>
    <comment ref="T104" authorId="2">
      <text>
        <r>
          <rPr>
            <b/>
            <sz val="9"/>
            <color indexed="81"/>
            <rFont val="Tahoma"/>
            <family val="2"/>
          </rPr>
          <t>05/23/2018 - 447 now tested as BGA100. TP not compatible</t>
        </r>
        <r>
          <rPr>
            <sz val="9"/>
            <color indexed="81"/>
            <rFont val="Tahoma"/>
            <family val="2"/>
          </rPr>
          <t xml:space="preserve">
</t>
        </r>
      </text>
    </comment>
    <comment ref="U104" authorId="2">
      <text>
        <r>
          <rPr>
            <b/>
            <sz val="9"/>
            <color indexed="81"/>
            <rFont val="Tahoma"/>
            <family val="2"/>
          </rPr>
          <t>05/23/2018 - 447 now tested as BGA100. TP not compatible</t>
        </r>
        <r>
          <rPr>
            <sz val="9"/>
            <color indexed="81"/>
            <rFont val="Tahoma"/>
            <family val="2"/>
          </rPr>
          <t xml:space="preserve">
</t>
        </r>
      </text>
    </comment>
    <comment ref="V104" authorId="2">
      <text>
        <r>
          <rPr>
            <b/>
            <sz val="9"/>
            <color indexed="81"/>
            <rFont val="Tahoma"/>
            <family val="2"/>
          </rPr>
          <t>05/23/2018 - 447 now tested as BGA100. TP not compatible</t>
        </r>
        <r>
          <rPr>
            <sz val="9"/>
            <color indexed="81"/>
            <rFont val="Tahoma"/>
            <family val="2"/>
          </rPr>
          <t xml:space="preserve">
</t>
        </r>
      </text>
    </comment>
    <comment ref="W104" authorId="2">
      <text>
        <r>
          <rPr>
            <b/>
            <sz val="9"/>
            <color indexed="81"/>
            <rFont val="Tahoma"/>
            <family val="2"/>
          </rPr>
          <t>05/23/2018 - 447 now tested as BGA100. TP not compatible</t>
        </r>
        <r>
          <rPr>
            <sz val="9"/>
            <color indexed="81"/>
            <rFont val="Tahoma"/>
            <family val="2"/>
          </rPr>
          <t xml:space="preserve">
</t>
        </r>
      </text>
    </comment>
    <comment ref="X104" authorId="2">
      <text>
        <r>
          <rPr>
            <b/>
            <sz val="9"/>
            <color indexed="81"/>
            <rFont val="Tahoma"/>
            <family val="2"/>
          </rPr>
          <t>05/23/2018 - 447 now tested as BGA100. TP not compatible</t>
        </r>
        <r>
          <rPr>
            <sz val="9"/>
            <color indexed="81"/>
            <rFont val="Tahoma"/>
            <family val="2"/>
          </rPr>
          <t xml:space="preserve">
</t>
        </r>
      </text>
    </comment>
    <comment ref="Y104" authorId="2">
      <text>
        <r>
          <rPr>
            <b/>
            <sz val="9"/>
            <color indexed="81"/>
            <rFont val="Tahoma"/>
            <family val="2"/>
          </rPr>
          <t>05/23/2018 - 447 now tested as BGA100. TP not compatible</t>
        </r>
        <r>
          <rPr>
            <sz val="9"/>
            <color indexed="81"/>
            <rFont val="Tahoma"/>
            <family val="2"/>
          </rPr>
          <t xml:space="preserve">
</t>
        </r>
      </text>
    </comment>
    <comment ref="Z104" authorId="2">
      <text>
        <r>
          <rPr>
            <b/>
            <sz val="9"/>
            <color indexed="81"/>
            <rFont val="Tahoma"/>
            <family val="2"/>
          </rPr>
          <t>05/23/2018 - 447 now tested as BGA100. TP not compatible</t>
        </r>
        <r>
          <rPr>
            <sz val="9"/>
            <color indexed="81"/>
            <rFont val="Tahoma"/>
            <family val="2"/>
          </rPr>
          <t xml:space="preserve">
</t>
        </r>
      </text>
    </comment>
    <comment ref="AA104" authorId="2">
      <text>
        <r>
          <rPr>
            <b/>
            <sz val="9"/>
            <color indexed="81"/>
            <rFont val="Tahoma"/>
            <family val="2"/>
          </rPr>
          <t>05/23/2018 - 447 now tested as BGA100. TP not compatible</t>
        </r>
        <r>
          <rPr>
            <sz val="9"/>
            <color indexed="81"/>
            <rFont val="Tahoma"/>
            <family val="2"/>
          </rPr>
          <t xml:space="preserve">
</t>
        </r>
      </text>
    </comment>
    <comment ref="AB104" authorId="2">
      <text>
        <r>
          <rPr>
            <b/>
            <sz val="9"/>
            <color indexed="81"/>
            <rFont val="Tahoma"/>
            <family val="2"/>
          </rPr>
          <t>05/23/2018 - 447 now tested as BGA100. TP not compatible</t>
        </r>
        <r>
          <rPr>
            <sz val="9"/>
            <color indexed="81"/>
            <rFont val="Tahoma"/>
            <family val="2"/>
          </rPr>
          <t xml:space="preserve">
</t>
        </r>
      </text>
    </comment>
    <comment ref="AC104" authorId="2">
      <text>
        <r>
          <rPr>
            <b/>
            <sz val="9"/>
            <color indexed="81"/>
            <rFont val="Tahoma"/>
            <family val="2"/>
          </rPr>
          <t>05/23/2018 - 447 now tested as BGA100. TP not compatible</t>
        </r>
        <r>
          <rPr>
            <sz val="9"/>
            <color indexed="81"/>
            <rFont val="Tahoma"/>
            <family val="2"/>
          </rPr>
          <t xml:space="preserve">
</t>
        </r>
      </text>
    </comment>
    <comment ref="AD104" authorId="2">
      <text>
        <r>
          <rPr>
            <b/>
            <sz val="9"/>
            <color indexed="81"/>
            <rFont val="Tahoma"/>
            <family val="2"/>
          </rPr>
          <t>05/23/2018 - 447 now tested as BGA100. TP not compatible</t>
        </r>
        <r>
          <rPr>
            <sz val="9"/>
            <color indexed="81"/>
            <rFont val="Tahoma"/>
            <family val="2"/>
          </rPr>
          <t xml:space="preserve">
</t>
        </r>
      </text>
    </comment>
    <comment ref="AE104" authorId="2">
      <text>
        <r>
          <rPr>
            <b/>
            <sz val="9"/>
            <color indexed="81"/>
            <rFont val="Tahoma"/>
            <family val="2"/>
          </rPr>
          <t>05/23/2018 - 447 now tested as BGA100. TP not compatible</t>
        </r>
        <r>
          <rPr>
            <sz val="9"/>
            <color indexed="81"/>
            <rFont val="Tahoma"/>
            <family val="2"/>
          </rPr>
          <t xml:space="preserve">
</t>
        </r>
      </text>
    </comment>
    <comment ref="AF104" authorId="2">
      <text>
        <r>
          <rPr>
            <b/>
            <sz val="9"/>
            <color indexed="81"/>
            <rFont val="Tahoma"/>
            <family val="2"/>
          </rPr>
          <t>05/23/2018 - 447 now tested as BGA100. TP not compatible</t>
        </r>
        <r>
          <rPr>
            <sz val="9"/>
            <color indexed="81"/>
            <rFont val="Tahoma"/>
            <family val="2"/>
          </rPr>
          <t xml:space="preserve">
</t>
        </r>
      </text>
    </comment>
    <comment ref="F105" authorId="6">
      <text>
        <r>
          <rPr>
            <b/>
            <sz val="9"/>
            <color indexed="81"/>
            <rFont val="Tahoma"/>
            <family val="2"/>
          </rPr>
          <t>CAMES: PASSED 4 SITES</t>
        </r>
        <r>
          <rPr>
            <sz val="9"/>
            <color indexed="81"/>
            <rFont val="Tahoma"/>
            <family val="2"/>
          </rPr>
          <t xml:space="preserve">
</t>
        </r>
      </text>
    </comment>
    <comment ref="K105" authorId="6">
      <text>
        <r>
          <rPr>
            <b/>
            <sz val="9"/>
            <color indexed="81"/>
            <rFont val="Tahoma"/>
            <family val="2"/>
          </rPr>
          <t>CAMES: 
3/16 - 7 out of 8 sites passed consistently
PASSED - SITES 1-6,8
FAILED - SITE 7 SB350 BCD_IDP_DCM_detected_func_levels_ft
TP: REV1116
LB: 0019282-BT-1
Prod Lot: CORREL</t>
        </r>
      </text>
    </comment>
    <comment ref="Y105" authorId="8">
      <text>
        <r>
          <rPr>
            <b/>
            <sz val="9"/>
            <color indexed="81"/>
            <rFont val="Tahoma"/>
            <family val="2"/>
          </rPr>
          <t>JAG/CAMES:10/11</t>
        </r>
        <r>
          <rPr>
            <sz val="9"/>
            <color indexed="81"/>
            <rFont val="Tahoma"/>
            <family val="2"/>
          </rPr>
          <t xml:space="preserve"> - 4/4 sites passed </t>
        </r>
      </text>
    </comment>
    <comment ref="AA105" authorId="8">
      <text>
        <r>
          <rPr>
            <b/>
            <sz val="9"/>
            <color indexed="81"/>
            <rFont val="Tahoma"/>
            <family val="2"/>
          </rPr>
          <t>JAG/CAMES:</t>
        </r>
        <r>
          <rPr>
            <sz val="9"/>
            <color indexed="81"/>
            <rFont val="Tahoma"/>
            <family val="2"/>
          </rPr>
          <t xml:space="preserve">
4/26 - 4/4 sites passed </t>
        </r>
      </text>
    </comment>
    <comment ref="AB105" authorId="8">
      <text>
        <r>
          <rPr>
            <b/>
            <sz val="9"/>
            <color indexed="81"/>
            <rFont val="Tahoma"/>
            <family val="2"/>
          </rPr>
          <t>JAG/CAMES:</t>
        </r>
        <r>
          <rPr>
            <sz val="9"/>
            <color indexed="81"/>
            <rFont val="Tahoma"/>
            <family val="2"/>
          </rPr>
          <t xml:space="preserve">
4/26 - 4/4 sites passed </t>
        </r>
      </text>
    </comment>
    <comment ref="AD105" authorId="8">
      <text>
        <r>
          <rPr>
            <b/>
            <sz val="9"/>
            <color indexed="81"/>
            <rFont val="Tahoma"/>
            <family val="2"/>
          </rPr>
          <t>VANESS</t>
        </r>
        <r>
          <rPr>
            <sz val="9"/>
            <color indexed="81"/>
            <rFont val="Tahoma"/>
            <family val="2"/>
          </rPr>
          <t xml:space="preserve">
3/28/17: 4/4 sites passed </t>
        </r>
      </text>
    </comment>
    <comment ref="J106" authorId="3">
      <text>
        <r>
          <rPr>
            <b/>
            <sz val="9"/>
            <color indexed="81"/>
            <rFont val="Tahoma"/>
            <family val="2"/>
          </rPr>
          <t>Frank Zaragoza:
05/08/17:
DEVICE FAILED
SB69 V18_Transf_32</t>
        </r>
        <r>
          <rPr>
            <sz val="9"/>
            <color indexed="81"/>
            <rFont val="Tahoma"/>
            <family val="2"/>
          </rPr>
          <t xml:space="preserve">
</t>
        </r>
      </text>
    </comment>
    <comment ref="Y106" authorId="8">
      <text>
        <r>
          <rPr>
            <b/>
            <sz val="9"/>
            <color indexed="81"/>
            <rFont val="Tahoma"/>
            <family val="2"/>
          </rPr>
          <t>Mesias, Christian Andrew:</t>
        </r>
        <r>
          <rPr>
            <sz val="9"/>
            <color indexed="81"/>
            <rFont val="Tahoma"/>
            <family val="2"/>
          </rPr>
          <t xml:space="preserve">
1/14 - passed, and was able to run prod lot on ALL sites
TP: REV1005
LB: 0022508A-2
Prod Lot: 3345966
</t>
        </r>
      </text>
    </comment>
    <comment ref="AB106" authorId="8">
      <text>
        <r>
          <rPr>
            <b/>
            <sz val="9"/>
            <color indexed="81"/>
            <rFont val="Tahoma"/>
            <family val="2"/>
          </rPr>
          <t>DESCA:</t>
        </r>
        <r>
          <rPr>
            <sz val="9"/>
            <color indexed="81"/>
            <rFont val="Tahoma"/>
            <family val="2"/>
          </rPr>
          <t xml:space="preserve">
12/27/16 - 4/4 sites passed </t>
        </r>
      </text>
    </comment>
    <comment ref="J107" authorId="4">
      <text>
        <r>
          <rPr>
            <b/>
            <sz val="9"/>
            <color indexed="81"/>
            <rFont val="Tahoma"/>
            <family val="2"/>
          </rPr>
          <t>JCORP:
Jan 29, 2017
4/4 Sites PASSED
rev1411
LB:0017428A-BT-1
LOT:3372750</t>
        </r>
        <r>
          <rPr>
            <sz val="9"/>
            <color indexed="81"/>
            <rFont val="Tahoma"/>
            <family val="2"/>
          </rPr>
          <t xml:space="preserve">
</t>
        </r>
      </text>
    </comment>
    <comment ref="N107" authorId="4">
      <text>
        <r>
          <rPr>
            <b/>
            <sz val="9"/>
            <color indexed="81"/>
            <rFont val="Tahoma"/>
            <family val="2"/>
          </rPr>
          <t xml:space="preserve">JCORP
</t>
        </r>
        <r>
          <rPr>
            <sz val="9"/>
            <color indexed="81"/>
            <rFont val="Tahoma"/>
            <family val="2"/>
          </rPr>
          <t xml:space="preserve">
Mar 17, 2018
4/4 Sites PASSED
Rev1411
LB: 0017428A-BT-2
LOT: 4556004
</t>
        </r>
      </text>
    </comment>
    <comment ref="P107" authorId="5">
      <text>
        <r>
          <rPr>
            <b/>
            <sz val="8"/>
            <color indexed="81"/>
            <rFont val="Tahoma"/>
            <family val="2"/>
          </rPr>
          <t xml:space="preserve">Site 3
</t>
        </r>
        <r>
          <rPr>
            <sz val="8"/>
            <color indexed="81"/>
            <rFont val="Tahoma"/>
            <family val="2"/>
          </rPr>
          <t xml:space="preserve">
</t>
        </r>
      </text>
    </comment>
    <comment ref="Q107" authorId="2">
      <text>
        <r>
          <rPr>
            <b/>
            <sz val="9"/>
            <color indexed="81"/>
            <rFont val="Tahoma"/>
            <family val="2"/>
          </rPr>
          <t>JCORP
04/19/18
3/4 Sites passed
REV1419
LB:0017428A-BT-4
LOT:4660423
Site 1,3,4</t>
        </r>
      </text>
    </comment>
    <comment ref="Y107" authorId="8">
      <text>
        <r>
          <rPr>
            <b/>
            <sz val="9"/>
            <color indexed="81"/>
            <rFont val="Tahoma"/>
            <family val="2"/>
          </rPr>
          <t>Mesias, Christian Andrew:</t>
        </r>
        <r>
          <rPr>
            <sz val="9"/>
            <color indexed="81"/>
            <rFont val="Tahoma"/>
            <family val="2"/>
          </rPr>
          <t xml:space="preserve">
4/26 - 4/4 sites passed c/o JWHa</t>
        </r>
      </text>
    </comment>
    <comment ref="AA107" authorId="8">
      <text>
        <r>
          <rPr>
            <b/>
            <sz val="9"/>
            <color indexed="81"/>
            <rFont val="Tahoma"/>
            <family val="2"/>
          </rPr>
          <t xml:space="preserve">FZARA:   
</t>
        </r>
        <r>
          <rPr>
            <sz val="9"/>
            <color indexed="81"/>
            <rFont val="Tahoma"/>
            <family val="2"/>
          </rPr>
          <t xml:space="preserve">   
05/12/2018   
4 out of 4 sites PASSED consistently   
TESTER  : HP27   
PDL           : UD 14 100   
TP              : 448Y_F1_25_REV1419
LB              : 0017428A-BT-3 
ILN             : 4729199   
site1 - PASS   
site2 - PASS   
site3 - PASS   
site4 - PASS  </t>
        </r>
      </text>
    </comment>
    <comment ref="AB107" authorId="8">
      <text>
        <r>
          <rPr>
            <b/>
            <sz val="9"/>
            <color indexed="81"/>
            <rFont val="Tahoma"/>
            <family val="2"/>
          </rPr>
          <t>JAG/CAMES:</t>
        </r>
        <r>
          <rPr>
            <sz val="9"/>
            <color indexed="81"/>
            <rFont val="Tahoma"/>
            <family val="2"/>
          </rPr>
          <t xml:space="preserve">
4/26 - 4/4 sites passed </t>
        </r>
      </text>
    </comment>
    <comment ref="N108" authorId="3">
      <text>
        <r>
          <rPr>
            <b/>
            <sz val="9"/>
            <color indexed="81"/>
            <rFont val="Tahoma"/>
            <family val="2"/>
          </rPr>
          <t>JCORP
Mar 31 2016
3/4 Sites passed
REV 1411
LB: TELB044979
LOT: 2548426
Site 2,3,4
Site 1: OS failure</t>
        </r>
      </text>
    </comment>
    <comment ref="F109" authorId="8">
      <text>
        <r>
          <rPr>
            <b/>
            <sz val="9"/>
            <color indexed="81"/>
            <rFont val="Tahoma"/>
            <family val="2"/>
          </rPr>
          <t xml:space="preserve">JCORP
July 13, 2017
4/8 sites PASSED
REV : 1411
LB: 0019282-BT-2
UNITS: Prod lot
Site 1 
Site 3
Site 4
Site 7
</t>
        </r>
      </text>
    </comment>
    <comment ref="H109" authorId="8">
      <text>
        <r>
          <rPr>
            <b/>
            <sz val="9"/>
            <color indexed="81"/>
            <rFont val="Tahoma"/>
            <family val="2"/>
          </rPr>
          <t>ROSE:
07/27/2018
rev 1421</t>
        </r>
        <r>
          <rPr>
            <sz val="9"/>
            <color indexed="81"/>
            <rFont val="Tahoma"/>
            <family val="2"/>
          </rPr>
          <t xml:space="preserve">
7 out of 8 sites passed
LB: 0019282-3
LOT: correl
Site 3: IDD_STANDBY_consumptions_dc
</t>
        </r>
      </text>
    </comment>
    <comment ref="I109" authorId="8">
      <text>
        <r>
          <rPr>
            <b/>
            <sz val="9"/>
            <color indexed="81"/>
            <rFont val="Tahoma"/>
            <family val="2"/>
          </rPr>
          <t>JCORP
Jan 14 2018
rev 1411</t>
        </r>
        <r>
          <rPr>
            <sz val="9"/>
            <color indexed="81"/>
            <rFont val="Tahoma"/>
            <family val="2"/>
          </rPr>
          <t xml:space="preserve">
3 out of 4 sites passed
LB: 0018729-1
LOT: 4350166
Site 1-3 only </t>
        </r>
      </text>
    </comment>
    <comment ref="K109" authorId="6">
      <text>
        <r>
          <rPr>
            <b/>
            <sz val="9"/>
            <color indexed="81"/>
            <rFont val="Tahoma"/>
            <family val="2"/>
          </rPr>
          <t>CAMES: 
3/16/17 - 4 out of 8 sites passed consistently
PASSED - SITES 3,5,7,8,
FAILED - SITES 1,2,4,6
TP: REV1418
LB: 0019282-BBT-1
Prod Lot: 3266756</t>
        </r>
      </text>
    </comment>
    <comment ref="Z109" authorId="7">
      <text>
        <r>
          <rPr>
            <b/>
            <sz val="9"/>
            <color indexed="81"/>
            <rFont val="Tahoma"/>
            <family val="2"/>
          </rPr>
          <t>CAMES - 12/18/17
PASSED 8/8 sites
REV: 1418
UNITS: PROD Lot
LB: 0019282-BT-2
07/4- not enough memory vector</t>
        </r>
      </text>
    </comment>
    <comment ref="AC109" authorId="1">
      <text>
        <r>
          <rPr>
            <b/>
            <sz val="9"/>
            <color indexed="81"/>
            <rFont val="Tahoma"/>
            <family val="2"/>
          </rPr>
          <t>JABDU:
080918</t>
        </r>
        <r>
          <rPr>
            <sz val="9"/>
            <color indexed="81"/>
            <rFont val="Tahoma"/>
            <family val="2"/>
          </rPr>
          <t xml:space="preserve">
7 out of 8 sites passed
TESTER : </t>
        </r>
        <r>
          <rPr>
            <b/>
            <sz val="9"/>
            <color indexed="81"/>
            <rFont val="Tahoma"/>
            <family val="2"/>
          </rPr>
          <t>HP30</t>
        </r>
        <r>
          <rPr>
            <sz val="9"/>
            <color indexed="81"/>
            <rFont val="Tahoma"/>
            <family val="2"/>
          </rPr>
          <t xml:space="preserve">
PDL    : </t>
        </r>
        <r>
          <rPr>
            <b/>
            <sz val="9"/>
            <color indexed="81"/>
            <rFont val="Tahoma"/>
            <family val="2"/>
          </rPr>
          <t>C1 05 064</t>
        </r>
        <r>
          <rPr>
            <sz val="9"/>
            <color indexed="81"/>
            <rFont val="Tahoma"/>
            <family val="2"/>
          </rPr>
          <t xml:space="preserve">
TP     : </t>
        </r>
        <r>
          <rPr>
            <b/>
            <sz val="9"/>
            <color indexed="81"/>
            <rFont val="Tahoma"/>
            <family val="2"/>
          </rPr>
          <t>448Y_F1_25 REV1422</t>
        </r>
        <r>
          <rPr>
            <sz val="9"/>
            <color indexed="81"/>
            <rFont val="Tahoma"/>
            <family val="2"/>
          </rPr>
          <t xml:space="preserve">
LB     : </t>
        </r>
        <r>
          <rPr>
            <b/>
            <sz val="9"/>
            <color indexed="81"/>
            <rFont val="Tahoma"/>
            <family val="2"/>
          </rPr>
          <t>TELB049856</t>
        </r>
        <r>
          <rPr>
            <sz val="9"/>
            <color indexed="81"/>
            <rFont val="Tahoma"/>
            <family val="2"/>
          </rPr>
          <t xml:space="preserve">
ILN    : </t>
        </r>
        <r>
          <rPr>
            <b/>
            <sz val="9"/>
            <color indexed="81"/>
            <rFont val="Tahoma"/>
            <family val="2"/>
          </rPr>
          <t>CORREL</t>
        </r>
        <r>
          <rPr>
            <sz val="9"/>
            <color indexed="81"/>
            <rFont val="Tahoma"/>
            <family val="2"/>
          </rPr>
          <t xml:space="preserve">
site1 -  PASS
site2 - PASS
site3 - PASS
site4 - PASS
site5 - PASS
site6 - PASS
site7 - PASS
site8 - FAIL (IDDSTOP_REGLP_consumptions_dc)
Affected boards for site 8:
201, DPS 2, DPS 7</t>
        </r>
      </text>
    </comment>
    <comment ref="G110" authorId="4">
      <text>
        <r>
          <rPr>
            <b/>
            <sz val="9"/>
            <color indexed="81"/>
            <rFont val="Tahoma"/>
            <family val="2"/>
          </rPr>
          <t>JCORP:
FEB 06 2017
4/4 PASSED
REV:1411
LB:0018729-4</t>
        </r>
        <r>
          <rPr>
            <sz val="9"/>
            <color indexed="81"/>
            <rFont val="Tahoma"/>
            <family val="2"/>
          </rPr>
          <t xml:space="preserve">
</t>
        </r>
        <r>
          <rPr>
            <b/>
            <sz val="9"/>
            <color indexed="81"/>
            <rFont val="Tahoma"/>
            <family val="2"/>
          </rPr>
          <t>LOT USED: PROD LOT</t>
        </r>
      </text>
    </comment>
    <comment ref="I110" authorId="8">
      <text>
        <r>
          <rPr>
            <b/>
            <sz val="9"/>
            <color indexed="81"/>
            <rFont val="Tahoma"/>
            <family val="2"/>
          </rPr>
          <t>Mesias, Christian Andrew:</t>
        </r>
        <r>
          <rPr>
            <sz val="9"/>
            <color indexed="81"/>
            <rFont val="Tahoma"/>
            <family val="2"/>
          </rPr>
          <t xml:space="preserve">
1/26 - 4 out of 4 sites passed consistently c/o FZARA
TP: 1141
LB: 0018729-1
Prod Lot: 03388641
</t>
        </r>
      </text>
    </comment>
    <comment ref="J110" authorId="4">
      <text>
        <r>
          <rPr>
            <b/>
            <sz val="9"/>
            <color indexed="81"/>
            <rFont val="Tahoma"/>
            <family val="2"/>
          </rPr>
          <t>JCORP:
Nov 01, 2017
rev1411
4/4 Sites PASSED
LB: 0018729-3
LOT:4177500</t>
        </r>
      </text>
    </comment>
    <comment ref="G111" authorId="3">
      <text>
        <r>
          <rPr>
            <b/>
            <sz val="9"/>
            <color indexed="81"/>
            <rFont val="Tahoma"/>
            <family val="2"/>
          </rPr>
          <t>9/21 - fail Bin8 Vsens_m</t>
        </r>
      </text>
    </comment>
    <comment ref="H111" authorId="8">
      <text>
        <r>
          <rPr>
            <b/>
            <sz val="9"/>
            <color indexed="81"/>
            <rFont val="Tahoma"/>
            <family val="2"/>
          </rPr>
          <t>FZARA
06/30/2018   
TESTER - HP24   
PDL - UD 14 100   
TP - 449_F10_25   
REV - 1108   
LB - TELB051625   
ILN - 4868912
site1 - PASSING SINGLE SITE BUT FAILING LSE when enabled all sites
site2 - PASSING SINGLE SITE BUT FAILING LSE when enabled all sites
site3 - PASS
site4 - PASS 
intermitent device response,
possible due to tester timing issue,
all 4 sites passing if tested SINGLE SITE,
SITE 1 and 2 failing LSE when all sites enabled.
Full tester diag passed.
next lot 419B has high rejection of LSE</t>
        </r>
      </text>
    </comment>
    <comment ref="J111" authorId="4">
      <text>
        <r>
          <rPr>
            <b/>
            <sz val="9"/>
            <color indexed="81"/>
            <rFont val="Tahoma"/>
            <family val="2"/>
          </rPr>
          <t>JCORP
Mar 09 2017
4/4 SITES PASSED
REV0024
LB: 0023428-1
LOT: 3497512</t>
        </r>
      </text>
    </comment>
    <comment ref="K111" authorId="4">
      <text>
        <r>
          <rPr>
            <b/>
            <sz val="9"/>
            <color indexed="81"/>
            <rFont val="Tahoma"/>
            <family val="2"/>
          </rPr>
          <t>Johna Jermaine Villa:
Jan 30 2018
4/4 sites passed</t>
        </r>
        <r>
          <rPr>
            <sz val="9"/>
            <color indexed="81"/>
            <rFont val="Tahoma"/>
            <family val="2"/>
          </rPr>
          <t xml:space="preserve">
LB: '0023428 - 1
LOT: 4359006
REV: 1106
</t>
        </r>
      </text>
    </comment>
    <comment ref="L111" authorId="8">
      <text>
        <r>
          <rPr>
            <b/>
            <sz val="9"/>
            <color indexed="81"/>
            <rFont val="Tahoma"/>
            <family val="2"/>
          </rPr>
          <t>JABDU:   
03/29/18</t>
        </r>
        <r>
          <rPr>
            <sz val="9"/>
            <color indexed="81"/>
            <rFont val="Tahoma"/>
            <family val="2"/>
          </rPr>
          <t xml:space="preserve">   
4 out of 4 sites PASSED consistently   
TESTER : HP12 
PDL             : UD 14 100
TP              :449Z_F1_25_REV1106
LB              : 0023428-1
ILN             : 4591410
site1 - PASS   
site2 - PASS  </t>
        </r>
      </text>
    </comment>
    <comment ref="Q111" authorId="8">
      <text>
        <r>
          <rPr>
            <b/>
            <sz val="9"/>
            <color indexed="81"/>
            <rFont val="Tahoma"/>
            <family val="2"/>
          </rPr>
          <t>JABDU:   
06/13/18</t>
        </r>
        <r>
          <rPr>
            <sz val="9"/>
            <color indexed="81"/>
            <rFont val="Tahoma"/>
            <family val="2"/>
          </rPr>
          <t xml:space="preserve">
4 out of 4 sites PASSED consistently   
TESTER : HP23 
PDL             : UD 14 100
TP              :449Z_F1_25_REV1106
LB              : 0023428-1
ILN             : 4814285
site1 - PASS   
site2 - PASS 
site3 - PASS   
site4 - PASS  </t>
        </r>
      </text>
    </comment>
    <comment ref="R111" authorId="8">
      <text>
        <r>
          <rPr>
            <b/>
            <sz val="9"/>
            <color indexed="81"/>
            <rFont val="Tahoma"/>
            <family val="2"/>
          </rPr>
          <t>CAMES:
09/03/18</t>
        </r>
        <r>
          <rPr>
            <sz val="9"/>
            <color indexed="81"/>
            <rFont val="Tahoma"/>
            <family val="2"/>
          </rPr>
          <t xml:space="preserve">
4 out of 4 sites PASSED consistently via loop test  
TESTER : HP09 
PDL             : UD 14 100
TP              :449Z_F1_25_REV1109
LB              : TELB051625
ILN             : correl
site1 - PASS   
site2 - PASS 
site3 - PASS   
site4 - PASS  </t>
        </r>
      </text>
    </comment>
    <comment ref="T111" authorId="3">
      <text>
        <r>
          <rPr>
            <b/>
            <sz val="9"/>
            <color indexed="81"/>
            <rFont val="Tahoma"/>
            <family val="2"/>
          </rPr>
          <t>9/21 - fail Bin8 Vsens_m</t>
        </r>
      </text>
    </comment>
    <comment ref="Y111" authorId="11">
      <text>
        <r>
          <rPr>
            <b/>
            <sz val="9"/>
            <color indexed="81"/>
            <rFont val="Tahoma"/>
            <family val="2"/>
          </rPr>
          <t>Paul Dean Albert Mendoza:</t>
        </r>
        <r>
          <rPr>
            <sz val="9"/>
            <color indexed="81"/>
            <rFont val="Tahoma"/>
            <family val="2"/>
          </rPr>
          <t xml:space="preserve">
6/23/2018
Units Used: Correl
TargetDev: 32F745VET6$P2
TP: 449Z_F1_25 rev1108
Tester: HP25
LB:  TEMPTEL051625
Result:  4/4 sites failed due to SB339 "ram_bist_pll_180M_ram_ft"
</t>
        </r>
      </text>
    </comment>
    <comment ref="Z111" authorId="2">
      <text>
        <r>
          <rPr>
            <b/>
            <sz val="9"/>
            <color indexed="81"/>
            <rFont val="Tahoma"/>
            <family val="2"/>
          </rPr>
          <t xml:space="preserve">APANO: 9/29 OS FAIL. CYRM ERROR. For check in other PS800 testers
</t>
        </r>
      </text>
    </comment>
    <comment ref="AD111" authorId="7">
      <text>
        <r>
          <rPr>
            <b/>
            <sz val="9"/>
            <color indexed="81"/>
            <rFont val="Tahoma"/>
            <family val="2"/>
          </rPr>
          <t>Mary Ann Pasco:</t>
        </r>
        <r>
          <rPr>
            <sz val="9"/>
            <color indexed="81"/>
            <rFont val="Tahoma"/>
            <family val="2"/>
          </rPr>
          <t xml:space="preserve">
Failed 4/4 sites: StuckV12
Lot used: 3539187
TP rev: 1004</t>
        </r>
      </text>
    </comment>
    <comment ref="H112" authorId="4">
      <text>
        <r>
          <rPr>
            <b/>
            <sz val="9"/>
            <color indexed="81"/>
            <rFont val="Tahoma"/>
            <family val="2"/>
          </rPr>
          <t>JCORP
May 20 2018
2/2 Passed
REV1106
LB 0019952-3
LOT:4739526</t>
        </r>
      </text>
    </comment>
    <comment ref="K112" authorId="3">
      <text>
        <r>
          <rPr>
            <b/>
            <sz val="9"/>
            <color indexed="81"/>
            <rFont val="Tahoma"/>
            <family val="2"/>
          </rPr>
          <t>9/21 - fail Bin8 Vsens_m</t>
        </r>
      </text>
    </comment>
    <comment ref="L112" authorId="4">
      <text>
        <r>
          <rPr>
            <b/>
            <sz val="9"/>
            <color indexed="81"/>
            <rFont val="Tahoma"/>
            <family val="2"/>
          </rPr>
          <t>JCORP
OCT 2016
2/2 Sites passed
REV 0022
LB:0019952-2
LOT: 0308181500</t>
        </r>
        <r>
          <rPr>
            <sz val="9"/>
            <color indexed="81"/>
            <rFont val="Tahoma"/>
            <family val="2"/>
          </rPr>
          <t xml:space="preserve">
</t>
        </r>
      </text>
    </comment>
    <comment ref="N112" authorId="11">
      <text>
        <r>
          <rPr>
            <b/>
            <sz val="9"/>
            <color indexed="81"/>
            <rFont val="Tahoma"/>
            <family val="2"/>
          </rPr>
          <t>Paul Dean Albert Mendoza:</t>
        </r>
        <r>
          <rPr>
            <sz val="9"/>
            <color indexed="81"/>
            <rFont val="Tahoma"/>
            <family val="2"/>
          </rPr>
          <t xml:space="preserve">
9/6/2018
Lot: 5063472
TP: 449Z-F1-25rev1109
LB: TELB044660
Tester: HP-14
Result:  2/2 PASSED</t>
        </r>
      </text>
    </comment>
    <comment ref="O112" authorId="4">
      <text>
        <r>
          <rPr>
            <b/>
            <sz val="9"/>
            <color indexed="81"/>
            <rFont val="Tahoma"/>
            <family val="2"/>
          </rPr>
          <t>JCORP
Mar 11 2018
2/2 Passed
REV:1106
LB:0019952-2
LOT:4516086</t>
        </r>
        <r>
          <rPr>
            <sz val="9"/>
            <color indexed="81"/>
            <rFont val="Tahoma"/>
            <family val="2"/>
          </rPr>
          <t xml:space="preserve">
</t>
        </r>
      </text>
    </comment>
    <comment ref="P112" authorId="6">
      <text>
        <r>
          <rPr>
            <b/>
            <sz val="9"/>
            <color indexed="81"/>
            <rFont val="Tahoma"/>
            <family val="2"/>
          </rPr>
          <t>JCORP
May 2 2018
2/2 SITES passed
REV1106
LB: 0019952-4
LOT:04460279</t>
        </r>
      </text>
    </comment>
    <comment ref="Q112" authorId="3">
      <text>
        <r>
          <rPr>
            <b/>
            <sz val="9"/>
            <color indexed="81"/>
            <rFont val="Tahoma"/>
            <family val="2"/>
          </rPr>
          <t>low yield RAM_BIST</t>
        </r>
      </text>
    </comment>
    <comment ref="G113" authorId="6">
      <text>
        <r>
          <rPr>
            <b/>
            <sz val="9"/>
            <color indexed="81"/>
            <rFont val="Tahoma"/>
            <family val="2"/>
          </rPr>
          <t>CAMES: 
2/20 - 2 out of 2 sites passed consistently
TP: REV0024
LB: 0019522-1
Prod Lot: 3388522</t>
        </r>
      </text>
    </comment>
    <comment ref="H113" authorId="4">
      <text>
        <r>
          <rPr>
            <b/>
            <sz val="9"/>
            <color indexed="81"/>
            <rFont val="Tahoma"/>
            <family val="2"/>
          </rPr>
          <t>JCORP
Nov 2016
2/2 Passed
REV0022
LB:0019522-1
LOT: 3201337</t>
        </r>
      </text>
    </comment>
    <comment ref="J113" authorId="3">
      <text>
        <r>
          <rPr>
            <b/>
            <sz val="9"/>
            <color indexed="81"/>
            <rFont val="Tahoma"/>
            <family val="2"/>
          </rPr>
          <t>FZARA:</t>
        </r>
        <r>
          <rPr>
            <sz val="9"/>
            <color indexed="81"/>
            <rFont val="Tahoma"/>
            <family val="2"/>
          </rPr>
          <t xml:space="preserve">
02/26/18
2 out of 2 sites passed consistently
PDL  : TQ 28 208
TP     : 449Z_F1_25_REV1106
LB     : 0019522-1
ILN    : 4437508
site1  - PASS
site2 - PASS</t>
        </r>
      </text>
    </comment>
    <comment ref="K113" authorId="3">
      <text>
        <r>
          <rPr>
            <b/>
            <sz val="9"/>
            <color indexed="81"/>
            <rFont val="Tahoma"/>
            <family val="2"/>
          </rPr>
          <t>FZARA:</t>
        </r>
        <r>
          <rPr>
            <sz val="9"/>
            <color indexed="81"/>
            <rFont val="Tahoma"/>
            <family val="2"/>
          </rPr>
          <t xml:space="preserve">
5/24 - 2 out of 2 sites passed consistently
449Z_F1_25
TQ 28 208
TP : 1105
LB : 040218
Prod Lot : 3713518
</t>
        </r>
      </text>
    </comment>
    <comment ref="L113" authorId="4">
      <text>
        <r>
          <rPr>
            <b/>
            <sz val="9"/>
            <color indexed="81"/>
            <rFont val="Tahoma"/>
            <family val="2"/>
          </rPr>
          <t>JCORP
JAN 8 2018
REV1106
LB:0019522-1
LOT:4366787</t>
        </r>
        <r>
          <rPr>
            <sz val="9"/>
            <color indexed="81"/>
            <rFont val="Tahoma"/>
            <family val="2"/>
          </rPr>
          <t xml:space="preserve">
</t>
        </r>
      </text>
    </comment>
    <comment ref="N113" authorId="6">
      <text>
        <r>
          <rPr>
            <b/>
            <sz val="9"/>
            <color indexed="81"/>
            <rFont val="Tahoma"/>
            <family val="2"/>
          </rPr>
          <t>CAMES: 
3/15/2017 - 2 out of 2 sites passed consistently
TP: REV0024
LB: 0019522-1
Prod Lot: 3511848</t>
        </r>
      </text>
    </comment>
    <comment ref="O113" authorId="8">
      <text>
        <r>
          <rPr>
            <b/>
            <sz val="9"/>
            <color indexed="81"/>
            <rFont val="Tahoma"/>
            <family val="2"/>
          </rPr>
          <t>Mesias, Christian Andrew:</t>
        </r>
        <r>
          <rPr>
            <sz val="9"/>
            <color indexed="81"/>
            <rFont val="Tahoma"/>
            <family val="2"/>
          </rPr>
          <t xml:space="preserve">
1/30 - site1 failed LSE; site2 passed consistently
TP: REV0022
LB: 0019522-1
Prod lot: 03372752</t>
        </r>
      </text>
    </comment>
    <comment ref="R113" authorId="0">
      <text>
        <r>
          <rPr>
            <b/>
            <sz val="9"/>
            <color indexed="81"/>
            <rFont val="Tahoma"/>
            <family val="2"/>
          </rPr>
          <t>Christian Andrew Mesias:</t>
        </r>
        <r>
          <rPr>
            <sz val="9"/>
            <color indexed="81"/>
            <rFont val="Tahoma"/>
            <family val="2"/>
          </rPr>
          <t xml:space="preserve">
11/2 - qualified 
2 out of 2 sites passed consistently 
TP: 449Z_F1_25 / 1106
LB: 0019522-2
Lot:  04135494</t>
        </r>
      </text>
    </comment>
    <comment ref="Y113" authorId="7">
      <text>
        <r>
          <rPr>
            <b/>
            <sz val="9"/>
            <color indexed="81"/>
            <rFont val="Tahoma"/>
            <family val="2"/>
          </rPr>
          <t>Dan Edward Cruz:</t>
        </r>
        <r>
          <rPr>
            <sz val="9"/>
            <color indexed="81"/>
            <rFont val="Tahoma"/>
            <family val="2"/>
          </rPr>
          <t xml:space="preserve">
 2/2 sites not passing due to BSC_idcode failure
</t>
        </r>
      </text>
    </comment>
    <comment ref="F114" authorId="4">
      <text>
        <r>
          <rPr>
            <b/>
            <sz val="9"/>
            <color indexed="81"/>
            <rFont val="Tahoma"/>
            <family val="2"/>
          </rPr>
          <t xml:space="preserve">JCORP:
June 5 2016
2/2 Sites passed
REV1103
LB:0019621-2
LOT:2744031
</t>
        </r>
        <r>
          <rPr>
            <sz val="9"/>
            <color indexed="81"/>
            <rFont val="Tahoma"/>
            <family val="2"/>
          </rPr>
          <t xml:space="preserve">
Site 1 and 2 only</t>
        </r>
      </text>
    </comment>
    <comment ref="N114" authorId="4">
      <text>
        <r>
          <rPr>
            <b/>
            <sz val="9"/>
            <color indexed="81"/>
            <rFont val="Tahoma"/>
            <family val="2"/>
          </rPr>
          <t>Johna Jermaine Villa:</t>
        </r>
        <r>
          <rPr>
            <sz val="9"/>
            <color indexed="81"/>
            <rFont val="Tahoma"/>
            <family val="2"/>
          </rPr>
          <t xml:space="preserve">
2/2 sites PASSED
UNITS: 3994688
REV : 1105
LB : 0019621-4
OPERATION: FT2 </t>
        </r>
      </text>
    </comment>
    <comment ref="Q114" authorId="4">
      <text>
        <r>
          <rPr>
            <b/>
            <sz val="9"/>
            <color indexed="81"/>
            <rFont val="Tahoma"/>
            <family val="2"/>
          </rPr>
          <t>JCORP
May 11 2017
2/2 Sites passed
rev1105
LB: 0019621-3
LOT: 0372521700</t>
        </r>
      </text>
    </comment>
    <comment ref="R114" authorId="4">
      <text>
        <r>
          <rPr>
            <b/>
            <sz val="9"/>
            <color indexed="81"/>
            <rFont val="Tahoma"/>
            <family val="2"/>
          </rPr>
          <t>JCORP
May 20 2017
2/2 passed
REV1105
LB: 0019621-4
LOT: 3769177/0</t>
        </r>
      </text>
    </comment>
    <comment ref="T114" authorId="4">
      <text>
        <r>
          <rPr>
            <b/>
            <sz val="9"/>
            <color indexed="81"/>
            <rFont val="Tahoma"/>
            <family val="2"/>
          </rPr>
          <t xml:space="preserve">JCORP
AUG 2017
Site 1 only
REV1105
LB:0019621-3
LOT: 03994650
Site 2: XTAL AND DAC failure
</t>
        </r>
      </text>
    </comment>
    <comment ref="AA114" authorId="2">
      <text>
        <r>
          <rPr>
            <b/>
            <sz val="9"/>
            <color indexed="81"/>
            <rFont val="Tahoma"/>
            <family val="2"/>
          </rPr>
          <t xml:space="preserve">APANO: 8/3
Bin393 Vreg_PLL &amp; LSE Failure </t>
        </r>
      </text>
    </comment>
    <comment ref="F115" authorId="6">
      <text>
        <r>
          <rPr>
            <b/>
            <sz val="9"/>
            <color indexed="81"/>
            <rFont val="Tahoma"/>
            <family val="2"/>
          </rPr>
          <t>pdame:
11/12/17
3/4 sites passed
REV1106
LB:0025935-1
LOT:4254679
Site1,3,4:  Pass
Site2: fail SB362 ate_bkpram</t>
        </r>
      </text>
    </comment>
    <comment ref="G115" authorId="6">
      <text>
        <r>
          <rPr>
            <b/>
            <sz val="9"/>
            <color indexed="81"/>
            <rFont val="Tahoma"/>
            <family val="2"/>
          </rPr>
          <t>CAMES: 
1/22 - 4 out of 4 sites passed consistently
TP: REV0022
LB: 0025935-2
Prod Lot: 3351170</t>
        </r>
      </text>
    </comment>
    <comment ref="K115" authorId="6">
      <text>
        <r>
          <rPr>
            <b/>
            <sz val="9"/>
            <color indexed="81"/>
            <rFont val="Tahoma"/>
            <family val="2"/>
          </rPr>
          <t>CAMES: 
3/14/2017 - 4 out of 4 sites passed consistently
TP: 1004
LB: 0025935-2
Prod Lot: 03456121</t>
        </r>
      </text>
    </comment>
    <comment ref="N115" authorId="2">
      <text>
        <r>
          <rPr>
            <b/>
            <sz val="9"/>
            <color indexed="81"/>
            <rFont val="Tahoma"/>
            <family val="2"/>
          </rPr>
          <t>06/20/17
DEVICE PASSED 4/4 SITES
REV: 1105
LB: 0025935-1
UNIT: CORREL</t>
        </r>
      </text>
    </comment>
    <comment ref="O115" authorId="6">
      <text>
        <r>
          <rPr>
            <b/>
            <sz val="9"/>
            <color indexed="81"/>
            <rFont val="Tahoma"/>
            <family val="2"/>
          </rPr>
          <t>08/20/2018
GALEJ
2/4 Sites Passed - Site2 and 3 ONLY
REV1109
LB:0025935-2
LOT:5046817
Site 1 - ate_bkpram
Site 2 - PASSED
Site 3 - PASSED
Site 4 - ate_bkpram</t>
        </r>
        <r>
          <rPr>
            <sz val="9"/>
            <color indexed="81"/>
            <rFont val="Tahoma"/>
            <family val="2"/>
          </rPr>
          <t xml:space="preserve">
</t>
        </r>
      </text>
    </comment>
    <comment ref="P115" authorId="6">
      <text>
        <r>
          <rPr>
            <b/>
            <sz val="9"/>
            <color indexed="81"/>
            <rFont val="Tahoma"/>
            <family val="2"/>
          </rPr>
          <t>JCORP
May 1 2018
4/4 sites passed
REV1106
LB: 0025935-2
LOT: 0467112801</t>
        </r>
      </text>
    </comment>
    <comment ref="T115" authorId="10">
      <text>
        <r>
          <rPr>
            <b/>
            <sz val="9"/>
            <color indexed="81"/>
            <rFont val="Tahoma"/>
            <family val="2"/>
          </rPr>
          <t xml:space="preserve">Ej Antonio:
</t>
        </r>
        <r>
          <rPr>
            <sz val="9"/>
            <color indexed="81"/>
            <rFont val="Tahoma"/>
            <family val="2"/>
          </rPr>
          <t xml:space="preserve">
7/16/18
Package: BGA100 8x8
Loadboard: 0025935-2
ILN: 4915682.01
REV: 1108 and 1109
Site 1 - FAILED @FT(ate_bkpram_read) @QA(flha_tst_ft1_edata) 
Site 2 - Passed
Site 3 - Passed
Site 4 - Passed</t>
        </r>
      </text>
    </comment>
    <comment ref="X115" authorId="6">
      <text>
        <r>
          <rPr>
            <b/>
            <sz val="9"/>
            <color indexed="81"/>
            <rFont val="Tahoma"/>
            <family val="2"/>
          </rPr>
          <t>5/24 - only site2 passed other sites failed</t>
        </r>
        <r>
          <rPr>
            <sz val="9"/>
            <color indexed="81"/>
            <rFont val="Tahoma"/>
            <family val="2"/>
          </rPr>
          <t xml:space="preserve">
</t>
        </r>
      </text>
    </comment>
    <comment ref="AC115" authorId="6">
      <text>
        <r>
          <rPr>
            <b/>
            <sz val="9"/>
            <color indexed="81"/>
            <rFont val="Tahoma"/>
            <family val="2"/>
          </rPr>
          <t>EESGU:
08/27/2018
0 out of 4 sites passing
Rev: 1109
LB: TELB047048
site1 - SBIN428 LSE_IOUT1_3V6_00_osc_dc
site2 - SBIN428 LSE_IOUT1_3V6_00_osc_dc
site3 - SBIN428 LSE_IOUT1_3V6_00_osc_dc
site4 - SBIN428 LSE_IOUT1_3V6_00_osc_dc</t>
        </r>
      </text>
    </comment>
    <comment ref="AD115" authorId="10">
      <text>
        <r>
          <rPr>
            <b/>
            <sz val="9"/>
            <color indexed="81"/>
            <rFont val="Tahoma"/>
            <family val="2"/>
          </rPr>
          <t>Jhibraiil Abdulla:</t>
        </r>
        <r>
          <rPr>
            <sz val="9"/>
            <color indexed="81"/>
            <rFont val="Tahoma"/>
            <family val="2"/>
          </rPr>
          <t xml:space="preserve">
7/15/18
Device: 449
Package: BGA100 8x8
Loadboard: TELB046313
Tester: HP31
ILN: 4915682
REV1108
Site 1 - Passed
Site 2 - Failed (Vdd short)
Site 3 - Failed (Vdd short)
Site 4 - Failed (flh_life)</t>
        </r>
      </text>
    </comment>
    <comment ref="F116" authorId="6">
      <text>
        <r>
          <rPr>
            <b/>
            <sz val="9"/>
            <color indexed="81"/>
            <rFont val="Tahoma"/>
            <family val="2"/>
          </rPr>
          <t>JCORP
Nov 18 2017
2/2 Sites passed
Rev1106
LB:0019951-5
LOT: 4248056
Site 1 and 2 only</t>
        </r>
        <r>
          <rPr>
            <sz val="9"/>
            <color indexed="81"/>
            <rFont val="Tahoma"/>
            <family val="2"/>
          </rPr>
          <t xml:space="preserve">
</t>
        </r>
      </text>
    </comment>
    <comment ref="G116" authorId="6">
      <text>
        <r>
          <rPr>
            <b/>
            <sz val="9"/>
            <color indexed="81"/>
            <rFont val="Tahoma"/>
            <family val="2"/>
          </rPr>
          <t>JVILL: 
2/7 - 2 out of 2 sites passed consistently per JVILL
LB: 00199514-4
TP: REV0022
Prod Lot: 03404717</t>
        </r>
      </text>
    </comment>
    <comment ref="N116" authorId="4">
      <text>
        <r>
          <rPr>
            <b/>
            <sz val="9"/>
            <color indexed="81"/>
            <rFont val="Tahoma"/>
            <family val="2"/>
          </rPr>
          <t xml:space="preserve">ROSE SOBREDILLA
10/03/2018
2/2 PASSED Consistently
REV:1109
LB:047396/0026349-1
ILN: Correl
</t>
        </r>
        <r>
          <rPr>
            <sz val="9"/>
            <color indexed="81"/>
            <rFont val="Tahoma"/>
            <family val="2"/>
          </rPr>
          <t xml:space="preserve">
</t>
        </r>
        <r>
          <rPr>
            <b/>
            <sz val="9"/>
            <color indexed="81"/>
            <rFont val="Tahoma"/>
            <family val="2"/>
          </rPr>
          <t>SITE 1- PASSED
SITE 2- PASSED</t>
        </r>
      </text>
    </comment>
    <comment ref="O116" authorId="4">
      <text>
        <r>
          <rPr>
            <b/>
            <sz val="9"/>
            <color indexed="81"/>
            <rFont val="Tahoma"/>
            <family val="2"/>
          </rPr>
          <t xml:space="preserve">ROSE SOBREDILLA
06/30/2018
2/2 Passed
REV:1108
LB:0019951-4
</t>
        </r>
        <r>
          <rPr>
            <sz val="9"/>
            <color indexed="81"/>
            <rFont val="Tahoma"/>
            <family val="2"/>
          </rPr>
          <t xml:space="preserve">
</t>
        </r>
        <r>
          <rPr>
            <b/>
            <sz val="9"/>
            <color indexed="81"/>
            <rFont val="Tahoma"/>
            <family val="2"/>
          </rPr>
          <t>SITE 1- PASSED
SITE 2 PASSED</t>
        </r>
      </text>
    </comment>
    <comment ref="U116" authorId="3">
      <text>
        <r>
          <rPr>
            <b/>
            <sz val="9"/>
            <color indexed="81"/>
            <rFont val="Tahoma"/>
            <family val="2"/>
          </rPr>
          <t>Site 2 = major fail Biin554 idd_stdby</t>
        </r>
      </text>
    </comment>
    <comment ref="V116" authorId="3">
      <text>
        <r>
          <rPr>
            <b/>
            <sz val="9"/>
            <color indexed="81"/>
            <rFont val="Tahoma"/>
            <family val="2"/>
          </rPr>
          <t>06/08/17 - qualified by GALEJ
Site 1 Failed
major fail: ate_bkpram</t>
        </r>
      </text>
    </comment>
    <comment ref="AF116" authorId="11">
      <text>
        <r>
          <rPr>
            <b/>
            <sz val="9"/>
            <color indexed="81"/>
            <rFont val="Tahoma"/>
            <family val="2"/>
          </rPr>
          <t>Paul Dean Albert Mendoza:</t>
        </r>
        <r>
          <rPr>
            <sz val="9"/>
            <color indexed="81"/>
            <rFont val="Tahoma"/>
            <family val="2"/>
          </rPr>
          <t xml:space="preserve">
2/3/2018
TP:  449Z_F1_25 rev 1106
2/2 failed due to SB333 ram_bist_pll_180M_ram_ft</t>
        </r>
      </text>
    </comment>
    <comment ref="F117" authorId="6">
      <text>
        <r>
          <rPr>
            <b/>
            <sz val="9"/>
            <color indexed="81"/>
            <rFont val="Tahoma"/>
            <family val="2"/>
          </rPr>
          <t>JCORP
2/4 Sites
REV1106
LB:0020331-2
LOT:4515015/1
Site 1 and 2</t>
        </r>
        <r>
          <rPr>
            <sz val="9"/>
            <color indexed="81"/>
            <rFont val="Tahoma"/>
            <family val="2"/>
          </rPr>
          <t xml:space="preserve">
</t>
        </r>
      </text>
    </comment>
    <comment ref="H117" authorId="3">
      <text>
        <r>
          <rPr>
            <b/>
            <sz val="9"/>
            <color indexed="81"/>
            <rFont val="Tahoma"/>
            <family val="2"/>
          </rPr>
          <t>site1 -&gt; marginal idd_stdby
site2 -&gt; LSE_IOUT
1/12 - site1 passed, site2 still failed LSE_OUT</t>
        </r>
      </text>
    </comment>
    <comment ref="I117" authorId="4">
      <text>
        <r>
          <rPr>
            <b/>
            <sz val="9"/>
            <color indexed="81"/>
            <rFont val="Tahoma"/>
            <family val="2"/>
          </rPr>
          <t>JCORP
May 19 2018
2/2 Passed
REV1106
LB: 0020331-2
LOT: 4744679</t>
        </r>
      </text>
    </comment>
    <comment ref="J117" authorId="4">
      <text>
        <r>
          <rPr>
            <b/>
            <sz val="9"/>
            <color indexed="81"/>
            <rFont val="Tahoma"/>
            <family val="2"/>
          </rPr>
          <t>JCORP
April 17 2018
1/2 Passed
REV1106
LB:0020331-1
LOT: 4540227</t>
        </r>
        <r>
          <rPr>
            <sz val="9"/>
            <color indexed="81"/>
            <rFont val="Tahoma"/>
            <family val="2"/>
          </rPr>
          <t xml:space="preserve">
Site 1 only
Site 2: LSE failure</t>
        </r>
      </text>
    </comment>
    <comment ref="O117" authorId="9">
      <text>
        <r>
          <rPr>
            <b/>
            <sz val="9"/>
            <color indexed="81"/>
            <rFont val="Tahoma"/>
            <family val="2"/>
          </rPr>
          <t>King Brian Oliver Macaraeg:</t>
        </r>
        <r>
          <rPr>
            <sz val="9"/>
            <color indexed="81"/>
            <rFont val="Tahoma"/>
            <family val="2"/>
          </rPr>
          <t xml:space="preserve">
ILN:4500285
LB: 0020331-1
REV: 1106
2 sites
</t>
        </r>
      </text>
    </comment>
    <comment ref="X117" authorId="3">
      <text>
        <r>
          <rPr>
            <b/>
            <sz val="9"/>
            <color indexed="81"/>
            <rFont val="Tahoma"/>
            <family val="2"/>
          </rPr>
          <t>failed LSE_OUT</t>
        </r>
      </text>
    </comment>
    <comment ref="Y117" authorId="3">
      <text>
        <r>
          <rPr>
            <b/>
            <sz val="9"/>
            <color indexed="81"/>
            <rFont val="Tahoma"/>
            <family val="2"/>
          </rPr>
          <t>Failied LSE_OUT</t>
        </r>
      </text>
    </comment>
    <comment ref="X118" authorId="7">
      <text>
        <r>
          <rPr>
            <b/>
            <sz val="9"/>
            <color indexed="81"/>
            <rFont val="Tahoma"/>
            <family val="2"/>
          </rPr>
          <t>Mary Ann Pasco:</t>
        </r>
        <r>
          <rPr>
            <sz val="9"/>
            <color indexed="81"/>
            <rFont val="Tahoma"/>
            <family val="2"/>
          </rPr>
          <t xml:space="preserve">
June 20 2016
Passed- 2/2 sites
LB used: TEMPTELB049188
Program rev: 0035
Units used: dummy+goldene units</t>
        </r>
      </text>
    </comment>
    <comment ref="AA118" authorId="6">
      <text>
        <r>
          <rPr>
            <b/>
            <sz val="9"/>
            <color indexed="81"/>
            <rFont val="Tahoma"/>
            <family val="2"/>
          </rPr>
          <t>Ej Antonio:</t>
        </r>
        <r>
          <rPr>
            <sz val="9"/>
            <color indexed="81"/>
            <rFont val="Tahoma"/>
            <family val="2"/>
          </rPr>
          <t xml:space="preserve">
2/2 site FAILED
IO_open_OS_init_dc </t>
        </r>
      </text>
    </comment>
    <comment ref="AD118" authorId="7">
      <text>
        <r>
          <rPr>
            <sz val="9"/>
            <color indexed="81"/>
            <rFont val="Tahoma"/>
            <family val="2"/>
          </rPr>
          <t>Passed- 2/2 sites
LB used: TEMPTELB049188
Program rev: 0035
Units used: dummy+goldene units</t>
        </r>
      </text>
    </comment>
    <comment ref="F119" authorId="11">
      <text>
        <r>
          <rPr>
            <b/>
            <sz val="9"/>
            <color indexed="81"/>
            <rFont val="Tahoma"/>
            <family val="2"/>
          </rPr>
          <t>Paul Dean Albert Mendoza:</t>
        </r>
        <r>
          <rPr>
            <sz val="9"/>
            <color indexed="81"/>
            <rFont val="Tahoma"/>
            <family val="2"/>
          </rPr>
          <t xml:space="preserve">
3/27/2018
ILN:  4581511
TP:  450Y_FT1_30 rev. 1104
LB:  TEMPTELB050858
Tester:  HP-8
Result:  Passed 2/2 sites</t>
        </r>
      </text>
    </comment>
    <comment ref="H119" authorId="6">
      <text>
        <r>
          <rPr>
            <b/>
            <sz val="9"/>
            <color indexed="81"/>
            <rFont val="Tahoma"/>
            <family val="2"/>
          </rPr>
          <t>JAYCO
 08/11/18
2/2 sitres failed
Bin8: Pk_engiopt_crc_bd_pokayoke_tm ff</t>
        </r>
      </text>
    </comment>
    <comment ref="J119" authorId="2">
      <text>
        <r>
          <rPr>
            <b/>
            <sz val="9"/>
            <color indexed="81"/>
            <rFont val="Tahoma"/>
            <family val="2"/>
          </rPr>
          <t xml:space="preserve">Erjohn Mark Antonio:
08/13/2018
ILN: </t>
        </r>
        <r>
          <rPr>
            <sz val="9"/>
            <color indexed="81"/>
            <rFont val="Tahoma"/>
            <family val="2"/>
          </rPr>
          <t>4973434</t>
        </r>
        <r>
          <rPr>
            <b/>
            <sz val="9"/>
            <color indexed="81"/>
            <rFont val="Tahoma"/>
            <family val="2"/>
          </rPr>
          <t xml:space="preserve">
LB: </t>
        </r>
        <r>
          <rPr>
            <sz val="9"/>
            <color indexed="81"/>
            <rFont val="Tahoma"/>
            <family val="2"/>
          </rPr>
          <t xml:space="preserve">0042843-1
</t>
        </r>
        <r>
          <rPr>
            <b/>
            <sz val="9"/>
            <color indexed="81"/>
            <rFont val="Tahoma"/>
            <family val="2"/>
          </rPr>
          <t>PKG:</t>
        </r>
        <r>
          <rPr>
            <sz val="9"/>
            <color indexed="81"/>
            <rFont val="Tahoma"/>
            <family val="2"/>
          </rPr>
          <t xml:space="preserve"> C1 07 169
</t>
        </r>
        <r>
          <rPr>
            <b/>
            <sz val="9"/>
            <color indexed="81"/>
            <rFont val="Tahoma"/>
            <family val="2"/>
          </rPr>
          <t xml:space="preserve">Device: </t>
        </r>
        <r>
          <rPr>
            <sz val="9"/>
            <color indexed="81"/>
            <rFont val="Tahoma"/>
            <family val="2"/>
          </rPr>
          <t xml:space="preserve">450Y
</t>
        </r>
        <r>
          <rPr>
            <b/>
            <sz val="9"/>
            <color indexed="81"/>
            <rFont val="Tahoma"/>
            <family val="2"/>
          </rPr>
          <t xml:space="preserve">
SITE 1 : FAILED</t>
        </r>
        <r>
          <rPr>
            <sz val="9"/>
            <color indexed="81"/>
            <rFont val="Tahoma"/>
            <family val="2"/>
          </rPr>
          <t xml:space="preserve">
BIN 888 (Pk_engiopt_crc_bd_pokayoke_tm_sb)
</t>
        </r>
        <r>
          <rPr>
            <b/>
            <sz val="9"/>
            <color indexed="81"/>
            <rFont val="Tahoma"/>
            <family val="2"/>
          </rPr>
          <t>SITE 2: FAILED</t>
        </r>
        <r>
          <rPr>
            <sz val="9"/>
            <color indexed="81"/>
            <rFont val="Tahoma"/>
            <family val="2"/>
          </rPr>
          <t xml:space="preserve">
BIN 888 (Pk_engiopt_crc_bd_pokayoke_tm_sb)</t>
        </r>
      </text>
    </comment>
    <comment ref="AC119" authorId="6">
      <text>
        <r>
          <rPr>
            <b/>
            <sz val="9"/>
            <color indexed="81"/>
            <rFont val="Tahoma"/>
            <family val="2"/>
          </rPr>
          <t>JAYCO
 08/11/18
2/2 sitres failed
Bin8: Pk_engiopt_crc_bd_pokayoke_tm ff</t>
        </r>
      </text>
    </comment>
    <comment ref="AD119" authorId="10">
      <text>
        <r>
          <rPr>
            <b/>
            <sz val="9"/>
            <color indexed="81"/>
            <rFont val="Tahoma"/>
            <family val="2"/>
          </rPr>
          <t>Jhibraiil Abdulla:</t>
        </r>
        <r>
          <rPr>
            <sz val="9"/>
            <color indexed="81"/>
            <rFont val="Tahoma"/>
            <family val="2"/>
          </rPr>
          <t xml:space="preserve">
7/15/18
Device: 450
Package: BGA169 7x7
Loadboard: TELB050858
Tester: HP31
ILN: CORREL
REV1106
Site 1 - Passed
Site 2 - Failed (IO_vih)
</t>
        </r>
      </text>
    </comment>
    <comment ref="O120" authorId="3">
      <text>
        <r>
          <rPr>
            <b/>
            <sz val="9"/>
            <color indexed="81"/>
            <rFont val="Tahoma"/>
            <family val="2"/>
          </rPr>
          <t>FZARA:   
6/27/2018   
2 out of 2 sites PASSing consistently   
TESTER - HP17
PDL - C1 10 201   
TP - 450Y_FT1_30   
REV - 1106  
LB - 0038202-1
ILN - 4719362
site1 - PASS
site2 - PASS</t>
        </r>
      </text>
    </comment>
    <comment ref="P120" authorId="3">
      <text>
        <r>
          <rPr>
            <b/>
            <sz val="9"/>
            <color indexed="81"/>
            <rFont val="Tahoma"/>
            <family val="2"/>
          </rPr>
          <t xml:space="preserve">FZARA
3/16/2018 - 2 out of 2 sites PASSED consistently
PDL  : C1 10 201
TP     : 450Y_FT1_30_REV1104
LB     : TELB050270
ILN    : 4517673
site1  - PASS
site2 - PASS
</t>
        </r>
      </text>
    </comment>
    <comment ref="U120" authorId="2">
      <text>
        <r>
          <rPr>
            <b/>
            <sz val="9"/>
            <color indexed="81"/>
            <rFont val="Tahoma"/>
            <family val="2"/>
          </rPr>
          <t>JCORP
No Channel #12911</t>
        </r>
      </text>
    </comment>
    <comment ref="X120" authorId="9">
      <text>
        <r>
          <rPr>
            <b/>
            <sz val="9"/>
            <color indexed="81"/>
            <rFont val="Tahoma"/>
            <family val="2"/>
          </rPr>
          <t>King Brian Oliver Macaraeg:</t>
        </r>
        <r>
          <rPr>
            <sz val="9"/>
            <color indexed="81"/>
            <rFont val="Tahoma"/>
            <family val="2"/>
          </rPr>
          <t xml:space="preserve">
ILN: 4596532
LB: 0025836-1
REV:1106
2 / 2 Sites passed consistently
</t>
        </r>
      </text>
    </comment>
    <comment ref="AA120" authorId="3">
      <text>
        <r>
          <rPr>
            <b/>
            <sz val="9"/>
            <color indexed="81"/>
            <rFont val="Tahoma"/>
            <family val="2"/>
          </rPr>
          <t xml:space="preserve">Failed Opamp1_offset_v33_50_hs_res_opamp_tm </t>
        </r>
      </text>
    </comment>
    <comment ref="AF120" authorId="7">
      <text>
        <r>
          <rPr>
            <b/>
            <sz val="9"/>
            <color indexed="81"/>
            <rFont val="Tahoma"/>
            <family val="2"/>
          </rPr>
          <t>Mary Ann Pasco:</t>
        </r>
        <r>
          <rPr>
            <sz val="9"/>
            <color indexed="81"/>
            <rFont val="Tahoma"/>
            <family val="2"/>
          </rPr>
          <t xml:space="preserve">
Jan 12 2018
Lot used: 4240581
Loadboard: TELB050270
TP rev: FT- 1100; QA-1003
2/2 sites PASSED</t>
        </r>
      </text>
    </comment>
    <comment ref="K121" authorId="3">
      <text>
        <r>
          <rPr>
            <b/>
            <sz val="9"/>
            <color indexed="81"/>
            <rFont val="Tahoma"/>
            <family val="2"/>
          </rPr>
          <t xml:space="preserve">BRYAN/JCORP:
09/17/18 - 2 out of 4 sites PASSED consistently
PDL  : UD14100
TP     : 450Y_FT1_30 REV1106
LB     : 0038034-2
ILN    : 5081274
site1  - PASS
site2 - PASS
site3 - SB68 ChainTest_byp_ana_vos1_scan_ft_sb (affected pin:pe7 12105)
site4 - DAC1 (V33)
======================================
FZARA:
10/10/17 - 4 out of 4 sites PASSED consistently
PDL  : UD14100
TP     : 450Y_FT1_30_REV1002
LB     : 0038034-1
ILN    : 4079075
site1  - PASS
site2 - PASS
site3 - PASS
site4 - PASS
</t>
        </r>
      </text>
    </comment>
    <comment ref="L121" authorId="3">
      <text>
        <r>
          <rPr>
            <b/>
            <sz val="9"/>
            <color indexed="81"/>
            <rFont val="Tahoma"/>
            <family val="2"/>
          </rPr>
          <t xml:space="preserve">JVILL
2/4/2018 - 4 out of 4 sites PASSED consistently
PDL  : UD14100
TP     : 450Y_FT1_30_REV1002/1100
LB     : 0038034-1
ILN    : 4416990
site1  - PASS
site2 - PASS
site3 - PASS
site4 - PASS
</t>
        </r>
      </text>
    </comment>
    <comment ref="Q121" authorId="3">
      <text>
        <r>
          <rPr>
            <b/>
            <sz val="9"/>
            <color indexed="81"/>
            <rFont val="Tahoma"/>
            <family val="2"/>
          </rPr>
          <t>Rose Sobredilla:
6/13/2018
Not qualified.
No channel# 12801</t>
        </r>
        <r>
          <rPr>
            <sz val="9"/>
            <color indexed="81"/>
            <rFont val="Tahoma"/>
            <family val="2"/>
          </rPr>
          <t xml:space="preserve">
</t>
        </r>
      </text>
    </comment>
    <comment ref="T121" authorId="3">
      <text>
        <r>
          <rPr>
            <b/>
            <sz val="9"/>
            <color indexed="81"/>
            <rFont val="Tahoma"/>
            <family val="2"/>
          </rPr>
          <t xml:space="preserve">Rose Sobredilla:
6/13/2018
</t>
        </r>
        <r>
          <rPr>
            <sz val="9"/>
            <color indexed="81"/>
            <rFont val="Tahoma"/>
            <family val="2"/>
          </rPr>
          <t xml:space="preserve">Not qualified.
No channel# 12801. 
</t>
        </r>
      </text>
    </comment>
    <comment ref="Y121" authorId="0">
      <text>
        <r>
          <rPr>
            <b/>
            <sz val="9"/>
            <color indexed="81"/>
            <rFont val="Tahoma"/>
            <family val="2"/>
          </rPr>
          <t>Christian Andrew Mesias:</t>
        </r>
        <r>
          <rPr>
            <sz val="9"/>
            <color indexed="81"/>
            <rFont val="Tahoma"/>
            <family val="2"/>
          </rPr>
          <t xml:space="preserve">
NO DPS4 - can't load TP</t>
        </r>
      </text>
    </comment>
    <comment ref="AA121" authorId="4">
      <text>
        <r>
          <rPr>
            <b/>
            <sz val="9"/>
            <color indexed="81"/>
            <rFont val="Tahoma"/>
            <family val="2"/>
          </rPr>
          <t>Johna Jermaine Villa:
6/16/2018</t>
        </r>
        <r>
          <rPr>
            <sz val="9"/>
            <color indexed="81"/>
            <rFont val="Tahoma"/>
            <family val="2"/>
          </rPr>
          <t xml:space="preserve">
NO DPS 4 available</t>
        </r>
      </text>
    </comment>
    <comment ref="AB121" authorId="4">
      <text>
        <r>
          <rPr>
            <b/>
            <sz val="9"/>
            <color indexed="81"/>
            <rFont val="Tahoma"/>
            <family val="2"/>
          </rPr>
          <t>Johna Jermaine Villa:
6/16/2018</t>
        </r>
        <r>
          <rPr>
            <sz val="9"/>
            <color indexed="81"/>
            <rFont val="Tahoma"/>
            <family val="2"/>
          </rPr>
          <t xml:space="preserve">
NO DPS 4 available</t>
        </r>
      </text>
    </comment>
    <comment ref="AD121" authorId="4">
      <text>
        <r>
          <rPr>
            <b/>
            <sz val="9"/>
            <color indexed="81"/>
            <rFont val="Tahoma"/>
            <family val="2"/>
          </rPr>
          <t>Johna Jermaine Villa:
6/16/2018</t>
        </r>
        <r>
          <rPr>
            <sz val="9"/>
            <color indexed="81"/>
            <rFont val="Tahoma"/>
            <family val="2"/>
          </rPr>
          <t xml:space="preserve">
NO DPS 4 available</t>
        </r>
      </text>
    </comment>
    <comment ref="H122" authorId="3">
      <text>
        <r>
          <rPr>
            <b/>
            <sz val="9"/>
            <color indexed="81"/>
            <rFont val="Tahoma"/>
            <family val="2"/>
          </rPr>
          <t xml:space="preserve">FZARA:   
1/28/2018   
2 out of 2 sites PASSED consistently   
TESTER    : HP24   
PDL           : UD 20 144   
TP              : 450Y_FT1_30_REV1100   
LB              : 0037916-1   
ILN             : 4427262   
site1 - PASS   
site2 - PASS   
</t>
        </r>
      </text>
    </comment>
    <comment ref="K122" authorId="7">
      <text>
        <r>
          <rPr>
            <b/>
            <sz val="9"/>
            <color indexed="81"/>
            <rFont val="Tahoma"/>
            <family val="2"/>
          </rPr>
          <t xml:space="preserve">FZARA:   
5/28/2018   
2 out of 2 sites PASSED consistently   
TESTER - HP22   
PDL - UD 20 144   
TP - 450Y_FT1_30   
REV - 1103   
LB - 0037916-1   
ILN - 4717898   
site1 - PASS   
site2 - PASS   
</t>
        </r>
      </text>
    </comment>
    <comment ref="P122" authorId="7">
      <text>
        <r>
          <rPr>
            <b/>
            <sz val="9"/>
            <color indexed="81"/>
            <rFont val="Tahoma"/>
            <family val="2"/>
          </rPr>
          <t>Ej Antonio:</t>
        </r>
        <r>
          <rPr>
            <sz val="9"/>
            <color indexed="81"/>
            <rFont val="Tahoma"/>
            <family val="2"/>
          </rPr>
          <t xml:space="preserve">
Results: 2/2 sites PASSED
Lot used: 4556815 
LB used: TELB050561
TP: rev1102 (FT)
</t>
        </r>
      </text>
    </comment>
    <comment ref="L123" authorId="14">
      <text>
        <r>
          <rPr>
            <b/>
            <sz val="9"/>
            <color indexed="81"/>
            <rFont val="Tahoma"/>
            <family val="2"/>
          </rPr>
          <t>EESGU</t>
        </r>
        <r>
          <rPr>
            <sz val="9"/>
            <color indexed="81"/>
            <rFont val="Tahoma"/>
            <family val="2"/>
          </rPr>
          <t xml:space="preserve">
09/25/2018
2/2 Sites passed
rev1004
LB:0025974-2
</t>
        </r>
      </text>
    </comment>
    <comment ref="R123" authorId="14">
      <text>
        <r>
          <rPr>
            <b/>
            <sz val="9"/>
            <color indexed="81"/>
            <rFont val="Tahoma"/>
            <family val="2"/>
          </rPr>
          <t>Jayson Corpuz:</t>
        </r>
        <r>
          <rPr>
            <sz val="9"/>
            <color indexed="81"/>
            <rFont val="Tahoma"/>
            <family val="2"/>
          </rPr>
          <t xml:space="preserve">
Mar 28 2018
2/2 Sites passed
rev1104
LB:0025974-2
LOT: 0450422000</t>
        </r>
      </text>
    </comment>
    <comment ref="AB123" authorId="14">
      <text>
        <r>
          <rPr>
            <b/>
            <sz val="9"/>
            <color indexed="81"/>
            <rFont val="Tahoma"/>
            <family val="2"/>
          </rPr>
          <t>EESGU</t>
        </r>
        <r>
          <rPr>
            <sz val="9"/>
            <color indexed="81"/>
            <rFont val="Tahoma"/>
            <family val="2"/>
          </rPr>
          <t xml:space="preserve">
09/25/2018
2/2 Sites passed
rev1004
LB:0025974-2
</t>
        </r>
      </text>
    </comment>
    <comment ref="AA124" authorId="7">
      <text>
        <r>
          <rPr>
            <b/>
            <sz val="9"/>
            <color indexed="81"/>
            <rFont val="Tahoma"/>
            <family val="2"/>
          </rPr>
          <t>Jayson Corpuz</t>
        </r>
        <r>
          <rPr>
            <sz val="9"/>
            <color indexed="81"/>
            <rFont val="Tahoma"/>
            <family val="2"/>
          </rPr>
          <t xml:space="preserve">
07 / 11 /2018
Lot used: 4819180
Loadboard: 0025836-1
TP rev: FT- 1106; QA-1009
2/2 sites PASSED</t>
        </r>
      </text>
    </comment>
    <comment ref="L125" authorId="3">
      <text>
        <r>
          <rPr>
            <b/>
            <sz val="9"/>
            <color indexed="81"/>
            <rFont val="Tahoma"/>
            <family val="2"/>
          </rPr>
          <t>FZARA:   
1/8/2018   
2 sites failed SB7 - Vss_open_OS_init_dc   
TESTER    : HP12   
PDL           : TD 24 176   
TP              : 450Y_FT1_30_REV1100   
LB              : TELB050561   
ILN             : 4291112   
site1 - FAIL (SB7 - Vss_open_OS_init_dc)   
site2 - FAIL (SB7 - Vss_open_OS_init_dc)   
*device is passing when SB7 is BYPASSED</t>
        </r>
      </text>
    </comment>
    <comment ref="H126" authorId="8">
      <text>
        <r>
          <rPr>
            <sz val="9"/>
            <color indexed="81"/>
            <rFont val="Tahoma"/>
            <family val="2"/>
          </rPr>
          <t>FZARA
07/01/2018   
TESTER - HP24   
PDL - UD 14 100   
TP - 451A_FT1_30
REV - 1008
LB - TELB042779  
ILN - CORREL
site1 - PASSING SINGLE SITE BUT FAILING LSE when enabled all sites
site2 - PASSING SINGLE SITE BUT FAILING LSE when enabled all sites
site3 - PASS
site4 - PASS 
intermitent device response,
possible due to tester timing issue,
all 4 sites passing if tested SINGLE SITE,
SITE 1 and 2 failing LSE when all sites enabled.
Full tester diag passed.</t>
        </r>
      </text>
    </comment>
    <comment ref="J126" authorId="6">
      <text>
        <r>
          <rPr>
            <b/>
            <sz val="9"/>
            <color indexed="81"/>
            <rFont val="Tahoma"/>
            <family val="2"/>
          </rPr>
          <t>CAMES: 4 SITES PASSED
OCT 2016
LOT:0307931000
LB:0023428-1
REV0034</t>
        </r>
      </text>
    </comment>
    <comment ref="K126" authorId="11">
      <text>
        <r>
          <rPr>
            <b/>
            <sz val="9"/>
            <color indexed="81"/>
            <rFont val="Tahoma"/>
            <family val="2"/>
          </rPr>
          <t>Paul Dean Albert Mendoza:</t>
        </r>
        <r>
          <rPr>
            <sz val="9"/>
            <color indexed="81"/>
            <rFont val="Tahoma"/>
            <family val="2"/>
          </rPr>
          <t xml:space="preserve">
11/22/17
ILN:  4237165
TP: 451A_FT1_30 rev. 1006
Tester:  HP-22
LB:  TELB044980
Result:  Passed 4/4</t>
        </r>
      </text>
    </comment>
    <comment ref="L126" authorId="6">
      <text>
        <r>
          <rPr>
            <b/>
            <sz val="9"/>
            <color indexed="81"/>
            <rFont val="Tahoma"/>
            <family val="2"/>
          </rPr>
          <t>JCORP
DEC232017
4/4 Passed
LOT: 0434627300
LB: 0023428-1</t>
        </r>
      </text>
    </comment>
    <comment ref="N126" authorId="14">
      <text>
        <r>
          <rPr>
            <b/>
            <sz val="9"/>
            <color indexed="81"/>
            <rFont val="Tahoma"/>
            <family val="2"/>
          </rPr>
          <t>Jayson Corpuz:</t>
        </r>
        <r>
          <rPr>
            <sz val="9"/>
            <color indexed="81"/>
            <rFont val="Tahoma"/>
            <family val="2"/>
          </rPr>
          <t xml:space="preserve">
Dec14 2017
REV1004
Overrejection
IDD STOP and LSE FAILURE all sites</t>
        </r>
      </text>
    </comment>
    <comment ref="Q126" authorId="11">
      <text>
        <r>
          <rPr>
            <b/>
            <sz val="9"/>
            <color indexed="81"/>
            <rFont val="Tahoma"/>
            <family val="2"/>
          </rPr>
          <t>Paul Dean Albert Mendoza:</t>
        </r>
        <r>
          <rPr>
            <sz val="9"/>
            <color indexed="81"/>
            <rFont val="Tahoma"/>
            <family val="2"/>
          </rPr>
          <t xml:space="preserve">
5/27/2018
Lot: 4740938
TP: 451A_FT2_130 rev1008
Tester: HP23
LB: TELB042779
Result:  4/4 sites passed</t>
        </r>
      </text>
    </comment>
    <comment ref="R126" authorId="8">
      <text>
        <r>
          <rPr>
            <b/>
            <sz val="9"/>
            <color indexed="81"/>
            <rFont val="Tahoma"/>
            <family val="2"/>
          </rPr>
          <t>CAMES:
09/03/18</t>
        </r>
        <r>
          <rPr>
            <sz val="9"/>
            <color indexed="81"/>
            <rFont val="Tahoma"/>
            <family val="2"/>
          </rPr>
          <t xml:space="preserve">
4 out of 4 sites PASSED consistently via loop test  
TESTER : HP09 
PDL             : UD 14 100
TP              :451A_FT1_30_REV1009
LB              : TELB051625
ILN             : correl
site1 - PASS   
site2 - PASS 
site3 - PASS   
site4 - PASS  </t>
        </r>
      </text>
    </comment>
    <comment ref="T126" authorId="11">
      <text>
        <r>
          <rPr>
            <b/>
            <sz val="9"/>
            <color indexed="81"/>
            <rFont val="Tahoma"/>
            <family val="2"/>
          </rPr>
          <t>EESGU:</t>
        </r>
        <r>
          <rPr>
            <sz val="9"/>
            <color indexed="81"/>
            <rFont val="Tahoma"/>
            <family val="2"/>
          </rPr>
          <t xml:space="preserve">
6/11/2018
ILN:  CORREL
TP:  451A_FT1_30 rev. 1008
Tester: HP93K-21
LB:  TELB042779
Site 1 - PASSED
Site 2 - PASSED
Site 3 - SBIN89 sets_Flha_Trim_0_vxr2_retrim_flh_tm
Site 4 - SBIN89 sets_Flha_Trim_0_vxr2_retrim_flh_tm </t>
        </r>
      </text>
    </comment>
    <comment ref="X126" authorId="3">
      <text>
        <r>
          <rPr>
            <b/>
            <sz val="9"/>
            <color indexed="81"/>
            <rFont val="Tahoma"/>
            <family val="2"/>
          </rPr>
          <t>CAMES: 10/9 FAILED XTAL23K ON ALL SITES</t>
        </r>
      </text>
    </comment>
    <comment ref="Y126" authorId="2">
      <text>
        <r>
          <rPr>
            <b/>
            <sz val="9"/>
            <color indexed="81"/>
            <rFont val="Tahoma"/>
            <family val="2"/>
          </rPr>
          <t xml:space="preserve">CAMES: 10/11 FAILED XTA125M
</t>
        </r>
      </text>
    </comment>
    <comment ref="AA126" authorId="6">
      <text>
        <r>
          <rPr>
            <b/>
            <sz val="9"/>
            <color indexed="81"/>
            <rFont val="Tahoma"/>
            <family val="2"/>
          </rPr>
          <t>Panopio, Arnold:</t>
        </r>
        <r>
          <rPr>
            <sz val="9"/>
            <color indexed="81"/>
            <rFont val="Tahoma"/>
            <family val="2"/>
          </rPr>
          <t xml:space="preserve">
10/6 passed 3/4 sites. Site 4 Failed XTA
FAILED TP compatibility issue</t>
        </r>
      </text>
    </comment>
    <comment ref="AB126" authorId="2">
      <text>
        <r>
          <rPr>
            <b/>
            <sz val="9"/>
            <color indexed="81"/>
            <rFont val="Tahoma"/>
            <family val="2"/>
          </rPr>
          <t xml:space="preserve">CAMES: 10/11 FAILED XTA125M
</t>
        </r>
      </text>
    </comment>
    <comment ref="F127" authorId="3">
      <text>
        <r>
          <rPr>
            <b/>
            <sz val="9"/>
            <color indexed="81"/>
            <rFont val="Tahoma"/>
            <family val="2"/>
          </rPr>
          <t xml:space="preserve">FZARA:
PASS AS PER PREVIOUS FINISHED LOT
06/27/16 - 2 out of 2 sites PASSED consistently
PDL  : TD24176
TP     : 451A_FT1_30_RCP767_REV1003
LB     : 0019621-3
ILN    : 2808362
site1  - PASS
site2 - PASS
</t>
        </r>
      </text>
    </comment>
    <comment ref="H127" authorId="3">
      <text>
        <r>
          <rPr>
            <b/>
            <sz val="9"/>
            <color indexed="81"/>
            <rFont val="Tahoma"/>
            <family val="2"/>
          </rPr>
          <t xml:space="preserve">FZARA:
PASS AS PER PREVIOUS FINISHED LOT
05/07/17 - 1 out of 2 sites PASSED consistently
PDL  : TD24176
TP     : 451A_FT1_30_RCP767_REV1004
LB     : 0019621-1
ILN    : 3689900
site1  - FAIL
site2 - PASS
</t>
        </r>
      </text>
    </comment>
    <comment ref="N127" authorId="6">
      <text>
        <r>
          <rPr>
            <b/>
            <sz val="9"/>
            <color indexed="81"/>
            <rFont val="Tahoma"/>
            <family val="2"/>
          </rPr>
          <t xml:space="preserve">Frank Adrian Zaragoza:
</t>
        </r>
        <r>
          <rPr>
            <sz val="9"/>
            <color indexed="81"/>
            <rFont val="Tahoma"/>
            <family val="2"/>
          </rPr>
          <t>10/18/17 - both sites failed using REV1006
PDL    : TD24176
TP     : 451A_FT1_30_RCP777_REV1006
LB     : TELB045791
ILN    : 4150380
site1  - FAILED - SB393 - sram
site2 - FAILED - SB523 - DAC1-PROD</t>
        </r>
      </text>
    </comment>
    <comment ref="Q127" authorId="3">
      <text>
        <r>
          <rPr>
            <b/>
            <sz val="9"/>
            <color indexed="81"/>
            <rFont val="Tahoma"/>
            <family val="2"/>
          </rPr>
          <t>FZARA:
PASS AS PER PREVIOUS FINISHED LOT
07/03/17 - 2 out of 2 sites PASSED
site 2 failing intermittently
PDL  : TD24176
TP     : 451A_FT1_30_RCP767_REV1005
LB     : 0019621-4
ILN    : 3874171
site1  - PASS
site2 - PASS - FAILING intermitently - SB523 DAC1_PROD</t>
        </r>
      </text>
    </comment>
    <comment ref="U127" authorId="1">
      <text>
        <r>
          <rPr>
            <b/>
            <sz val="9"/>
            <color indexed="81"/>
            <rFont val="Tahoma"/>
            <family val="2"/>
          </rPr>
          <t>Frank Adrian Zaragoza:</t>
        </r>
        <r>
          <rPr>
            <sz val="9"/>
            <color indexed="81"/>
            <rFont val="Tahoma"/>
            <family val="2"/>
          </rPr>
          <t xml:space="preserve">
08/23/17 - 2 out of 2 sites passed consistently
PDL : TD24176
TP     : 451A_FT1_30_RCP7X7_REV1006
LB     : 0019621-4
ILN    : 4006944
site1  - PASS
site2 - PASS</t>
        </r>
      </text>
    </comment>
    <comment ref="F128" authorId="3">
      <text>
        <r>
          <rPr>
            <b/>
            <sz val="9"/>
            <color indexed="81"/>
            <rFont val="Tahoma"/>
            <family val="2"/>
          </rPr>
          <t xml:space="preserve">PASS AS PER PREVIOUS FINISHED LOT
07/08/16 - 2 out of 2 sites PASSED consistently
PDL    : TD24176
TP     : 451A_FT1_30_RCP769_REV1003
LB     : 0024000-1
ILN    : 2813675
site1  - PASS
site2 - PASS
</t>
        </r>
      </text>
    </comment>
    <comment ref="H128" authorId="3">
      <text>
        <r>
          <rPr>
            <b/>
            <sz val="9"/>
            <color indexed="81"/>
            <rFont val="Tahoma"/>
            <family val="2"/>
          </rPr>
          <t xml:space="preserve">PASS AS PER PREVIOUS FINISHED LOT
05/11/17 - 2 out of 2 sites PASSED consistently
PDL    : TD24176
TP     : 451A_FT1_30_RCP769_REV1004
LB     : 0024000-1
ILN    : 3592485
site1  - PASS
site2 - PASS
</t>
        </r>
      </text>
    </comment>
    <comment ref="K128" authorId="3">
      <text>
        <r>
          <rPr>
            <b/>
            <sz val="9"/>
            <color indexed="81"/>
            <rFont val="Tahoma"/>
            <family val="2"/>
          </rPr>
          <t>JCORP
11/12/17
Passed 2/2 sites
REV1006
LOT: 0430051000
LB:0019621-4</t>
        </r>
      </text>
    </comment>
    <comment ref="U128" authorId="3">
      <text>
        <r>
          <rPr>
            <b/>
            <sz val="9"/>
            <color indexed="81"/>
            <rFont val="Tahoma"/>
            <family val="2"/>
          </rPr>
          <t>PDAME:
11/2/2017
No channel 12501 installed.</t>
        </r>
      </text>
    </comment>
    <comment ref="G129" authorId="6">
      <text>
        <r>
          <rPr>
            <b/>
            <sz val="9"/>
            <color indexed="81"/>
            <rFont val="Tahoma"/>
            <family val="2"/>
          </rPr>
          <t>CAMES: 
2/20 - 2 out of 2 sites passed consistently
TP: REV1004
LB: 009522-1
Prod Lot: 3411360</t>
        </r>
      </text>
    </comment>
    <comment ref="H129" authorId="6">
      <text>
        <r>
          <rPr>
            <b/>
            <sz val="9"/>
            <color indexed="81"/>
            <rFont val="Tahoma"/>
            <family val="2"/>
          </rPr>
          <t>JCORP
OCT 12 2016
1/2 sites passed
rev:0034
LB:0019522-2
LOT:0307932300
SITE 2: LSE FAILURE</t>
        </r>
      </text>
    </comment>
    <comment ref="J129" authorId="7">
      <text>
        <r>
          <rPr>
            <b/>
            <sz val="9"/>
            <color indexed="81"/>
            <rFont val="Tahoma"/>
            <family val="2"/>
          </rPr>
          <t>Mary Ann Pasco:</t>
        </r>
        <r>
          <rPr>
            <sz val="9"/>
            <color indexed="81"/>
            <rFont val="Tahoma"/>
            <family val="2"/>
          </rPr>
          <t xml:space="preserve">
PASSED 2/2 SITES
Lot used: Correl Units
TP rev: 0035
LB used: '0019522-2</t>
        </r>
      </text>
    </comment>
    <comment ref="N129" authorId="15">
      <text>
        <r>
          <rPr>
            <b/>
            <sz val="9"/>
            <color indexed="81"/>
            <rFont val="Tahoma"/>
            <family val="2"/>
          </rPr>
          <t>JCORP
10/03/18
1/2 sites passing consistently
Correl
LB: 040218 and 051624
Site2: SB68 flhas_sets_conf_std</t>
        </r>
        <r>
          <rPr>
            <sz val="9"/>
            <color indexed="81"/>
            <rFont val="Tahoma"/>
            <family val="2"/>
          </rPr>
          <t xml:space="preserve">
</t>
        </r>
      </text>
    </comment>
    <comment ref="O129" authorId="1">
      <text>
        <r>
          <rPr>
            <b/>
            <sz val="9"/>
            <color indexed="81"/>
            <rFont val="Tahoma"/>
            <family val="2"/>
          </rPr>
          <t xml:space="preserve">FZARA:   
12/19/2017   
2 sites FAILED
TESTER : HP17   
PDL           : TQ 28 208   
TP              : 451A_FT1_30_REV1006   
LB              : 0023999-1   
ILN             : 4327259   
site1 - FAILED (SB21-stuck_V12_EWS)   
site2 - FAILED (SB21-stuck_V12_EWS)  
FZARA:   
</t>
        </r>
        <r>
          <rPr>
            <sz val="9"/>
            <color indexed="81"/>
            <rFont val="Tahoma"/>
            <family val="2"/>
          </rPr>
          <t xml:space="preserve">11/8/2017   
2 out of 2 sites PASSED consistently   
TESTER : HP17   
PDL           : TQ 28 208   
TP              : 451A_FT1_30_REV1006   
LB              : 0023999-1   
ILN             : 4194813   
site1 - PASS   
site2 - PASS   </t>
        </r>
        <r>
          <rPr>
            <b/>
            <sz val="9"/>
            <color indexed="81"/>
            <rFont val="Tahoma"/>
            <family val="2"/>
          </rPr>
          <t xml:space="preserve">
</t>
        </r>
      </text>
    </comment>
    <comment ref="Q129" authorId="4">
      <text>
        <r>
          <rPr>
            <b/>
            <sz val="9"/>
            <color indexed="81"/>
            <rFont val="Tahoma"/>
            <family val="2"/>
          </rPr>
          <t>Johna Jermaine Villa:</t>
        </r>
        <r>
          <rPr>
            <sz val="9"/>
            <color indexed="81"/>
            <rFont val="Tahoma"/>
            <family val="2"/>
          </rPr>
          <t xml:space="preserve">
channel # 12802 not installed for pin PA2</t>
        </r>
      </text>
    </comment>
    <comment ref="R129" authorId="8">
      <text>
        <r>
          <rPr>
            <b/>
            <sz val="9"/>
            <color indexed="81"/>
            <rFont val="Tahoma"/>
            <family val="2"/>
          </rPr>
          <t>Mesias, Christian Andrew:</t>
        </r>
        <r>
          <rPr>
            <sz val="9"/>
            <color indexed="81"/>
            <rFont val="Tahoma"/>
            <family val="2"/>
          </rPr>
          <t xml:space="preserve">
2/9 - 2 out of 2 sites passed consistently c/o CRUZD
LB: 0023999-1
TP: 1004
Prod Lot: 03409839</t>
        </r>
      </text>
    </comment>
    <comment ref="Y129" authorId="7">
      <text>
        <r>
          <rPr>
            <b/>
            <sz val="9"/>
            <color indexed="81"/>
            <rFont val="Tahoma"/>
            <family val="2"/>
          </rPr>
          <t>Dan Edward Cruz:</t>
        </r>
        <r>
          <rPr>
            <sz val="9"/>
            <color indexed="81"/>
            <rFont val="Tahoma"/>
            <family val="2"/>
          </rPr>
          <t xml:space="preserve">
 2/2 sites not passing due to BSC_idcode failure
</t>
        </r>
      </text>
    </comment>
    <comment ref="J130" authorId="1">
      <text>
        <r>
          <rPr>
            <b/>
            <sz val="9"/>
            <color indexed="81"/>
            <rFont val="Tahoma"/>
            <family val="2"/>
          </rPr>
          <t>FZARA:   
02/26/2018
2 sites FAILED
TESTER : HP16  
PDL           : TQ 28 208   
TP              : 451A_FT1_30_REV1006   
LB              : 0019522-1   
ILN             : 4505128
site1 - FAILED (SB24 dsi_vreg_1_2v)   
site2 - FAILED (SB417 FUNC_DSI_LP_T)  
ncena
02/27/18
LB: 0023999-2 also failed (same result)
 LB:002399-1   passing/running on other setup HP09 - 4505125</t>
        </r>
      </text>
    </comment>
    <comment ref="L130" authorId="14">
      <text>
        <r>
          <rPr>
            <b/>
            <sz val="9"/>
            <color indexed="81"/>
            <rFont val="Tahoma"/>
            <family val="2"/>
          </rPr>
          <t>Jayson Corpuz:</t>
        </r>
        <r>
          <rPr>
            <sz val="9"/>
            <color indexed="81"/>
            <rFont val="Tahoma"/>
            <family val="2"/>
          </rPr>
          <t xml:space="preserve">
2/2 PASSED
DEC 2017
REV1006
LOT: 0435465300
LB:0023999-1</t>
        </r>
      </text>
    </comment>
    <comment ref="O130" authorId="1">
      <text>
        <r>
          <rPr>
            <b/>
            <sz val="9"/>
            <color indexed="81"/>
            <rFont val="Tahoma"/>
            <family val="2"/>
          </rPr>
          <t xml:space="preserve">FZARA:   
12/19/2017   
2 sites FAILED
TESTER : HP17   
PDL           : TQ 28 208   
TP              : 451A_FT1_30_REV1006   
LB              : 0023999-1   
ILN             : 4327259   
site1 - FAILED (SB21-stuck_V12_EWS)   
site2 - FAILED (SB21-stuck_V12_EWS)  
FZARA:   
</t>
        </r>
        <r>
          <rPr>
            <sz val="9"/>
            <color indexed="81"/>
            <rFont val="Tahoma"/>
            <family val="2"/>
          </rPr>
          <t xml:space="preserve">11/8/2017   
2 out of 2 sites PASSED consistently   
TESTER : HP17   
PDL           : TQ 28 208   
TP              : 451A_FT1_30_REV1006   
LB              : 0023999-1   
ILN             : 4194813   
site1 - PASS   
site2 - PASS   </t>
        </r>
        <r>
          <rPr>
            <b/>
            <sz val="9"/>
            <color indexed="81"/>
            <rFont val="Tahoma"/>
            <family val="2"/>
          </rPr>
          <t xml:space="preserve">
</t>
        </r>
      </text>
    </comment>
    <comment ref="Q130" authorId="4">
      <text>
        <r>
          <rPr>
            <b/>
            <sz val="9"/>
            <color indexed="81"/>
            <rFont val="Tahoma"/>
            <family val="2"/>
          </rPr>
          <t>Johna Jermaine Villa:</t>
        </r>
        <r>
          <rPr>
            <sz val="9"/>
            <color indexed="81"/>
            <rFont val="Tahoma"/>
            <family val="2"/>
          </rPr>
          <t xml:space="preserve">
channel # 12802 not installed for pin PA2</t>
        </r>
      </text>
    </comment>
    <comment ref="R130" authorId="8">
      <text>
        <r>
          <rPr>
            <sz val="9"/>
            <color indexed="81"/>
            <rFont val="Tahoma"/>
            <family val="2"/>
          </rPr>
          <t xml:space="preserve">
ncena
2/27/18 - 2 out of 2 sites passed 
LB: 0023999-1
TP: 1006
Prod Lot: 04505125</t>
        </r>
      </text>
    </comment>
    <comment ref="Y130" authorId="7">
      <text>
        <r>
          <rPr>
            <b/>
            <sz val="9"/>
            <color indexed="81"/>
            <rFont val="Tahoma"/>
            <family val="2"/>
          </rPr>
          <t>Dan Edward Cruz:</t>
        </r>
        <r>
          <rPr>
            <sz val="9"/>
            <color indexed="81"/>
            <rFont val="Tahoma"/>
            <family val="2"/>
          </rPr>
          <t xml:space="preserve">
 2/2 sites not passing due to BSC_idcode failure
</t>
        </r>
      </text>
    </comment>
    <comment ref="F131" authorId="6">
      <text>
        <r>
          <rPr>
            <b/>
            <sz val="9"/>
            <color indexed="81"/>
            <rFont val="Tahoma"/>
            <family val="2"/>
          </rPr>
          <t>JCORP
Mar 05 2018
REV1006
LB:0019552-1
LOT:0447720100</t>
        </r>
        <r>
          <rPr>
            <sz val="9"/>
            <color indexed="81"/>
            <rFont val="Tahoma"/>
            <family val="2"/>
          </rPr>
          <t xml:space="preserve">
</t>
        </r>
      </text>
    </comment>
    <comment ref="H131" authorId="3">
      <text>
        <r>
          <rPr>
            <b/>
            <sz val="9"/>
            <color indexed="81"/>
            <rFont val="Tahoma"/>
            <family val="2"/>
          </rPr>
          <t>SITE1 - intermittent, failed short at some point
SITE2 - intermittent, failed Xtal32k</t>
        </r>
      </text>
    </comment>
    <comment ref="L131" authorId="14">
      <text>
        <r>
          <rPr>
            <b/>
            <sz val="9"/>
            <color indexed="81"/>
            <rFont val="Tahoma"/>
            <family val="2"/>
          </rPr>
          <t>Jayson Corpuz:</t>
        </r>
        <r>
          <rPr>
            <sz val="9"/>
            <color indexed="81"/>
            <rFont val="Tahoma"/>
            <family val="2"/>
          </rPr>
          <t xml:space="preserve">
SITE2: LSE FAILURE</t>
        </r>
      </text>
    </comment>
    <comment ref="N131" authorId="10">
      <text>
        <r>
          <rPr>
            <b/>
            <sz val="9"/>
            <color indexed="81"/>
            <rFont val="Tahoma"/>
            <family val="2"/>
          </rPr>
          <t>Jhibraiil Abdulla:</t>
        </r>
        <r>
          <rPr>
            <sz val="9"/>
            <color indexed="81"/>
            <rFont val="Tahoma"/>
            <family val="2"/>
          </rPr>
          <t xml:space="preserve">
08/03/18
Device: </t>
        </r>
        <r>
          <rPr>
            <b/>
            <sz val="9"/>
            <color indexed="81"/>
            <rFont val="Tahoma"/>
            <family val="2"/>
          </rPr>
          <t>451</t>
        </r>
        <r>
          <rPr>
            <sz val="9"/>
            <color indexed="81"/>
            <rFont val="Tahoma"/>
            <family val="2"/>
          </rPr>
          <t xml:space="preserve">
Package: </t>
        </r>
        <r>
          <rPr>
            <b/>
            <sz val="9"/>
            <color indexed="81"/>
            <rFont val="Tahoma"/>
            <family val="2"/>
          </rPr>
          <t>UD 20 144</t>
        </r>
        <r>
          <rPr>
            <sz val="9"/>
            <color indexed="81"/>
            <rFont val="Tahoma"/>
            <family val="2"/>
          </rPr>
          <t xml:space="preserve">
Program: </t>
        </r>
        <r>
          <rPr>
            <b/>
            <sz val="9"/>
            <color indexed="81"/>
            <rFont val="Tahoma"/>
            <family val="2"/>
          </rPr>
          <t>451A_FT1_30</t>
        </r>
        <r>
          <rPr>
            <sz val="9"/>
            <color indexed="81"/>
            <rFont val="Tahoma"/>
            <family val="2"/>
          </rPr>
          <t xml:space="preserve">
Revision: </t>
        </r>
        <r>
          <rPr>
            <b/>
            <sz val="9"/>
            <color indexed="81"/>
            <rFont val="Tahoma"/>
            <family val="2"/>
          </rPr>
          <t>1009</t>
        </r>
        <r>
          <rPr>
            <sz val="9"/>
            <color indexed="81"/>
            <rFont val="Tahoma"/>
            <family val="2"/>
          </rPr>
          <t xml:space="preserve">
Units: </t>
        </r>
        <r>
          <rPr>
            <b/>
            <sz val="9"/>
            <color indexed="81"/>
            <rFont val="Tahoma"/>
            <family val="2"/>
          </rPr>
          <t xml:space="preserve">Correl
</t>
        </r>
        <r>
          <rPr>
            <sz val="9"/>
            <color indexed="81"/>
            <rFont val="Tahoma"/>
            <family val="2"/>
          </rPr>
          <t xml:space="preserve">Target Device: </t>
        </r>
        <r>
          <rPr>
            <b/>
            <sz val="9"/>
            <color indexed="81"/>
            <rFont val="Tahoma"/>
            <family val="2"/>
          </rPr>
          <t>7x5</t>
        </r>
        <r>
          <rPr>
            <sz val="9"/>
            <color indexed="81"/>
            <rFont val="Tahoma"/>
            <family val="2"/>
          </rPr>
          <t xml:space="preserve">
2/2 sites passed consistently
Site 1: </t>
        </r>
        <r>
          <rPr>
            <b/>
            <sz val="9"/>
            <color indexed="81"/>
            <rFont val="Tahoma"/>
            <family val="2"/>
          </rPr>
          <t>PASSED</t>
        </r>
        <r>
          <rPr>
            <sz val="9"/>
            <color indexed="81"/>
            <rFont val="Tahoma"/>
            <family val="2"/>
          </rPr>
          <t xml:space="preserve">
Site 2: </t>
        </r>
        <r>
          <rPr>
            <b/>
            <sz val="9"/>
            <color indexed="81"/>
            <rFont val="Tahoma"/>
            <family val="2"/>
          </rPr>
          <t>PASSED</t>
        </r>
      </text>
    </comment>
    <comment ref="O131" authorId="7">
      <text>
        <r>
          <rPr>
            <b/>
            <sz val="9"/>
            <color indexed="81"/>
            <rFont val="Tahoma"/>
            <family val="2"/>
          </rPr>
          <t>Ej Antonio:</t>
        </r>
        <r>
          <rPr>
            <sz val="9"/>
            <color indexed="81"/>
            <rFont val="Tahoma"/>
            <family val="2"/>
          </rPr>
          <t xml:space="preserve">
04/08/18- 2 out of 2 sites </t>
        </r>
        <r>
          <rPr>
            <b/>
            <sz val="9"/>
            <color indexed="81"/>
            <rFont val="Tahoma"/>
            <family val="2"/>
          </rPr>
          <t xml:space="preserve">PASSED
PDL: </t>
        </r>
        <r>
          <rPr>
            <sz val="9"/>
            <color indexed="81"/>
            <rFont val="Tahoma"/>
            <family val="2"/>
          </rPr>
          <t xml:space="preserve">UD20144
</t>
        </r>
        <r>
          <rPr>
            <b/>
            <sz val="9"/>
            <color indexed="81"/>
            <rFont val="Tahoma"/>
            <family val="2"/>
          </rPr>
          <t xml:space="preserve">TP: </t>
        </r>
        <r>
          <rPr>
            <sz val="9"/>
            <color indexed="81"/>
            <rFont val="Tahoma"/>
            <family val="2"/>
          </rPr>
          <t xml:space="preserve">451A_FT1_30_REV1005
</t>
        </r>
        <r>
          <rPr>
            <b/>
            <sz val="9"/>
            <color indexed="81"/>
            <rFont val="Tahoma"/>
            <family val="2"/>
          </rPr>
          <t>LB:</t>
        </r>
        <r>
          <rPr>
            <sz val="9"/>
            <color indexed="81"/>
            <rFont val="Tahoma"/>
            <family val="2"/>
          </rPr>
          <t xml:space="preserve"> 0019952-2
</t>
        </r>
        <r>
          <rPr>
            <b/>
            <sz val="9"/>
            <color indexed="81"/>
            <rFont val="Tahoma"/>
            <family val="2"/>
          </rPr>
          <t>FT &amp; QA PASSED</t>
        </r>
      </text>
    </comment>
    <comment ref="U131" authorId="11">
      <text>
        <r>
          <rPr>
            <b/>
            <sz val="9"/>
            <color indexed="81"/>
            <rFont val="Tahoma"/>
            <family val="2"/>
          </rPr>
          <t>Paul Dean Albert Mendoza:</t>
        </r>
        <r>
          <rPr>
            <sz val="9"/>
            <color indexed="81"/>
            <rFont val="Tahoma"/>
            <family val="2"/>
          </rPr>
          <t xml:space="preserve">
5/25/2017
Not qualified.
No channel# 12903. </t>
        </r>
      </text>
    </comment>
    <comment ref="V131" authorId="7">
      <text>
        <r>
          <rPr>
            <b/>
            <sz val="9"/>
            <color indexed="81"/>
            <rFont val="Tahoma"/>
            <family val="2"/>
          </rPr>
          <t>Mary Ann Pasco:</t>
        </r>
        <r>
          <rPr>
            <sz val="9"/>
            <color indexed="81"/>
            <rFont val="Tahoma"/>
            <family val="2"/>
          </rPr>
          <t xml:space="preserve">
DFPN- Channel #12903 not installed
05/22</t>
        </r>
      </text>
    </comment>
    <comment ref="W131" authorId="11">
      <text>
        <r>
          <rPr>
            <b/>
            <sz val="9"/>
            <color indexed="81"/>
            <rFont val="Tahoma"/>
            <family val="2"/>
          </rPr>
          <t>Paul Dean Albert Mendoza:</t>
        </r>
        <r>
          <rPr>
            <sz val="9"/>
            <color indexed="81"/>
            <rFont val="Tahoma"/>
            <family val="2"/>
          </rPr>
          <t xml:space="preserve">
6/20/2018
TP: 451-ft1-30 rev1008
LB: TELB044660
Result: Channel 12903 is not available at HP-13.</t>
        </r>
      </text>
    </comment>
    <comment ref="X131" authorId="8">
      <text>
        <r>
          <rPr>
            <b/>
            <sz val="9"/>
            <color indexed="81"/>
            <rFont val="Tahoma"/>
            <family val="2"/>
          </rPr>
          <t>FZARA
07/21/17 - disqualified for now due to over rejection of XTAL, caused by program not optimized for PS800
Mesias, Christian Andrew:</t>
        </r>
        <r>
          <rPr>
            <sz val="9"/>
            <color indexed="81"/>
            <rFont val="Tahoma"/>
            <family val="2"/>
          </rPr>
          <t xml:space="preserve">
1/30 - 2 out of 2 sites passed via loop test c/o jmeri
TP: REV1004 
LB: 0019952-4
Prod Lot: 03372557</t>
        </r>
      </text>
    </comment>
    <comment ref="Y131" authorId="8">
      <text>
        <r>
          <rPr>
            <b/>
            <sz val="9"/>
            <color indexed="81"/>
            <rFont val="Tahoma"/>
            <family val="2"/>
          </rPr>
          <t>FZARA
07/21/17 - disqualified for now due to over rejection of XTAL, caused by program not optimized for PS800
Mesias, Christian Andrew:</t>
        </r>
        <r>
          <rPr>
            <sz val="9"/>
            <color indexed="81"/>
            <rFont val="Tahoma"/>
            <family val="2"/>
          </rPr>
          <t xml:space="preserve">
1/30 - 2 out of 2 sites passed via loop test c/o jmeri
TP: REV1004 
LB: 0019952-4
Prod Lot: 03372557</t>
        </r>
      </text>
    </comment>
    <comment ref="Z131" authorId="8">
      <text>
        <r>
          <rPr>
            <b/>
            <sz val="9"/>
            <color indexed="81"/>
            <rFont val="Tahoma"/>
            <family val="2"/>
          </rPr>
          <t>FZARA
07/21/17 - disqualified for now due to over rejection of XTAL, caused by program not optimized for PS800
Mesias, Christian Andrew:</t>
        </r>
        <r>
          <rPr>
            <sz val="9"/>
            <color indexed="81"/>
            <rFont val="Tahoma"/>
            <family val="2"/>
          </rPr>
          <t xml:space="preserve">
1/30 - 2 out of 2 sites passed via loop test c/o jmeri
TP: REV1004 
LB: 0019952-4
Prod Lot: 03372557</t>
        </r>
      </text>
    </comment>
    <comment ref="AA131" authorId="8">
      <text>
        <r>
          <rPr>
            <b/>
            <sz val="9"/>
            <color indexed="81"/>
            <rFont val="Tahoma"/>
            <family val="2"/>
          </rPr>
          <t>FZARA
07/21/17 - disqualified for now due to over rejection of XTAL, caused by program not optimized for PS800
Mesias, Christian Andrew:</t>
        </r>
        <r>
          <rPr>
            <sz val="9"/>
            <color indexed="81"/>
            <rFont val="Tahoma"/>
            <family val="2"/>
          </rPr>
          <t xml:space="preserve">
1/30 - 2 out of 2 sites passed via loop test c/o jmeri
TP: REV1004 
LB: 0019952-4
Prod Lot: 03372557</t>
        </r>
      </text>
    </comment>
    <comment ref="AB131" authorId="8">
      <text>
        <r>
          <rPr>
            <b/>
            <sz val="9"/>
            <color indexed="81"/>
            <rFont val="Tahoma"/>
            <family val="2"/>
          </rPr>
          <t>FZARA
07/21/17 - disqualified for now due to over rejection of XTAL, caused by program not optimized for PS800
Mesias, Christian Andrew:</t>
        </r>
        <r>
          <rPr>
            <sz val="9"/>
            <color indexed="81"/>
            <rFont val="Tahoma"/>
            <family val="2"/>
          </rPr>
          <t xml:space="preserve">
1/30 - 2 out of 2 sites passed via loop test c/o jmeri
TP: REV1004 
LB: 0019952-4
Prod Lot: 03372557</t>
        </r>
      </text>
    </comment>
    <comment ref="AC131" authorId="8">
      <text>
        <r>
          <rPr>
            <b/>
            <sz val="9"/>
            <color indexed="81"/>
            <rFont val="Tahoma"/>
            <family val="2"/>
          </rPr>
          <t>FZARA
07/21/17 - disqualified for now due to over rejection of XTAL, caused by program not optimized for PS800
Mesias, Christian Andrew:</t>
        </r>
        <r>
          <rPr>
            <sz val="9"/>
            <color indexed="81"/>
            <rFont val="Tahoma"/>
            <family val="2"/>
          </rPr>
          <t xml:space="preserve">
1/30 - 2 out of 2 sites passed via loop test c/o jmeri
TP: REV1004 
LB: 0019952-4
Prod Lot: 03372557</t>
        </r>
      </text>
    </comment>
    <comment ref="AD131" authorId="8">
      <text>
        <r>
          <rPr>
            <b/>
            <sz val="9"/>
            <color indexed="81"/>
            <rFont val="Tahoma"/>
            <family val="2"/>
          </rPr>
          <t>FZARA
07/21/17 - disqualified for now due to over rejection of XTAL, caused by program not optimized for PS800
Mesias, Christian Andrew:</t>
        </r>
        <r>
          <rPr>
            <sz val="9"/>
            <color indexed="81"/>
            <rFont val="Tahoma"/>
            <family val="2"/>
          </rPr>
          <t xml:space="preserve">
1/30 - 2 out of 2 sites passed via loop test c/o jmeri
TP: REV1004 
LB: 0019952-4
Prod Lot: 03372557</t>
        </r>
      </text>
    </comment>
    <comment ref="AE131" authorId="8">
      <text>
        <r>
          <rPr>
            <b/>
            <sz val="9"/>
            <color indexed="81"/>
            <rFont val="Tahoma"/>
            <family val="2"/>
          </rPr>
          <t>FZARA
07/21/17 - disqualified for now due to over rejection of XTAL, caused by program not optimized for PS800
Mesias, Christian Andrew:</t>
        </r>
        <r>
          <rPr>
            <sz val="9"/>
            <color indexed="81"/>
            <rFont val="Tahoma"/>
            <family val="2"/>
          </rPr>
          <t xml:space="preserve">
1/30 - 2 out of 2 sites passed via loop test c/o jmeri
TP: REV1004 
LB: 0019952-4
Prod Lot: 03372557</t>
        </r>
      </text>
    </comment>
    <comment ref="AF131" authorId="8">
      <text>
        <r>
          <rPr>
            <b/>
            <sz val="9"/>
            <color indexed="81"/>
            <rFont val="Tahoma"/>
            <family val="2"/>
          </rPr>
          <t>FZARA
07/21/17 - disqualified for now due to over rejection of XTAL, caused by program not optimized for PS800
Mesias, Christian Andrew:</t>
        </r>
        <r>
          <rPr>
            <sz val="9"/>
            <color indexed="81"/>
            <rFont val="Tahoma"/>
            <family val="2"/>
          </rPr>
          <t xml:space="preserve">
1/30 - 2 out of 2 sites passed via loop test c/o jmeri
TP: REV1004 
LB: 0019952-4
Prod Lot: 03372557</t>
        </r>
      </text>
    </comment>
    <comment ref="P132" authorId="7">
      <text>
        <r>
          <rPr>
            <b/>
            <sz val="9"/>
            <color indexed="81"/>
            <rFont val="Tahoma"/>
            <family val="2"/>
          </rPr>
          <t>FZARA:
03/05/18
4 of 4 sites passed consistently
ILN - 4677546
TP - 451A_FT1_30_REF1008
LB - 0025935-2
SITE1 - PASS
SITE2 - PASS
SITE3 - PASS
SITE4 - PASS</t>
        </r>
      </text>
    </comment>
    <comment ref="R132" authorId="7">
      <text>
        <r>
          <rPr>
            <b/>
            <sz val="9"/>
            <color indexed="81"/>
            <rFont val="Tahoma"/>
            <family val="2"/>
          </rPr>
          <t>Mary Ann Pasco:</t>
        </r>
        <r>
          <rPr>
            <sz val="9"/>
            <color indexed="81"/>
            <rFont val="Tahoma"/>
            <family val="2"/>
          </rPr>
          <t xml:space="preserve">
4/4 sites PASSED
Details:
Lot#: 3660454/ ES32F767VIH6$P3
LB used: 0025935-2/TELB046313
TP used: 451A_PROGS_REV0040
</t>
        </r>
      </text>
    </comment>
    <comment ref="F133" authorId="14">
      <text>
        <r>
          <rPr>
            <b/>
            <sz val="9"/>
            <color indexed="81"/>
            <rFont val="Tahoma"/>
            <family val="2"/>
          </rPr>
          <t>Jayson Corpuz:</t>
        </r>
        <r>
          <rPr>
            <sz val="9"/>
            <color indexed="81"/>
            <rFont val="Tahoma"/>
            <family val="2"/>
          </rPr>
          <t xml:space="preserve">
1/2 sites passed
April 04 2017
REV1004
LB:0020331-2
LOT: 0357250800
SITE1: BIN8 LSE FAILURE</t>
        </r>
      </text>
    </comment>
    <comment ref="G133" authorId="14">
      <text>
        <r>
          <rPr>
            <b/>
            <sz val="9"/>
            <color indexed="81"/>
            <rFont val="Tahoma"/>
            <family val="2"/>
          </rPr>
          <t>Jayson Corpuz:</t>
        </r>
        <r>
          <rPr>
            <sz val="9"/>
            <color indexed="81"/>
            <rFont val="Tahoma"/>
            <family val="2"/>
          </rPr>
          <t xml:space="preserve">
1/2 sites passed
FEB 07 2017
REV1004
LOT:0347028100
LB: 0023250-1
SITE1: LSE Failure</t>
        </r>
      </text>
    </comment>
    <comment ref="H133" authorId="14">
      <text>
        <r>
          <rPr>
            <b/>
            <sz val="9"/>
            <color indexed="81"/>
            <rFont val="Tahoma"/>
            <family val="2"/>
          </rPr>
          <t>Jayson Corpuz:</t>
        </r>
        <r>
          <rPr>
            <sz val="9"/>
            <color indexed="81"/>
            <rFont val="Tahoma"/>
            <family val="2"/>
          </rPr>
          <t xml:space="preserve">
aug 03 2016
REV0034
LB:0023250-2
LOT:0286256800</t>
        </r>
      </text>
    </comment>
    <comment ref="I133" authorId="14">
      <text>
        <r>
          <rPr>
            <b/>
            <sz val="9"/>
            <color indexed="81"/>
            <rFont val="Tahoma"/>
            <family val="2"/>
          </rPr>
          <t>Jayson Corpuz:</t>
        </r>
        <r>
          <rPr>
            <sz val="9"/>
            <color indexed="81"/>
            <rFont val="Tahoma"/>
            <family val="2"/>
          </rPr>
          <t xml:space="preserve">
May 2018
REV1008
LOT: 0468343600
LB: 0020331-2</t>
        </r>
      </text>
    </comment>
    <comment ref="J133" authorId="3">
      <text>
        <r>
          <rPr>
            <b/>
            <sz val="9"/>
            <color indexed="81"/>
            <rFont val="Tahoma"/>
            <family val="2"/>
          </rPr>
          <t xml:space="preserve">FZARA:
04/16/18
2 out of 2 sites PASSED consistently
PDL  : UD14100
TP     : 451A_FT1_30 _REV1006_7x9
LB     : TELB043767
ILN    : 4478501
site1  - PASS
site2 - PASS
</t>
        </r>
      </text>
    </comment>
    <comment ref="K133" authorId="3">
      <text>
        <r>
          <rPr>
            <b/>
            <sz val="9"/>
            <color indexed="81"/>
            <rFont val="Tahoma"/>
            <family val="2"/>
          </rPr>
          <t>Site 2 = DAC fail possible tester related</t>
        </r>
      </text>
    </comment>
    <comment ref="L133" authorId="10">
      <text>
        <r>
          <rPr>
            <b/>
            <sz val="9"/>
            <color indexed="81"/>
            <rFont val="Tahoma"/>
            <family val="2"/>
          </rPr>
          <t>Jhibraiil Abdulla:</t>
        </r>
        <r>
          <rPr>
            <sz val="9"/>
            <color indexed="81"/>
            <rFont val="Tahoma"/>
            <family val="2"/>
          </rPr>
          <t xml:space="preserve">
07/10/18
PDL: CT 13 216
TP: 451A_FT1_30
LB: 0020331-1
ILN: 4894925/2
Site 1: Passed consistently
Site 2: Over rejection (SBIN379 IO_toggle_rego)</t>
        </r>
      </text>
    </comment>
    <comment ref="N133" authorId="14">
      <text>
        <r>
          <rPr>
            <sz val="9"/>
            <color indexed="81"/>
            <rFont val="Tahoma"/>
            <family val="2"/>
          </rPr>
          <t xml:space="preserve">
june 12 2017
2/2 passed
rev 1005
LB: 0020331-1</t>
        </r>
      </text>
    </comment>
    <comment ref="O133" authorId="2">
      <text>
        <r>
          <rPr>
            <b/>
            <sz val="9"/>
            <color indexed="81"/>
            <rFont val="Tahoma"/>
            <family val="2"/>
          </rPr>
          <t>EMANT:
08/31/18</t>
        </r>
        <r>
          <rPr>
            <sz val="9"/>
            <color indexed="81"/>
            <rFont val="Tahoma"/>
            <family val="2"/>
          </rPr>
          <t xml:space="preserve">
</t>
        </r>
        <r>
          <rPr>
            <b/>
            <sz val="9"/>
            <color indexed="81"/>
            <rFont val="Tahoma"/>
            <family val="2"/>
          </rPr>
          <t>2 out of 2 sites PASSED consistently
PDL   : CT 13 216
TP      : 451Z_FT1_30_REV1009
LB      : TELB042776
ILN     : CORREL
site1 - PASS
site2 - PASS</t>
        </r>
      </text>
    </comment>
    <comment ref="S133" authorId="16">
      <text>
        <r>
          <rPr>
            <b/>
            <sz val="9"/>
            <color indexed="81"/>
            <rFont val="Tahoma"/>
            <family val="2"/>
          </rPr>
          <t>Erjohn Mark Antonio:</t>
        </r>
        <r>
          <rPr>
            <sz val="9"/>
            <color indexed="81"/>
            <rFont val="Tahoma"/>
            <family val="2"/>
          </rPr>
          <t xml:space="preserve">
08/19/2018
ILN: 5011478.01
LB: 0020331-1
rev: 1009
2/2 Sites Passed Consistently.</t>
        </r>
      </text>
    </comment>
    <comment ref="AA133" authorId="2">
      <text>
        <r>
          <rPr>
            <b/>
            <sz val="9"/>
            <color indexed="81"/>
            <rFont val="Tahoma"/>
            <family val="2"/>
          </rPr>
          <t>APANO: 8/3
flbs _fail</t>
        </r>
      </text>
    </comment>
    <comment ref="G134" authorId="8">
      <text>
        <r>
          <rPr>
            <b/>
            <sz val="9"/>
            <color indexed="81"/>
            <rFont val="Tahoma"/>
            <family val="2"/>
          </rPr>
          <t>Mesias, Christian Andrew:</t>
        </r>
        <r>
          <rPr>
            <sz val="9"/>
            <color indexed="81"/>
            <rFont val="Tahoma"/>
            <family val="2"/>
          </rPr>
          <t xml:space="preserve">
2/8 - 2 out of 2 sites passed consistently 
LB: 0019951-4
TP: REV1004
Prod Lot: 034047366</t>
        </r>
      </text>
    </comment>
    <comment ref="Q134" authorId="7">
      <text>
        <r>
          <rPr>
            <b/>
            <sz val="9"/>
            <color indexed="81"/>
            <rFont val="Tahoma"/>
            <family val="2"/>
          </rPr>
          <t>Mary Ann Pasco:</t>
        </r>
        <r>
          <rPr>
            <sz val="9"/>
            <color indexed="81"/>
            <rFont val="Tahoma"/>
            <family val="2"/>
          </rPr>
          <t xml:space="preserve">
2/2 sites PASSED
Lot used: correlation units
LB: 0019951-4 (TELB046448)
TP rev: 1005</t>
        </r>
      </text>
    </comment>
    <comment ref="R134" authorId="7">
      <text>
        <r>
          <rPr>
            <b/>
            <sz val="9"/>
            <color indexed="81"/>
            <rFont val="Tahoma"/>
            <family val="2"/>
          </rPr>
          <t xml:space="preserve">Mary Ann Pasco:
1/2 sites PASSED (site 1 fail due to LB limitation)
</t>
        </r>
        <r>
          <rPr>
            <sz val="9"/>
            <color indexed="81"/>
            <rFont val="Tahoma"/>
            <family val="2"/>
          </rPr>
          <t xml:space="preserve">
Lot used: correlation units
LB used: 0019951-4 (TELB043802)
TP rev: 1005
</t>
        </r>
      </text>
    </comment>
    <comment ref="U134" authorId="8">
      <text>
        <r>
          <rPr>
            <b/>
            <sz val="9"/>
            <color indexed="81"/>
            <rFont val="Tahoma"/>
            <family val="2"/>
          </rPr>
          <t>Mesias, Christian Andrew:</t>
        </r>
        <r>
          <rPr>
            <sz val="9"/>
            <color indexed="81"/>
            <rFont val="Tahoma"/>
            <family val="2"/>
          </rPr>
          <t xml:space="preserve">
2/8 - 2 out of 2 sites passed consistently 
LB: 0019951-1
TP: REV1004
Prod Lot: 034047366</t>
        </r>
      </text>
    </comment>
    <comment ref="W134" authorId="8">
      <text>
        <r>
          <rPr>
            <b/>
            <sz val="9"/>
            <color indexed="81"/>
            <rFont val="Tahoma"/>
            <family val="2"/>
          </rPr>
          <t>FZARA:</t>
        </r>
        <r>
          <rPr>
            <sz val="9"/>
            <color indexed="81"/>
            <rFont val="Tahoma"/>
            <family val="2"/>
          </rPr>
          <t xml:space="preserve">
09/05/17 - 2 out of 2 sites PASSED consistently
PDL    : C110201
TP     : 451A_FT1_30_REV1006
LB     : 045806
ILN    : 4016518
site1 - PASS
site2 - PASS
</t>
        </r>
      </text>
    </comment>
    <comment ref="X134" authorId="8">
      <text>
        <r>
          <rPr>
            <b/>
            <sz val="9"/>
            <color indexed="81"/>
            <rFont val="Tahoma"/>
            <family val="2"/>
          </rPr>
          <t xml:space="preserve">FZARA:
</t>
        </r>
        <r>
          <rPr>
            <sz val="9"/>
            <color indexed="81"/>
            <rFont val="Tahoma"/>
            <family val="2"/>
          </rPr>
          <t xml:space="preserve">10/25/17
over rejection of BSC_pkg on PS800 TESTERS
</t>
        </r>
        <r>
          <rPr>
            <b/>
            <sz val="9"/>
            <color indexed="81"/>
            <rFont val="Tahoma"/>
            <family val="2"/>
          </rPr>
          <t xml:space="preserve">
FZARA:</t>
        </r>
        <r>
          <rPr>
            <sz val="9"/>
            <color indexed="81"/>
            <rFont val="Tahoma"/>
            <family val="2"/>
          </rPr>
          <t xml:space="preserve">
</t>
        </r>
        <r>
          <rPr>
            <sz val="8"/>
            <color indexed="81"/>
            <rFont val="Tahoma"/>
            <family val="2"/>
          </rPr>
          <t xml:space="preserve">
05/28/17
2 out of 2 sites passed
451A_FT1_30_REV1006
C1 10 201
TP : 1005
LB : 0019951
Prod Lot : CORREL UNITS</t>
        </r>
        <r>
          <rPr>
            <sz val="9"/>
            <color indexed="81"/>
            <rFont val="Tahoma"/>
            <family val="2"/>
          </rPr>
          <t xml:space="preserve">
5/28/17
LIMITED, device passing 2 of 2 sites but encountering intermitent failure on production</t>
        </r>
      </text>
    </comment>
    <comment ref="Y134" authorId="8">
      <text>
        <r>
          <rPr>
            <b/>
            <sz val="9"/>
            <color indexed="81"/>
            <rFont val="Tahoma"/>
            <family val="2"/>
          </rPr>
          <t xml:space="preserve">FZARA:
</t>
        </r>
        <r>
          <rPr>
            <sz val="9"/>
            <color indexed="81"/>
            <rFont val="Tahoma"/>
            <family val="2"/>
          </rPr>
          <t>10/25/17
over rejection of BSC_pkg on PS800 TESTERS</t>
        </r>
      </text>
    </comment>
    <comment ref="Z134" authorId="8">
      <text>
        <r>
          <rPr>
            <b/>
            <sz val="9"/>
            <color indexed="81"/>
            <rFont val="Tahoma"/>
            <family val="2"/>
          </rPr>
          <t xml:space="preserve">FZARA:
</t>
        </r>
        <r>
          <rPr>
            <sz val="9"/>
            <color indexed="81"/>
            <rFont val="Tahoma"/>
            <family val="2"/>
          </rPr>
          <t>10/25/17
over rejection of BSC_pkg on PS800 TESTERS</t>
        </r>
      </text>
    </comment>
    <comment ref="AA134" authorId="8">
      <text>
        <r>
          <rPr>
            <b/>
            <sz val="9"/>
            <color indexed="81"/>
            <rFont val="Tahoma"/>
            <family val="2"/>
          </rPr>
          <t xml:space="preserve">FZARA:
</t>
        </r>
        <r>
          <rPr>
            <sz val="9"/>
            <color indexed="81"/>
            <rFont val="Tahoma"/>
            <family val="2"/>
          </rPr>
          <t>10/25/17
over rejection of BSC_pkg on PS800 TESTERS</t>
        </r>
      </text>
    </comment>
    <comment ref="AB134" authorId="8">
      <text>
        <r>
          <rPr>
            <b/>
            <sz val="9"/>
            <color indexed="81"/>
            <rFont val="Tahoma"/>
            <family val="2"/>
          </rPr>
          <t xml:space="preserve">FZARA:
</t>
        </r>
        <r>
          <rPr>
            <sz val="9"/>
            <color indexed="81"/>
            <rFont val="Tahoma"/>
            <family val="2"/>
          </rPr>
          <t>10/25/17
over rejection of BSC_pkg on PS800 TESTERS</t>
        </r>
      </text>
    </comment>
    <comment ref="AC134" authorId="7">
      <text>
        <r>
          <rPr>
            <b/>
            <sz val="9"/>
            <color indexed="81"/>
            <rFont val="Tahoma"/>
            <family val="2"/>
          </rPr>
          <t>FZARA:
10/25/17
over rejection of BSC_pkg on PS800 TESTERS
Mary Ann Pasco:</t>
        </r>
        <r>
          <rPr>
            <sz val="9"/>
            <color indexed="81"/>
            <rFont val="Tahoma"/>
            <family val="2"/>
          </rPr>
          <t xml:space="preserve">
RESULTS: 2/2 PASSED
Lot used: 4016516
Loadboard: TELB043802
TP rev: 1006
</t>
        </r>
      </text>
    </comment>
    <comment ref="AD134" authorId="8">
      <text>
        <r>
          <rPr>
            <b/>
            <sz val="9"/>
            <color indexed="81"/>
            <rFont val="Tahoma"/>
            <family val="2"/>
          </rPr>
          <t xml:space="preserve">FZARA:
</t>
        </r>
        <r>
          <rPr>
            <sz val="9"/>
            <color indexed="81"/>
            <rFont val="Tahoma"/>
            <family val="2"/>
          </rPr>
          <t>10/25/17
over rejection of BSC_pkg on PS800 TESTERS</t>
        </r>
      </text>
    </comment>
    <comment ref="AE134" authorId="8">
      <text>
        <r>
          <rPr>
            <b/>
            <sz val="9"/>
            <color indexed="81"/>
            <rFont val="Tahoma"/>
            <family val="2"/>
          </rPr>
          <t xml:space="preserve">FZARA:
</t>
        </r>
        <r>
          <rPr>
            <sz val="9"/>
            <color indexed="81"/>
            <rFont val="Tahoma"/>
            <family val="2"/>
          </rPr>
          <t>10/25/17
over rejection of BSC_pkg on PS800 TESTERS</t>
        </r>
      </text>
    </comment>
    <comment ref="AF134" authorId="8">
      <text>
        <r>
          <rPr>
            <b/>
            <sz val="9"/>
            <color indexed="81"/>
            <rFont val="Tahoma"/>
            <family val="2"/>
          </rPr>
          <t xml:space="preserve">FZARA:
</t>
        </r>
        <r>
          <rPr>
            <sz val="9"/>
            <color indexed="81"/>
            <rFont val="Tahoma"/>
            <family val="2"/>
          </rPr>
          <t>10/25/17
over rejection of BSC_pkg on PS800 TESTERS</t>
        </r>
      </text>
    </comment>
    <comment ref="K135" authorId="6">
      <text>
        <r>
          <rPr>
            <b/>
            <sz val="9"/>
            <color indexed="81"/>
            <rFont val="Tahoma"/>
            <family val="2"/>
          </rPr>
          <t>CAMES: 4/4PASSED</t>
        </r>
      </text>
    </comment>
    <comment ref="N135" authorId="1">
      <text>
        <r>
          <rPr>
            <b/>
            <sz val="9"/>
            <color indexed="81"/>
            <rFont val="Tahoma"/>
            <family val="2"/>
          </rPr>
          <t xml:space="preserve">FZARA:   
</t>
        </r>
        <r>
          <rPr>
            <sz val="9"/>
            <color indexed="81"/>
            <rFont val="Tahoma"/>
            <family val="2"/>
          </rPr>
          <t xml:space="preserve">as per JABDU   
10/30/2017   
2 out of 2 sites PASSED consistently   
TESTER : HP14   
PDL          : TD 24 176   
TP              : 452A_FT1_30_REV1003   
LB              : 0026350-1   
ILN             : 4184372   
site1 - PASS   
site2 - PASS   </t>
        </r>
        <r>
          <rPr>
            <b/>
            <sz val="9"/>
            <color indexed="81"/>
            <rFont val="Tahoma"/>
            <family val="2"/>
          </rPr>
          <t xml:space="preserve">
</t>
        </r>
      </text>
    </comment>
    <comment ref="Q135" authorId="6">
      <text>
        <r>
          <rPr>
            <b/>
            <sz val="9"/>
            <color indexed="81"/>
            <rFont val="Tahoma"/>
            <family val="2"/>
          </rPr>
          <t>CAMES: 2/2 PASSED</t>
        </r>
      </text>
    </comment>
    <comment ref="U135" authorId="2">
      <text>
        <r>
          <rPr>
            <b/>
            <sz val="9"/>
            <color indexed="81"/>
            <rFont val="Tahoma"/>
            <family val="2"/>
          </rPr>
          <t>05/24/2018
TP not compatible due to Channel 127 no installed on tester.</t>
        </r>
      </text>
    </comment>
    <comment ref="V135" authorId="2">
      <text>
        <r>
          <rPr>
            <b/>
            <sz val="9"/>
            <color indexed="81"/>
            <rFont val="Tahoma"/>
            <family val="2"/>
          </rPr>
          <t>05/24/2018
TP not compatible due to Channel 127 no installed on tester.</t>
        </r>
      </text>
    </comment>
    <comment ref="W135" authorId="2">
      <text>
        <r>
          <rPr>
            <b/>
            <sz val="9"/>
            <color indexed="81"/>
            <rFont val="Tahoma"/>
            <family val="2"/>
          </rPr>
          <t>05/24/2018
TP not compatible due to Channel 127 no installed on tester.</t>
        </r>
      </text>
    </comment>
    <comment ref="P136" authorId="3">
      <text>
        <r>
          <rPr>
            <b/>
            <sz val="9"/>
            <color indexed="81"/>
            <rFont val="Tahoma"/>
            <family val="2"/>
          </rPr>
          <t xml:space="preserve">GALEJ
03/22/18
2 of 2 PASSED
</t>
        </r>
        <r>
          <rPr>
            <sz val="9"/>
            <color indexed="81"/>
            <rFont val="Tahoma"/>
            <family val="2"/>
          </rPr>
          <t xml:space="preserve">
DEVICE - 452A_FT1_30
REVISION - 1003
PACKAGE - C1 10 201
LOABOARD - 0026349-2
ILN - 4571923
TESTER - HP19</t>
        </r>
      </text>
    </comment>
    <comment ref="U136" authorId="6">
      <text>
        <r>
          <rPr>
            <b/>
            <sz val="9"/>
            <color indexed="81"/>
            <rFont val="Tahoma"/>
            <family val="2"/>
          </rPr>
          <t>CAMES: 11/16 PASSED 2/2</t>
        </r>
        <r>
          <rPr>
            <sz val="9"/>
            <color indexed="81"/>
            <rFont val="Tahoma"/>
            <family val="2"/>
          </rPr>
          <t xml:space="preserve">
</t>
        </r>
      </text>
    </comment>
    <comment ref="H137" authorId="8">
      <text>
        <r>
          <rPr>
            <b/>
            <sz val="9"/>
            <color indexed="81"/>
            <rFont val="Tahoma"/>
            <family val="2"/>
          </rPr>
          <t>Mesias, Christian Andrew:</t>
        </r>
        <r>
          <rPr>
            <sz val="9"/>
            <color indexed="81"/>
            <rFont val="Tahoma"/>
            <family val="2"/>
          </rPr>
          <t xml:space="preserve">
1/11 - 2 out of 2 sites passed consistently via 10x loop test c/o CAMES
LB: 0026351-1
Lot Number: 3286495
</t>
        </r>
      </text>
    </comment>
    <comment ref="K137" authorId="9">
      <text>
        <r>
          <rPr>
            <b/>
            <sz val="9"/>
            <color indexed="81"/>
            <rFont val="Tahoma"/>
            <family val="2"/>
          </rPr>
          <t>King Brian Oliver Macaraeg:</t>
        </r>
        <r>
          <rPr>
            <sz val="9"/>
            <color indexed="81"/>
            <rFont val="Tahoma"/>
            <family val="2"/>
          </rPr>
          <t xml:space="preserve">
ILN: 4874887
LB: 0026351
2 sites failed</t>
        </r>
      </text>
    </comment>
    <comment ref="P137" authorId="2">
      <text>
        <r>
          <rPr>
            <b/>
            <sz val="9"/>
            <color indexed="81"/>
            <rFont val="Tahoma"/>
            <family val="2"/>
          </rPr>
          <t>PDAME:
08/29/18
Units Used: Correl Units (Good)
Target Dev: 32F722ZET6-P1
Prog: 452A-FT1-30rev1007
Loadboard: TELB047282
Tester: HP-19
Result:  2 out of 2 sites consistently passing at 10x looptests (handtest)</t>
        </r>
      </text>
    </comment>
    <comment ref="U137" authorId="2">
      <text>
        <r>
          <rPr>
            <b/>
            <sz val="9"/>
            <color indexed="81"/>
            <rFont val="Tahoma"/>
            <family val="2"/>
          </rPr>
          <t>05/24/2018
TP not compatible due to Channel 129
 no installed on tester.</t>
        </r>
      </text>
    </comment>
    <comment ref="V137" authorId="2">
      <text>
        <r>
          <rPr>
            <b/>
            <sz val="9"/>
            <color indexed="81"/>
            <rFont val="Tahoma"/>
            <family val="2"/>
          </rPr>
          <t>05/24/2018
TP not compatible due to Channel 129
 no installed on tester.</t>
        </r>
      </text>
    </comment>
    <comment ref="W137" authorId="2">
      <text>
        <r>
          <rPr>
            <b/>
            <sz val="9"/>
            <color indexed="81"/>
            <rFont val="Tahoma"/>
            <family val="2"/>
          </rPr>
          <t>05/24/2018
TP not compatible due to Channel 129
 no installed on tester.</t>
        </r>
      </text>
    </comment>
    <comment ref="AC137" authorId="2">
      <text>
        <r>
          <rPr>
            <b/>
            <sz val="9"/>
            <color indexed="81"/>
            <rFont val="Tahoma"/>
            <family val="2"/>
          </rPr>
          <t xml:space="preserve">EMANT
08/08/2018
ILN: </t>
        </r>
        <r>
          <rPr>
            <sz val="9"/>
            <color indexed="81"/>
            <rFont val="Tahoma"/>
            <family val="2"/>
          </rPr>
          <t>4745444</t>
        </r>
        <r>
          <rPr>
            <b/>
            <sz val="9"/>
            <color indexed="81"/>
            <rFont val="Tahoma"/>
            <family val="2"/>
          </rPr>
          <t xml:space="preserve">
rev: </t>
        </r>
        <r>
          <rPr>
            <sz val="9"/>
            <color indexed="81"/>
            <rFont val="Tahoma"/>
            <family val="2"/>
          </rPr>
          <t>1007</t>
        </r>
        <r>
          <rPr>
            <b/>
            <sz val="9"/>
            <color indexed="81"/>
            <rFont val="Tahoma"/>
            <family val="2"/>
          </rPr>
          <t xml:space="preserve">
LB used: </t>
        </r>
        <r>
          <rPr>
            <sz val="9"/>
            <color indexed="81"/>
            <rFont val="Tahoma"/>
            <family val="2"/>
          </rPr>
          <t>0026351-1</t>
        </r>
        <r>
          <rPr>
            <b/>
            <sz val="9"/>
            <color indexed="81"/>
            <rFont val="Tahoma"/>
            <family val="2"/>
          </rPr>
          <t xml:space="preserve">
2/2 </t>
        </r>
        <r>
          <rPr>
            <sz val="9"/>
            <color indexed="81"/>
            <rFont val="Tahoma"/>
            <family val="2"/>
          </rPr>
          <t>sites</t>
        </r>
        <r>
          <rPr>
            <b/>
            <sz val="9"/>
            <color indexed="81"/>
            <rFont val="Tahoma"/>
            <family val="2"/>
          </rPr>
          <t xml:space="preserve"> FAILED (</t>
        </r>
        <r>
          <rPr>
            <sz val="9"/>
            <color indexed="81"/>
            <rFont val="Tahoma"/>
            <family val="2"/>
          </rPr>
          <t xml:space="preserve">Idd_stop_mr_flhdeep_rbb_consumptions_dc </t>
        </r>
        <r>
          <rPr>
            <b/>
            <sz val="9"/>
            <color indexed="81"/>
            <rFont val="Tahoma"/>
            <family val="2"/>
          </rPr>
          <t>)</t>
        </r>
      </text>
    </comment>
    <comment ref="H138" authorId="8">
      <text>
        <r>
          <rPr>
            <b/>
            <sz val="9"/>
            <color indexed="81"/>
            <rFont val="Tahoma"/>
            <family val="2"/>
          </rPr>
          <t>Mesias, Christian Andrew:</t>
        </r>
        <r>
          <rPr>
            <sz val="9"/>
            <color indexed="81"/>
            <rFont val="Tahoma"/>
            <family val="2"/>
          </rPr>
          <t xml:space="preserve">
2/1 - site1 failed due to LSE; site 2 passed consistently!
LB: 0026354A-2
TP: REV0032
Prod Lot: CORREL</t>
        </r>
      </text>
    </comment>
    <comment ref="I138" authorId="3">
      <text>
        <r>
          <rPr>
            <b/>
            <sz val="9"/>
            <color indexed="81"/>
            <rFont val="Tahoma"/>
            <family val="2"/>
          </rPr>
          <t xml:space="preserve">GALEJ
08/23/18
2 of 2 PASSED
</t>
        </r>
        <r>
          <rPr>
            <sz val="9"/>
            <color indexed="81"/>
            <rFont val="Tahoma"/>
            <family val="2"/>
          </rPr>
          <t xml:space="preserve">
DEVICE - 452A_FT1_30
REVISION - 1003
PACKAGE - C1 07 144
LOABOARD - 0026354A-1
ILN - 3994437
</t>
        </r>
      </text>
    </comment>
    <comment ref="O138" authorId="11">
      <text>
        <r>
          <rPr>
            <b/>
            <sz val="9"/>
            <color indexed="81"/>
            <rFont val="Tahoma"/>
            <family val="2"/>
          </rPr>
          <t>GALEJ</t>
        </r>
        <r>
          <rPr>
            <sz val="9"/>
            <color indexed="81"/>
            <rFont val="Tahoma"/>
            <family val="2"/>
          </rPr>
          <t xml:space="preserve">
03/26/2017
ILN:   3540971
TP:     452A_FT1_30
REV:  1003
LB:     0026354A-1
Result:  Site 1 Passed.  Site 2 having intermittent SBin 392 IO_vol_prep_P
</t>
        </r>
      </text>
    </comment>
    <comment ref="T138" authorId="11">
      <text>
        <r>
          <rPr>
            <b/>
            <sz val="9"/>
            <color indexed="81"/>
            <rFont val="Tahoma"/>
            <family val="2"/>
          </rPr>
          <t>Paul Dean Albert Mendoza:</t>
        </r>
        <r>
          <rPr>
            <sz val="9"/>
            <color indexed="81"/>
            <rFont val="Tahoma"/>
            <family val="2"/>
          </rPr>
          <t xml:space="preserve">
6/30/2017
ILN:  3813462
TP:  452A_FT1_30  rev. 1003
Tester: HP93K-21
LB:  TELB043846
Result:  Site 1 Passed.  Site 2 having intermittent SBin 330 Xtal25m_Vcommon_osc_dc_sb failures.
For further checking of site2 issue.  Issue possible not LB related.</t>
        </r>
      </text>
    </comment>
    <comment ref="H139" authorId="8">
      <text>
        <r>
          <rPr>
            <sz val="9"/>
            <color indexed="81"/>
            <rFont val="Tahoma"/>
            <family val="2"/>
          </rPr>
          <t>FZARA
07/01/2018   
TESTER - HP24   
PDL - UD 14 100   
TP - 452A_FT1_30 - 32F730 / 32F722 / QFP100_STD
REV - 1007
LB - TELB047363 / 047364   
ILN - 4851155
site1 - PASSING SINGLE SITE BUT FAILING LSE when enabled all sites
site2 - PASSING SINGLE SITE BUT FAILING LSE when enabled all sites
site3 - PASS
site4 - PASS 
intermitent device response,
possible due to tester timing issue,
all 4 sites passing if tested SINGLE SITE,
SITE 1 and 2 failing LSE when all sites enabled.
Full tester diag passed.</t>
        </r>
      </text>
    </comment>
    <comment ref="L139" authorId="2">
      <text>
        <r>
          <rPr>
            <b/>
            <sz val="9"/>
            <color indexed="81"/>
            <rFont val="Tahoma"/>
            <family val="2"/>
          </rPr>
          <t>FZARA
07/01/2018   
TESTER - HP12
PDL - UD 14 100   
TP - 452A_FT1_30 - 32F730 / 32F722 / QFP100_STD
REV - 1007
LB - TELB047363 / 047364   
ILN - 4851155
site1 - PASS
site2 - PASS
site3 - PASS
site4 - PASS 
===============================================
06/10/17 - updated by GALEJ
Qualified 4/4 sites</t>
        </r>
      </text>
    </comment>
    <comment ref="T139" authorId="8">
      <text>
        <r>
          <rPr>
            <b/>
            <sz val="9"/>
            <color indexed="81"/>
            <rFont val="Tahoma"/>
            <family val="2"/>
          </rPr>
          <t>Mesias, Christian Andrew:</t>
        </r>
        <r>
          <rPr>
            <sz val="9"/>
            <color indexed="81"/>
            <rFont val="Tahoma"/>
            <family val="2"/>
          </rPr>
          <t xml:space="preserve">
2/4 - 4 out of 4 sites passed consistently
TP: REV0032
LB: 0026353-1
Prod Lot: 03402038</t>
        </r>
      </text>
    </comment>
    <comment ref="Y139" authorId="8">
      <text>
        <r>
          <rPr>
            <b/>
            <sz val="9"/>
            <color indexed="81"/>
            <rFont val="Tahoma"/>
            <family val="2"/>
          </rPr>
          <t xml:space="preserve">CAMES: part of PS800 qualification (9/24)
*both sites failed Xtal25m_Vcommon_osc_dc
LL: 1.4V
HL: 2.0V
reading: oscin_ph0 = 1.107051V </t>
        </r>
      </text>
    </comment>
    <comment ref="AA139" authorId="8">
      <text>
        <r>
          <rPr>
            <sz val="9"/>
            <color indexed="81"/>
            <rFont val="Tahoma"/>
            <family val="2"/>
          </rPr>
          <t xml:space="preserve">FZARA
07/01/2018   
TESTER - HP27   
PDL - UD 14 100   
TP - 452A_FT1_30 - 32F730 / 32F722 / QFP100_STD
REV - 1007
LB - TELB047363 / 047364   
ILN - 4851155
site1 - SB334 Xtal25m_Vcommon_osc_dc 
site2 - SB334 Xtal25m_Vcommon_osc_dc 
site3 - SB334 Xtal25m_Vcommon_osc_dc 
site4 - SB334 Xtal25m_Vcommon_osc_dc  
</t>
        </r>
      </text>
    </comment>
    <comment ref="AB139" authorId="7">
      <text>
        <r>
          <rPr>
            <b/>
            <sz val="9"/>
            <color indexed="81"/>
            <rFont val="Tahoma"/>
            <family val="2"/>
          </rPr>
          <t xml:space="preserve">EESGU:
</t>
        </r>
        <r>
          <rPr>
            <sz val="9"/>
            <color indexed="81"/>
            <rFont val="Tahoma"/>
            <family val="2"/>
          </rPr>
          <t xml:space="preserve">
Failed 4/4 ites: Xtal125
Lot used: 4817858
TP rev: 1006
LB: 0026353-2</t>
        </r>
      </text>
    </comment>
    <comment ref="AD139" authorId="7">
      <text>
        <r>
          <rPr>
            <b/>
            <sz val="9"/>
            <color indexed="81"/>
            <rFont val="Tahoma"/>
            <family val="2"/>
          </rPr>
          <t>Mary Ann Pasco:</t>
        </r>
        <r>
          <rPr>
            <sz val="9"/>
            <color indexed="81"/>
            <rFont val="Tahoma"/>
            <family val="2"/>
          </rPr>
          <t xml:space="preserve">
Failed 4/4 ites: Xtal125
Lot used: 3543788
TP rev: 1001</t>
        </r>
      </text>
    </comment>
    <comment ref="F140" authorId="2">
      <text>
        <r>
          <rPr>
            <b/>
            <sz val="9"/>
            <color indexed="81"/>
            <rFont val="Tahoma"/>
            <family val="2"/>
          </rPr>
          <t>GALEJ
8/8 sites PASSED - 07/24/2016
PDL       : TV 1E 064
TP          : 458A_F10_25
REV       : 1108
LB          : 0020707-1
ILN         : 2846115</t>
        </r>
      </text>
    </comment>
    <comment ref="G140" authorId="3">
      <text>
        <r>
          <rPr>
            <b/>
            <sz val="9"/>
            <color indexed="81"/>
            <rFont val="Tahoma"/>
            <family val="2"/>
          </rPr>
          <t>site2 and site4 ADC1</t>
        </r>
      </text>
    </comment>
    <comment ref="H140" authorId="6">
      <text>
        <r>
          <rPr>
            <b/>
            <sz val="9"/>
            <color indexed="81"/>
            <rFont val="Tahoma"/>
            <family val="2"/>
          </rPr>
          <t>GALEJ
8/8 sites PASSED - 11/02/2016
PDL       : TV 1E 064
TP          : 458A_F10_25
REV       : 1110
LB          : 0020707-1
ILN         : 3136993
CAMES: PASSED 8 SITES</t>
        </r>
        <r>
          <rPr>
            <sz val="9"/>
            <color indexed="81"/>
            <rFont val="Tahoma"/>
            <family val="2"/>
          </rPr>
          <t xml:space="preserve">
</t>
        </r>
      </text>
    </comment>
    <comment ref="I140" authorId="3">
      <text>
        <r>
          <rPr>
            <b/>
            <sz val="9"/>
            <color indexed="81"/>
            <rFont val="Tahoma"/>
            <family val="2"/>
          </rPr>
          <t>GALEK: DPS-5 ERROR</t>
        </r>
      </text>
    </comment>
    <comment ref="O140" authorId="2">
      <text>
        <r>
          <rPr>
            <b/>
            <sz val="9"/>
            <color indexed="81"/>
            <rFont val="Tahoma"/>
            <family val="2"/>
          </rPr>
          <t>GALEJ
05/24/2018 - TP not compatible due to no DPS4 installed on tester.</t>
        </r>
      </text>
    </comment>
    <comment ref="P140" authorId="2">
      <text>
        <r>
          <rPr>
            <b/>
            <sz val="9"/>
            <color indexed="81"/>
            <rFont val="Tahoma"/>
            <family val="2"/>
          </rPr>
          <t>GALEJ
05/24/2018 - TP not compatible due to no DPS4 installed on tester.</t>
        </r>
      </text>
    </comment>
    <comment ref="Q140" authorId="2">
      <text>
        <r>
          <rPr>
            <b/>
            <sz val="9"/>
            <color indexed="81"/>
            <rFont val="Tahoma"/>
            <family val="2"/>
          </rPr>
          <t>GALEJ
05/24/2018 - TP not compatible due to no DPS4 installed on tester.</t>
        </r>
      </text>
    </comment>
    <comment ref="R140" authorId="2">
      <text>
        <r>
          <rPr>
            <b/>
            <sz val="9"/>
            <color indexed="81"/>
            <rFont val="Tahoma"/>
            <family val="2"/>
          </rPr>
          <t>GALEJ
05/24/2018 - TP not compatible due to no DPS4 installed on tester.</t>
        </r>
      </text>
    </comment>
    <comment ref="S140" authorId="2">
      <text>
        <r>
          <rPr>
            <b/>
            <sz val="9"/>
            <color indexed="81"/>
            <rFont val="Tahoma"/>
            <family val="2"/>
          </rPr>
          <t>GALEJ
05/24/2018 - TP not compatible due to no DPS4 installed on tester.</t>
        </r>
      </text>
    </comment>
    <comment ref="T140" authorId="2">
      <text>
        <r>
          <rPr>
            <b/>
            <sz val="9"/>
            <color indexed="81"/>
            <rFont val="Tahoma"/>
            <family val="2"/>
          </rPr>
          <t>GALEJ
05/24/2018 - TP not compatible due to no DPS4 installed on tester.</t>
        </r>
      </text>
    </comment>
    <comment ref="U140" authorId="2">
      <text>
        <r>
          <rPr>
            <b/>
            <sz val="9"/>
            <color indexed="81"/>
            <rFont val="Tahoma"/>
            <family val="2"/>
          </rPr>
          <t>GALEJ
05/24/2018 - TP not compatible due to no DPS4 installed on tester.</t>
        </r>
      </text>
    </comment>
    <comment ref="V140" authorId="2">
      <text>
        <r>
          <rPr>
            <b/>
            <sz val="9"/>
            <color indexed="81"/>
            <rFont val="Tahoma"/>
            <family val="2"/>
          </rPr>
          <t>GALEJ
05/24/2018 - TP not compatible due to no DPS4 installed on tester.</t>
        </r>
      </text>
    </comment>
    <comment ref="W140" authorId="2">
      <text>
        <r>
          <rPr>
            <b/>
            <sz val="9"/>
            <color indexed="81"/>
            <rFont val="Tahoma"/>
            <family val="2"/>
          </rPr>
          <t>GALEJ
05/24/2018 - TP not compatible due to no DPS4 installed on tester.</t>
        </r>
      </text>
    </comment>
    <comment ref="X140" authorId="2">
      <text>
        <r>
          <rPr>
            <b/>
            <sz val="9"/>
            <color indexed="81"/>
            <rFont val="Tahoma"/>
            <family val="2"/>
          </rPr>
          <t>GALEJ
05/24/2018 - TP not compatible due to no DPS4 installed on tester.</t>
        </r>
      </text>
    </comment>
    <comment ref="Y140" authorId="2">
      <text>
        <r>
          <rPr>
            <b/>
            <sz val="9"/>
            <color indexed="81"/>
            <rFont val="Tahoma"/>
            <family val="2"/>
          </rPr>
          <t>GALEJ
05/24/2018 - TP not compatible due to no DPS4 installed on tester.</t>
        </r>
      </text>
    </comment>
    <comment ref="AA140" authorId="2">
      <text>
        <r>
          <rPr>
            <b/>
            <sz val="9"/>
            <color indexed="81"/>
            <rFont val="Tahoma"/>
            <family val="2"/>
          </rPr>
          <t>GALEJ
05/24/2018 - TP not compatible due to no DPS4 installed on tester.</t>
        </r>
      </text>
    </comment>
    <comment ref="AB140" authorId="2">
      <text>
        <r>
          <rPr>
            <b/>
            <sz val="9"/>
            <color indexed="81"/>
            <rFont val="Tahoma"/>
            <family val="2"/>
          </rPr>
          <t>GALEJ
05/24/2018 - TP not compatible due to no DPS4 installed on tester.</t>
        </r>
      </text>
    </comment>
    <comment ref="AC140" authorId="2">
      <text>
        <r>
          <rPr>
            <b/>
            <sz val="9"/>
            <color indexed="81"/>
            <rFont val="Tahoma"/>
            <family val="2"/>
          </rPr>
          <t>GALEJ
05/24/2018 - TP not compatible due to no DPS4 installed on tester.</t>
        </r>
      </text>
    </comment>
    <comment ref="AD140" authorId="2">
      <text>
        <r>
          <rPr>
            <b/>
            <sz val="9"/>
            <color indexed="81"/>
            <rFont val="Tahoma"/>
            <family val="2"/>
          </rPr>
          <t>GALEJ
05/24/2018 - TP not compatible due to no DPS4 installed on tester.</t>
        </r>
      </text>
    </comment>
    <comment ref="AE140" authorId="2">
      <text>
        <r>
          <rPr>
            <b/>
            <sz val="9"/>
            <color indexed="81"/>
            <rFont val="Tahoma"/>
            <family val="2"/>
          </rPr>
          <t>GALEJ
05/24/2018 - TP not compatible due to no DPS4 installed on tester.</t>
        </r>
      </text>
    </comment>
    <comment ref="A141" authorId="2">
      <text>
        <r>
          <rPr>
            <b/>
            <sz val="9"/>
            <color indexed="81"/>
            <rFont val="Tahoma"/>
            <family val="2"/>
          </rPr>
          <t>GALEJ
05/24/2018 - obsolete device. 461B is the device running.</t>
        </r>
      </text>
    </comment>
    <comment ref="F141" authorId="2">
      <text>
        <r>
          <rPr>
            <b/>
            <sz val="9"/>
            <color indexed="81"/>
            <rFont val="Tahoma"/>
            <family val="2"/>
          </rPr>
          <t>05/24/2018 - obsolete device. 461B is the device running.</t>
        </r>
      </text>
    </comment>
    <comment ref="G141" authorId="2">
      <text>
        <r>
          <rPr>
            <b/>
            <sz val="9"/>
            <color indexed="81"/>
            <rFont val="Tahoma"/>
            <family val="2"/>
          </rPr>
          <t>05/24/2018 - obsolete device. 461B is the device running.</t>
        </r>
      </text>
    </comment>
    <comment ref="H141" authorId="2">
      <text>
        <r>
          <rPr>
            <b/>
            <sz val="9"/>
            <color indexed="81"/>
            <rFont val="Tahoma"/>
            <family val="2"/>
          </rPr>
          <t>05/24/2018 - obsolete device. 461B is the device running.</t>
        </r>
      </text>
    </comment>
    <comment ref="I141" authorId="2">
      <text>
        <r>
          <rPr>
            <b/>
            <sz val="9"/>
            <color indexed="81"/>
            <rFont val="Tahoma"/>
            <family val="2"/>
          </rPr>
          <t>05/24/2018 - obsolete device. 461B is the device running.</t>
        </r>
      </text>
    </comment>
    <comment ref="J141" authorId="2">
      <text>
        <r>
          <rPr>
            <b/>
            <sz val="9"/>
            <color indexed="81"/>
            <rFont val="Tahoma"/>
            <family val="2"/>
          </rPr>
          <t>05/24/2018 - obsolete device. 461B is the device running.</t>
        </r>
      </text>
    </comment>
    <comment ref="K141" authorId="2">
      <text>
        <r>
          <rPr>
            <b/>
            <sz val="9"/>
            <color indexed="81"/>
            <rFont val="Tahoma"/>
            <family val="2"/>
          </rPr>
          <t>05/24/2018 - obsolete device. 461B is the device running.</t>
        </r>
      </text>
    </comment>
    <comment ref="L141" authorId="2">
      <text>
        <r>
          <rPr>
            <b/>
            <sz val="9"/>
            <color indexed="81"/>
            <rFont val="Tahoma"/>
            <family val="2"/>
          </rPr>
          <t>05/24/2018 - obsolete device. 461B is the device running.</t>
        </r>
      </text>
    </comment>
    <comment ref="N141" authorId="2">
      <text>
        <r>
          <rPr>
            <b/>
            <sz val="9"/>
            <color indexed="81"/>
            <rFont val="Tahoma"/>
            <family val="2"/>
          </rPr>
          <t>05/24/2018 - obsolete device. 461B is the device running.</t>
        </r>
      </text>
    </comment>
    <comment ref="O141" authorId="2">
      <text>
        <r>
          <rPr>
            <b/>
            <sz val="9"/>
            <color indexed="81"/>
            <rFont val="Tahoma"/>
            <family val="2"/>
          </rPr>
          <t>05/24/2018 - obsolete device. 461B is the device running.</t>
        </r>
      </text>
    </comment>
    <comment ref="P141" authorId="2">
      <text>
        <r>
          <rPr>
            <b/>
            <sz val="9"/>
            <color indexed="81"/>
            <rFont val="Tahoma"/>
            <family val="2"/>
          </rPr>
          <t>05/24/2018 - obsolete device. 461B is the device running.</t>
        </r>
      </text>
    </comment>
    <comment ref="Q141" authorId="2">
      <text>
        <r>
          <rPr>
            <b/>
            <sz val="9"/>
            <color indexed="81"/>
            <rFont val="Tahoma"/>
            <family val="2"/>
          </rPr>
          <t>05/24/2018 - obsolete device. 461B is the device running.</t>
        </r>
      </text>
    </comment>
    <comment ref="R141" authorId="2">
      <text>
        <r>
          <rPr>
            <b/>
            <sz val="9"/>
            <color indexed="81"/>
            <rFont val="Tahoma"/>
            <family val="2"/>
          </rPr>
          <t>05/24/2018 - obsolete device. 461B is the device running.</t>
        </r>
      </text>
    </comment>
    <comment ref="S141" authorId="2">
      <text>
        <r>
          <rPr>
            <b/>
            <sz val="9"/>
            <color indexed="81"/>
            <rFont val="Tahoma"/>
            <family val="2"/>
          </rPr>
          <t>05/24/2018 - obsolete device. 461B is the device running.</t>
        </r>
      </text>
    </comment>
    <comment ref="T141" authorId="2">
      <text>
        <r>
          <rPr>
            <b/>
            <sz val="9"/>
            <color indexed="81"/>
            <rFont val="Tahoma"/>
            <family val="2"/>
          </rPr>
          <t>05/24/2018 - obsolete device. 461B is the device running.</t>
        </r>
      </text>
    </comment>
    <comment ref="U141" authorId="2">
      <text>
        <r>
          <rPr>
            <b/>
            <sz val="9"/>
            <color indexed="81"/>
            <rFont val="Tahoma"/>
            <family val="2"/>
          </rPr>
          <t>05/24/2018 - obsolete device. 461B is the device running.</t>
        </r>
      </text>
    </comment>
    <comment ref="V141" authorId="2">
      <text>
        <r>
          <rPr>
            <b/>
            <sz val="9"/>
            <color indexed="81"/>
            <rFont val="Tahoma"/>
            <family val="2"/>
          </rPr>
          <t>05/24/2018 - obsolete device. 461B is the device running.</t>
        </r>
      </text>
    </comment>
    <comment ref="W141" authorId="2">
      <text>
        <r>
          <rPr>
            <b/>
            <sz val="9"/>
            <color indexed="81"/>
            <rFont val="Tahoma"/>
            <family val="2"/>
          </rPr>
          <t>05/24/2018 - obsolete device. 461B is the device running.</t>
        </r>
      </text>
    </comment>
    <comment ref="X141" authorId="2">
      <text>
        <r>
          <rPr>
            <b/>
            <sz val="9"/>
            <color indexed="81"/>
            <rFont val="Tahoma"/>
            <family val="2"/>
          </rPr>
          <t>05/24/2018 - obsolete device. 461B is the device running.</t>
        </r>
      </text>
    </comment>
    <comment ref="Y141" authorId="2">
      <text>
        <r>
          <rPr>
            <b/>
            <sz val="9"/>
            <color indexed="81"/>
            <rFont val="Tahoma"/>
            <family val="2"/>
          </rPr>
          <t>05/24/2018 - obsolete device. 461B is the device running.</t>
        </r>
      </text>
    </comment>
    <comment ref="Z141" authorId="2">
      <text>
        <r>
          <rPr>
            <b/>
            <sz val="9"/>
            <color indexed="81"/>
            <rFont val="Tahoma"/>
            <family val="2"/>
          </rPr>
          <t>05/24/2018 - obsolete device. 461B is the device running.</t>
        </r>
      </text>
    </comment>
    <comment ref="AA141" authorId="2">
      <text>
        <r>
          <rPr>
            <b/>
            <sz val="9"/>
            <color indexed="81"/>
            <rFont val="Tahoma"/>
            <family val="2"/>
          </rPr>
          <t>05/24/2018 - obsolete device. 461B is the device running.</t>
        </r>
      </text>
    </comment>
    <comment ref="AB141" authorId="2">
      <text>
        <r>
          <rPr>
            <b/>
            <sz val="9"/>
            <color indexed="81"/>
            <rFont val="Tahoma"/>
            <family val="2"/>
          </rPr>
          <t>05/24/2018 - obsolete device. 461B is the device running.</t>
        </r>
      </text>
    </comment>
    <comment ref="AC141" authorId="2">
      <text>
        <r>
          <rPr>
            <b/>
            <sz val="9"/>
            <color indexed="81"/>
            <rFont val="Tahoma"/>
            <family val="2"/>
          </rPr>
          <t>05/24/2018 - obsolete device. 461B is the device running.</t>
        </r>
      </text>
    </comment>
    <comment ref="AD141" authorId="2">
      <text>
        <r>
          <rPr>
            <b/>
            <sz val="9"/>
            <color indexed="81"/>
            <rFont val="Tahoma"/>
            <family val="2"/>
          </rPr>
          <t>05/24/2018 - obsolete device. 461B is the device running.</t>
        </r>
      </text>
    </comment>
    <comment ref="AE141" authorId="2">
      <text>
        <r>
          <rPr>
            <b/>
            <sz val="9"/>
            <color indexed="81"/>
            <rFont val="Tahoma"/>
            <family val="2"/>
          </rPr>
          <t>05/24/2018 - obsolete device. 461B is the device running.</t>
        </r>
      </text>
    </comment>
    <comment ref="AF141" authorId="2">
      <text>
        <r>
          <rPr>
            <b/>
            <sz val="9"/>
            <color indexed="81"/>
            <rFont val="Tahoma"/>
            <family val="2"/>
          </rPr>
          <t>05/24/2018 - obsolete device. 461B is the device running.</t>
        </r>
      </text>
    </comment>
    <comment ref="F142" authorId="2">
      <text>
        <r>
          <rPr>
            <b/>
            <sz val="9"/>
            <color indexed="81"/>
            <rFont val="Tahoma"/>
            <family val="2"/>
          </rPr>
          <t>05/24/2018 - obsolete device. 461B is the device running.</t>
        </r>
      </text>
    </comment>
    <comment ref="G142" authorId="2">
      <text>
        <r>
          <rPr>
            <b/>
            <sz val="9"/>
            <color indexed="81"/>
            <rFont val="Tahoma"/>
            <family val="2"/>
          </rPr>
          <t>05/24/2018 - obsolete device. 461B is the device running.</t>
        </r>
      </text>
    </comment>
    <comment ref="H142" authorId="2">
      <text>
        <r>
          <rPr>
            <b/>
            <sz val="9"/>
            <color indexed="81"/>
            <rFont val="Tahoma"/>
            <family val="2"/>
          </rPr>
          <t>05/24/2018 - obsolete device. 461B is the device running.</t>
        </r>
      </text>
    </comment>
    <comment ref="I142" authorId="2">
      <text>
        <r>
          <rPr>
            <b/>
            <sz val="9"/>
            <color indexed="81"/>
            <rFont val="Tahoma"/>
            <family val="2"/>
          </rPr>
          <t>05/24/2018 - obsolete device. 461B is the device running.</t>
        </r>
      </text>
    </comment>
    <comment ref="J142" authorId="2">
      <text>
        <r>
          <rPr>
            <b/>
            <sz val="9"/>
            <color indexed="81"/>
            <rFont val="Tahoma"/>
            <family val="2"/>
          </rPr>
          <t>05/24/2018 - obsolete device. 461B is the device running.</t>
        </r>
      </text>
    </comment>
    <comment ref="K142" authorId="2">
      <text>
        <r>
          <rPr>
            <b/>
            <sz val="9"/>
            <color indexed="81"/>
            <rFont val="Tahoma"/>
            <family val="2"/>
          </rPr>
          <t>05/24/2018 - obsolete device. 461B is the device running.</t>
        </r>
      </text>
    </comment>
    <comment ref="L142" authorId="2">
      <text>
        <r>
          <rPr>
            <b/>
            <sz val="9"/>
            <color indexed="81"/>
            <rFont val="Tahoma"/>
            <family val="2"/>
          </rPr>
          <t>05/24/2018 - obsolete device. 461B is the device running.</t>
        </r>
      </text>
    </comment>
    <comment ref="N142" authorId="2">
      <text>
        <r>
          <rPr>
            <b/>
            <sz val="9"/>
            <color indexed="81"/>
            <rFont val="Tahoma"/>
            <family val="2"/>
          </rPr>
          <t>05/24/2018 - obsolete device. 461B is the device running.</t>
        </r>
      </text>
    </comment>
    <comment ref="O142" authorId="2">
      <text>
        <r>
          <rPr>
            <b/>
            <sz val="9"/>
            <color indexed="81"/>
            <rFont val="Tahoma"/>
            <family val="2"/>
          </rPr>
          <t>05/24/2018 - obsolete device. 461B is the device running.</t>
        </r>
      </text>
    </comment>
    <comment ref="P142" authorId="2">
      <text>
        <r>
          <rPr>
            <b/>
            <sz val="9"/>
            <color indexed="81"/>
            <rFont val="Tahoma"/>
            <family val="2"/>
          </rPr>
          <t>05/24/2018 - obsolete device. 461B is the device running.</t>
        </r>
      </text>
    </comment>
    <comment ref="Q142" authorId="2">
      <text>
        <r>
          <rPr>
            <b/>
            <sz val="9"/>
            <color indexed="81"/>
            <rFont val="Tahoma"/>
            <family val="2"/>
          </rPr>
          <t>05/24/2018 - obsolete device. 461B is the device running.</t>
        </r>
      </text>
    </comment>
    <comment ref="R142" authorId="2">
      <text>
        <r>
          <rPr>
            <b/>
            <sz val="9"/>
            <color indexed="81"/>
            <rFont val="Tahoma"/>
            <family val="2"/>
          </rPr>
          <t>05/24/2018 - obsolete device. 461B is the device running.</t>
        </r>
      </text>
    </comment>
    <comment ref="S142" authorId="2">
      <text>
        <r>
          <rPr>
            <b/>
            <sz val="9"/>
            <color indexed="81"/>
            <rFont val="Tahoma"/>
            <family val="2"/>
          </rPr>
          <t>05/24/2018 - obsolete device. 461B is the device running.</t>
        </r>
      </text>
    </comment>
    <comment ref="T142" authorId="2">
      <text>
        <r>
          <rPr>
            <b/>
            <sz val="9"/>
            <color indexed="81"/>
            <rFont val="Tahoma"/>
            <family val="2"/>
          </rPr>
          <t>05/24/2018 - obsolete device. 461B is the device running.</t>
        </r>
      </text>
    </comment>
    <comment ref="U142" authorId="2">
      <text>
        <r>
          <rPr>
            <b/>
            <sz val="9"/>
            <color indexed="81"/>
            <rFont val="Tahoma"/>
            <family val="2"/>
          </rPr>
          <t>05/24/2018 - obsolete device. 461B is the device running.</t>
        </r>
      </text>
    </comment>
    <comment ref="V142" authorId="2">
      <text>
        <r>
          <rPr>
            <b/>
            <sz val="9"/>
            <color indexed="81"/>
            <rFont val="Tahoma"/>
            <family val="2"/>
          </rPr>
          <t>05/24/2018 - obsolete device. 461B is the device running.</t>
        </r>
      </text>
    </comment>
    <comment ref="W142" authorId="2">
      <text>
        <r>
          <rPr>
            <b/>
            <sz val="9"/>
            <color indexed="81"/>
            <rFont val="Tahoma"/>
            <family val="2"/>
          </rPr>
          <t>05/24/2018 - obsolete device. 461B is the device running.</t>
        </r>
      </text>
    </comment>
    <comment ref="X142" authorId="2">
      <text>
        <r>
          <rPr>
            <b/>
            <sz val="9"/>
            <color indexed="81"/>
            <rFont val="Tahoma"/>
            <family val="2"/>
          </rPr>
          <t>05/24/2018 - obsolete device. 461B is the device running.</t>
        </r>
      </text>
    </comment>
    <comment ref="Y142" authorId="2">
      <text>
        <r>
          <rPr>
            <b/>
            <sz val="9"/>
            <color indexed="81"/>
            <rFont val="Tahoma"/>
            <family val="2"/>
          </rPr>
          <t>05/24/2018 - obsolete device. 461B is the device running.</t>
        </r>
      </text>
    </comment>
    <comment ref="Z142" authorId="2">
      <text>
        <r>
          <rPr>
            <b/>
            <sz val="9"/>
            <color indexed="81"/>
            <rFont val="Tahoma"/>
            <family val="2"/>
          </rPr>
          <t>05/24/2018 - obsolete device. 461B is the device running.</t>
        </r>
      </text>
    </comment>
    <comment ref="AA142" authorId="2">
      <text>
        <r>
          <rPr>
            <b/>
            <sz val="9"/>
            <color indexed="81"/>
            <rFont val="Tahoma"/>
            <family val="2"/>
          </rPr>
          <t>05/24/2018 - obsolete device. 461B is the device running.</t>
        </r>
      </text>
    </comment>
    <comment ref="AB142" authorId="2">
      <text>
        <r>
          <rPr>
            <b/>
            <sz val="9"/>
            <color indexed="81"/>
            <rFont val="Tahoma"/>
            <family val="2"/>
          </rPr>
          <t>05/24/2018 - obsolete device. 461B is the device running.</t>
        </r>
      </text>
    </comment>
    <comment ref="AC142" authorId="2">
      <text>
        <r>
          <rPr>
            <b/>
            <sz val="9"/>
            <color indexed="81"/>
            <rFont val="Tahoma"/>
            <family val="2"/>
          </rPr>
          <t>05/24/2018 - obsolete device. 461B is the device running.</t>
        </r>
      </text>
    </comment>
    <comment ref="AD142" authorId="2">
      <text>
        <r>
          <rPr>
            <b/>
            <sz val="9"/>
            <color indexed="81"/>
            <rFont val="Tahoma"/>
            <family val="2"/>
          </rPr>
          <t>05/24/2018 - obsolete device. 461B is the device running.</t>
        </r>
      </text>
    </comment>
    <comment ref="AE142" authorId="2">
      <text>
        <r>
          <rPr>
            <b/>
            <sz val="9"/>
            <color indexed="81"/>
            <rFont val="Tahoma"/>
            <family val="2"/>
          </rPr>
          <t>05/24/2018 - obsolete device. 461B is the device running.</t>
        </r>
      </text>
    </comment>
    <comment ref="AF142" authorId="2">
      <text>
        <r>
          <rPr>
            <b/>
            <sz val="9"/>
            <color indexed="81"/>
            <rFont val="Tahoma"/>
            <family val="2"/>
          </rPr>
          <t>05/24/2018 - obsolete device. 461B is the device running.</t>
        </r>
      </text>
    </comment>
    <comment ref="F143" authorId="2">
      <text>
        <r>
          <rPr>
            <b/>
            <sz val="9"/>
            <color indexed="81"/>
            <rFont val="Tahoma"/>
            <family val="2"/>
          </rPr>
          <t>05/24/2018 - obsolete device. 461B is the device running.</t>
        </r>
      </text>
    </comment>
    <comment ref="G143" authorId="2">
      <text>
        <r>
          <rPr>
            <b/>
            <sz val="9"/>
            <color indexed="81"/>
            <rFont val="Tahoma"/>
            <family val="2"/>
          </rPr>
          <t>05/24/2018 - obsolete device. 461B is the device running.</t>
        </r>
      </text>
    </comment>
    <comment ref="H143" authorId="2">
      <text>
        <r>
          <rPr>
            <b/>
            <sz val="9"/>
            <color indexed="81"/>
            <rFont val="Tahoma"/>
            <family val="2"/>
          </rPr>
          <t>05/24/2018 - obsolete device. 461B is the device running.</t>
        </r>
      </text>
    </comment>
    <comment ref="I143" authorId="2">
      <text>
        <r>
          <rPr>
            <b/>
            <sz val="9"/>
            <color indexed="81"/>
            <rFont val="Tahoma"/>
            <family val="2"/>
          </rPr>
          <t>05/24/2018 - obsolete device. 461B is the device running.</t>
        </r>
      </text>
    </comment>
    <comment ref="J143" authorId="2">
      <text>
        <r>
          <rPr>
            <b/>
            <sz val="9"/>
            <color indexed="81"/>
            <rFont val="Tahoma"/>
            <family val="2"/>
          </rPr>
          <t>05/24/2018 - obsolete device. 461B is the device running.</t>
        </r>
      </text>
    </comment>
    <comment ref="K143" authorId="2">
      <text>
        <r>
          <rPr>
            <b/>
            <sz val="9"/>
            <color indexed="81"/>
            <rFont val="Tahoma"/>
            <family val="2"/>
          </rPr>
          <t>05/24/2018 - obsolete device. 461B is the device running.</t>
        </r>
      </text>
    </comment>
    <comment ref="L143" authorId="2">
      <text>
        <r>
          <rPr>
            <b/>
            <sz val="9"/>
            <color indexed="81"/>
            <rFont val="Tahoma"/>
            <family val="2"/>
          </rPr>
          <t>05/24/2018 - obsolete device. 461B is the device running.</t>
        </r>
      </text>
    </comment>
    <comment ref="N143" authorId="2">
      <text>
        <r>
          <rPr>
            <b/>
            <sz val="9"/>
            <color indexed="81"/>
            <rFont val="Tahoma"/>
            <family val="2"/>
          </rPr>
          <t>05/24/2018 - obsolete device. 461B is the device running.</t>
        </r>
      </text>
    </comment>
    <comment ref="O143" authorId="2">
      <text>
        <r>
          <rPr>
            <b/>
            <sz val="9"/>
            <color indexed="81"/>
            <rFont val="Tahoma"/>
            <family val="2"/>
          </rPr>
          <t>05/24/2018 - obsolete device. 461B is the device running.</t>
        </r>
      </text>
    </comment>
    <comment ref="P143" authorId="2">
      <text>
        <r>
          <rPr>
            <b/>
            <sz val="9"/>
            <color indexed="81"/>
            <rFont val="Tahoma"/>
            <family val="2"/>
          </rPr>
          <t>05/24/2018 - obsolete device. 461B is the device running.</t>
        </r>
      </text>
    </comment>
    <comment ref="Q143" authorId="2">
      <text>
        <r>
          <rPr>
            <b/>
            <sz val="9"/>
            <color indexed="81"/>
            <rFont val="Tahoma"/>
            <family val="2"/>
          </rPr>
          <t>05/24/2018 - obsolete device. 461B is the device running.</t>
        </r>
      </text>
    </comment>
    <comment ref="R143" authorId="2">
      <text>
        <r>
          <rPr>
            <b/>
            <sz val="9"/>
            <color indexed="81"/>
            <rFont val="Tahoma"/>
            <family val="2"/>
          </rPr>
          <t>05/24/2018 - obsolete device. 461B is the device running.</t>
        </r>
      </text>
    </comment>
    <comment ref="S143" authorId="2">
      <text>
        <r>
          <rPr>
            <b/>
            <sz val="9"/>
            <color indexed="81"/>
            <rFont val="Tahoma"/>
            <family val="2"/>
          </rPr>
          <t>05/24/2018 - obsolete device. 461B is the device running.</t>
        </r>
      </text>
    </comment>
    <comment ref="T143" authorId="2">
      <text>
        <r>
          <rPr>
            <b/>
            <sz val="9"/>
            <color indexed="81"/>
            <rFont val="Tahoma"/>
            <family val="2"/>
          </rPr>
          <t>05/24/2018 - obsolete device. 461B is the device running.</t>
        </r>
      </text>
    </comment>
    <comment ref="U143" authorId="2">
      <text>
        <r>
          <rPr>
            <b/>
            <sz val="9"/>
            <color indexed="81"/>
            <rFont val="Tahoma"/>
            <family val="2"/>
          </rPr>
          <t>05/24/2018 - obsolete device. 461B is the device running.</t>
        </r>
      </text>
    </comment>
    <comment ref="V143" authorId="2">
      <text>
        <r>
          <rPr>
            <b/>
            <sz val="9"/>
            <color indexed="81"/>
            <rFont val="Tahoma"/>
            <family val="2"/>
          </rPr>
          <t>05/24/2018 - obsolete device. 461B is the device running.</t>
        </r>
      </text>
    </comment>
    <comment ref="W143" authorId="2">
      <text>
        <r>
          <rPr>
            <b/>
            <sz val="9"/>
            <color indexed="81"/>
            <rFont val="Tahoma"/>
            <family val="2"/>
          </rPr>
          <t>05/24/2018 - obsolete device. 461B is the device running.</t>
        </r>
      </text>
    </comment>
    <comment ref="X143" authorId="2">
      <text>
        <r>
          <rPr>
            <b/>
            <sz val="9"/>
            <color indexed="81"/>
            <rFont val="Tahoma"/>
            <family val="2"/>
          </rPr>
          <t>05/24/2018 - obsolete device. 461B is the device running.</t>
        </r>
      </text>
    </comment>
    <comment ref="Y143" authorId="2">
      <text>
        <r>
          <rPr>
            <b/>
            <sz val="9"/>
            <color indexed="81"/>
            <rFont val="Tahoma"/>
            <family val="2"/>
          </rPr>
          <t>05/24/2018 - obsolete device. 461B is the device running.</t>
        </r>
      </text>
    </comment>
    <comment ref="Z143" authorId="2">
      <text>
        <r>
          <rPr>
            <b/>
            <sz val="9"/>
            <color indexed="81"/>
            <rFont val="Tahoma"/>
            <family val="2"/>
          </rPr>
          <t>05/24/2018 - obsolete device. 461B is the device running.</t>
        </r>
      </text>
    </comment>
    <comment ref="AA143" authorId="2">
      <text>
        <r>
          <rPr>
            <b/>
            <sz val="9"/>
            <color indexed="81"/>
            <rFont val="Tahoma"/>
            <family val="2"/>
          </rPr>
          <t>05/24/2018 - obsolete device. 461B is the device running.</t>
        </r>
      </text>
    </comment>
    <comment ref="AB143" authorId="2">
      <text>
        <r>
          <rPr>
            <b/>
            <sz val="9"/>
            <color indexed="81"/>
            <rFont val="Tahoma"/>
            <family val="2"/>
          </rPr>
          <t>05/24/2018 - obsolete device. 461B is the device running.</t>
        </r>
      </text>
    </comment>
    <comment ref="AC143" authorId="2">
      <text>
        <r>
          <rPr>
            <b/>
            <sz val="9"/>
            <color indexed="81"/>
            <rFont val="Tahoma"/>
            <family val="2"/>
          </rPr>
          <t>05/24/2018 - obsolete device. 461B is the device running.</t>
        </r>
      </text>
    </comment>
    <comment ref="AD143" authorId="2">
      <text>
        <r>
          <rPr>
            <b/>
            <sz val="9"/>
            <color indexed="81"/>
            <rFont val="Tahoma"/>
            <family val="2"/>
          </rPr>
          <t>05/24/2018 - obsolete device. 461B is the device running.</t>
        </r>
      </text>
    </comment>
    <comment ref="AE143" authorId="2">
      <text>
        <r>
          <rPr>
            <b/>
            <sz val="9"/>
            <color indexed="81"/>
            <rFont val="Tahoma"/>
            <family val="2"/>
          </rPr>
          <t>05/24/2018 - obsolete device. 461B is the device running.</t>
        </r>
      </text>
    </comment>
    <comment ref="AF143" authorId="2">
      <text>
        <r>
          <rPr>
            <b/>
            <sz val="9"/>
            <color indexed="81"/>
            <rFont val="Tahoma"/>
            <family val="2"/>
          </rPr>
          <t>05/24/2018 - obsolete device. 461B is the device running.</t>
        </r>
      </text>
    </comment>
    <comment ref="F144" authorId="2">
      <text>
        <r>
          <rPr>
            <b/>
            <sz val="9"/>
            <color indexed="81"/>
            <rFont val="Tahoma"/>
            <family val="2"/>
          </rPr>
          <t>05/24/2018 - obsolete device. 461B is the device running.</t>
        </r>
      </text>
    </comment>
    <comment ref="G144" authorId="2">
      <text>
        <r>
          <rPr>
            <b/>
            <sz val="9"/>
            <color indexed="81"/>
            <rFont val="Tahoma"/>
            <family val="2"/>
          </rPr>
          <t>05/24/2018 - obsolete device. 461B is the device running.</t>
        </r>
      </text>
    </comment>
    <comment ref="H144" authorId="2">
      <text>
        <r>
          <rPr>
            <b/>
            <sz val="9"/>
            <color indexed="81"/>
            <rFont val="Tahoma"/>
            <family val="2"/>
          </rPr>
          <t>05/24/2018 - obsolete device. 461B is the device running.</t>
        </r>
      </text>
    </comment>
    <comment ref="I144" authorId="2">
      <text>
        <r>
          <rPr>
            <b/>
            <sz val="9"/>
            <color indexed="81"/>
            <rFont val="Tahoma"/>
            <family val="2"/>
          </rPr>
          <t>05/24/2018 - obsolete device. 461B is the device running.</t>
        </r>
      </text>
    </comment>
    <comment ref="J144" authorId="2">
      <text>
        <r>
          <rPr>
            <b/>
            <sz val="9"/>
            <color indexed="81"/>
            <rFont val="Tahoma"/>
            <family val="2"/>
          </rPr>
          <t>05/24/2018 - obsolete device. 461B is the device running.</t>
        </r>
      </text>
    </comment>
    <comment ref="K144" authorId="2">
      <text>
        <r>
          <rPr>
            <b/>
            <sz val="9"/>
            <color indexed="81"/>
            <rFont val="Tahoma"/>
            <family val="2"/>
          </rPr>
          <t>05/24/2018 - obsolete device. 461B is the device running.</t>
        </r>
      </text>
    </comment>
    <comment ref="L144" authorId="2">
      <text>
        <r>
          <rPr>
            <b/>
            <sz val="9"/>
            <color indexed="81"/>
            <rFont val="Tahoma"/>
            <family val="2"/>
          </rPr>
          <t>05/24/2018 - obsolete device. 461B is the device running.</t>
        </r>
      </text>
    </comment>
    <comment ref="N144" authorId="2">
      <text>
        <r>
          <rPr>
            <b/>
            <sz val="9"/>
            <color indexed="81"/>
            <rFont val="Tahoma"/>
            <family val="2"/>
          </rPr>
          <t>05/24/2018 - obsolete device. 461B is the device running.</t>
        </r>
      </text>
    </comment>
    <comment ref="O144" authorId="2">
      <text>
        <r>
          <rPr>
            <b/>
            <sz val="9"/>
            <color indexed="81"/>
            <rFont val="Tahoma"/>
            <family val="2"/>
          </rPr>
          <t>05/24/2018 - obsolete device. 461B is the device running.</t>
        </r>
      </text>
    </comment>
    <comment ref="P144" authorId="2">
      <text>
        <r>
          <rPr>
            <b/>
            <sz val="9"/>
            <color indexed="81"/>
            <rFont val="Tahoma"/>
            <family val="2"/>
          </rPr>
          <t>05/24/2018 - obsolete device. 461B is the device running.</t>
        </r>
      </text>
    </comment>
    <comment ref="Q144" authorId="2">
      <text>
        <r>
          <rPr>
            <b/>
            <sz val="9"/>
            <color indexed="81"/>
            <rFont val="Tahoma"/>
            <family val="2"/>
          </rPr>
          <t>05/24/2018 - obsolete device. 461B is the device running.</t>
        </r>
      </text>
    </comment>
    <comment ref="R144" authorId="2">
      <text>
        <r>
          <rPr>
            <b/>
            <sz val="9"/>
            <color indexed="81"/>
            <rFont val="Tahoma"/>
            <family val="2"/>
          </rPr>
          <t>05/24/2018 - obsolete device. 461B is the device running.</t>
        </r>
      </text>
    </comment>
    <comment ref="S144" authorId="2">
      <text>
        <r>
          <rPr>
            <b/>
            <sz val="9"/>
            <color indexed="81"/>
            <rFont val="Tahoma"/>
            <family val="2"/>
          </rPr>
          <t>05/24/2018 - obsolete device. 461B is the device running.</t>
        </r>
      </text>
    </comment>
    <comment ref="T144" authorId="2">
      <text>
        <r>
          <rPr>
            <b/>
            <sz val="9"/>
            <color indexed="81"/>
            <rFont val="Tahoma"/>
            <family val="2"/>
          </rPr>
          <t>05/24/2018 - obsolete device. 461B is the device running.</t>
        </r>
      </text>
    </comment>
    <comment ref="U144" authorId="2">
      <text>
        <r>
          <rPr>
            <b/>
            <sz val="9"/>
            <color indexed="81"/>
            <rFont val="Tahoma"/>
            <family val="2"/>
          </rPr>
          <t>05/24/2018 - obsolete device. 461B is the device running.</t>
        </r>
      </text>
    </comment>
    <comment ref="V144" authorId="2">
      <text>
        <r>
          <rPr>
            <b/>
            <sz val="9"/>
            <color indexed="81"/>
            <rFont val="Tahoma"/>
            <family val="2"/>
          </rPr>
          <t>05/24/2018 - obsolete device. 461B is the device running.</t>
        </r>
      </text>
    </comment>
    <comment ref="W144" authorId="2">
      <text>
        <r>
          <rPr>
            <b/>
            <sz val="9"/>
            <color indexed="81"/>
            <rFont val="Tahoma"/>
            <family val="2"/>
          </rPr>
          <t>05/24/2018 - obsolete device. 461B is the device running.</t>
        </r>
      </text>
    </comment>
    <comment ref="X144" authorId="2">
      <text>
        <r>
          <rPr>
            <b/>
            <sz val="9"/>
            <color indexed="81"/>
            <rFont val="Tahoma"/>
            <family val="2"/>
          </rPr>
          <t>05/24/2018 - obsolete device. 461B is the device running.</t>
        </r>
      </text>
    </comment>
    <comment ref="Y144" authorId="2">
      <text>
        <r>
          <rPr>
            <b/>
            <sz val="9"/>
            <color indexed="81"/>
            <rFont val="Tahoma"/>
            <family val="2"/>
          </rPr>
          <t>05/24/2018 - obsolete device. 461B is the device running.</t>
        </r>
      </text>
    </comment>
    <comment ref="Z144" authorId="2">
      <text>
        <r>
          <rPr>
            <b/>
            <sz val="9"/>
            <color indexed="81"/>
            <rFont val="Tahoma"/>
            <family val="2"/>
          </rPr>
          <t>05/24/2018 - obsolete device. 461B is the device running.</t>
        </r>
      </text>
    </comment>
    <comment ref="AA144" authorId="2">
      <text>
        <r>
          <rPr>
            <b/>
            <sz val="9"/>
            <color indexed="81"/>
            <rFont val="Tahoma"/>
            <family val="2"/>
          </rPr>
          <t>05/24/2018 - obsolete device. 461B is the device running.</t>
        </r>
      </text>
    </comment>
    <comment ref="AB144" authorId="2">
      <text>
        <r>
          <rPr>
            <b/>
            <sz val="9"/>
            <color indexed="81"/>
            <rFont val="Tahoma"/>
            <family val="2"/>
          </rPr>
          <t>05/24/2018 - obsolete device. 461B is the device running.</t>
        </r>
      </text>
    </comment>
    <comment ref="AC144" authorId="2">
      <text>
        <r>
          <rPr>
            <b/>
            <sz val="9"/>
            <color indexed="81"/>
            <rFont val="Tahoma"/>
            <family val="2"/>
          </rPr>
          <t>05/24/2018 - obsolete device. 461B is the device running.</t>
        </r>
      </text>
    </comment>
    <comment ref="AD144" authorId="2">
      <text>
        <r>
          <rPr>
            <b/>
            <sz val="9"/>
            <color indexed="81"/>
            <rFont val="Tahoma"/>
            <family val="2"/>
          </rPr>
          <t>05/24/2018 - obsolete device. 461B is the device running.</t>
        </r>
      </text>
    </comment>
    <comment ref="AE144" authorId="2">
      <text>
        <r>
          <rPr>
            <b/>
            <sz val="9"/>
            <color indexed="81"/>
            <rFont val="Tahoma"/>
            <family val="2"/>
          </rPr>
          <t>05/24/2018 - obsolete device. 461B is the device running.</t>
        </r>
      </text>
    </comment>
    <comment ref="AF144" authorId="2">
      <text>
        <r>
          <rPr>
            <b/>
            <sz val="9"/>
            <color indexed="81"/>
            <rFont val="Tahoma"/>
            <family val="2"/>
          </rPr>
          <t>05/24/2018 - obsolete device. 461B is the device running.</t>
        </r>
      </text>
    </comment>
    <comment ref="F145" authorId="3">
      <text>
        <r>
          <rPr>
            <b/>
            <sz val="9"/>
            <color indexed="81"/>
            <rFont val="Tahoma"/>
            <family val="2"/>
          </rPr>
          <t xml:space="preserve">GALEJ
07/27/2018
</t>
        </r>
        <r>
          <rPr>
            <sz val="9"/>
            <color indexed="81"/>
            <rFont val="Tahoma"/>
            <family val="2"/>
          </rPr>
          <t xml:space="preserve">
2/2 PASSED
REV- FT 1202 /  QA 1003
LB: 0022766-1
ILN - 4444897</t>
        </r>
      </text>
    </comment>
    <comment ref="H145" authorId="3">
      <text>
        <r>
          <rPr>
            <b/>
            <sz val="9"/>
            <color indexed="81"/>
            <rFont val="Tahoma"/>
            <family val="2"/>
          </rPr>
          <t xml:space="preserve">GALEJ
07/22/2018
</t>
        </r>
        <r>
          <rPr>
            <sz val="9"/>
            <color indexed="81"/>
            <rFont val="Tahoma"/>
            <family val="2"/>
          </rPr>
          <t xml:space="preserve">
2/2 PASSED
REV- FT 1202 /  QA 1003
LB: 0022766-2
ILN - 4959587</t>
        </r>
      </text>
    </comment>
    <comment ref="J145" authorId="2">
      <text>
        <r>
          <rPr>
            <b/>
            <sz val="9"/>
            <color indexed="81"/>
            <rFont val="Tahoma"/>
            <family val="2"/>
          </rPr>
          <t>GALEJ
2/2 sites PASSED per TSV - 01/17/2018
PDL     : C1 07 132
TP        : 461B_FT1_30
REV     : 1201
LB        : 0022766-1
ILN       : 4388934</t>
        </r>
      </text>
    </comment>
    <comment ref="O145" authorId="6">
      <text>
        <r>
          <rPr>
            <b/>
            <sz val="9"/>
            <color indexed="81"/>
            <rFont val="Tahoma"/>
            <family val="2"/>
          </rPr>
          <t xml:space="preserve">FZARA
07/21/17 - DISQUALIFIED for now,
for further debug due to OPEN/SHORT VDD fail at QC TEST, possible tester related.
06/19/17 - 2 out of 2 sites passed consistently
PDL : C107132 
TP   : 461B_FT1_30_REV1200 
LB   : 042379 
ILN  : 3773044 
site1 - PASS
site2 - PASS
</t>
        </r>
      </text>
    </comment>
    <comment ref="T145" authorId="11">
      <text>
        <r>
          <rPr>
            <b/>
            <sz val="9"/>
            <color indexed="81"/>
            <rFont val="Tahoma"/>
            <family val="2"/>
          </rPr>
          <t>Paul Dean Albert Mendoza:</t>
        </r>
        <r>
          <rPr>
            <sz val="9"/>
            <color indexed="81"/>
            <rFont val="Tahoma"/>
            <family val="2"/>
          </rPr>
          <t xml:space="preserve">
 Done qual by KMACA
failed 2/2 get_ENOB</t>
        </r>
      </text>
    </comment>
    <comment ref="AC145" authorId="2">
      <text>
        <r>
          <rPr>
            <b/>
            <sz val="9"/>
            <color indexed="81"/>
            <rFont val="Tahoma"/>
            <family val="2"/>
          </rPr>
          <t xml:space="preserve">Rose:
8/14/2018
</t>
        </r>
        <r>
          <rPr>
            <sz val="9"/>
            <color indexed="81"/>
            <rFont val="Tahoma"/>
            <family val="2"/>
          </rPr>
          <t>Error: DMAS - not enough memory for vector area</t>
        </r>
        <r>
          <rPr>
            <b/>
            <sz val="9"/>
            <color indexed="81"/>
            <rFont val="Tahoma"/>
            <family val="2"/>
          </rPr>
          <t xml:space="preserve">
JCORP:
08/11/18
</t>
        </r>
        <r>
          <rPr>
            <sz val="9"/>
            <color indexed="81"/>
            <rFont val="Tahoma"/>
            <family val="2"/>
          </rPr>
          <t>No DPS #4 installed</t>
        </r>
      </text>
    </comment>
    <comment ref="AD145" authorId="2">
      <text>
        <r>
          <rPr>
            <b/>
            <sz val="9"/>
            <color indexed="81"/>
            <rFont val="Tahoma"/>
            <family val="2"/>
          </rPr>
          <t>JCORP
No DPS# 4</t>
        </r>
      </text>
    </comment>
    <comment ref="G146" authorId="11">
      <text>
        <r>
          <rPr>
            <b/>
            <sz val="9"/>
            <color indexed="81"/>
            <rFont val="Tahoma"/>
            <family val="2"/>
          </rPr>
          <t>Paul Dean Albert Mendoza:</t>
        </r>
        <r>
          <rPr>
            <sz val="9"/>
            <color indexed="81"/>
            <rFont val="Tahoma"/>
            <family val="2"/>
          </rPr>
          <t xml:space="preserve">
9/25/2018
Units used: Correl Units
TP:  461B_FT1_30 rev. 1202
Result:  Site 1 failed SB138 "ADC1_FUNC_4codes_SSHL_PH0CLK_pb1_adc_dac_ft"
              Site 2 passed
              Site 3 passed
              Site 4 passed
Note:  Site 1 failure is TP related</t>
        </r>
      </text>
    </comment>
    <comment ref="K146" authorId="11">
      <text>
        <r>
          <rPr>
            <b/>
            <sz val="9"/>
            <color indexed="81"/>
            <rFont val="Tahoma"/>
            <family val="2"/>
          </rPr>
          <t>Paul Dean Albert Mendoza:</t>
        </r>
        <r>
          <rPr>
            <sz val="9"/>
            <color indexed="81"/>
            <rFont val="Tahoma"/>
            <family val="2"/>
          </rPr>
          <t xml:space="preserve">
9/21/2018
Units used: Correl Units
TargetDev: 32L4A6VGT6$P2
TP:  461B_FT1_30 rev. 1202
Result:  Site 1 failed SB138 "ADC1_FUNC_4codes_SSHL_PH0CLK_pb1_adc_dac_ft"
              Site 2 passed
              Site 3 passed
              Site 4 passed
Note:  Sites 2-4 are passing at production mode or while using single site at eng'g mode.</t>
        </r>
      </text>
    </comment>
    <comment ref="L146" authorId="2">
      <text>
        <r>
          <rPr>
            <b/>
            <sz val="9"/>
            <color indexed="81"/>
            <rFont val="Tahoma"/>
            <family val="2"/>
          </rPr>
          <t xml:space="preserve">King Brian Oliver Macaraeg:
</t>
        </r>
        <r>
          <rPr>
            <sz val="9"/>
            <color indexed="81"/>
            <rFont val="Tahoma"/>
            <family val="2"/>
          </rPr>
          <t xml:space="preserve">ILN: 4855868
LB: telb051441
REV:1202
2/4 passed consistently (site 2 &amp; 4)
site1:  SB138 ADC1_FUNC_4codes_SSHL_PH0CLK_pb1_adc_dac_ft 
site2:  SB318 VLCD34_bias4_BuOfLd_lcd_dc </t>
        </r>
      </text>
    </comment>
    <comment ref="O146" authorId="3">
      <text>
        <r>
          <rPr>
            <b/>
            <sz val="9"/>
            <color indexed="81"/>
            <rFont val="Tahoma"/>
            <family val="2"/>
          </rPr>
          <t xml:space="preserve">GALEJ
05/24/2018
</t>
        </r>
        <r>
          <rPr>
            <sz val="9"/>
            <color indexed="81"/>
            <rFont val="Tahoma"/>
            <family val="2"/>
          </rPr>
          <t xml:space="preserve">
NO DPS4 ON TESTER</t>
        </r>
      </text>
    </comment>
    <comment ref="P146" authorId="3">
      <text>
        <r>
          <rPr>
            <b/>
            <sz val="9"/>
            <color indexed="81"/>
            <rFont val="Tahoma"/>
            <family val="2"/>
          </rPr>
          <t xml:space="preserve">GALEJ
05/24/2018
</t>
        </r>
        <r>
          <rPr>
            <sz val="9"/>
            <color indexed="81"/>
            <rFont val="Tahoma"/>
            <family val="2"/>
          </rPr>
          <t xml:space="preserve">
NO DPS4 ON TESTER</t>
        </r>
      </text>
    </comment>
    <comment ref="Q146" authorId="3">
      <text>
        <r>
          <rPr>
            <b/>
            <sz val="9"/>
            <color indexed="81"/>
            <rFont val="Tahoma"/>
            <family val="2"/>
          </rPr>
          <t xml:space="preserve">GALEJ
05/24/2018
</t>
        </r>
        <r>
          <rPr>
            <sz val="9"/>
            <color indexed="81"/>
            <rFont val="Tahoma"/>
            <family val="2"/>
          </rPr>
          <t xml:space="preserve">
NO DPS4 ON TESTER</t>
        </r>
      </text>
    </comment>
    <comment ref="R146" authorId="3">
      <text>
        <r>
          <rPr>
            <b/>
            <sz val="9"/>
            <color indexed="81"/>
            <rFont val="Tahoma"/>
            <family val="2"/>
          </rPr>
          <t xml:space="preserve">GALEJ
05/24/2018
</t>
        </r>
        <r>
          <rPr>
            <sz val="9"/>
            <color indexed="81"/>
            <rFont val="Tahoma"/>
            <family val="2"/>
          </rPr>
          <t xml:space="preserve">
NO DPS4 ON TESTER</t>
        </r>
      </text>
    </comment>
    <comment ref="S146" authorId="3">
      <text>
        <r>
          <rPr>
            <b/>
            <sz val="9"/>
            <color indexed="81"/>
            <rFont val="Tahoma"/>
            <family val="2"/>
          </rPr>
          <t xml:space="preserve">GALEJ
05/24/2018
</t>
        </r>
        <r>
          <rPr>
            <sz val="9"/>
            <color indexed="81"/>
            <rFont val="Tahoma"/>
            <family val="2"/>
          </rPr>
          <t xml:space="preserve">
NO DPS4 ON TESTER</t>
        </r>
      </text>
    </comment>
    <comment ref="T146" authorId="3">
      <text>
        <r>
          <rPr>
            <b/>
            <sz val="9"/>
            <color indexed="81"/>
            <rFont val="Tahoma"/>
            <family val="2"/>
          </rPr>
          <t xml:space="preserve">GALEJ
05/24/2018
</t>
        </r>
        <r>
          <rPr>
            <sz val="9"/>
            <color indexed="81"/>
            <rFont val="Tahoma"/>
            <family val="2"/>
          </rPr>
          <t xml:space="preserve">
NO DPS4 ON TESTER</t>
        </r>
      </text>
    </comment>
    <comment ref="U146" authorId="3">
      <text>
        <r>
          <rPr>
            <b/>
            <sz val="9"/>
            <color indexed="81"/>
            <rFont val="Tahoma"/>
            <family val="2"/>
          </rPr>
          <t xml:space="preserve">GALEJ
05/24/2018
</t>
        </r>
        <r>
          <rPr>
            <sz val="9"/>
            <color indexed="81"/>
            <rFont val="Tahoma"/>
            <family val="2"/>
          </rPr>
          <t xml:space="preserve">
NO DPS4 ON TESTER</t>
        </r>
      </text>
    </comment>
    <comment ref="V146" authorId="3">
      <text>
        <r>
          <rPr>
            <b/>
            <sz val="9"/>
            <color indexed="81"/>
            <rFont val="Tahoma"/>
            <family val="2"/>
          </rPr>
          <t xml:space="preserve">GALEJ
05/24/2018
</t>
        </r>
        <r>
          <rPr>
            <sz val="9"/>
            <color indexed="81"/>
            <rFont val="Tahoma"/>
            <family val="2"/>
          </rPr>
          <t xml:space="preserve">
NO DPS4 ON TESTER</t>
        </r>
      </text>
    </comment>
    <comment ref="W146" authorId="3">
      <text>
        <r>
          <rPr>
            <b/>
            <sz val="9"/>
            <color indexed="81"/>
            <rFont val="Tahoma"/>
            <family val="2"/>
          </rPr>
          <t xml:space="preserve">GALEJ
05/24/2018
</t>
        </r>
        <r>
          <rPr>
            <sz val="9"/>
            <color indexed="81"/>
            <rFont val="Tahoma"/>
            <family val="2"/>
          </rPr>
          <t xml:space="preserve">
NO DPS4 ON TESTER</t>
        </r>
      </text>
    </comment>
    <comment ref="X146" authorId="3">
      <text>
        <r>
          <rPr>
            <b/>
            <sz val="9"/>
            <color indexed="81"/>
            <rFont val="Tahoma"/>
            <family val="2"/>
          </rPr>
          <t xml:space="preserve">GALEJ
05/24/2018
</t>
        </r>
        <r>
          <rPr>
            <sz val="9"/>
            <color indexed="81"/>
            <rFont val="Tahoma"/>
            <family val="2"/>
          </rPr>
          <t xml:space="preserve">
NO DPS4 ON TESTER</t>
        </r>
      </text>
    </comment>
    <comment ref="Y146" authorId="3">
      <text>
        <r>
          <rPr>
            <b/>
            <sz val="9"/>
            <color indexed="81"/>
            <rFont val="Tahoma"/>
            <family val="2"/>
          </rPr>
          <t xml:space="preserve">GALEJ
05/24/2018
</t>
        </r>
        <r>
          <rPr>
            <sz val="9"/>
            <color indexed="81"/>
            <rFont val="Tahoma"/>
            <family val="2"/>
          </rPr>
          <t xml:space="preserve">
NO DPS4 ON TESTER</t>
        </r>
      </text>
    </comment>
    <comment ref="AA146" authorId="3">
      <text>
        <r>
          <rPr>
            <b/>
            <sz val="9"/>
            <color indexed="81"/>
            <rFont val="Tahoma"/>
            <family val="2"/>
          </rPr>
          <t xml:space="preserve">GALEJ
05/24/2018
</t>
        </r>
        <r>
          <rPr>
            <sz val="9"/>
            <color indexed="81"/>
            <rFont val="Tahoma"/>
            <family val="2"/>
          </rPr>
          <t xml:space="preserve">
NO DPS4 ON TESTER</t>
        </r>
      </text>
    </comment>
    <comment ref="AB146" authorId="3">
      <text>
        <r>
          <rPr>
            <b/>
            <sz val="9"/>
            <color indexed="81"/>
            <rFont val="Tahoma"/>
            <family val="2"/>
          </rPr>
          <t xml:space="preserve">GALEJ
05/24/2018
</t>
        </r>
        <r>
          <rPr>
            <sz val="9"/>
            <color indexed="81"/>
            <rFont val="Tahoma"/>
            <family val="2"/>
          </rPr>
          <t xml:space="preserve">
NO DPS4 ON TESTER</t>
        </r>
      </text>
    </comment>
    <comment ref="AC146" authorId="3">
      <text>
        <r>
          <rPr>
            <b/>
            <sz val="9"/>
            <color indexed="81"/>
            <rFont val="Tahoma"/>
            <family val="2"/>
          </rPr>
          <t xml:space="preserve">GALEJ
05/24/2018
</t>
        </r>
        <r>
          <rPr>
            <sz val="9"/>
            <color indexed="81"/>
            <rFont val="Tahoma"/>
            <family val="2"/>
          </rPr>
          <t xml:space="preserve">
NO DPS4 ON TESTER</t>
        </r>
      </text>
    </comment>
    <comment ref="AD146" authorId="3">
      <text>
        <r>
          <rPr>
            <b/>
            <sz val="9"/>
            <color indexed="81"/>
            <rFont val="Tahoma"/>
            <family val="2"/>
          </rPr>
          <t xml:space="preserve">GALEJ
05/24/2018
</t>
        </r>
        <r>
          <rPr>
            <sz val="9"/>
            <color indexed="81"/>
            <rFont val="Tahoma"/>
            <family val="2"/>
          </rPr>
          <t xml:space="preserve">
NO DPS4 ON TESTER</t>
        </r>
      </text>
    </comment>
    <comment ref="AE146" authorId="3">
      <text>
        <r>
          <rPr>
            <b/>
            <sz val="9"/>
            <color indexed="81"/>
            <rFont val="Tahoma"/>
            <family val="2"/>
          </rPr>
          <t xml:space="preserve">GALEJ
05/24/2018
</t>
        </r>
        <r>
          <rPr>
            <sz val="9"/>
            <color indexed="81"/>
            <rFont val="Tahoma"/>
            <family val="2"/>
          </rPr>
          <t xml:space="preserve">
NO DPS4 ON TESTER</t>
        </r>
      </text>
    </comment>
    <comment ref="AF146" authorId="2">
      <text>
        <r>
          <rPr>
            <b/>
            <sz val="9"/>
            <color indexed="81"/>
            <rFont val="Tahoma"/>
            <family val="2"/>
          </rPr>
          <t>EESGU:
08/31/2018
DMAS error - not enough vector memory</t>
        </r>
      </text>
    </comment>
    <comment ref="H147" authorId="3">
      <text>
        <r>
          <rPr>
            <b/>
            <sz val="9"/>
            <color indexed="81"/>
            <rFont val="Tahoma"/>
            <family val="2"/>
          </rPr>
          <t xml:space="preserve">FZARA:
05/13/17
2 of 2 PASSED
</t>
        </r>
        <r>
          <rPr>
            <sz val="9"/>
            <color indexed="81"/>
            <rFont val="Tahoma"/>
            <family val="2"/>
          </rPr>
          <t xml:space="preserve">
DEVICE - 461B_FT1_30
REVISION - 1200
PACKAGE - UD20144
LOABOARD - TELB041686
ILN - 3655390
TESTER - HP24</t>
        </r>
      </text>
    </comment>
    <comment ref="K147" authorId="3">
      <text>
        <r>
          <rPr>
            <b/>
            <sz val="9"/>
            <color indexed="81"/>
            <rFont val="Tahoma"/>
            <family val="2"/>
          </rPr>
          <t xml:space="preserve">as per wrt
05/26/2018
2 of 2 PASSED
</t>
        </r>
        <r>
          <rPr>
            <sz val="9"/>
            <color indexed="81"/>
            <rFont val="Tahoma"/>
            <family val="2"/>
          </rPr>
          <t xml:space="preserve">
DEVICE - 461B_FT1_30
REVISION - 1202
PACKAGE - UD20144
LOABOARD - 0022509A-1
ILN - 4681715
TESTER - HP22</t>
        </r>
      </text>
    </comment>
    <comment ref="O147" authorId="3">
      <text>
        <r>
          <rPr>
            <b/>
            <sz val="9"/>
            <color indexed="81"/>
            <rFont val="Tahoma"/>
            <family val="2"/>
          </rPr>
          <t xml:space="preserve">GALEJ
05/24/2018
</t>
        </r>
        <r>
          <rPr>
            <sz val="9"/>
            <color indexed="81"/>
            <rFont val="Tahoma"/>
            <family val="2"/>
          </rPr>
          <t xml:space="preserve">
NO DPS4 ON TESTER</t>
        </r>
      </text>
    </comment>
    <comment ref="P147" authorId="3">
      <text>
        <r>
          <rPr>
            <b/>
            <sz val="9"/>
            <color indexed="81"/>
            <rFont val="Tahoma"/>
            <family val="2"/>
          </rPr>
          <t xml:space="preserve">GALEJ
05/24/2018
</t>
        </r>
        <r>
          <rPr>
            <sz val="9"/>
            <color indexed="81"/>
            <rFont val="Tahoma"/>
            <family val="2"/>
          </rPr>
          <t xml:space="preserve">
NO DPS4 ON TESTER</t>
        </r>
      </text>
    </comment>
    <comment ref="Q147" authorId="3">
      <text>
        <r>
          <rPr>
            <b/>
            <sz val="9"/>
            <color indexed="81"/>
            <rFont val="Tahoma"/>
            <family val="2"/>
          </rPr>
          <t xml:space="preserve">GALEJ
05/24/2018
</t>
        </r>
        <r>
          <rPr>
            <sz val="9"/>
            <color indexed="81"/>
            <rFont val="Tahoma"/>
            <family val="2"/>
          </rPr>
          <t xml:space="preserve">
NO DPS4 ON TESTER</t>
        </r>
      </text>
    </comment>
    <comment ref="R147" authorId="3">
      <text>
        <r>
          <rPr>
            <b/>
            <sz val="9"/>
            <color indexed="81"/>
            <rFont val="Tahoma"/>
            <family val="2"/>
          </rPr>
          <t xml:space="preserve">GALEJ
05/24/2018
</t>
        </r>
        <r>
          <rPr>
            <sz val="9"/>
            <color indexed="81"/>
            <rFont val="Tahoma"/>
            <family val="2"/>
          </rPr>
          <t xml:space="preserve">
NO DPS4 ON TESTER</t>
        </r>
      </text>
    </comment>
    <comment ref="S147" authorId="3">
      <text>
        <r>
          <rPr>
            <b/>
            <sz val="9"/>
            <color indexed="81"/>
            <rFont val="Tahoma"/>
            <family val="2"/>
          </rPr>
          <t xml:space="preserve">GALEJ
05/24/2018
</t>
        </r>
        <r>
          <rPr>
            <sz val="9"/>
            <color indexed="81"/>
            <rFont val="Tahoma"/>
            <family val="2"/>
          </rPr>
          <t xml:space="preserve">
NO DPS4 ON TESTER</t>
        </r>
      </text>
    </comment>
    <comment ref="T147" authorId="3">
      <text>
        <r>
          <rPr>
            <b/>
            <sz val="9"/>
            <color indexed="81"/>
            <rFont val="Tahoma"/>
            <family val="2"/>
          </rPr>
          <t xml:space="preserve">GALEJ
05/24/2018
</t>
        </r>
        <r>
          <rPr>
            <sz val="9"/>
            <color indexed="81"/>
            <rFont val="Tahoma"/>
            <family val="2"/>
          </rPr>
          <t xml:space="preserve">
NO DPS4 ON TESTER</t>
        </r>
      </text>
    </comment>
    <comment ref="U147" authorId="3">
      <text>
        <r>
          <rPr>
            <b/>
            <sz val="9"/>
            <color indexed="81"/>
            <rFont val="Tahoma"/>
            <family val="2"/>
          </rPr>
          <t xml:space="preserve">GALEJ
05/24/2018
</t>
        </r>
        <r>
          <rPr>
            <sz val="9"/>
            <color indexed="81"/>
            <rFont val="Tahoma"/>
            <family val="2"/>
          </rPr>
          <t xml:space="preserve">
NO DPS4 ON TESTER</t>
        </r>
      </text>
    </comment>
    <comment ref="V147" authorId="3">
      <text>
        <r>
          <rPr>
            <b/>
            <sz val="9"/>
            <color indexed="81"/>
            <rFont val="Tahoma"/>
            <family val="2"/>
          </rPr>
          <t xml:space="preserve">GALEJ
05/24/2018
</t>
        </r>
        <r>
          <rPr>
            <sz val="9"/>
            <color indexed="81"/>
            <rFont val="Tahoma"/>
            <family val="2"/>
          </rPr>
          <t xml:space="preserve">
NO DPS4 ON TESTER</t>
        </r>
      </text>
    </comment>
    <comment ref="W147" authorId="3">
      <text>
        <r>
          <rPr>
            <b/>
            <sz val="9"/>
            <color indexed="81"/>
            <rFont val="Tahoma"/>
            <family val="2"/>
          </rPr>
          <t xml:space="preserve">GALEJ
05/24/2018
</t>
        </r>
        <r>
          <rPr>
            <sz val="9"/>
            <color indexed="81"/>
            <rFont val="Tahoma"/>
            <family val="2"/>
          </rPr>
          <t xml:space="preserve">
NO DPS4 ON TESTER</t>
        </r>
      </text>
    </comment>
    <comment ref="X147" authorId="3">
      <text>
        <r>
          <rPr>
            <b/>
            <sz val="9"/>
            <color indexed="81"/>
            <rFont val="Tahoma"/>
            <family val="2"/>
          </rPr>
          <t xml:space="preserve">GALEJ
05/24/2018
</t>
        </r>
        <r>
          <rPr>
            <sz val="9"/>
            <color indexed="81"/>
            <rFont val="Tahoma"/>
            <family val="2"/>
          </rPr>
          <t xml:space="preserve">
NO DPS4 ON TESTER</t>
        </r>
      </text>
    </comment>
    <comment ref="Y147" authorId="3">
      <text>
        <r>
          <rPr>
            <b/>
            <sz val="9"/>
            <color indexed="81"/>
            <rFont val="Tahoma"/>
            <family val="2"/>
          </rPr>
          <t xml:space="preserve">GALEJ
05/24/2018
</t>
        </r>
        <r>
          <rPr>
            <sz val="9"/>
            <color indexed="81"/>
            <rFont val="Tahoma"/>
            <family val="2"/>
          </rPr>
          <t xml:space="preserve">
NO DPS4 ON TESTER</t>
        </r>
      </text>
    </comment>
    <comment ref="AA147" authorId="3">
      <text>
        <r>
          <rPr>
            <b/>
            <sz val="9"/>
            <color indexed="81"/>
            <rFont val="Tahoma"/>
            <family val="2"/>
          </rPr>
          <t xml:space="preserve">GALEJ
05/24/2018
</t>
        </r>
        <r>
          <rPr>
            <sz val="9"/>
            <color indexed="81"/>
            <rFont val="Tahoma"/>
            <family val="2"/>
          </rPr>
          <t xml:space="preserve">
NO DPS4 ON TESTER</t>
        </r>
      </text>
    </comment>
    <comment ref="AB147" authorId="3">
      <text>
        <r>
          <rPr>
            <b/>
            <sz val="9"/>
            <color indexed="81"/>
            <rFont val="Tahoma"/>
            <family val="2"/>
          </rPr>
          <t xml:space="preserve">GALEJ
05/24/2018
</t>
        </r>
        <r>
          <rPr>
            <sz val="9"/>
            <color indexed="81"/>
            <rFont val="Tahoma"/>
            <family val="2"/>
          </rPr>
          <t xml:space="preserve">
NO DPS4 ON TESTER</t>
        </r>
      </text>
    </comment>
    <comment ref="AC147" authorId="3">
      <text>
        <r>
          <rPr>
            <b/>
            <sz val="9"/>
            <color indexed="81"/>
            <rFont val="Tahoma"/>
            <family val="2"/>
          </rPr>
          <t xml:space="preserve">GALEJ
05/24/2018
</t>
        </r>
        <r>
          <rPr>
            <sz val="9"/>
            <color indexed="81"/>
            <rFont val="Tahoma"/>
            <family val="2"/>
          </rPr>
          <t xml:space="preserve">
NO DPS4 ON TESTER</t>
        </r>
      </text>
    </comment>
    <comment ref="AD147" authorId="3">
      <text>
        <r>
          <rPr>
            <b/>
            <sz val="9"/>
            <color indexed="81"/>
            <rFont val="Tahoma"/>
            <family val="2"/>
          </rPr>
          <t xml:space="preserve">GALEJ
05/24/2018
</t>
        </r>
        <r>
          <rPr>
            <sz val="9"/>
            <color indexed="81"/>
            <rFont val="Tahoma"/>
            <family val="2"/>
          </rPr>
          <t xml:space="preserve">
NO DPS4 ON TESTER</t>
        </r>
      </text>
    </comment>
    <comment ref="AE147" authorId="3">
      <text>
        <r>
          <rPr>
            <b/>
            <sz val="9"/>
            <color indexed="81"/>
            <rFont val="Tahoma"/>
            <family val="2"/>
          </rPr>
          <t xml:space="preserve">GALEJ
05/24/2018
</t>
        </r>
        <r>
          <rPr>
            <sz val="9"/>
            <color indexed="81"/>
            <rFont val="Tahoma"/>
            <family val="2"/>
          </rPr>
          <t xml:space="preserve">
NO DPS4 ON TESTER</t>
        </r>
      </text>
    </comment>
    <comment ref="F148" authorId="3">
      <text>
        <r>
          <rPr>
            <b/>
            <sz val="9"/>
            <color indexed="81"/>
            <rFont val="Tahoma"/>
            <family val="2"/>
          </rPr>
          <t xml:space="preserve">JVILL: </t>
        </r>
        <r>
          <rPr>
            <sz val="9"/>
            <color indexed="81"/>
            <rFont val="Tahoma"/>
            <family val="2"/>
          </rPr>
          <t xml:space="preserve">
2/2 PASSED
REV- FT 1202 /  QA 1003
LB: 0026348-1
ILN - 4601667</t>
        </r>
      </text>
    </comment>
    <comment ref="I148" authorId="3">
      <text>
        <r>
          <rPr>
            <b/>
            <sz val="9"/>
            <color indexed="81"/>
            <rFont val="Tahoma"/>
            <family val="2"/>
          </rPr>
          <t>FZARA:</t>
        </r>
        <r>
          <rPr>
            <sz val="9"/>
            <color indexed="81"/>
            <rFont val="Tahoma"/>
            <family val="2"/>
          </rPr>
          <t xml:space="preserve">
2/2 PASSED
REV- 1000
LB  - TELB047280
ILN - 3408666</t>
        </r>
      </text>
    </comment>
    <comment ref="J148" authorId="2">
      <text>
        <r>
          <rPr>
            <b/>
            <sz val="9"/>
            <color indexed="81"/>
            <rFont val="Tahoma"/>
            <family val="2"/>
          </rPr>
          <t>GALEJ
2/2 sites PASSED per TSV - 01/06/2018
PDL     : C1 07 169
TP        : 461B_FT1_30
REV     : 1201
LB        : 0039942-1
ILN       : 4320153</t>
        </r>
      </text>
    </comment>
    <comment ref="F149" authorId="6">
      <text>
        <r>
          <rPr>
            <b/>
            <sz val="9"/>
            <color indexed="81"/>
            <rFont val="Tahoma"/>
            <family val="2"/>
          </rPr>
          <t>DAN C: 10/16 PASSED 4/4 sites</t>
        </r>
        <r>
          <rPr>
            <sz val="9"/>
            <color indexed="81"/>
            <rFont val="Tahoma"/>
            <family val="2"/>
          </rPr>
          <t xml:space="preserve">
</t>
        </r>
      </text>
    </comment>
    <comment ref="G149" authorId="7">
      <text>
        <r>
          <rPr>
            <b/>
            <sz val="9"/>
            <color indexed="81"/>
            <rFont val="Tahoma"/>
            <family val="2"/>
          </rPr>
          <t>PASCM:</t>
        </r>
        <r>
          <rPr>
            <sz val="9"/>
            <color indexed="81"/>
            <rFont val="Tahoma"/>
            <family val="2"/>
          </rPr>
          <t xml:space="preserve">
Failure: GET_ENOB
LB: TEMPTELB046314/0025661
</t>
        </r>
      </text>
    </comment>
    <comment ref="I149" authorId="6">
      <text>
        <r>
          <rPr>
            <b/>
            <sz val="9"/>
            <color indexed="81"/>
            <rFont val="Tahoma"/>
            <family val="2"/>
          </rPr>
          <t>PDAME:
4/25/2017
Lot: 3630129
TP: 462Y_FT1_30 rev1100
LB:  0025661-2
Passed 4/4 sites</t>
        </r>
        <r>
          <rPr>
            <sz val="9"/>
            <color indexed="81"/>
            <rFont val="Tahoma"/>
            <family val="2"/>
          </rPr>
          <t xml:space="preserve">
</t>
        </r>
      </text>
    </comment>
    <comment ref="J149" authorId="11">
      <text>
        <r>
          <rPr>
            <b/>
            <sz val="9"/>
            <color indexed="81"/>
            <rFont val="Tahoma"/>
            <family val="2"/>
          </rPr>
          <t>Paul Dean Albert Mendoza:</t>
        </r>
        <r>
          <rPr>
            <sz val="9"/>
            <color indexed="81"/>
            <rFont val="Tahoma"/>
            <family val="2"/>
          </rPr>
          <t xml:space="preserve">
11/26/2017
Lot:  Prod lot 4153321
TP:  462Y_FT1_30 rev 1100
LB:   0025661-1
Passed 4/4</t>
        </r>
      </text>
    </comment>
    <comment ref="K149" authorId="3">
      <text>
        <r>
          <rPr>
            <b/>
            <sz val="9"/>
            <color indexed="81"/>
            <rFont val="Tahoma"/>
            <family val="2"/>
          </rPr>
          <t>CAMES:</t>
        </r>
        <r>
          <rPr>
            <sz val="9"/>
            <color indexed="81"/>
            <rFont val="Tahoma"/>
            <family val="2"/>
          </rPr>
          <t xml:space="preserve">
3/12/2017 - 4 out of 4 sites passed consistently
REV- 0009
LB  - 0025661-1
ILN - 03427397</t>
        </r>
      </text>
    </comment>
    <comment ref="L149" authorId="11">
      <text>
        <r>
          <rPr>
            <b/>
            <sz val="9"/>
            <color indexed="81"/>
            <rFont val="Tahoma"/>
            <family val="2"/>
          </rPr>
          <t>Paul Dean Albert Mendoza:</t>
        </r>
        <r>
          <rPr>
            <sz val="9"/>
            <color indexed="81"/>
            <rFont val="Tahoma"/>
            <family val="2"/>
          </rPr>
          <t xml:space="preserve">
3/29/2018
Lot: 3550395
TP: 462Y_FT1_30 rev0009
LB: 0022766-1
4/4 sites</t>
        </r>
      </text>
    </comment>
    <comment ref="O149" authorId="11">
      <text>
        <r>
          <rPr>
            <b/>
            <sz val="9"/>
            <color indexed="81"/>
            <rFont val="Tahoma"/>
            <family val="2"/>
          </rPr>
          <t>Paul Dean Albert Mendoza:</t>
        </r>
        <r>
          <rPr>
            <sz val="9"/>
            <color indexed="81"/>
            <rFont val="Tahoma"/>
            <family val="2"/>
          </rPr>
          <t xml:space="preserve">
5/23/2018
# of DPS insufficient.
</t>
        </r>
      </text>
    </comment>
    <comment ref="P149" authorId="11">
      <text>
        <r>
          <rPr>
            <b/>
            <sz val="9"/>
            <color indexed="81"/>
            <rFont val="Tahoma"/>
            <family val="2"/>
          </rPr>
          <t>Paul Dean Albert Mendoza:</t>
        </r>
        <r>
          <rPr>
            <sz val="9"/>
            <color indexed="81"/>
            <rFont val="Tahoma"/>
            <family val="2"/>
          </rPr>
          <t xml:space="preserve">
5/23/2018
# of DPS insufficient.
</t>
        </r>
      </text>
    </comment>
    <comment ref="Q149" authorId="11">
      <text>
        <r>
          <rPr>
            <b/>
            <sz val="9"/>
            <color indexed="81"/>
            <rFont val="Tahoma"/>
            <family val="2"/>
          </rPr>
          <t>Paul Dean Albert Mendoza:</t>
        </r>
        <r>
          <rPr>
            <sz val="9"/>
            <color indexed="81"/>
            <rFont val="Tahoma"/>
            <family val="2"/>
          </rPr>
          <t xml:space="preserve">
5/23/2018
# of DPS insufficient.
</t>
        </r>
      </text>
    </comment>
    <comment ref="R149" authorId="11">
      <text>
        <r>
          <rPr>
            <b/>
            <sz val="9"/>
            <color indexed="81"/>
            <rFont val="Tahoma"/>
            <family val="2"/>
          </rPr>
          <t>Paul Dean Albert Mendoza:</t>
        </r>
        <r>
          <rPr>
            <sz val="9"/>
            <color indexed="81"/>
            <rFont val="Tahoma"/>
            <family val="2"/>
          </rPr>
          <t xml:space="preserve">
5/23/2018
# of DPS insufficient.
</t>
        </r>
      </text>
    </comment>
    <comment ref="S149" authorId="11">
      <text>
        <r>
          <rPr>
            <b/>
            <sz val="9"/>
            <color indexed="81"/>
            <rFont val="Tahoma"/>
            <family val="2"/>
          </rPr>
          <t>Paul Dean Albert Mendoza:</t>
        </r>
        <r>
          <rPr>
            <sz val="9"/>
            <color indexed="81"/>
            <rFont val="Tahoma"/>
            <family val="2"/>
          </rPr>
          <t xml:space="preserve">
5/23/2018
# of DPS insufficient.
</t>
        </r>
      </text>
    </comment>
    <comment ref="T149" authorId="11">
      <text>
        <r>
          <rPr>
            <b/>
            <sz val="9"/>
            <color indexed="81"/>
            <rFont val="Tahoma"/>
            <family val="2"/>
          </rPr>
          <t>Paul Dean Albert Mendoza:</t>
        </r>
        <r>
          <rPr>
            <sz val="9"/>
            <color indexed="81"/>
            <rFont val="Tahoma"/>
            <family val="2"/>
          </rPr>
          <t xml:space="preserve">
5/23/2018
# of DPS insufficient.
</t>
        </r>
      </text>
    </comment>
    <comment ref="U149" authorId="11">
      <text>
        <r>
          <rPr>
            <b/>
            <sz val="9"/>
            <color indexed="81"/>
            <rFont val="Tahoma"/>
            <family val="2"/>
          </rPr>
          <t>Paul Dean Albert Mendoza:</t>
        </r>
        <r>
          <rPr>
            <sz val="9"/>
            <color indexed="81"/>
            <rFont val="Tahoma"/>
            <family val="2"/>
          </rPr>
          <t xml:space="preserve">
5/23/2018
# of DPS insufficient.
</t>
        </r>
      </text>
    </comment>
    <comment ref="V149" authorId="11">
      <text>
        <r>
          <rPr>
            <b/>
            <sz val="9"/>
            <color indexed="81"/>
            <rFont val="Tahoma"/>
            <family val="2"/>
          </rPr>
          <t>Paul Dean Albert Mendoza:</t>
        </r>
        <r>
          <rPr>
            <sz val="9"/>
            <color indexed="81"/>
            <rFont val="Tahoma"/>
            <family val="2"/>
          </rPr>
          <t xml:space="preserve">
5/23/2018
# of DPS insufficient.
</t>
        </r>
      </text>
    </comment>
    <comment ref="W149" authorId="11">
      <text>
        <r>
          <rPr>
            <b/>
            <sz val="9"/>
            <color indexed="81"/>
            <rFont val="Tahoma"/>
            <family val="2"/>
          </rPr>
          <t>Paul Dean Albert Mendoza:</t>
        </r>
        <r>
          <rPr>
            <sz val="9"/>
            <color indexed="81"/>
            <rFont val="Tahoma"/>
            <family val="2"/>
          </rPr>
          <t xml:space="preserve">
5/23/2018
# of DPS insufficient.
</t>
        </r>
      </text>
    </comment>
    <comment ref="X149" authorId="3">
      <text>
        <r>
          <rPr>
            <b/>
            <sz val="9"/>
            <color indexed="81"/>
            <rFont val="Tahoma"/>
            <family val="2"/>
          </rPr>
          <t>FZARA:</t>
        </r>
        <r>
          <rPr>
            <sz val="9"/>
            <color indexed="81"/>
            <rFont val="Tahoma"/>
            <family val="2"/>
          </rPr>
          <t xml:space="preserve">
NO DPS4 ON TESTER</t>
        </r>
      </text>
    </comment>
    <comment ref="Y149" authorId="3">
      <text>
        <r>
          <rPr>
            <b/>
            <sz val="9"/>
            <color indexed="81"/>
            <rFont val="Tahoma"/>
            <family val="2"/>
          </rPr>
          <t>FZARA:</t>
        </r>
        <r>
          <rPr>
            <sz val="9"/>
            <color indexed="81"/>
            <rFont val="Tahoma"/>
            <family val="2"/>
          </rPr>
          <t xml:space="preserve">
NO DPS4 ON TESTER</t>
        </r>
      </text>
    </comment>
    <comment ref="AA149" authorId="3">
      <text>
        <r>
          <rPr>
            <b/>
            <sz val="9"/>
            <color indexed="81"/>
            <rFont val="Tahoma"/>
            <family val="2"/>
          </rPr>
          <t>FZARA:</t>
        </r>
        <r>
          <rPr>
            <sz val="9"/>
            <color indexed="81"/>
            <rFont val="Tahoma"/>
            <family val="2"/>
          </rPr>
          <t xml:space="preserve">
NO DPS4 ON TESTER</t>
        </r>
      </text>
    </comment>
    <comment ref="AB149" authorId="3">
      <text>
        <r>
          <rPr>
            <b/>
            <sz val="9"/>
            <color indexed="81"/>
            <rFont val="Tahoma"/>
            <family val="2"/>
          </rPr>
          <t>FZARA:</t>
        </r>
        <r>
          <rPr>
            <sz val="9"/>
            <color indexed="81"/>
            <rFont val="Tahoma"/>
            <family val="2"/>
          </rPr>
          <t xml:space="preserve">
NO DPS4 ON TESTER</t>
        </r>
      </text>
    </comment>
    <comment ref="AC149" authorId="3">
      <text>
        <r>
          <rPr>
            <b/>
            <sz val="9"/>
            <color indexed="81"/>
            <rFont val="Tahoma"/>
            <family val="2"/>
          </rPr>
          <t>FZARA:</t>
        </r>
        <r>
          <rPr>
            <sz val="9"/>
            <color indexed="81"/>
            <rFont val="Tahoma"/>
            <family val="2"/>
          </rPr>
          <t xml:space="preserve">
NO DPS4 ON TESTER</t>
        </r>
      </text>
    </comment>
    <comment ref="AD149" authorId="3">
      <text>
        <r>
          <rPr>
            <b/>
            <sz val="9"/>
            <color indexed="81"/>
            <rFont val="Tahoma"/>
            <family val="2"/>
          </rPr>
          <t>FZARA:</t>
        </r>
        <r>
          <rPr>
            <sz val="9"/>
            <color indexed="81"/>
            <rFont val="Tahoma"/>
            <family val="2"/>
          </rPr>
          <t xml:space="preserve">
NO DPS4 ON TESTER</t>
        </r>
      </text>
    </comment>
    <comment ref="AE149" authorId="3">
      <text>
        <r>
          <rPr>
            <b/>
            <sz val="9"/>
            <color indexed="81"/>
            <rFont val="Tahoma"/>
            <family val="2"/>
          </rPr>
          <t>FZARA:</t>
        </r>
        <r>
          <rPr>
            <sz val="9"/>
            <color indexed="81"/>
            <rFont val="Tahoma"/>
            <family val="2"/>
          </rPr>
          <t xml:space="preserve">
NO DPS4 ON TESTER</t>
        </r>
      </text>
    </comment>
    <comment ref="F150" authorId="6">
      <text>
        <r>
          <rPr>
            <b/>
            <sz val="9"/>
            <color indexed="81"/>
            <rFont val="Tahoma"/>
            <family val="2"/>
          </rPr>
          <t>PDAME:
1/12/2018
Lot: 4328078
TP: 462Y_FT1_30 rev1100
LB: 0025662-1
PASSED 8/8 sites</t>
        </r>
        <r>
          <rPr>
            <sz val="9"/>
            <color indexed="81"/>
            <rFont val="Tahoma"/>
            <family val="2"/>
          </rPr>
          <t xml:space="preserve">
</t>
        </r>
      </text>
    </comment>
    <comment ref="H150" authorId="6">
      <text>
        <r>
          <rPr>
            <b/>
            <sz val="9"/>
            <color indexed="81"/>
            <rFont val="Tahoma"/>
            <family val="2"/>
          </rPr>
          <t>FZARA:
07/28/2018   
6 out of 8 sites passing consistently during dynamic run   
TESTER - HP24   
PDL - C1 05 064
TP - 462Y_FT1_30
REV - 1100
LB -  0025662-1
ILN - 4833034
site1 - SB275 pk_CFLD0_VOUT (device failure) 
site2 - PASS
site3 - PASS
site4 - PASS
site5 - PASS
site6 - PASS
site7 - SB124 DAC1_PROD_PAR (over rejection 50% rate)
site8 - PASS
site 1 affected pin - pb3
site 7 affected pin - 
-------- DNL_MAX@@[1]: FAILED --------------------------------------------------
DNL_MAX@@[1]: FAILED
Pass/Fail Limits: [-3.000000  ,    3.000000  ]
-------- Pin Results -----------------------------------------------------------
          (null) FAILED  3.509263  
=======================================
EESGU:
7/27/2018
Lot: CORREL
TP: 462Y_FT1_30 rev1100
LB: c
PASSED 8/8 sites</t>
        </r>
        <r>
          <rPr>
            <sz val="9"/>
            <color indexed="81"/>
            <rFont val="Tahoma"/>
            <family val="2"/>
          </rPr>
          <t xml:space="preserve">
</t>
        </r>
      </text>
    </comment>
    <comment ref="O150" authorId="11">
      <text>
        <r>
          <rPr>
            <b/>
            <sz val="9"/>
            <color indexed="81"/>
            <rFont val="Tahoma"/>
            <family val="2"/>
          </rPr>
          <t>Paul Dean Albert Mendoza:</t>
        </r>
        <r>
          <rPr>
            <sz val="9"/>
            <color indexed="81"/>
            <rFont val="Tahoma"/>
            <family val="2"/>
          </rPr>
          <t xml:space="preserve">
5/23/2018
# of DPS insufficient.
</t>
        </r>
      </text>
    </comment>
    <comment ref="P150" authorId="11">
      <text>
        <r>
          <rPr>
            <b/>
            <sz val="9"/>
            <color indexed="81"/>
            <rFont val="Tahoma"/>
            <family val="2"/>
          </rPr>
          <t>Paul Dean Albert Mendoza:</t>
        </r>
        <r>
          <rPr>
            <sz val="9"/>
            <color indexed="81"/>
            <rFont val="Tahoma"/>
            <family val="2"/>
          </rPr>
          <t xml:space="preserve">
5/23/2018
# of DPS insufficient.
</t>
        </r>
      </text>
    </comment>
    <comment ref="Q150" authorId="11">
      <text>
        <r>
          <rPr>
            <b/>
            <sz val="9"/>
            <color indexed="81"/>
            <rFont val="Tahoma"/>
            <family val="2"/>
          </rPr>
          <t>Paul Dean Albert Mendoza:</t>
        </r>
        <r>
          <rPr>
            <sz val="9"/>
            <color indexed="81"/>
            <rFont val="Tahoma"/>
            <family val="2"/>
          </rPr>
          <t xml:space="preserve">
5/23/2018
# of DPS insufficient.
</t>
        </r>
      </text>
    </comment>
    <comment ref="R150" authorId="11">
      <text>
        <r>
          <rPr>
            <b/>
            <sz val="9"/>
            <color indexed="81"/>
            <rFont val="Tahoma"/>
            <family val="2"/>
          </rPr>
          <t>Paul Dean Albert Mendoza:</t>
        </r>
        <r>
          <rPr>
            <sz val="9"/>
            <color indexed="81"/>
            <rFont val="Tahoma"/>
            <family val="2"/>
          </rPr>
          <t xml:space="preserve">
5/23/2018
# of DPS insufficient.
</t>
        </r>
      </text>
    </comment>
    <comment ref="S150" authorId="11">
      <text>
        <r>
          <rPr>
            <b/>
            <sz val="9"/>
            <color indexed="81"/>
            <rFont val="Tahoma"/>
            <family val="2"/>
          </rPr>
          <t>Paul Dean Albert Mendoza:</t>
        </r>
        <r>
          <rPr>
            <sz val="9"/>
            <color indexed="81"/>
            <rFont val="Tahoma"/>
            <family val="2"/>
          </rPr>
          <t xml:space="preserve">
5/23/2018
# of DPS insufficient.
</t>
        </r>
      </text>
    </comment>
    <comment ref="T150" authorId="11">
      <text>
        <r>
          <rPr>
            <b/>
            <sz val="9"/>
            <color indexed="81"/>
            <rFont val="Tahoma"/>
            <family val="2"/>
          </rPr>
          <t>Paul Dean Albert Mendoza:</t>
        </r>
        <r>
          <rPr>
            <sz val="9"/>
            <color indexed="81"/>
            <rFont val="Tahoma"/>
            <family val="2"/>
          </rPr>
          <t xml:space="preserve">
5/23/2018
# of DPS insufficient.
</t>
        </r>
      </text>
    </comment>
    <comment ref="U150" authorId="11">
      <text>
        <r>
          <rPr>
            <b/>
            <sz val="9"/>
            <color indexed="81"/>
            <rFont val="Tahoma"/>
            <family val="2"/>
          </rPr>
          <t>Paul Dean Albert Mendoza:</t>
        </r>
        <r>
          <rPr>
            <sz val="9"/>
            <color indexed="81"/>
            <rFont val="Tahoma"/>
            <family val="2"/>
          </rPr>
          <t xml:space="preserve">
5/23/2018
# of DPS insufficient.
</t>
        </r>
      </text>
    </comment>
    <comment ref="V150" authorId="11">
      <text>
        <r>
          <rPr>
            <b/>
            <sz val="9"/>
            <color indexed="81"/>
            <rFont val="Tahoma"/>
            <family val="2"/>
          </rPr>
          <t>Paul Dean Albert Mendoza:</t>
        </r>
        <r>
          <rPr>
            <sz val="9"/>
            <color indexed="81"/>
            <rFont val="Tahoma"/>
            <family val="2"/>
          </rPr>
          <t xml:space="preserve">
5/23/2018
# of DPS insufficient.
</t>
        </r>
      </text>
    </comment>
    <comment ref="W150" authorId="11">
      <text>
        <r>
          <rPr>
            <b/>
            <sz val="9"/>
            <color indexed="81"/>
            <rFont val="Tahoma"/>
            <family val="2"/>
          </rPr>
          <t>Paul Dean Albert Mendoza:</t>
        </r>
        <r>
          <rPr>
            <sz val="9"/>
            <color indexed="81"/>
            <rFont val="Tahoma"/>
            <family val="2"/>
          </rPr>
          <t xml:space="preserve">
5/23/2018
# of DPS insufficient.
</t>
        </r>
      </text>
    </comment>
    <comment ref="X150" authorId="3">
      <text>
        <r>
          <rPr>
            <b/>
            <sz val="9"/>
            <color indexed="81"/>
            <rFont val="Tahoma"/>
            <family val="2"/>
          </rPr>
          <t>FZARA:</t>
        </r>
        <r>
          <rPr>
            <sz val="9"/>
            <color indexed="81"/>
            <rFont val="Tahoma"/>
            <family val="2"/>
          </rPr>
          <t xml:space="preserve">
NO DPS4 ON TESTER</t>
        </r>
      </text>
    </comment>
    <comment ref="Y150" authorId="3">
      <text>
        <r>
          <rPr>
            <b/>
            <sz val="9"/>
            <color indexed="81"/>
            <rFont val="Tahoma"/>
            <family val="2"/>
          </rPr>
          <t>FZARA:</t>
        </r>
        <r>
          <rPr>
            <sz val="9"/>
            <color indexed="81"/>
            <rFont val="Tahoma"/>
            <family val="2"/>
          </rPr>
          <t xml:space="preserve">
NO DPS4 ON TESTER</t>
        </r>
      </text>
    </comment>
    <comment ref="AA150" authorId="3">
      <text>
        <r>
          <rPr>
            <b/>
            <sz val="9"/>
            <color indexed="81"/>
            <rFont val="Tahoma"/>
            <family val="2"/>
          </rPr>
          <t>FZARA:</t>
        </r>
        <r>
          <rPr>
            <sz val="9"/>
            <color indexed="81"/>
            <rFont val="Tahoma"/>
            <family val="2"/>
          </rPr>
          <t xml:space="preserve">
NO DPS4 ON TESTER</t>
        </r>
      </text>
    </comment>
    <comment ref="AB150" authorId="3">
      <text>
        <r>
          <rPr>
            <b/>
            <sz val="9"/>
            <color indexed="81"/>
            <rFont val="Tahoma"/>
            <family val="2"/>
          </rPr>
          <t>FZARA:</t>
        </r>
        <r>
          <rPr>
            <sz val="9"/>
            <color indexed="81"/>
            <rFont val="Tahoma"/>
            <family val="2"/>
          </rPr>
          <t xml:space="preserve">
NO DPS4 ON TESTER</t>
        </r>
      </text>
    </comment>
    <comment ref="AC150" authorId="3">
      <text>
        <r>
          <rPr>
            <b/>
            <sz val="9"/>
            <color indexed="81"/>
            <rFont val="Tahoma"/>
            <family val="2"/>
          </rPr>
          <t>FZARA:</t>
        </r>
        <r>
          <rPr>
            <sz val="9"/>
            <color indexed="81"/>
            <rFont val="Tahoma"/>
            <family val="2"/>
          </rPr>
          <t xml:space="preserve">
NO DPS4 ON TESTER</t>
        </r>
      </text>
    </comment>
    <comment ref="AD150" authorId="3">
      <text>
        <r>
          <rPr>
            <b/>
            <sz val="9"/>
            <color indexed="81"/>
            <rFont val="Tahoma"/>
            <family val="2"/>
          </rPr>
          <t>FZARA:</t>
        </r>
        <r>
          <rPr>
            <sz val="9"/>
            <color indexed="81"/>
            <rFont val="Tahoma"/>
            <family val="2"/>
          </rPr>
          <t xml:space="preserve">
NO DPS4 ON TESTER</t>
        </r>
      </text>
    </comment>
    <comment ref="AE150" authorId="3">
      <text>
        <r>
          <rPr>
            <b/>
            <sz val="9"/>
            <color indexed="81"/>
            <rFont val="Tahoma"/>
            <family val="2"/>
          </rPr>
          <t>FZARA:</t>
        </r>
        <r>
          <rPr>
            <sz val="9"/>
            <color indexed="81"/>
            <rFont val="Tahoma"/>
            <family val="2"/>
          </rPr>
          <t xml:space="preserve">
NO DPS4 ON TESTER</t>
        </r>
      </text>
    </comment>
    <comment ref="G151" authorId="6">
      <text>
        <r>
          <rPr>
            <b/>
            <sz val="9"/>
            <color indexed="81"/>
            <rFont val="Tahoma"/>
            <family val="2"/>
          </rPr>
          <t>PDAME:
3/28/2018
Lot:  Prod lot 4596326
TP:  462Y_FT1_30 rev 1100
LB: 0022508A-1
Passed 3/4 sites
Site1:  Passed
Site2: Passed
Site3: Passed
Site4: Intermittent SB98  GET_ENOB_adc</t>
        </r>
      </text>
    </comment>
    <comment ref="J151" authorId="11">
      <text>
        <r>
          <rPr>
            <b/>
            <sz val="9"/>
            <color indexed="81"/>
            <rFont val="Tahoma"/>
            <family val="2"/>
          </rPr>
          <t>Ej Antonio:</t>
        </r>
        <r>
          <rPr>
            <sz val="9"/>
            <color indexed="81"/>
            <rFont val="Tahoma"/>
            <family val="2"/>
          </rPr>
          <t xml:space="preserve">
07/19/2018
Lot: 4797053
TP: 462Y_FT1_30 rev 1100
LB:  0022508A-2
Passed 3/4 sites
Site 1: Passed
Site 2: Intermittent ADC1_FUNC_4co 
Site 3: Passed
Site 4:   SB98  GET_ENOB_adc</t>
        </r>
      </text>
    </comment>
    <comment ref="L151" authorId="11">
      <text>
        <r>
          <rPr>
            <b/>
            <sz val="9"/>
            <color indexed="81"/>
            <rFont val="Tahoma"/>
            <family val="2"/>
          </rPr>
          <t>Paul Dean Albert Mendoza:</t>
        </r>
        <r>
          <rPr>
            <sz val="9"/>
            <color indexed="81"/>
            <rFont val="Tahoma"/>
            <family val="2"/>
          </rPr>
          <t xml:space="preserve">
3/4/2018
Lot: 4539024
TP: 462Y_FT1_30 rev 1100
LB:  0022508A-1
Passed 2/4 sites
Site 1: Passed
Site 2: Passed
Site 3: Passed
Site 4: SB98 GET_ENOB_adc_</t>
        </r>
      </text>
    </comment>
    <comment ref="N151" authorId="11">
      <text>
        <r>
          <rPr>
            <b/>
            <sz val="9"/>
            <color indexed="81"/>
            <rFont val="Tahoma"/>
            <family val="2"/>
          </rPr>
          <t xml:space="preserve">JCORP:
</t>
        </r>
        <r>
          <rPr>
            <sz val="9"/>
            <color indexed="81"/>
            <rFont val="Tahoma"/>
            <family val="2"/>
          </rPr>
          <t xml:space="preserve">
06/18/2018
Lot: 04797053
TP: 462Y_FT1_30 rev 1100
LB:  0022508A-1
Passed 2/4 sites
Site 1: Passed
Site 2: ADC1_FUNC_4co 
Site 3: Passed
Site 4: SB98 GET_ENOB_adc_</t>
        </r>
      </text>
    </comment>
    <comment ref="O151" authorId="11">
      <text>
        <r>
          <rPr>
            <b/>
            <sz val="9"/>
            <color indexed="81"/>
            <rFont val="Tahoma"/>
            <family val="2"/>
          </rPr>
          <t>Paul Dean Albert Mendoza:</t>
        </r>
        <r>
          <rPr>
            <sz val="9"/>
            <color indexed="81"/>
            <rFont val="Tahoma"/>
            <family val="2"/>
          </rPr>
          <t xml:space="preserve">
5/23/2018
# of DPS insufficient.
</t>
        </r>
      </text>
    </comment>
    <comment ref="P151" authorId="11">
      <text>
        <r>
          <rPr>
            <b/>
            <sz val="9"/>
            <color indexed="81"/>
            <rFont val="Tahoma"/>
            <family val="2"/>
          </rPr>
          <t>Paul Dean Albert Mendoza:</t>
        </r>
        <r>
          <rPr>
            <sz val="9"/>
            <color indexed="81"/>
            <rFont val="Tahoma"/>
            <family val="2"/>
          </rPr>
          <t xml:space="preserve">
5/23/2018
# of DPS insufficient.
</t>
        </r>
      </text>
    </comment>
    <comment ref="Q151" authorId="11">
      <text>
        <r>
          <rPr>
            <b/>
            <sz val="9"/>
            <color indexed="81"/>
            <rFont val="Tahoma"/>
            <family val="2"/>
          </rPr>
          <t>Paul Dean Albert Mendoza:</t>
        </r>
        <r>
          <rPr>
            <sz val="9"/>
            <color indexed="81"/>
            <rFont val="Tahoma"/>
            <family val="2"/>
          </rPr>
          <t xml:space="preserve">
5/23/2018
# of DPS insufficient.
</t>
        </r>
      </text>
    </comment>
    <comment ref="R151" authorId="11">
      <text>
        <r>
          <rPr>
            <b/>
            <sz val="9"/>
            <color indexed="81"/>
            <rFont val="Tahoma"/>
            <family val="2"/>
          </rPr>
          <t>Paul Dean Albert Mendoza:</t>
        </r>
        <r>
          <rPr>
            <sz val="9"/>
            <color indexed="81"/>
            <rFont val="Tahoma"/>
            <family val="2"/>
          </rPr>
          <t xml:space="preserve">
5/23/2018
# of DPS insufficient.
</t>
        </r>
      </text>
    </comment>
    <comment ref="S151" authorId="11">
      <text>
        <r>
          <rPr>
            <b/>
            <sz val="9"/>
            <color indexed="81"/>
            <rFont val="Tahoma"/>
            <family val="2"/>
          </rPr>
          <t>Paul Dean Albert Mendoza:</t>
        </r>
        <r>
          <rPr>
            <sz val="9"/>
            <color indexed="81"/>
            <rFont val="Tahoma"/>
            <family val="2"/>
          </rPr>
          <t xml:space="preserve">
5/23/2018
# of DPS insufficient.
</t>
        </r>
      </text>
    </comment>
    <comment ref="T151" authorId="11">
      <text>
        <r>
          <rPr>
            <b/>
            <sz val="9"/>
            <color indexed="81"/>
            <rFont val="Tahoma"/>
            <family val="2"/>
          </rPr>
          <t>Paul Dean Albert Mendoza:</t>
        </r>
        <r>
          <rPr>
            <sz val="9"/>
            <color indexed="81"/>
            <rFont val="Tahoma"/>
            <family val="2"/>
          </rPr>
          <t xml:space="preserve">
5/23/2018
# of DPS insufficient.
</t>
        </r>
      </text>
    </comment>
    <comment ref="U151" authorId="11">
      <text>
        <r>
          <rPr>
            <b/>
            <sz val="9"/>
            <color indexed="81"/>
            <rFont val="Tahoma"/>
            <family val="2"/>
          </rPr>
          <t>Paul Dean Albert Mendoza:</t>
        </r>
        <r>
          <rPr>
            <sz val="9"/>
            <color indexed="81"/>
            <rFont val="Tahoma"/>
            <family val="2"/>
          </rPr>
          <t xml:space="preserve">
5/23/2018
# of DPS insufficient.
</t>
        </r>
      </text>
    </comment>
    <comment ref="V151" authorId="11">
      <text>
        <r>
          <rPr>
            <b/>
            <sz val="9"/>
            <color indexed="81"/>
            <rFont val="Tahoma"/>
            <family val="2"/>
          </rPr>
          <t>Paul Dean Albert Mendoza:</t>
        </r>
        <r>
          <rPr>
            <sz val="9"/>
            <color indexed="81"/>
            <rFont val="Tahoma"/>
            <family val="2"/>
          </rPr>
          <t xml:space="preserve">
5/23/2018
# of DPS insufficient.
</t>
        </r>
      </text>
    </comment>
    <comment ref="W151" authorId="11">
      <text>
        <r>
          <rPr>
            <b/>
            <sz val="9"/>
            <color indexed="81"/>
            <rFont val="Tahoma"/>
            <family val="2"/>
          </rPr>
          <t>Paul Dean Albert Mendoza:</t>
        </r>
        <r>
          <rPr>
            <sz val="9"/>
            <color indexed="81"/>
            <rFont val="Tahoma"/>
            <family val="2"/>
          </rPr>
          <t xml:space="preserve">
5/23/2018
# of DPS insufficient.
</t>
        </r>
      </text>
    </comment>
    <comment ref="X151" authorId="3">
      <text>
        <r>
          <rPr>
            <b/>
            <sz val="9"/>
            <color indexed="81"/>
            <rFont val="Tahoma"/>
            <family val="2"/>
          </rPr>
          <t>FZARA:</t>
        </r>
        <r>
          <rPr>
            <sz val="9"/>
            <color indexed="81"/>
            <rFont val="Tahoma"/>
            <family val="2"/>
          </rPr>
          <t xml:space="preserve">
NO DPS4 ON TESTER</t>
        </r>
      </text>
    </comment>
    <comment ref="Y151" authorId="3">
      <text>
        <r>
          <rPr>
            <b/>
            <sz val="9"/>
            <color indexed="81"/>
            <rFont val="Tahoma"/>
            <family val="2"/>
          </rPr>
          <t>FZARA:</t>
        </r>
        <r>
          <rPr>
            <sz val="9"/>
            <color indexed="81"/>
            <rFont val="Tahoma"/>
            <family val="2"/>
          </rPr>
          <t xml:space="preserve">
NO DPS4 ON TESTER</t>
        </r>
      </text>
    </comment>
    <comment ref="AA151" authorId="3">
      <text>
        <r>
          <rPr>
            <b/>
            <sz val="9"/>
            <color indexed="81"/>
            <rFont val="Tahoma"/>
            <family val="2"/>
          </rPr>
          <t>FZARA:</t>
        </r>
        <r>
          <rPr>
            <sz val="9"/>
            <color indexed="81"/>
            <rFont val="Tahoma"/>
            <family val="2"/>
          </rPr>
          <t xml:space="preserve">
NO DPS4 ON TESTER</t>
        </r>
      </text>
    </comment>
    <comment ref="AB151" authorId="3">
      <text>
        <r>
          <rPr>
            <b/>
            <sz val="9"/>
            <color indexed="81"/>
            <rFont val="Tahoma"/>
            <family val="2"/>
          </rPr>
          <t>FZARA:</t>
        </r>
        <r>
          <rPr>
            <sz val="9"/>
            <color indexed="81"/>
            <rFont val="Tahoma"/>
            <family val="2"/>
          </rPr>
          <t xml:space="preserve">
NO DPS4 ON TESTER</t>
        </r>
      </text>
    </comment>
    <comment ref="AC151" authorId="3">
      <text>
        <r>
          <rPr>
            <b/>
            <sz val="9"/>
            <color indexed="81"/>
            <rFont val="Tahoma"/>
            <family val="2"/>
          </rPr>
          <t>FZARA:</t>
        </r>
        <r>
          <rPr>
            <sz val="9"/>
            <color indexed="81"/>
            <rFont val="Tahoma"/>
            <family val="2"/>
          </rPr>
          <t xml:space="preserve">
NO DPS4 ON TESTER</t>
        </r>
      </text>
    </comment>
    <comment ref="AD151" authorId="3">
      <text>
        <r>
          <rPr>
            <b/>
            <sz val="9"/>
            <color indexed="81"/>
            <rFont val="Tahoma"/>
            <family val="2"/>
          </rPr>
          <t>FZARA:</t>
        </r>
        <r>
          <rPr>
            <sz val="9"/>
            <color indexed="81"/>
            <rFont val="Tahoma"/>
            <family val="2"/>
          </rPr>
          <t xml:space="preserve">
NO DPS4 ON TESTER</t>
        </r>
      </text>
    </comment>
    <comment ref="AE151" authorId="3">
      <text>
        <r>
          <rPr>
            <b/>
            <sz val="9"/>
            <color indexed="81"/>
            <rFont val="Tahoma"/>
            <family val="2"/>
          </rPr>
          <t>FZARA:</t>
        </r>
        <r>
          <rPr>
            <sz val="9"/>
            <color indexed="81"/>
            <rFont val="Tahoma"/>
            <family val="2"/>
          </rPr>
          <t xml:space="preserve">
NO DPS4 ON TESTER</t>
        </r>
      </text>
    </comment>
    <comment ref="AF151" authorId="6">
      <text>
        <r>
          <rPr>
            <b/>
            <sz val="9"/>
            <color indexed="81"/>
            <rFont val="Tahoma"/>
            <family val="2"/>
          </rPr>
          <t>EESGU:
08/31/2018
Lot:  CORREL
TP:  462Y_FT1_30 rev 1100
LB: 0022508A-1
Passed 3/4 sites
Site1:  Passed
Site2: Passed
Site3: Passed
Site4: Intermittent SB98  GET_ENOB_adc</t>
        </r>
      </text>
    </comment>
    <comment ref="G152" authorId="1">
      <text>
        <r>
          <rPr>
            <b/>
            <sz val="9"/>
            <color indexed="81"/>
            <rFont val="Tahoma"/>
            <family val="2"/>
          </rPr>
          <t xml:space="preserve">JABDU:
</t>
        </r>
        <r>
          <rPr>
            <sz val="9"/>
            <color indexed="81"/>
            <rFont val="Tahoma"/>
            <family val="2"/>
          </rPr>
          <t xml:space="preserve">11/29/2017
4 out of 4 sites PASSED consistently   
TESTER  : HP15  
PDL           : UD 14 100   
TP              : 463A_FT1_30_REV1100   
LB              : TELB044262 
ILN             : 4260931   
site1 - PASS   
site2 - PASS   
site3 - PASS   
site4 - PASS   </t>
        </r>
        <r>
          <rPr>
            <b/>
            <sz val="9"/>
            <color indexed="81"/>
            <rFont val="Tahoma"/>
            <family val="2"/>
          </rPr>
          <t xml:space="preserve">
</t>
        </r>
      </text>
    </comment>
    <comment ref="L152" authorId="1">
      <text>
        <r>
          <rPr>
            <b/>
            <sz val="9"/>
            <color indexed="81"/>
            <rFont val="Tahoma"/>
            <family val="2"/>
          </rPr>
          <t xml:space="preserve">FZARA:   
</t>
        </r>
        <r>
          <rPr>
            <sz val="9"/>
            <color indexed="81"/>
            <rFont val="Tahoma"/>
            <family val="2"/>
          </rPr>
          <t xml:space="preserve">7/19/2017   
4 out of 4 sites PASSED consistently   
TESTER  : HP12   
PDL           : UD 14 100   
TP              : 463A_FT1_30_REV1100   
LB              : 0020568-1   
ILN             : 3886498   
site1 - PASS   
site2 - PASS   
site3 - PASS   
site4 - PASS   </t>
        </r>
        <r>
          <rPr>
            <b/>
            <sz val="9"/>
            <color indexed="81"/>
            <rFont val="Tahoma"/>
            <family val="2"/>
          </rPr>
          <t xml:space="preserve">
</t>
        </r>
      </text>
    </comment>
    <comment ref="N152" authorId="6">
      <text>
        <r>
          <rPr>
            <b/>
            <sz val="9"/>
            <color indexed="81"/>
            <rFont val="Tahoma"/>
            <family val="2"/>
          </rPr>
          <t>PDAME: 
1/14/2018
Lot: 4384464
TP: 463A_FT1_30
LB: 0020568-4
4 SITES PASSED 10/26</t>
        </r>
      </text>
    </comment>
    <comment ref="U152" authorId="11">
      <text>
        <r>
          <rPr>
            <b/>
            <sz val="9"/>
            <color indexed="81"/>
            <rFont val="Tahoma"/>
            <family val="2"/>
          </rPr>
          <t>Paul Dean Albert Mendoza:</t>
        </r>
        <r>
          <rPr>
            <sz val="9"/>
            <color indexed="81"/>
            <rFont val="Tahoma"/>
            <family val="2"/>
          </rPr>
          <t xml:space="preserve">
5/23/2018
Insufficient tester slots.
</t>
        </r>
      </text>
    </comment>
    <comment ref="V152" authorId="11">
      <text>
        <r>
          <rPr>
            <b/>
            <sz val="9"/>
            <color indexed="81"/>
            <rFont val="Tahoma"/>
            <family val="2"/>
          </rPr>
          <t>Paul Dean Albert Mendoza:</t>
        </r>
        <r>
          <rPr>
            <sz val="9"/>
            <color indexed="81"/>
            <rFont val="Tahoma"/>
            <family val="2"/>
          </rPr>
          <t xml:space="preserve">
5/23/2018
Insufficient tester slots.
</t>
        </r>
      </text>
    </comment>
    <comment ref="W152" authorId="11">
      <text>
        <r>
          <rPr>
            <b/>
            <sz val="9"/>
            <color indexed="81"/>
            <rFont val="Tahoma"/>
            <family val="2"/>
          </rPr>
          <t>Paul Dean Albert Mendoza:</t>
        </r>
        <r>
          <rPr>
            <sz val="9"/>
            <color indexed="81"/>
            <rFont val="Tahoma"/>
            <family val="2"/>
          </rPr>
          <t xml:space="preserve">
5/23/2018
Insufficient tester slots.
</t>
        </r>
      </text>
    </comment>
    <comment ref="Y152" authorId="3">
      <text>
        <r>
          <rPr>
            <b/>
            <sz val="9"/>
            <color indexed="81"/>
            <rFont val="Tahoma"/>
            <family val="2"/>
          </rPr>
          <t>Cena, Nafson:</t>
        </r>
        <r>
          <rPr>
            <sz val="9"/>
            <color indexed="81"/>
            <rFont val="Tahoma"/>
            <family val="2"/>
          </rPr>
          <t xml:space="preserve">
6/01/17
4/4 sites PASSED FT + QA
TP rev: 1100
LB used: TELB040467
Correl:32F413VHT6</t>
        </r>
      </text>
    </comment>
    <comment ref="Z152" authorId="3">
      <text>
        <r>
          <rPr>
            <b/>
            <sz val="9"/>
            <color indexed="81"/>
            <rFont val="Tahoma"/>
            <family val="2"/>
          </rPr>
          <t xml:space="preserve">FZARA:   
</t>
        </r>
        <r>
          <rPr>
            <sz val="9"/>
            <color indexed="81"/>
            <rFont val="Tahoma"/>
            <family val="2"/>
          </rPr>
          <t xml:space="preserve">10/22/2017   
3 out of 4 sites PASSED consistently   
TESTER  : HP27   
PDL           : UD 14 100   
TP              : 463A_FT1_30_REV1100   
LB              : 0020568-1   
ILN             : 4155485   
site1 - PASS   
site2 - PASS   
site3 - GROSS REJECTION of SB341-V12_EWS2_SC_c   = 30% RR
site4 - PASS   
</t>
        </r>
      </text>
    </comment>
    <comment ref="AA152" authorId="1">
      <text>
        <r>
          <rPr>
            <b/>
            <sz val="9"/>
            <color indexed="81"/>
            <rFont val="Tahoma"/>
            <family val="2"/>
          </rPr>
          <t xml:space="preserve">Ej Antonio:
</t>
        </r>
        <r>
          <rPr>
            <sz val="9"/>
            <color indexed="81"/>
            <rFont val="Tahoma"/>
            <family val="2"/>
          </rPr>
          <t xml:space="preserve">5/20/18
TESTER  : HP9327  
PDL           : UD 20 144   
TP              : 463A
REV:1100   
LB              : 0020568-1   
ILN             : 4754187  
4 out of 4 sites </t>
        </r>
        <r>
          <rPr>
            <b/>
            <sz val="9"/>
            <color indexed="81"/>
            <rFont val="Tahoma"/>
            <family val="2"/>
          </rPr>
          <t xml:space="preserve">PASSED consistently </t>
        </r>
        <r>
          <rPr>
            <sz val="9"/>
            <color indexed="81"/>
            <rFont val="Tahoma"/>
            <family val="2"/>
          </rPr>
          <t xml:space="preserve"> </t>
        </r>
      </text>
    </comment>
    <comment ref="AB152" authorId="3">
      <text>
        <r>
          <rPr>
            <b/>
            <sz val="9"/>
            <color indexed="81"/>
            <rFont val="Tahoma"/>
            <family val="2"/>
          </rPr>
          <t>CAMES:part of PS800 flexi qual (9/24)
4 out of 4 sites passed consistently</t>
        </r>
      </text>
    </comment>
    <comment ref="AF152" authorId="11">
      <text>
        <r>
          <rPr>
            <b/>
            <sz val="9"/>
            <color indexed="81"/>
            <rFont val="Tahoma"/>
            <family val="2"/>
          </rPr>
          <t>PDAME:
08/02/2018
Units Used: Correl units (Good)
TargetDev: 32F413VHT6$P1
TP: 463A_FT1_30 rev1100
LB: TELB044262
Result:  4/4 sites passed consistently at 10x looptests.</t>
        </r>
      </text>
    </comment>
    <comment ref="H153" authorId="1">
      <text>
        <r>
          <rPr>
            <b/>
            <sz val="9"/>
            <color indexed="81"/>
            <rFont val="Tahoma"/>
            <family val="2"/>
          </rPr>
          <t xml:space="preserve">FZARA:   
</t>
        </r>
        <r>
          <rPr>
            <sz val="9"/>
            <color indexed="81"/>
            <rFont val="Tahoma"/>
            <family val="2"/>
          </rPr>
          <t xml:space="preserve">   
05/08/2018
2 out of 2 sites PASSED consistently   
TESTER  : HP24   
PDL           : UD 20 144   
TP              : 463A_FT1_30_REV1100
LB              : TELB044153   
ILN             : 4457028  
site1 - PASS   
site2 - PASS   </t>
        </r>
        <r>
          <rPr>
            <b/>
            <sz val="9"/>
            <color indexed="81"/>
            <rFont val="Tahoma"/>
            <family val="2"/>
          </rPr>
          <t xml:space="preserve">
*NOTE - possible over rejection of SITE2 SB156-GET_ENOB is tester related issue</t>
        </r>
      </text>
    </comment>
    <comment ref="L153" authorId="11">
      <text>
        <r>
          <rPr>
            <b/>
            <sz val="9"/>
            <color indexed="81"/>
            <rFont val="Tahoma"/>
            <family val="2"/>
          </rPr>
          <t>Paul Dean Albert Mendoza:</t>
        </r>
        <r>
          <rPr>
            <sz val="9"/>
            <color indexed="81"/>
            <rFont val="Tahoma"/>
            <family val="2"/>
          </rPr>
          <t xml:space="preserve">
12/2/2016
Lot: 3248230
TP: 463A_FT1_30 rev1000
LB: 0019952-2
2/2 sites passed</t>
        </r>
      </text>
    </comment>
    <comment ref="P153" authorId="11">
      <text>
        <r>
          <rPr>
            <b/>
            <sz val="9"/>
            <color indexed="81"/>
            <rFont val="Tahoma"/>
            <family val="2"/>
          </rPr>
          <t>Paul Dean Albert Mendoza:</t>
        </r>
        <r>
          <rPr>
            <sz val="9"/>
            <color indexed="81"/>
            <rFont val="Tahoma"/>
            <family val="2"/>
          </rPr>
          <t xml:space="preserve">
12/15/2016
Lot: 3171442
TP: 463A_FT1_30 rev 1000
LB: 0019952-2
Passed 2/2 sites
</t>
        </r>
      </text>
    </comment>
    <comment ref="U153" authorId="1">
      <text>
        <r>
          <rPr>
            <b/>
            <sz val="9"/>
            <color indexed="81"/>
            <rFont val="Tahoma"/>
            <family val="2"/>
          </rPr>
          <t xml:space="preserve">JABDU:
</t>
        </r>
        <r>
          <rPr>
            <sz val="9"/>
            <color indexed="81"/>
            <rFont val="Tahoma"/>
            <family val="2"/>
          </rPr>
          <t xml:space="preserve">5/19/17
2 out of 2 sites PASSED consistently   
TESTER  : HP11   
PDL           : UD 20 144   
TP              : 463A_FT1_30_REV1100   
LB              : 0019952-3   
ILN             : 3702723   
site1 - PASS   
site2 - PASS   
</t>
        </r>
        <r>
          <rPr>
            <b/>
            <sz val="9"/>
            <color indexed="81"/>
            <rFont val="Tahoma"/>
            <family val="2"/>
          </rPr>
          <t xml:space="preserve">
</t>
        </r>
      </text>
    </comment>
    <comment ref="U154" authorId="11">
      <text>
        <r>
          <rPr>
            <b/>
            <sz val="9"/>
            <color indexed="81"/>
            <rFont val="Tahoma"/>
            <family val="2"/>
          </rPr>
          <t>Paul Dean Albert Mendoza:</t>
        </r>
        <r>
          <rPr>
            <sz val="9"/>
            <color indexed="81"/>
            <rFont val="Tahoma"/>
            <family val="2"/>
          </rPr>
          <t xml:space="preserve">
12/11/2018
Lot:  4251640
TP: 463A_FT1_30 rev1100
LB:  0023281-2
Passed 2/2 sites
</t>
        </r>
      </text>
    </comment>
    <comment ref="W154" authorId="1">
      <text>
        <r>
          <rPr>
            <b/>
            <sz val="9"/>
            <color indexed="81"/>
            <rFont val="Tahoma"/>
            <family val="2"/>
          </rPr>
          <t xml:space="preserve">JABDU:
</t>
        </r>
        <r>
          <rPr>
            <sz val="9"/>
            <color indexed="81"/>
            <rFont val="Tahoma"/>
            <family val="2"/>
          </rPr>
          <t xml:space="preserve">3/22/18
2 out of 2 sites PASSED consistently   
TESTER  : HP13   
PDL           : UD 20 144   
TP              : 463A_FT1_30_REV1100   
LB              : 0023281-1
ILN             : 4508628   
site1 - PASS   
site2 - PASS   
</t>
        </r>
        <r>
          <rPr>
            <b/>
            <sz val="9"/>
            <color indexed="81"/>
            <rFont val="Tahoma"/>
            <family val="2"/>
          </rPr>
          <t xml:space="preserve">
</t>
        </r>
      </text>
    </comment>
    <comment ref="X154" authorId="11">
      <text>
        <r>
          <rPr>
            <b/>
            <sz val="9"/>
            <color indexed="81"/>
            <rFont val="Tahoma"/>
            <family val="2"/>
          </rPr>
          <t>Paul Dean Albert Mendoza:</t>
        </r>
        <r>
          <rPr>
            <sz val="9"/>
            <color indexed="81"/>
            <rFont val="Tahoma"/>
            <family val="2"/>
          </rPr>
          <t xml:space="preserve">
7/28/2018
Unit used:  Correl units (Good)
TargetDev: 32F413ZGJ6$P1
TP: 463A_FT1_30 rev 1100
LB: TELB042016
2 out of 2 sites passed consistently at 10x looptests.</t>
        </r>
      </text>
    </comment>
    <comment ref="AC154" authorId="1">
      <text>
        <r>
          <rPr>
            <b/>
            <sz val="9"/>
            <color indexed="81"/>
            <rFont val="Tahoma"/>
            <family val="2"/>
          </rPr>
          <t xml:space="preserve">MRSOB:
</t>
        </r>
        <r>
          <rPr>
            <sz val="9"/>
            <color indexed="81"/>
            <rFont val="Tahoma"/>
            <family val="2"/>
          </rPr>
          <t xml:space="preserve">07/26/18
2 out of 2 sites PASSED consistently   
TESTER  : HP30
PDL           : C1 - 10 - 144
Rev             : REV1100   
LB              : 0023281-1
ILN             : 4923533   
site1 - PASS   
site2 - PASS   
</t>
        </r>
        <r>
          <rPr>
            <b/>
            <sz val="9"/>
            <color indexed="81"/>
            <rFont val="Tahoma"/>
            <family val="2"/>
          </rPr>
          <t xml:space="preserve">
</t>
        </r>
      </text>
    </comment>
    <comment ref="F155" authorId="11">
      <text>
        <r>
          <rPr>
            <b/>
            <sz val="9"/>
            <color indexed="81"/>
            <rFont val="Tahoma"/>
            <family val="2"/>
          </rPr>
          <t>Paul Dean Albert Mendoza:</t>
        </r>
        <r>
          <rPr>
            <sz val="9"/>
            <color indexed="81"/>
            <rFont val="Tahoma"/>
            <family val="2"/>
          </rPr>
          <t xml:space="preserve">
4/16/2018
Lot: 04618521
TP: 463A_FT1_30 rev. 1100
LB: 0021257-1
Passed 4/4 sites</t>
        </r>
      </text>
    </comment>
    <comment ref="H155" authorId="1">
      <text>
        <r>
          <rPr>
            <sz val="9"/>
            <color indexed="81"/>
            <rFont val="Tahoma"/>
            <family val="2"/>
          </rPr>
          <t xml:space="preserve">FZARA:   
07/31/2018   
4 out of 4 sites PASSING CONSISTENTLY
TESTER - HP24   
PDL - C1 07 100   
TP - 463A_FT1_30
REV - 1100
LB - 0021257-3  
ILN - CORREL - 32F423VGH6
site1 - PASS   
site2 - PASS   
site3 - PASS   
site4 - PASS   
</t>
        </r>
      </text>
    </comment>
    <comment ref="K155" authorId="11">
      <text>
        <r>
          <rPr>
            <b/>
            <sz val="9"/>
            <color indexed="81"/>
            <rFont val="Tahoma"/>
            <family val="2"/>
          </rPr>
          <t>Paul Dean Albert Mendoza:</t>
        </r>
        <r>
          <rPr>
            <sz val="9"/>
            <color indexed="81"/>
            <rFont val="Tahoma"/>
            <family val="2"/>
          </rPr>
          <t xml:space="preserve">
9/25/2018
Units Used: Correl Units (Good)
TargetDev:  32F413VGH6$P1
Prog:  463A_FT1_30rev 1202
Lbrd: TELB042777
Result: 4 out of 4 sites consistently passed at 10x looptests.</t>
        </r>
      </text>
    </comment>
    <comment ref="T155" authorId="11">
      <text>
        <r>
          <rPr>
            <b/>
            <sz val="9"/>
            <color indexed="81"/>
            <rFont val="Tahoma"/>
            <family val="2"/>
          </rPr>
          <t>EJ Antonio:</t>
        </r>
        <r>
          <rPr>
            <sz val="9"/>
            <color indexed="81"/>
            <rFont val="Tahoma"/>
            <family val="2"/>
          </rPr>
          <t xml:space="preserve">
07/16/2018
Lot: Correl
TP: 463A_FT1_30 
Rev: 1100
LB: 0021257-2
</t>
        </r>
        <r>
          <rPr>
            <b/>
            <sz val="9"/>
            <color indexed="81"/>
            <rFont val="Tahoma"/>
            <family val="2"/>
          </rPr>
          <t xml:space="preserve">Passed </t>
        </r>
        <r>
          <rPr>
            <sz val="9"/>
            <color indexed="81"/>
            <rFont val="Tahoma"/>
            <family val="2"/>
          </rPr>
          <t xml:space="preserve">4/4 sites consistently
</t>
        </r>
      </text>
    </comment>
    <comment ref="U155" authorId="11">
      <text>
        <r>
          <rPr>
            <b/>
            <sz val="9"/>
            <color indexed="81"/>
            <rFont val="Tahoma"/>
            <family val="2"/>
          </rPr>
          <t>Paul Dean Albert Mendoza:</t>
        </r>
        <r>
          <rPr>
            <sz val="9"/>
            <color indexed="81"/>
            <rFont val="Tahoma"/>
            <family val="2"/>
          </rPr>
          <t xml:space="preserve">
5/23/2018
Insufficient tester slots.
</t>
        </r>
      </text>
    </comment>
    <comment ref="V155" authorId="11">
      <text>
        <r>
          <rPr>
            <b/>
            <sz val="9"/>
            <color indexed="81"/>
            <rFont val="Tahoma"/>
            <family val="2"/>
          </rPr>
          <t>Paul Dean Albert Mendoza:</t>
        </r>
        <r>
          <rPr>
            <sz val="9"/>
            <color indexed="81"/>
            <rFont val="Tahoma"/>
            <family val="2"/>
          </rPr>
          <t xml:space="preserve">
5/23/2018
Insufficient tester slots.
</t>
        </r>
      </text>
    </comment>
    <comment ref="W155" authorId="11">
      <text>
        <r>
          <rPr>
            <b/>
            <sz val="9"/>
            <color indexed="81"/>
            <rFont val="Tahoma"/>
            <family val="2"/>
          </rPr>
          <t>Paul Dean Albert Mendoza:</t>
        </r>
        <r>
          <rPr>
            <sz val="9"/>
            <color indexed="81"/>
            <rFont val="Tahoma"/>
            <family val="2"/>
          </rPr>
          <t xml:space="preserve">
5/23/2018
Insufficient tester slots.
</t>
        </r>
      </text>
    </comment>
    <comment ref="AC155" authorId="10">
      <text>
        <r>
          <rPr>
            <b/>
            <sz val="9"/>
            <color indexed="81"/>
            <rFont val="Tahoma"/>
            <family val="2"/>
          </rPr>
          <t>Rose:</t>
        </r>
        <r>
          <rPr>
            <sz val="9"/>
            <color indexed="81"/>
            <rFont val="Tahoma"/>
            <family val="2"/>
          </rPr>
          <t xml:space="preserve">
7/15/18
Device: 463
Package: BGA100 7x7
Loadboard: 0021257-1 / 0021257-3
Tester: HP30
ILN: CORREL
REV1100
Site 1 - Passed
Site 2 - Passed
Site 3 - Failed (V12_EWS; pc15)
Site 4 - Passed</t>
        </r>
      </text>
    </comment>
    <comment ref="AD155" authorId="10">
      <text>
        <r>
          <rPr>
            <b/>
            <sz val="9"/>
            <color indexed="81"/>
            <rFont val="Tahoma"/>
            <family val="2"/>
          </rPr>
          <t>Jhibraiil Abdulla:</t>
        </r>
        <r>
          <rPr>
            <sz val="9"/>
            <color indexed="81"/>
            <rFont val="Tahoma"/>
            <family val="2"/>
          </rPr>
          <t xml:space="preserve">
7/15/18
Device: 463
Package: BGA100 7x7
Loadboard: TELB042777
Tester: HP31
ILN: CORREL
REV1100
Site 1 - Passed
Site 2 - Passed
Site 3 - Failed (flh_tst)
Site 4 - Passed</t>
        </r>
      </text>
    </comment>
    <comment ref="H156" authorId="1">
      <text>
        <r>
          <rPr>
            <b/>
            <sz val="9"/>
            <color indexed="81"/>
            <rFont val="Tahoma"/>
            <family val="2"/>
          </rPr>
          <t xml:space="preserve">FZARA:   
</t>
        </r>
        <r>
          <rPr>
            <sz val="9"/>
            <color indexed="81"/>
            <rFont val="Tahoma"/>
            <family val="2"/>
          </rPr>
          <t xml:space="preserve">   
09/20/2018   
1 out of 2 sites PASSED consistently
TESTER  : HP24   
PDL           : UD 20 144   
TP              : 470Y_FT1_30_REV1105 
LB              : 0022509-1   
ILN             : 5109972 
site1 - PASSING CONSISTENTLY
site2 - PASS (over rejection of SB156 GET_ENOB (pin pb7 = 10103))
TQFP144_V12</t>
        </r>
        <r>
          <rPr>
            <b/>
            <sz val="9"/>
            <color indexed="81"/>
            <rFont val="Tahoma"/>
            <family val="2"/>
          </rPr>
          <t xml:space="preserve">
*NOTE - over rejection of SITE2 SB156-GET_ENOB is not yet determined. possible TP or tester since only HP24 is qualified to run 470 TQ144
disregard above failing pin if TP related and also encountered on another tester.</t>
        </r>
      </text>
    </comment>
    <comment ref="H157" authorId="11">
      <text>
        <r>
          <rPr>
            <b/>
            <sz val="9"/>
            <color indexed="81"/>
            <rFont val="Tahoma"/>
            <family val="2"/>
          </rPr>
          <t>Paul Dean Albert Mendoza:</t>
        </r>
        <r>
          <rPr>
            <sz val="9"/>
            <color indexed="81"/>
            <rFont val="Tahoma"/>
            <family val="2"/>
          </rPr>
          <t xml:space="preserve">
4/29/2018
Lot: 4630432 
TP: 470Y_FT1_30 rev1105
LB: 0039378-1
Passed 2/2 sites</t>
        </r>
      </text>
    </comment>
    <comment ref="F158" authorId="11">
      <text>
        <r>
          <rPr>
            <b/>
            <sz val="9"/>
            <color indexed="81"/>
            <rFont val="Tahoma"/>
            <family val="2"/>
          </rPr>
          <t>JCORP
09/01/2018
No CH. 204 installed</t>
        </r>
      </text>
    </comment>
    <comment ref="O158" authorId="11">
      <text>
        <r>
          <rPr>
            <b/>
            <sz val="9"/>
            <color indexed="81"/>
            <rFont val="Tahoma"/>
            <family val="2"/>
          </rPr>
          <t>Paul Dean Albert Mendoza:</t>
        </r>
        <r>
          <rPr>
            <sz val="9"/>
            <color indexed="81"/>
            <rFont val="Tahoma"/>
            <family val="2"/>
          </rPr>
          <t xml:space="preserve">
5/23/2018
# of DPS insufficient.
</t>
        </r>
      </text>
    </comment>
    <comment ref="P158" authorId="11">
      <text>
        <r>
          <rPr>
            <b/>
            <sz val="9"/>
            <color indexed="81"/>
            <rFont val="Tahoma"/>
            <family val="2"/>
          </rPr>
          <t>Paul Dean Albert Mendoza:</t>
        </r>
        <r>
          <rPr>
            <sz val="9"/>
            <color indexed="81"/>
            <rFont val="Tahoma"/>
            <family val="2"/>
          </rPr>
          <t xml:space="preserve">
5/23/2018
# of DPS insufficient.
</t>
        </r>
      </text>
    </comment>
    <comment ref="Q158" authorId="11">
      <text>
        <r>
          <rPr>
            <b/>
            <sz val="9"/>
            <color indexed="81"/>
            <rFont val="Tahoma"/>
            <family val="2"/>
          </rPr>
          <t>Paul Dean Albert Mendoza:</t>
        </r>
        <r>
          <rPr>
            <sz val="9"/>
            <color indexed="81"/>
            <rFont val="Tahoma"/>
            <family val="2"/>
          </rPr>
          <t xml:space="preserve">
5/23/2018
# of DPS insufficient.
</t>
        </r>
      </text>
    </comment>
    <comment ref="R158" authorId="11">
      <text>
        <r>
          <rPr>
            <b/>
            <sz val="9"/>
            <color indexed="81"/>
            <rFont val="Tahoma"/>
            <family val="2"/>
          </rPr>
          <t>Paul Dean Albert Mendoza:</t>
        </r>
        <r>
          <rPr>
            <sz val="9"/>
            <color indexed="81"/>
            <rFont val="Tahoma"/>
            <family val="2"/>
          </rPr>
          <t xml:space="preserve">
5/23/2018
# of DPS insufficient.
</t>
        </r>
      </text>
    </comment>
    <comment ref="S158" authorId="11">
      <text>
        <r>
          <rPr>
            <b/>
            <sz val="9"/>
            <color indexed="81"/>
            <rFont val="Tahoma"/>
            <family val="2"/>
          </rPr>
          <t>Paul Dean Albert Mendoza:</t>
        </r>
        <r>
          <rPr>
            <sz val="9"/>
            <color indexed="81"/>
            <rFont val="Tahoma"/>
            <family val="2"/>
          </rPr>
          <t xml:space="preserve">
5/23/2018
# of DPS insufficient.
</t>
        </r>
      </text>
    </comment>
    <comment ref="T158" authorId="11">
      <text>
        <r>
          <rPr>
            <b/>
            <sz val="9"/>
            <color indexed="81"/>
            <rFont val="Tahoma"/>
            <family val="2"/>
          </rPr>
          <t>Paul Dean Albert Mendoza:</t>
        </r>
        <r>
          <rPr>
            <sz val="9"/>
            <color indexed="81"/>
            <rFont val="Tahoma"/>
            <family val="2"/>
          </rPr>
          <t xml:space="preserve">
5/23/2018
# of DPS insufficient.
</t>
        </r>
      </text>
    </comment>
    <comment ref="U158" authorId="11">
      <text>
        <r>
          <rPr>
            <b/>
            <sz val="9"/>
            <color indexed="81"/>
            <rFont val="Tahoma"/>
            <family val="2"/>
          </rPr>
          <t>Paul Dean Albert Mendoza:</t>
        </r>
        <r>
          <rPr>
            <sz val="9"/>
            <color indexed="81"/>
            <rFont val="Tahoma"/>
            <family val="2"/>
          </rPr>
          <t xml:space="preserve">
5/23/2018
# of DPS insufficient.
</t>
        </r>
      </text>
    </comment>
    <comment ref="V158" authorId="11">
      <text>
        <r>
          <rPr>
            <b/>
            <sz val="9"/>
            <color indexed="81"/>
            <rFont val="Tahoma"/>
            <family val="2"/>
          </rPr>
          <t>Paul Dean Albert Mendoza:</t>
        </r>
        <r>
          <rPr>
            <sz val="9"/>
            <color indexed="81"/>
            <rFont val="Tahoma"/>
            <family val="2"/>
          </rPr>
          <t xml:space="preserve">
5/23/2018
# of DPS insufficient.
</t>
        </r>
      </text>
    </comment>
    <comment ref="W158" authorId="11">
      <text>
        <r>
          <rPr>
            <b/>
            <sz val="9"/>
            <color indexed="81"/>
            <rFont val="Tahoma"/>
            <family val="2"/>
          </rPr>
          <t>Paul Dean Albert Mendoza:</t>
        </r>
        <r>
          <rPr>
            <sz val="9"/>
            <color indexed="81"/>
            <rFont val="Tahoma"/>
            <family val="2"/>
          </rPr>
          <t xml:space="preserve">
5/23/2018
# of DPS insufficient.
</t>
        </r>
      </text>
    </comment>
    <comment ref="X158" authorId="2">
      <text>
        <r>
          <rPr>
            <b/>
            <sz val="9"/>
            <color indexed="81"/>
            <rFont val="Tahoma"/>
            <family val="2"/>
          </rPr>
          <t>GALEJ
05/25/2018
No DPS 4 installed</t>
        </r>
      </text>
    </comment>
    <comment ref="Y158" authorId="2">
      <text>
        <r>
          <rPr>
            <b/>
            <sz val="9"/>
            <color indexed="81"/>
            <rFont val="Tahoma"/>
            <family val="2"/>
          </rPr>
          <t>GALEJ
05/25/2018
No DPS 4 installed</t>
        </r>
      </text>
    </comment>
    <comment ref="AA158" authorId="2">
      <text>
        <r>
          <rPr>
            <b/>
            <sz val="9"/>
            <color indexed="81"/>
            <rFont val="Tahoma"/>
            <family val="2"/>
          </rPr>
          <t>GALEJ
05/25/2018
No DPS 4 installed</t>
        </r>
      </text>
    </comment>
    <comment ref="AB158" authorId="2">
      <text>
        <r>
          <rPr>
            <b/>
            <sz val="9"/>
            <color indexed="81"/>
            <rFont val="Tahoma"/>
            <family val="2"/>
          </rPr>
          <t>GALEJ
05/25/2018
No DPS 4 installed</t>
        </r>
      </text>
    </comment>
    <comment ref="AC158" authorId="2">
      <text>
        <r>
          <rPr>
            <b/>
            <sz val="9"/>
            <color indexed="81"/>
            <rFont val="Tahoma"/>
            <family val="2"/>
          </rPr>
          <t>GALEJ
05/25/2018
No DPS 4 installed</t>
        </r>
      </text>
    </comment>
    <comment ref="AD158" authorId="2">
      <text>
        <r>
          <rPr>
            <b/>
            <sz val="9"/>
            <color indexed="81"/>
            <rFont val="Tahoma"/>
            <family val="2"/>
          </rPr>
          <t>GALEJ
05/25/2018
No DPS 4 installed</t>
        </r>
      </text>
    </comment>
    <comment ref="AE158" authorId="2">
      <text>
        <r>
          <rPr>
            <b/>
            <sz val="9"/>
            <color indexed="81"/>
            <rFont val="Tahoma"/>
            <family val="2"/>
          </rPr>
          <t>GALEJ
05/25/2018
No DPS 4 installed</t>
        </r>
      </text>
    </comment>
    <comment ref="AF158" authorId="11">
      <text>
        <r>
          <rPr>
            <b/>
            <sz val="9"/>
            <color indexed="81"/>
            <rFont val="Tahoma"/>
            <family val="2"/>
          </rPr>
          <t>Paul Dean Albert Mendoza:</t>
        </r>
        <r>
          <rPr>
            <sz val="9"/>
            <color indexed="81"/>
            <rFont val="Tahoma"/>
            <family val="2"/>
          </rPr>
          <t xml:space="preserve">
12/15/2018
Lot: 4320164
TargetDev:   
32L4R9ZGJ6$P3
Loadboard:  TELB049348
TP: 470Y-FT1-30 REV1102
Result:  passed 4/4 sites</t>
        </r>
      </text>
    </comment>
    <comment ref="F159" authorId="7">
      <text>
        <r>
          <rPr>
            <b/>
            <sz val="9"/>
            <color indexed="81"/>
            <rFont val="Tahoma"/>
            <family val="2"/>
          </rPr>
          <t>EJ Antonio
8/22/2018
2/2 sites PASSED consistently
lot:5017067
TP: 470Y_FT1_30 rev1105
470Y_QA1_30 rev1005
LB: 0022766-2</t>
        </r>
      </text>
    </comment>
    <comment ref="H159" authorId="11">
      <text>
        <r>
          <rPr>
            <b/>
            <sz val="9"/>
            <color indexed="81"/>
            <rFont val="Tahoma"/>
            <family val="2"/>
          </rPr>
          <t>Paul Dean Albert Mendoza:</t>
        </r>
        <r>
          <rPr>
            <sz val="9"/>
            <color indexed="81"/>
            <rFont val="Tahoma"/>
            <family val="2"/>
          </rPr>
          <t xml:space="preserve">
8/2/2018
Units Used: Correl
TP: 470Y_FT1_30 rev1105
LB: TELB042380
2/2 sites passed</t>
        </r>
      </text>
    </comment>
    <comment ref="I159" authorId="11">
      <text>
        <r>
          <rPr>
            <b/>
            <sz val="9"/>
            <color indexed="81"/>
            <rFont val="Tahoma"/>
            <family val="2"/>
          </rPr>
          <t>Paul Dean Albert Mendoza:</t>
        </r>
        <r>
          <rPr>
            <sz val="9"/>
            <color indexed="81"/>
            <rFont val="Tahoma"/>
            <family val="2"/>
          </rPr>
          <t xml:space="preserve">
3/11/2018
Lot: 4537380
TP: 470Y_FT1_30 rev 1105
LB: 0022766-1
Passed 2/2 sites</t>
        </r>
      </text>
    </comment>
    <comment ref="J159" authorId="11">
      <text>
        <r>
          <rPr>
            <b/>
            <sz val="9"/>
            <color indexed="81"/>
            <rFont val="Tahoma"/>
            <family val="2"/>
          </rPr>
          <t>Paul Dean Albert Mendoza:</t>
        </r>
        <r>
          <rPr>
            <sz val="9"/>
            <color indexed="81"/>
            <rFont val="Tahoma"/>
            <family val="2"/>
          </rPr>
          <t xml:space="preserve">
2/11/2018
Lot: 4441050
TP: 470Y_FT1_30 rev 1104
LB: 0022766-1
Passed 2/2 sites</t>
        </r>
      </text>
    </comment>
    <comment ref="W159" authorId="11">
      <text>
        <r>
          <rPr>
            <b/>
            <sz val="9"/>
            <color indexed="81"/>
            <rFont val="Tahoma"/>
            <family val="2"/>
          </rPr>
          <t>Johna Jermaine Villa:
DFUP - Utility line 501 not available</t>
        </r>
      </text>
    </comment>
    <comment ref="F160" authorId="11">
      <text>
        <r>
          <rPr>
            <b/>
            <sz val="9"/>
            <color indexed="81"/>
            <rFont val="Tahoma"/>
            <family val="2"/>
          </rPr>
          <t>Johna Jermaine Villa:
5/26/18
2/2 sites passed consistently</t>
        </r>
        <r>
          <rPr>
            <sz val="9"/>
            <color indexed="81"/>
            <rFont val="Tahoma"/>
            <family val="2"/>
          </rPr>
          <t xml:space="preserve">
Lot:4581545
TP: 470Y_FT1_30 rev1105
LB: 0039052-2
</t>
        </r>
      </text>
    </comment>
    <comment ref="AA160" authorId="2">
      <text>
        <r>
          <rPr>
            <b/>
            <sz val="9"/>
            <color indexed="81"/>
            <rFont val="Tahoma"/>
            <family val="2"/>
          </rPr>
          <t>JCORP
07/11/2018
No DPS 4 installed</t>
        </r>
      </text>
    </comment>
    <comment ref="I161" authorId="13">
      <text>
        <r>
          <rPr>
            <b/>
            <sz val="9"/>
            <color indexed="81"/>
            <rFont val="Tahoma"/>
            <family val="2"/>
          </rPr>
          <t xml:space="preserve">FZARA:   </t>
        </r>
        <r>
          <rPr>
            <sz val="9"/>
            <color indexed="81"/>
            <rFont val="Tahoma"/>
            <family val="2"/>
          </rPr>
          <t xml:space="preserve">
11/6/2017   
2 out of 2 sites PASSED consistently   
TESTER  : HP07   
PDL           : C1 07 169   
TP              : 470Y_FT1_30_REV1101   
LB              : 0039942-2   
ILN             : 4183571   
site1 - PASS   
site2 - PASS   
</t>
        </r>
      </text>
    </comment>
    <comment ref="J161" authorId="13">
      <text>
        <r>
          <rPr>
            <b/>
            <sz val="9"/>
            <color indexed="81"/>
            <rFont val="Tahoma"/>
            <family val="2"/>
          </rPr>
          <t xml:space="preserve">FZARA:   </t>
        </r>
        <r>
          <rPr>
            <sz val="9"/>
            <color indexed="81"/>
            <rFont val="Tahoma"/>
            <family val="2"/>
          </rPr>
          <t xml:space="preserve">
01/03/2018
2 out of 2 sites PASSED consistently   
TESTER  : HP16
PDL           : C1 07 169   
TP              : 470Y_FT1_30_REV1103
LB              : TELB049481 
ILN             : 4350172   
site1 - PASS   
site2 - PASS   
</t>
        </r>
      </text>
    </comment>
    <comment ref="O161" authorId="11">
      <text>
        <r>
          <rPr>
            <b/>
            <sz val="9"/>
            <color indexed="81"/>
            <rFont val="Tahoma"/>
            <family val="2"/>
          </rPr>
          <t>Paul Dean Albert Mendoza:</t>
        </r>
        <r>
          <rPr>
            <sz val="9"/>
            <color indexed="81"/>
            <rFont val="Tahoma"/>
            <family val="2"/>
          </rPr>
          <t xml:space="preserve">
5/23/2018
# of DPS insufficient.
</t>
        </r>
      </text>
    </comment>
    <comment ref="P161" authorId="11">
      <text>
        <r>
          <rPr>
            <b/>
            <sz val="9"/>
            <color indexed="81"/>
            <rFont val="Tahoma"/>
            <family val="2"/>
          </rPr>
          <t>Paul Dean Albert Mendoza:</t>
        </r>
        <r>
          <rPr>
            <sz val="9"/>
            <color indexed="81"/>
            <rFont val="Tahoma"/>
            <family val="2"/>
          </rPr>
          <t xml:space="preserve">
5/23/2018
# of DPS insufficient.
</t>
        </r>
      </text>
    </comment>
    <comment ref="Q161" authorId="11">
      <text>
        <r>
          <rPr>
            <b/>
            <sz val="9"/>
            <color indexed="81"/>
            <rFont val="Tahoma"/>
            <family val="2"/>
          </rPr>
          <t>Paul Dean Albert Mendoza:</t>
        </r>
        <r>
          <rPr>
            <sz val="9"/>
            <color indexed="81"/>
            <rFont val="Tahoma"/>
            <family val="2"/>
          </rPr>
          <t xml:space="preserve">
5/23/2018
# of DPS insufficient.
</t>
        </r>
      </text>
    </comment>
    <comment ref="R161" authorId="11">
      <text>
        <r>
          <rPr>
            <b/>
            <sz val="9"/>
            <color indexed="81"/>
            <rFont val="Tahoma"/>
            <family val="2"/>
          </rPr>
          <t>Paul Dean Albert Mendoza:</t>
        </r>
        <r>
          <rPr>
            <sz val="9"/>
            <color indexed="81"/>
            <rFont val="Tahoma"/>
            <family val="2"/>
          </rPr>
          <t xml:space="preserve">
5/23/2018
# of DPS insufficient.
</t>
        </r>
      </text>
    </comment>
    <comment ref="S161" authorId="11">
      <text>
        <r>
          <rPr>
            <b/>
            <sz val="9"/>
            <color indexed="81"/>
            <rFont val="Tahoma"/>
            <family val="2"/>
          </rPr>
          <t>Paul Dean Albert Mendoza:</t>
        </r>
        <r>
          <rPr>
            <sz val="9"/>
            <color indexed="81"/>
            <rFont val="Tahoma"/>
            <family val="2"/>
          </rPr>
          <t xml:space="preserve">
5/23/2018
# of DPS insufficient.
</t>
        </r>
      </text>
    </comment>
    <comment ref="T161" authorId="11">
      <text>
        <r>
          <rPr>
            <b/>
            <sz val="9"/>
            <color indexed="81"/>
            <rFont val="Tahoma"/>
            <family val="2"/>
          </rPr>
          <t>Paul Dean Albert Mendoza:</t>
        </r>
        <r>
          <rPr>
            <sz val="9"/>
            <color indexed="81"/>
            <rFont val="Tahoma"/>
            <family val="2"/>
          </rPr>
          <t xml:space="preserve">
5/23/2018
# of DPS insufficient.
</t>
        </r>
      </text>
    </comment>
    <comment ref="U161" authorId="11">
      <text>
        <r>
          <rPr>
            <b/>
            <sz val="9"/>
            <color indexed="81"/>
            <rFont val="Tahoma"/>
            <family val="2"/>
          </rPr>
          <t>Paul Dean Albert Mendoza:</t>
        </r>
        <r>
          <rPr>
            <sz val="9"/>
            <color indexed="81"/>
            <rFont val="Tahoma"/>
            <family val="2"/>
          </rPr>
          <t xml:space="preserve">
5/23/2018
# of DPS insufficient.
</t>
        </r>
      </text>
    </comment>
    <comment ref="V161" authorId="11">
      <text>
        <r>
          <rPr>
            <b/>
            <sz val="9"/>
            <color indexed="81"/>
            <rFont val="Tahoma"/>
            <family val="2"/>
          </rPr>
          <t>Paul Dean Albert Mendoza:</t>
        </r>
        <r>
          <rPr>
            <sz val="9"/>
            <color indexed="81"/>
            <rFont val="Tahoma"/>
            <family val="2"/>
          </rPr>
          <t xml:space="preserve">
5/23/2018
# of DPS insufficient.
</t>
        </r>
      </text>
    </comment>
    <comment ref="W161" authorId="11">
      <text>
        <r>
          <rPr>
            <b/>
            <sz val="9"/>
            <color indexed="81"/>
            <rFont val="Tahoma"/>
            <family val="2"/>
          </rPr>
          <t>Paul Dean Albert Mendoza:</t>
        </r>
        <r>
          <rPr>
            <sz val="9"/>
            <color indexed="81"/>
            <rFont val="Tahoma"/>
            <family val="2"/>
          </rPr>
          <t xml:space="preserve">
5/23/2018
# of DPS insufficient.
</t>
        </r>
      </text>
    </comment>
    <comment ref="X161" authorId="2">
      <text>
        <r>
          <rPr>
            <b/>
            <sz val="9"/>
            <color indexed="81"/>
            <rFont val="Tahoma"/>
            <family val="2"/>
          </rPr>
          <t>GALEJ
05/25/2018
No DPS 4 installed</t>
        </r>
      </text>
    </comment>
    <comment ref="Y161" authorId="2">
      <text>
        <r>
          <rPr>
            <b/>
            <sz val="9"/>
            <color indexed="81"/>
            <rFont val="Tahoma"/>
            <family val="2"/>
          </rPr>
          <t>GALEJ
05/25/2018
No DPS 4 installed</t>
        </r>
      </text>
    </comment>
    <comment ref="AA161" authorId="2">
      <text>
        <r>
          <rPr>
            <b/>
            <sz val="9"/>
            <color indexed="81"/>
            <rFont val="Tahoma"/>
            <family val="2"/>
          </rPr>
          <t>GALEJ
05/25/2018
No DPS 4 installed</t>
        </r>
      </text>
    </comment>
    <comment ref="AB161" authorId="2">
      <text>
        <r>
          <rPr>
            <b/>
            <sz val="9"/>
            <color indexed="81"/>
            <rFont val="Tahoma"/>
            <family val="2"/>
          </rPr>
          <t>GALEJ
05/25/2018
No DPS 4 installed</t>
        </r>
      </text>
    </comment>
    <comment ref="AC161" authorId="2">
      <text>
        <r>
          <rPr>
            <b/>
            <sz val="9"/>
            <color indexed="81"/>
            <rFont val="Tahoma"/>
            <family val="2"/>
          </rPr>
          <t>GALEJ
05/25/2018
No DPS 4 installed</t>
        </r>
      </text>
    </comment>
    <comment ref="AD161" authorId="2">
      <text>
        <r>
          <rPr>
            <b/>
            <sz val="9"/>
            <color indexed="81"/>
            <rFont val="Tahoma"/>
            <family val="2"/>
          </rPr>
          <t>GALEJ
05/25/2018
No DPS 4 installed</t>
        </r>
      </text>
    </comment>
    <comment ref="AE161" authorId="2">
      <text>
        <r>
          <rPr>
            <b/>
            <sz val="9"/>
            <color indexed="81"/>
            <rFont val="Tahoma"/>
            <family val="2"/>
          </rPr>
          <t>GALEJ
05/25/2018
No DPS 4 installed</t>
        </r>
      </text>
    </comment>
    <comment ref="F162" authorId="11">
      <text>
        <r>
          <rPr>
            <b/>
            <sz val="9"/>
            <color indexed="81"/>
            <rFont val="Tahoma"/>
            <family val="2"/>
          </rPr>
          <t>Paul Dean Albert Mendoza:</t>
        </r>
        <r>
          <rPr>
            <sz val="9"/>
            <color indexed="81"/>
            <rFont val="Tahoma"/>
            <family val="2"/>
          </rPr>
          <t xml:space="preserve">
Lot: 4695003
TP: 470Y_FT1_30 rev1105
LB: 0039942-2
2/2 sites passed</t>
        </r>
      </text>
    </comment>
    <comment ref="I162" authorId="11">
      <text>
        <r>
          <rPr>
            <b/>
            <sz val="9"/>
            <color indexed="81"/>
            <rFont val="Tahoma"/>
            <family val="2"/>
          </rPr>
          <t>Paul Dean Albert Mendoza:</t>
        </r>
        <r>
          <rPr>
            <sz val="9"/>
            <color indexed="81"/>
            <rFont val="Tahoma"/>
            <family val="2"/>
          </rPr>
          <t xml:space="preserve">
10/14/2017
Lot: 4120464
TP: 470Y_FT1_30 rev1100
LB: 0039942-1
1/2 sites passed
Site 1: Passed
Site 2: intermittent SB253 FUNC_DSI_LP_T </t>
        </r>
      </text>
    </comment>
    <comment ref="J162" authorId="11">
      <text>
        <r>
          <rPr>
            <b/>
            <sz val="9"/>
            <color indexed="81"/>
            <rFont val="Tahoma"/>
            <family val="2"/>
          </rPr>
          <t>Paul Dean Albert Mendoza:</t>
        </r>
        <r>
          <rPr>
            <sz val="9"/>
            <color indexed="81"/>
            <rFont val="Tahoma"/>
            <family val="2"/>
          </rPr>
          <t xml:space="preserve">
1/4/2018
Lot: 4350172
TP: 470Y_FT1_30
REV: 1103
LB: 0039942-1
2/2 sites passed</t>
        </r>
      </text>
    </comment>
    <comment ref="AA162" authorId="2">
      <text>
        <r>
          <rPr>
            <b/>
            <sz val="9"/>
            <color indexed="81"/>
            <rFont val="Tahoma"/>
            <family val="2"/>
          </rPr>
          <t>Ej Antonio
07/10/2018
No DPS 4 installed</t>
        </r>
      </text>
    </comment>
    <comment ref="AD162" authorId="10">
      <text>
        <r>
          <rPr>
            <b/>
            <sz val="9"/>
            <color indexed="81"/>
            <rFont val="Tahoma"/>
            <family val="2"/>
          </rPr>
          <t>Jhibraiil Abdulla:</t>
        </r>
        <r>
          <rPr>
            <sz val="9"/>
            <color indexed="81"/>
            <rFont val="Tahoma"/>
            <family val="2"/>
          </rPr>
          <t xml:space="preserve">
07/10/18
NO DPS 4 INSTALLED</t>
        </r>
      </text>
    </comment>
    <comment ref="K163" authorId="3">
      <text>
        <r>
          <rPr>
            <b/>
            <sz val="9"/>
            <color indexed="81"/>
            <rFont val="Tahoma"/>
            <family val="2"/>
          </rPr>
          <t xml:space="preserve">FZARA:   
</t>
        </r>
        <r>
          <rPr>
            <sz val="9"/>
            <color indexed="81"/>
            <rFont val="Tahoma"/>
            <family val="2"/>
          </rPr>
          <t xml:space="preserve">02/26/2018   
2 out of 4 sites PASSED consistently   
TESTER  : HP22   
PDL           : UD 14 100   
TP              : 470Y_FT1_30_REV1104
LB              : 0022508A-2   
ILN             : 4418477   
site1 - PASS   
site2 - FAIL - SB12 Vdd_open_OS_i
site3 - PASS
site4 - FAIL - SB256 FUNC_DSI_LP_T
</t>
        </r>
      </text>
    </comment>
    <comment ref="L163" authorId="2">
      <text>
        <r>
          <rPr>
            <b/>
            <sz val="9"/>
            <color indexed="81"/>
            <rFont val="Tahoma"/>
            <family val="2"/>
          </rPr>
          <t>By King - 12/18/17
PASSED 4/4 SITES
REV: 1310
UNITS: LOT
LB: TELB041713</t>
        </r>
      </text>
    </comment>
    <comment ref="O163" authorId="11">
      <text>
        <r>
          <rPr>
            <b/>
            <sz val="9"/>
            <color indexed="81"/>
            <rFont val="Tahoma"/>
            <family val="2"/>
          </rPr>
          <t>Paul Dean Albert Mendoza:</t>
        </r>
        <r>
          <rPr>
            <sz val="9"/>
            <color indexed="81"/>
            <rFont val="Tahoma"/>
            <family val="2"/>
          </rPr>
          <t xml:space="preserve">
5/23/2018
# of DPS insufficient.
</t>
        </r>
      </text>
    </comment>
    <comment ref="P163" authorId="11">
      <text>
        <r>
          <rPr>
            <b/>
            <sz val="9"/>
            <color indexed="81"/>
            <rFont val="Tahoma"/>
            <family val="2"/>
          </rPr>
          <t>Paul Dean Albert Mendoza:</t>
        </r>
        <r>
          <rPr>
            <sz val="9"/>
            <color indexed="81"/>
            <rFont val="Tahoma"/>
            <family val="2"/>
          </rPr>
          <t xml:space="preserve">
5/23/2018
# of DPS insufficient.
</t>
        </r>
      </text>
    </comment>
    <comment ref="Q163" authorId="11">
      <text>
        <r>
          <rPr>
            <b/>
            <sz val="9"/>
            <color indexed="81"/>
            <rFont val="Tahoma"/>
            <family val="2"/>
          </rPr>
          <t>Paul Dean Albert Mendoza:</t>
        </r>
        <r>
          <rPr>
            <sz val="9"/>
            <color indexed="81"/>
            <rFont val="Tahoma"/>
            <family val="2"/>
          </rPr>
          <t xml:space="preserve">
5/23/2018
# of DPS insufficient.
</t>
        </r>
      </text>
    </comment>
    <comment ref="R163" authorId="11">
      <text>
        <r>
          <rPr>
            <b/>
            <sz val="9"/>
            <color indexed="81"/>
            <rFont val="Tahoma"/>
            <family val="2"/>
          </rPr>
          <t>Paul Dean Albert Mendoza:</t>
        </r>
        <r>
          <rPr>
            <sz val="9"/>
            <color indexed="81"/>
            <rFont val="Tahoma"/>
            <family val="2"/>
          </rPr>
          <t xml:space="preserve">
5/23/2018
# of DPS insufficient.
</t>
        </r>
      </text>
    </comment>
    <comment ref="S163" authorId="11">
      <text>
        <r>
          <rPr>
            <b/>
            <sz val="9"/>
            <color indexed="81"/>
            <rFont val="Tahoma"/>
            <family val="2"/>
          </rPr>
          <t>Paul Dean Albert Mendoza:</t>
        </r>
        <r>
          <rPr>
            <sz val="9"/>
            <color indexed="81"/>
            <rFont val="Tahoma"/>
            <family val="2"/>
          </rPr>
          <t xml:space="preserve">
5/23/2018
# of DPS insufficient.
</t>
        </r>
      </text>
    </comment>
    <comment ref="T163" authorId="11">
      <text>
        <r>
          <rPr>
            <b/>
            <sz val="9"/>
            <color indexed="81"/>
            <rFont val="Tahoma"/>
            <family val="2"/>
          </rPr>
          <t>Paul Dean Albert Mendoza:</t>
        </r>
        <r>
          <rPr>
            <sz val="9"/>
            <color indexed="81"/>
            <rFont val="Tahoma"/>
            <family val="2"/>
          </rPr>
          <t xml:space="preserve">
5/23/2018
# of DPS insufficient.
</t>
        </r>
      </text>
    </comment>
    <comment ref="U163" authorId="11">
      <text>
        <r>
          <rPr>
            <b/>
            <sz val="9"/>
            <color indexed="81"/>
            <rFont val="Tahoma"/>
            <family val="2"/>
          </rPr>
          <t>Paul Dean Albert Mendoza:</t>
        </r>
        <r>
          <rPr>
            <sz val="9"/>
            <color indexed="81"/>
            <rFont val="Tahoma"/>
            <family val="2"/>
          </rPr>
          <t xml:space="preserve">
5/23/2018
# of DPS insufficient.
</t>
        </r>
      </text>
    </comment>
    <comment ref="V163" authorId="11">
      <text>
        <r>
          <rPr>
            <b/>
            <sz val="9"/>
            <color indexed="81"/>
            <rFont val="Tahoma"/>
            <family val="2"/>
          </rPr>
          <t>Paul Dean Albert Mendoza:</t>
        </r>
        <r>
          <rPr>
            <sz val="9"/>
            <color indexed="81"/>
            <rFont val="Tahoma"/>
            <family val="2"/>
          </rPr>
          <t xml:space="preserve">
5/23/2018
# of DPS insufficient.
</t>
        </r>
      </text>
    </comment>
    <comment ref="W163" authorId="11">
      <text>
        <r>
          <rPr>
            <b/>
            <sz val="9"/>
            <color indexed="81"/>
            <rFont val="Tahoma"/>
            <family val="2"/>
          </rPr>
          <t>Paul Dean Albert Mendoza:</t>
        </r>
        <r>
          <rPr>
            <sz val="9"/>
            <color indexed="81"/>
            <rFont val="Tahoma"/>
            <family val="2"/>
          </rPr>
          <t xml:space="preserve">
5/23/2018
# of DPS insufficient.
</t>
        </r>
      </text>
    </comment>
    <comment ref="X163" authorId="2">
      <text>
        <r>
          <rPr>
            <b/>
            <sz val="9"/>
            <color indexed="81"/>
            <rFont val="Tahoma"/>
            <family val="2"/>
          </rPr>
          <t>GALEJ
05/25/2018
No DPS 4 installed</t>
        </r>
      </text>
    </comment>
    <comment ref="Y163" authorId="2">
      <text>
        <r>
          <rPr>
            <b/>
            <sz val="9"/>
            <color indexed="81"/>
            <rFont val="Tahoma"/>
            <family val="2"/>
          </rPr>
          <t>GALEJ
05/25/2018
No DPS 4 installed</t>
        </r>
      </text>
    </comment>
    <comment ref="AA163" authorId="2">
      <text>
        <r>
          <rPr>
            <b/>
            <sz val="9"/>
            <color indexed="81"/>
            <rFont val="Tahoma"/>
            <family val="2"/>
          </rPr>
          <t>GALEJ
05/25/2018
No DPS 4 installed</t>
        </r>
      </text>
    </comment>
    <comment ref="AB163" authorId="2">
      <text>
        <r>
          <rPr>
            <b/>
            <sz val="9"/>
            <color indexed="81"/>
            <rFont val="Tahoma"/>
            <family val="2"/>
          </rPr>
          <t>GALEJ
05/25/2018
No DPS 4 installed</t>
        </r>
      </text>
    </comment>
    <comment ref="AC163" authorId="2">
      <text>
        <r>
          <rPr>
            <b/>
            <sz val="9"/>
            <color indexed="81"/>
            <rFont val="Tahoma"/>
            <family val="2"/>
          </rPr>
          <t>GALEJ
05/25/2018
No DPS 4 installed</t>
        </r>
      </text>
    </comment>
    <comment ref="AD163" authorId="2">
      <text>
        <r>
          <rPr>
            <b/>
            <sz val="9"/>
            <color indexed="81"/>
            <rFont val="Tahoma"/>
            <family val="2"/>
          </rPr>
          <t>GALEJ
05/25/2018
No DPS 4 installed</t>
        </r>
      </text>
    </comment>
    <comment ref="AE163" authorId="2">
      <text>
        <r>
          <rPr>
            <b/>
            <sz val="9"/>
            <color indexed="81"/>
            <rFont val="Tahoma"/>
            <family val="2"/>
          </rPr>
          <t>GALEJ
05/25/2018
No DPS 4 installed</t>
        </r>
      </text>
    </comment>
  </commentList>
</comments>
</file>

<file path=xl/comments3.xml><?xml version="1.0" encoding="utf-8"?>
<comments xmlns="http://schemas.openxmlformats.org/spreadsheetml/2006/main">
  <authors>
    <author>Cena, Nafson</author>
    <author>Johna Jermaine Villa</author>
  </authors>
  <commentList>
    <comment ref="AN5" authorId="0">
      <text>
        <r>
          <rPr>
            <b/>
            <sz val="9"/>
            <color indexed="81"/>
            <rFont val="Tahoma"/>
            <family val="2"/>
          </rPr>
          <t>Shipped out</t>
        </r>
      </text>
    </comment>
    <comment ref="AO5" authorId="0">
      <text>
        <r>
          <rPr>
            <b/>
            <sz val="9"/>
            <color indexed="81"/>
            <rFont val="Tahoma"/>
            <family val="2"/>
          </rPr>
          <t>shipped out</t>
        </r>
      </text>
    </comment>
    <comment ref="O26" authorId="1">
      <text>
        <r>
          <rPr>
            <b/>
            <sz val="9"/>
            <color indexed="81"/>
            <rFont val="Tahoma"/>
            <family val="2"/>
          </rPr>
          <t xml:space="preserve">Ej Antonio:
4192
rev1405
LB:0040412-12
All sites passed 16 out of 16
</t>
        </r>
        <r>
          <rPr>
            <sz val="9"/>
            <color indexed="81"/>
            <rFont val="Tahoma"/>
            <family val="2"/>
          </rPr>
          <t xml:space="preserve">
</t>
        </r>
      </text>
    </comment>
  </commentList>
</comments>
</file>

<file path=xl/comments4.xml><?xml version="1.0" encoding="utf-8"?>
<comments xmlns="http://schemas.openxmlformats.org/spreadsheetml/2006/main">
  <authors>
    <author>Lajo, Dennis</author>
    <author>Dennis Lajo</author>
    <author>Gierod Manuel Alejandro</author>
    <author>Jenilyn Merilles</author>
    <author>Mesias, Christian Andrew</author>
    <author>Cena, Nafson</author>
  </authors>
  <commentList>
    <comment ref="K4" authorId="0">
      <text>
        <r>
          <rPr>
            <sz val="9"/>
            <color indexed="81"/>
            <rFont val="Tahoma"/>
            <family val="2"/>
          </rPr>
          <t>- 4/13 Rcvd 1x C.Kit INSIDE M4841 handler from ATK.
- 4/17 1x Inside 3rd M4841
- 2x came with M4841 Handler
- 1x for M4841 Handler
- 1x for HT9046LA Handler</t>
        </r>
      </text>
    </comment>
    <comment ref="L4" authorId="0">
      <text>
        <r>
          <rPr>
            <sz val="9"/>
            <color indexed="81"/>
            <rFont val="Tahoma"/>
            <family val="2"/>
          </rPr>
          <t xml:space="preserve">- 4/13 Rcvd 1x C.Kit INSIDE M4841 handler from ATK.
- 4/17 1x Inside 3rd M4841
- 2x came with M4841 Handler
</t>
        </r>
      </text>
    </comment>
    <comment ref="K8" authorId="1">
      <text>
        <r>
          <rPr>
            <sz val="8"/>
            <color indexed="81"/>
            <rFont val="Tahoma"/>
            <family val="2"/>
          </rPr>
          <t xml:space="preserve">- April '15 = 1x CK + 1x SLK fr JWSon. Per 2/11/15 email by Isaac H. (1st)
- 9/2/15 = 1x CK + 1x SLK by JW/RODEC (2nd)
- 10/28/15 = 3x CK (3rd, 4th, 5th) + 5x SLK by JW/RODEC 
</t>
        </r>
      </text>
    </comment>
    <comment ref="L8" authorId="1">
      <text>
        <r>
          <rPr>
            <sz val="8"/>
            <color indexed="81"/>
            <rFont val="Tahoma"/>
            <family val="2"/>
          </rPr>
          <t>- April'2015 = 1x Ckit + 1x SLK rcvd from JWSon. Per 2/11/15 email by Isaac H.
- 9/2/15 = 1x CK + 1x SLK by JW/RODEC (2nd)
- + 5x = See comment on CK = 7x</t>
        </r>
      </text>
    </comment>
    <comment ref="L11" authorId="1">
      <text>
        <r>
          <rPr>
            <sz val="8"/>
            <color indexed="81"/>
            <rFont val="Tahoma"/>
            <family val="2"/>
          </rPr>
          <t>- 5/29: 1x SLK with T2K-16 + Epson set = 4th SLK
- 6/25: 5th SLK-CM email
- 7/7: 6th SLK - CM email
- 9/7/15: 3x SLK fr JW/RODEC (7-9)
- + 4x from SLK of BGA10x10 included (10-13)
- #14 = see CK comment</t>
        </r>
      </text>
    </comment>
    <comment ref="K13" authorId="0">
      <text>
        <r>
          <rPr>
            <sz val="8"/>
            <color indexed="81"/>
            <rFont val="Tahoma"/>
            <family val="2"/>
          </rPr>
          <t xml:space="preserve">- 3/30 1x Rcvd from ATK NSXX80 (OCTAL) for 411 / 414. Details at Column T. (#1) 
 </t>
        </r>
        <r>
          <rPr>
            <sz val="9"/>
            <color indexed="81"/>
            <rFont val="Tahoma"/>
            <family val="2"/>
          </rPr>
          <t xml:space="preserve">- 5/29: Rcvd 1x Ckit + 1x SLK with T2K-16 &amp; Epson (# 2) 
- 10/29/15: Rcvd 1x CK fr JW/Rodel (#3)
- # 4 - completed by LME @ Jan2017
- # 5 &amp; 6 Confirmed by ACRUZ @ 25Jan2017
- # 7 - w/ST PO. To Sir YS Jeon (Feb.10,2017)
- # 8 - 5/12/17: ST PO# 3000188787 rcvd fr Isaac (1x CK + 1x SLK) ==&gt; rcvd 6/5/17 to HW + BARRS </t>
        </r>
      </text>
    </comment>
    <comment ref="K15" authorId="0">
      <text>
        <r>
          <rPr>
            <sz val="9"/>
            <color indexed="81"/>
            <rFont val="Tahoma"/>
            <family val="2"/>
          </rPr>
          <t xml:space="preserve">- 11/4 Rcvd 1x Ckit fr ATK with 2x Socket Plates:
     a. # 1 = //2 (HNT 110928)
     b. # 2 = //4 (HNT 110920)
- 3/23/15: Rcvd 1x C.kit from ATK (2nd at ATP).
-7/9/15 - Rcvd 1x c.kit from ATK
- 7/4/15 = 1x CK + 1x SLK fr JWSon/RODEC (4th)
- 9/11/15 = 1x CK (NO SLK) fr JWSon/RODEC (5th)
- 10/14/15 = 1x CK (NO SLK) fr JWSon/RODEC (6th) </t>
        </r>
      </text>
    </comment>
    <comment ref="K17" authorId="1">
      <text>
        <r>
          <rPr>
            <sz val="8"/>
            <color indexed="81"/>
            <rFont val="Tahoma"/>
            <family val="2"/>
          </rPr>
          <t>'- 3x Ckit + 3x SLK order by ATP for ST.
- 1x  CK + 1x SLK by JW Son (4th)
- 1x CK (NO SLK) by JWSon/RODEC (5th)</t>
        </r>
      </text>
    </comment>
    <comment ref="J20" authorId="2">
      <text>
        <r>
          <rPr>
            <sz val="8"/>
            <color indexed="81"/>
            <rFont val="Tahoma"/>
            <family val="2"/>
          </rPr>
          <t>10/11 - 2x Loadboard shipped to MUAR (044259 / 044260)
01/09 - 1x Loadboard shipped</t>
        </r>
      </text>
    </comment>
    <comment ref="K20" authorId="0">
      <text>
        <r>
          <rPr>
            <sz val="8"/>
            <color indexed="81"/>
            <rFont val="Tahoma"/>
            <family val="2"/>
          </rPr>
          <t>- 3/4 Rcvd 1x C.Kit + 1x SLK fr ATK. Details at Column W. 
- 4/13/15 6x C.Kits Rcvd from ATK. Details at Column P-T .
- 6/20/15: 2x CK + 2x SLK by JWSon /RODEC. Details at Column Z.
- 7/21/15: Rcvd 4x Ckit + 4x SLK fr ATK. Details at Column V.
- # 8 CK confirmed by ACRUZ @ 25Jan2017
- # 9 CK Confirmed by ACRUZ @ 13Feb2017</t>
        </r>
      </text>
    </comment>
    <comment ref="L20" authorId="1">
      <text>
        <r>
          <rPr>
            <sz val="8"/>
            <color indexed="81"/>
            <rFont val="Tahoma"/>
            <family val="2"/>
          </rPr>
          <t>- 8/3/15: 1x from ATK # 11.
- 08/07 - 4x rcvd from ATK # 12-15
- 6/20/14: +2x See comment on CK. # 16-17
- 11/21: +1x See comment on CK. # 20
- 8/2/17: 1x CK + 1x SLK ship to KYEC per Jo M. = 19x SLK</t>
        </r>
      </text>
    </comment>
    <comment ref="K33" authorId="1">
      <text>
        <r>
          <rPr>
            <sz val="8"/>
            <color indexed="81"/>
            <rFont val="Tahoma"/>
            <family val="2"/>
          </rPr>
          <t>- 3/23/15 Rcvd 1x C.Kit fr ATK
- 6/20/15: 1x CK + 1x SLK fr JW/RODEC (2nd).
- 7/9/15 Rcvd 2x CK fr ATK (3rd &amp; 4th)
- 9/2/15: 1x CK + 1x SLK fr JW/RODEC (5th)</t>
        </r>
      </text>
    </comment>
    <comment ref="F39" authorId="3">
      <text>
        <r>
          <rPr>
            <b/>
            <sz val="9"/>
            <color indexed="81"/>
            <rFont val="Tahoma"/>
            <family val="2"/>
          </rPr>
          <t>Frank Adrian Zaragoza:
436 device pass only on TELB044117</t>
        </r>
        <r>
          <rPr>
            <sz val="9"/>
            <color indexed="81"/>
            <rFont val="Tahoma"/>
            <family val="2"/>
          </rPr>
          <t xml:space="preserve">
</t>
        </r>
      </text>
    </comment>
    <comment ref="K43" authorId="1">
      <text>
        <r>
          <rPr>
            <sz val="9"/>
            <color indexed="81"/>
            <rFont val="Tahoma"/>
            <family val="2"/>
          </rPr>
          <t>- 06/05/15 - Rcvd 1x C. kit from ATK
- 07/31/15 - Rcvd 2x C. kit from ATK
- 11/21/15: JWSon = 2x CK (#4 &amp; #5) + 1 x SLK 
- 8/2/17: 1x CK + 1x SLK ship to KYEC per Jo M. = 4x
- 3/23/18: 1 x CK shipped to KYEC.</t>
        </r>
      </text>
    </comment>
    <comment ref="J44" authorId="1">
      <text>
        <r>
          <rPr>
            <sz val="8"/>
            <color indexed="81"/>
            <rFont val="Tahoma"/>
            <family val="2"/>
          </rPr>
          <t xml:space="preserve">-7/28/17: 1x Ship to ST per Jo M. (w/ 1x CK + 1x SLK by 8/2/17)
</t>
        </r>
      </text>
    </comment>
    <comment ref="F45" authorId="4">
      <text>
        <r>
          <rPr>
            <b/>
            <sz val="9"/>
            <color indexed="81"/>
            <rFont val="Tahoma"/>
            <family val="2"/>
          </rPr>
          <t>Mesias, Christian Andrew:</t>
        </r>
        <r>
          <rPr>
            <sz val="9"/>
            <color indexed="81"/>
            <rFont val="Tahoma"/>
            <family val="2"/>
          </rPr>
          <t xml:space="preserve">
1. L7 and L8 should not be mounted
2. there should be parallel connection on L1 to L16
3. there should be NO connection on C91 to Z18, C93 to Z20, and so on…
4. K26 should be removed
5. K23 to K26 should have a connection
K26-6 is connected to K23-5
K26-3 is connected to K23-4
</t>
        </r>
      </text>
    </comment>
    <comment ref="K47" authorId="1">
      <text>
        <r>
          <rPr>
            <sz val="8"/>
            <color indexed="81"/>
            <rFont val="Tahoma"/>
            <family val="2"/>
          </rPr>
          <t xml:space="preserve">- #2 CK rcvd fr JWSon Dec'2016
</t>
        </r>
      </text>
    </comment>
    <comment ref="K50" authorId="0">
      <text>
        <r>
          <rPr>
            <sz val="9"/>
            <color indexed="81"/>
            <rFont val="Tahoma"/>
            <family val="2"/>
          </rPr>
          <t>- 1st Ckit = 10/30/15 Waiting PO fr ST
       = 11/11/15 Rcvd PO fr ST
       = 11/17/15 Rcvd CKit                                                                       
- 5/18: 2nd &amp; 3rd Ckit fr ATK
   a. AC60-91 DUAL w/HNT # 101018
   b. AC60-2 QUAD w/HNT # 130816 
08/07 - 3x rcvd C. Kit from ST (60-109 / 60-108 / 49-35)
   2x HNT 141030
    1x HNT 141029</t>
        </r>
      </text>
    </comment>
    <comment ref="F54" authorId="5">
      <text>
        <r>
          <rPr>
            <b/>
            <sz val="9"/>
            <color indexed="81"/>
            <rFont val="Tahoma"/>
            <family val="2"/>
          </rPr>
          <t>Open fail per verification (pdr_on). JWHa 3/15</t>
        </r>
      </text>
    </comment>
    <comment ref="K57" authorId="0">
      <text>
        <r>
          <rPr>
            <sz val="9"/>
            <color indexed="81"/>
            <rFont val="Tahoma"/>
            <family val="2"/>
          </rPr>
          <t>- 1/7/15 1x C.Kit fr ATK
- 12/4/15 1x Ckit by JWSon (# 2)</t>
        </r>
      </text>
    </comment>
    <comment ref="K59" authorId="0">
      <text>
        <r>
          <rPr>
            <sz val="8"/>
            <color indexed="81"/>
            <rFont val="Tahoma"/>
            <family val="2"/>
          </rPr>
          <t>- 1/7/15 1x C.Kit + 1x SLK from ATK</t>
        </r>
        <r>
          <rPr>
            <sz val="8"/>
            <color indexed="12"/>
            <rFont val="Tahoma"/>
            <family val="2"/>
          </rPr>
          <t xml:space="preserve">
</t>
        </r>
        <r>
          <rPr>
            <sz val="8"/>
            <color indexed="81"/>
            <rFont val="Tahoma"/>
            <family val="2"/>
          </rPr>
          <t xml:space="preserve">- 11/4 Rcvd 1x Ckit (HNT 110920) from ATK w/2 SBPs (# 2):
     a. SBP# 1 = //2 (HNT 110928)
     b. SBP# 2 = //4 (HNT 110920)
- 4/13 1x Complete C.Kit rcvd from ATK (# 3)
- 7/9/15 Rcvd 2x C. kit from ATK (# 4 &amp; 5)
</t>
        </r>
      </text>
    </comment>
    <comment ref="D66" authorId="5">
      <text>
        <r>
          <rPr>
            <b/>
            <sz val="9"/>
            <color indexed="81"/>
            <rFont val="Tahoma"/>
            <family val="2"/>
          </rPr>
          <t>447 device is BGA100</t>
        </r>
      </text>
    </comment>
    <comment ref="K69" authorId="2">
      <text>
        <r>
          <rPr>
            <b/>
            <sz val="9"/>
            <color indexed="81"/>
            <rFont val="Tahoma"/>
            <family val="2"/>
          </rPr>
          <t>10/18/17 - 1 socket plate dedicated only for BGA169 pkg.</t>
        </r>
      </text>
    </comment>
    <comment ref="K75" authorId="1">
      <text>
        <r>
          <rPr>
            <sz val="8"/>
            <color indexed="81"/>
            <rFont val="Tahoma"/>
            <family val="2"/>
          </rPr>
          <t xml:space="preserve">- #1 5/4/16 1x CK from JW Son (NO SLK)
</t>
        </r>
      </text>
    </comment>
    <comment ref="K77" authorId="1">
      <text>
        <r>
          <rPr>
            <sz val="8"/>
            <color indexed="81"/>
            <rFont val="Tahoma"/>
            <family val="2"/>
          </rPr>
          <t>- 5/19/15 Rcvd from JWSon-NO SLK. Per 3/24/15 email from Isaac H. PO by ST / Purchase at ATP (# 1).</t>
        </r>
      </text>
    </comment>
    <comment ref="K85" authorId="1">
      <text>
        <r>
          <rPr>
            <sz val="8"/>
            <color indexed="81"/>
            <rFont val="Tahoma"/>
            <family val="2"/>
          </rPr>
          <t xml:space="preserve">- 1x Nov'2014 PR for ST by JWSon (1st at ATP)
- Dec'2016 fr JW Son (1x CK + 1x SLK) = # 2
- Sep14'17 ATP rcvd per Isaac, PO# 3000192161. (1x Ckit + 1x SLK)  = #3
- 02/02/18 Enrolled 1x C. kit = #4
</t>
        </r>
      </text>
    </comment>
    <comment ref="K89" authorId="1">
      <text>
        <r>
          <rPr>
            <sz val="8"/>
            <color indexed="81"/>
            <rFont val="Tahoma"/>
            <family val="2"/>
          </rPr>
          <t>March 2016: 1x Ckit + 1x SLK ordered by Isaac H.</t>
        </r>
      </text>
    </comment>
    <comment ref="K91" authorId="1">
      <text>
        <r>
          <rPr>
            <sz val="8"/>
            <color indexed="81"/>
            <rFont val="Tahoma"/>
            <family val="2"/>
          </rPr>
          <t>5/5/17: 1x CK + 1xSLK rcvd by YS Jeon.</t>
        </r>
      </text>
    </comment>
    <comment ref="L91" authorId="1">
      <text>
        <r>
          <rPr>
            <b/>
            <sz val="8"/>
            <color indexed="81"/>
            <rFont val="Tahoma"/>
            <family val="2"/>
          </rPr>
          <t>5/5/17: See comment on CK</t>
        </r>
      </text>
    </comment>
    <comment ref="K105" authorId="0">
      <text>
        <r>
          <rPr>
            <sz val="8"/>
            <color indexed="81"/>
            <rFont val="Tahoma"/>
            <family val="2"/>
          </rPr>
          <t xml:space="preserve">- 2nd Ckit - SLK will use the Standard SLK (share w/other pkgs)
- 10/29/15: (3rd) 1x CK + 1x SLK by JWSon/RODEC </t>
        </r>
      </text>
    </comment>
    <comment ref="L105" authorId="1">
      <text>
        <r>
          <rPr>
            <sz val="8"/>
            <color indexed="81"/>
            <rFont val="Tahoma"/>
            <family val="2"/>
          </rPr>
          <t xml:space="preserve">- 10/29/15: See comment on CK.
</t>
        </r>
      </text>
    </comment>
    <comment ref="D111" authorId="5">
      <text>
        <r>
          <rPr>
            <b/>
            <sz val="9"/>
            <color indexed="81"/>
            <rFont val="Tahoma"/>
            <family val="2"/>
          </rPr>
          <t xml:space="preserve">411 (rev0605)
413 (rev0703)
</t>
        </r>
      </text>
    </comment>
  </commentList>
</comments>
</file>

<file path=xl/sharedStrings.xml><?xml version="1.0" encoding="utf-8"?>
<sst xmlns="http://schemas.openxmlformats.org/spreadsheetml/2006/main" count="10112" uniqueCount="1192">
  <si>
    <t>Legend:</t>
  </si>
  <si>
    <t>PASS-ATP</t>
  </si>
  <si>
    <t>X - N/A</t>
  </si>
  <si>
    <t>Not Configured</t>
  </si>
  <si>
    <t>TBD</t>
  </si>
  <si>
    <t>PS800</t>
  </si>
  <si>
    <t>Needed Config</t>
  </si>
  <si>
    <t>QFP48</t>
  </si>
  <si>
    <t>Low</t>
  </si>
  <si>
    <t>QFP64</t>
  </si>
  <si>
    <t>F</t>
  </si>
  <si>
    <t>X</t>
  </si>
  <si>
    <t>LQFP144</t>
  </si>
  <si>
    <t xml:space="preserve">High  </t>
  </si>
  <si>
    <t>QFP 64</t>
  </si>
  <si>
    <t>4191 / 4192</t>
  </si>
  <si>
    <t>High</t>
  </si>
  <si>
    <t>BGA144</t>
  </si>
  <si>
    <t>LQFP64</t>
  </si>
  <si>
    <t>431A</t>
  </si>
  <si>
    <t>433A and Z</t>
  </si>
  <si>
    <t>BGA176</t>
  </si>
  <si>
    <t>441B / 441Z</t>
  </si>
  <si>
    <t>BGA201</t>
  </si>
  <si>
    <t>451A</t>
  </si>
  <si>
    <t>458A</t>
  </si>
  <si>
    <t>Fail</t>
  </si>
  <si>
    <t>No Pgm</t>
  </si>
  <si>
    <t>PASS</t>
  </si>
  <si>
    <t>Total</t>
  </si>
  <si>
    <t>Site Fail</t>
  </si>
  <si>
    <t>With Site Fail</t>
  </si>
  <si>
    <t>Fail on Qual</t>
  </si>
  <si>
    <t>No Pgm 
(DD Pins)</t>
  </si>
  <si>
    <t>For Qual</t>
  </si>
  <si>
    <t>For Qualification</t>
  </si>
  <si>
    <t>MEDIUM CONFIG</t>
  </si>
  <si>
    <t>LOW CONFIG</t>
  </si>
  <si>
    <t>HP-008
(C400e)
544 + 8 GPDPS</t>
  </si>
  <si>
    <t>HP-015
(C400e)
544 + 7 GPDPS</t>
  </si>
  <si>
    <t>HP-024
(C400e)
544 + 8  GPDPS</t>
  </si>
  <si>
    <t>HP-007
(C400e)
544 + 2 MSDPS + 5 GPDPS</t>
  </si>
  <si>
    <t>HP-016
(C400e)
544 + 7 GPDPS</t>
  </si>
  <si>
    <t>HP-022
(C400e)
544 +7 GPDPS</t>
  </si>
  <si>
    <t>HP-012
(C200e)
544 + 7 GPDPS</t>
  </si>
  <si>
    <t>HP-014
(C400e)
544 + 7 GPDPS</t>
  </si>
  <si>
    <t>HP-017
(C400e)
544 + 4 GPDPS</t>
  </si>
  <si>
    <t>HP-019
(C400e)
464 + 4 GPDPS</t>
  </si>
  <si>
    <t>HP-023
(P600)
464 + 4 GPDPS</t>
  </si>
  <si>
    <t>HP-009
(C400e)
464 + 4 GPDPS</t>
  </si>
  <si>
    <t>HP-021
(P600)
432 + 4 GPDPS</t>
  </si>
  <si>
    <t>HP-011
(C200e)
368 + 4 GPDPS</t>
  </si>
  <si>
    <t>HP-018
(P600)
368 + 4 GPDPS</t>
  </si>
  <si>
    <t>HP-013 = Small TH
(C200e)
368 + 4 GPDPS</t>
  </si>
  <si>
    <t>site fail</t>
  </si>
  <si>
    <t>LY</t>
  </si>
  <si>
    <t>MAX Slot on Tester</t>
  </si>
  <si>
    <t>127 + DPS 4</t>
  </si>
  <si>
    <t>126 + DPS4,67</t>
  </si>
  <si>
    <t>Low Yield</t>
  </si>
  <si>
    <t xml:space="preserve">HP-008
</t>
  </si>
  <si>
    <t xml:space="preserve">HP-015
</t>
  </si>
  <si>
    <t>HP-024</t>
  </si>
  <si>
    <t>HP-007</t>
  </si>
  <si>
    <t>HP-016</t>
  </si>
  <si>
    <t>HP-022</t>
  </si>
  <si>
    <t>HP-012</t>
  </si>
  <si>
    <t>HP-014</t>
  </si>
  <si>
    <t>HP-017</t>
  </si>
  <si>
    <t>HP-019</t>
  </si>
  <si>
    <t>HP-023</t>
  </si>
  <si>
    <t>HP-009</t>
  </si>
  <si>
    <t>HP-021</t>
  </si>
  <si>
    <t>HP-011</t>
  </si>
  <si>
    <t>HP-018</t>
  </si>
  <si>
    <t>Status</t>
  </si>
  <si>
    <t xml:space="preserve">HP-026 
(PS800)
</t>
  </si>
  <si>
    <t xml:space="preserve">HP-027
(PS800)
</t>
  </si>
  <si>
    <t>463A</t>
  </si>
  <si>
    <t>TQFP100</t>
  </si>
  <si>
    <t>---</t>
  </si>
  <si>
    <t>Waiting/No Program yet</t>
  </si>
  <si>
    <t>PASS at ATP</t>
    <phoneticPr fontId="3" type="noConversion"/>
  </si>
  <si>
    <t>Not Configured</t>
    <phoneticPr fontId="3" type="noConversion"/>
  </si>
  <si>
    <t>T2K Prog</t>
  </si>
  <si>
    <t>PKG</t>
    <phoneticPr fontId="3" type="noConversion"/>
  </si>
  <si>
    <t>LoadBoard</t>
  </si>
  <si>
    <t>Status ATP</t>
  </si>
  <si>
    <t>DPS Requirement</t>
  </si>
  <si>
    <t>DPS No.</t>
  </si>
  <si>
    <t>T2K-004</t>
  </si>
  <si>
    <t>T2K-009</t>
  </si>
  <si>
    <t>T2K-010</t>
  </si>
  <si>
    <t>T2K-021</t>
  </si>
  <si>
    <t>T2K-023</t>
  </si>
  <si>
    <t>T2K-005</t>
  </si>
  <si>
    <t>T2K-006</t>
  </si>
  <si>
    <t>T2K-011</t>
  </si>
  <si>
    <t>T2K-022</t>
  </si>
  <si>
    <t>T2K-003</t>
  </si>
  <si>
    <t>T2K-012</t>
  </si>
  <si>
    <t>T2K-014</t>
  </si>
  <si>
    <t>T2K-015</t>
  </si>
  <si>
    <t>T2K-016</t>
  </si>
  <si>
    <t>T2K-019</t>
  </si>
  <si>
    <t>T2K-020</t>
  </si>
  <si>
    <t>TQ100 by16</t>
  </si>
  <si>
    <t xml:space="preserve"> 0017403 by 16</t>
  </si>
  <si>
    <t>1010 / 2010</t>
  </si>
  <si>
    <t>PASS ATP</t>
  </si>
  <si>
    <t>TQ100 by8</t>
  </si>
  <si>
    <t>0023520 by 8</t>
  </si>
  <si>
    <t>BGA100 by8</t>
  </si>
  <si>
    <t xml:space="preserve"> 0019491 by 8</t>
  </si>
  <si>
    <t xml:space="preserve"> 0017402 by 16</t>
  </si>
  <si>
    <t>1010/2010/3010</t>
  </si>
  <si>
    <t>TQ144 by8</t>
  </si>
  <si>
    <t xml:space="preserve"> 0019489 by 8</t>
  </si>
  <si>
    <t>BGA201 by8</t>
  </si>
  <si>
    <t xml:space="preserve"> 0024880 by 8</t>
  </si>
  <si>
    <t>0023528 by 8</t>
  </si>
  <si>
    <t>PASS - WW31</t>
  </si>
  <si>
    <t xml:space="preserve"> 0024880by 8</t>
  </si>
  <si>
    <t>PASS = WW29</t>
  </si>
  <si>
    <t xml:space="preserve"> 0019490 by 8</t>
  </si>
  <si>
    <t>419_1</t>
  </si>
  <si>
    <t>PASS = WW32</t>
  </si>
  <si>
    <t>PASS = WW39</t>
  </si>
  <si>
    <t>419_2</t>
  </si>
  <si>
    <t>PASS = WW28</t>
  </si>
  <si>
    <t xml:space="preserve"> 0023528 by 8</t>
  </si>
  <si>
    <t>PASS = WW31</t>
  </si>
  <si>
    <t>0040467 by 8</t>
  </si>
  <si>
    <t>PASS = WW25</t>
  </si>
  <si>
    <t>427A</t>
  </si>
  <si>
    <t>23520 by 8</t>
  </si>
  <si>
    <t>427Z</t>
  </si>
  <si>
    <t>PASS = WW07</t>
  </si>
  <si>
    <t>PASS = WW37</t>
  </si>
  <si>
    <t>BGA132 by8</t>
  </si>
  <si>
    <t xml:space="preserve"> 0023520 by 8</t>
  </si>
  <si>
    <t>TQ100 // 16</t>
  </si>
  <si>
    <t>No PLAN to convert</t>
  </si>
  <si>
    <t>n/a</t>
  </si>
  <si>
    <t>TQ80 by8</t>
  </si>
  <si>
    <t xml:space="preserve"> 0021655 by 8</t>
  </si>
  <si>
    <t xml:space="preserve"> 0021654 by 8</t>
  </si>
  <si>
    <t>Finished Goods</t>
  </si>
  <si>
    <t>PDL</t>
  </si>
  <si>
    <t>TEST</t>
    <phoneticPr fontId="29" type="noConversion"/>
  </si>
  <si>
    <t>TDN162</t>
    <phoneticPr fontId="29" type="noConversion"/>
  </si>
  <si>
    <t>TDN169</t>
    <phoneticPr fontId="29" type="noConversion"/>
  </si>
  <si>
    <t>TDN111</t>
    <phoneticPr fontId="29" type="noConversion"/>
  </si>
  <si>
    <t>TDN171</t>
    <phoneticPr fontId="29" type="noConversion"/>
  </si>
  <si>
    <t>TDN175</t>
    <phoneticPr fontId="29" type="noConversion"/>
  </si>
  <si>
    <t>D0TC*P2D15PX</t>
  </si>
  <si>
    <t>D0TCP2D15PX0966</t>
  </si>
  <si>
    <t>TD SG 128</t>
  </si>
  <si>
    <t>FT1</t>
    <phoneticPr fontId="29" type="noConversion"/>
  </si>
  <si>
    <t>FT2</t>
    <phoneticPr fontId="29" type="noConversion"/>
  </si>
  <si>
    <t>D0TCP2D15PX0966T</t>
  </si>
  <si>
    <t>D2TC*P2D15PX</t>
  </si>
  <si>
    <t>D2TCP2D15PX3966</t>
  </si>
  <si>
    <t>D7TC*P2D15PX</t>
  </si>
  <si>
    <t>D7TCP2D15PX0966</t>
  </si>
  <si>
    <t>D7TCP2D15PX0966T</t>
  </si>
  <si>
    <t>D1TC*P2D15PX</t>
  </si>
  <si>
    <t>D1TCP2D15PX1966</t>
  </si>
  <si>
    <t>D1TCP2D15PX1966T</t>
  </si>
  <si>
    <t>D8TC*P2D15PX</t>
  </si>
  <si>
    <t>D8TCP2D15PX1966</t>
  </si>
  <si>
    <t>A1TC*P4Q25PX</t>
  </si>
  <si>
    <t>A1TCP4Q25PX1966</t>
    <phoneticPr fontId="29" type="noConversion"/>
  </si>
  <si>
    <t>A1TCP4Q25PX1966T</t>
    <phoneticPr fontId="29" type="noConversion"/>
  </si>
  <si>
    <t>A0TC*P4Q25PX</t>
  </si>
  <si>
    <t>A0TCP4Q25PX0966</t>
  </si>
  <si>
    <t>A0TCP4Q25PX0966T</t>
  </si>
  <si>
    <t>A7TC*P4Q25PX</t>
  </si>
  <si>
    <t>A7TCP4Q25PX0966</t>
  </si>
  <si>
    <t>A8TC*P4Q25PX</t>
  </si>
  <si>
    <t>A8TCP4Q25PX1966</t>
  </si>
  <si>
    <t>A59X*P4Q25PX</t>
  </si>
  <si>
    <t>A59XP4Q25PX1966</t>
  </si>
  <si>
    <t>TD SJ 080</t>
  </si>
  <si>
    <t>A59X*P4Q25PH</t>
  </si>
  <si>
    <t>A59XP4Q25PH1966</t>
  </si>
  <si>
    <t>D49X*P2D15PX</t>
  </si>
  <si>
    <t>D49XP2D15PX0966</t>
  </si>
  <si>
    <t>D49XP2D15PX0966T</t>
  </si>
  <si>
    <t>D49X*P2D15PH</t>
  </si>
  <si>
    <t>D49XP2D15PH0966</t>
  </si>
  <si>
    <t>D59X*P2D15PX</t>
  </si>
  <si>
    <t>D59XP2D15PX1966</t>
  </si>
  <si>
    <t>D59X*P2D15PH</t>
  </si>
  <si>
    <t>D59XP2D15PH1966</t>
  </si>
  <si>
    <t>D69X*P2D15PX</t>
  </si>
  <si>
    <t>D69XP2D15PX3966</t>
  </si>
  <si>
    <t>D69X*P2D15PH</t>
  </si>
  <si>
    <t>D69XP2D15PH3966</t>
  </si>
  <si>
    <t>A1X3*P4Q25HX</t>
  </si>
  <si>
    <t>A1X3P4Q25HX1966</t>
  </si>
  <si>
    <t>CI 10 144</t>
  </si>
  <si>
    <t>A0X3*P4Q25HX</t>
  </si>
  <si>
    <t>A0X3P4Q25HX0966</t>
  </si>
  <si>
    <t>A0X3*P4Q25HK</t>
  </si>
  <si>
    <t>A0X3P4Q25HK0966</t>
  </si>
  <si>
    <t>D0X3*P2D15HX</t>
  </si>
  <si>
    <t>D0X3P2D15HX0966T</t>
  </si>
  <si>
    <t>D2X3*P2D15HX</t>
  </si>
  <si>
    <t>D2X3P2D15HX3966</t>
  </si>
  <si>
    <t>DEVICE</t>
  </si>
  <si>
    <t>PKG</t>
  </si>
  <si>
    <t>PARALLELISM</t>
  </si>
  <si>
    <t>HANDLER</t>
  </si>
  <si>
    <t>MAV-071</t>
  </si>
  <si>
    <t>MAV-072</t>
  </si>
  <si>
    <t>MAV-110</t>
  </si>
  <si>
    <t>MAV-111</t>
  </si>
  <si>
    <t>MAV-122</t>
  </si>
  <si>
    <t>MAV-125</t>
  </si>
  <si>
    <t>MAV-130</t>
  </si>
  <si>
    <t>MAV-080</t>
  </si>
  <si>
    <t>MAV-084</t>
  </si>
  <si>
    <t>MAV-076</t>
  </si>
  <si>
    <t>MAV-145</t>
  </si>
  <si>
    <t>MAV-108</t>
  </si>
  <si>
    <t>MAV-068</t>
  </si>
  <si>
    <t>REQUIRED TESTER CONFIG</t>
  </si>
  <si>
    <t>MLF5X5</t>
  </si>
  <si>
    <t>21NFC</t>
    <phoneticPr fontId="3" type="noConversion"/>
  </si>
  <si>
    <t>23YR80</t>
  </si>
  <si>
    <t>K9KDALQ32</t>
    <phoneticPr fontId="3" type="noConversion"/>
  </si>
  <si>
    <t>NS8080W</t>
    <phoneticPr fontId="3" type="noConversion"/>
  </si>
  <si>
    <t>MLF5X6</t>
    <phoneticPr fontId="3" type="noConversion"/>
  </si>
  <si>
    <t>NS8080W/MT9510</t>
  </si>
  <si>
    <t>32F51M</t>
    <phoneticPr fontId="3" type="noConversion"/>
  </si>
  <si>
    <t>MLF4.2X4</t>
  </si>
  <si>
    <t>DELTAEDGE</t>
  </si>
  <si>
    <t>31H320</t>
  </si>
  <si>
    <t>MLF4.2X4</t>
    <phoneticPr fontId="3" type="noConversion"/>
  </si>
  <si>
    <t>RASCO</t>
  </si>
  <si>
    <t>23YT66 (OCTAL HANDLER ONLY)</t>
  </si>
  <si>
    <t>TSSOP20</t>
  </si>
  <si>
    <t>MLF 3X3 FF SETUP</t>
  </si>
  <si>
    <t>MLF3X3</t>
  </si>
  <si>
    <t>TAPESTRY FH1000/1200</t>
  </si>
  <si>
    <t>761/761A</t>
  </si>
  <si>
    <t>7T62/61 (8T43xx)</t>
  </si>
  <si>
    <t>MLF 3X3 SRM SETUP</t>
  </si>
  <si>
    <t>*NOTE : BLANK STANDS FOR QUAL WHEN SETUP</t>
  </si>
  <si>
    <t>TDN-111</t>
  </si>
  <si>
    <t>TDN-061</t>
  </si>
  <si>
    <t>CRX14</t>
  </si>
  <si>
    <t>SODN016</t>
  </si>
  <si>
    <t>MTT-083</t>
  </si>
  <si>
    <t>PASS ATK</t>
  </si>
  <si>
    <t xml:space="preserve">HP-025
(PS800)
</t>
  </si>
  <si>
    <t xml:space="preserve">HP-020 
(PS800)
</t>
  </si>
  <si>
    <t>TD/UD 20 144</t>
  </si>
  <si>
    <t>UD/TD 14 100</t>
  </si>
  <si>
    <t>C1 07 100</t>
  </si>
  <si>
    <t>UD/TD 20 144</t>
  </si>
  <si>
    <t>C1 10 201</t>
  </si>
  <si>
    <t>TD 24 176</t>
  </si>
  <si>
    <t>UD 14 100</t>
  </si>
  <si>
    <t>UD 20 144</t>
  </si>
  <si>
    <t>C1 07 132</t>
  </si>
  <si>
    <t>TV 1E 064</t>
  </si>
  <si>
    <t>C1 07 169</t>
  </si>
  <si>
    <t>CT 13 216</t>
  </si>
  <si>
    <t>TQ 28 208</t>
  </si>
  <si>
    <t>TV 0E 048</t>
  </si>
  <si>
    <t>C1 10 144</t>
  </si>
  <si>
    <t>C1 05 064</t>
  </si>
  <si>
    <t>C1 1 0 144</t>
  </si>
  <si>
    <t>1T 08 100</t>
  </si>
  <si>
    <t>452A</t>
  </si>
  <si>
    <t>447B</t>
  </si>
  <si>
    <t>HIGH CONFIG</t>
  </si>
  <si>
    <t>BGA144 7X7</t>
  </si>
  <si>
    <t>415B</t>
  </si>
  <si>
    <t>BGA 5X5</t>
  </si>
  <si>
    <t>447Z</t>
  </si>
  <si>
    <t>Date</t>
  </si>
  <si>
    <t>Device</t>
  </si>
  <si>
    <t>Tester 
Recall</t>
  </si>
  <si>
    <t>Package</t>
  </si>
  <si>
    <t>20x20 LQFP144</t>
  </si>
  <si>
    <t>Comments</t>
  </si>
  <si>
    <t>passed</t>
  </si>
  <si>
    <t>P4HP9321</t>
  </si>
  <si>
    <t>14x14 LQFP100</t>
  </si>
  <si>
    <t>P4HP9320</t>
  </si>
  <si>
    <t>disqualified on all PS800 as per JMV</t>
  </si>
  <si>
    <t>P4HP9325</t>
  </si>
  <si>
    <t>P4HP9326</t>
  </si>
  <si>
    <t>P4HP9327</t>
  </si>
  <si>
    <t>P4HP9328</t>
  </si>
  <si>
    <t>disqualified due to open failure</t>
  </si>
  <si>
    <t>CHANGE LOGS</t>
  </si>
  <si>
    <t>7x7 BGA100</t>
  </si>
  <si>
    <t>P4HP9307</t>
  </si>
  <si>
    <t>failed, over rejection on SB541 pcm_p1_ram_360e180_S1fbb_3V6_conso_uf</t>
  </si>
  <si>
    <t>13x13 BGA216</t>
  </si>
  <si>
    <t>P4HP9317</t>
  </si>
  <si>
    <t>P4HP9324</t>
  </si>
  <si>
    <t>7x7 BGA132</t>
  </si>
  <si>
    <t>24x24 LQFP176</t>
  </si>
  <si>
    <t>28x28 LQFP208</t>
  </si>
  <si>
    <t>7x7 BGA169</t>
  </si>
  <si>
    <t>10x10 BGA201</t>
  </si>
  <si>
    <t>VARIOUS</t>
  </si>
  <si>
    <t>all with check legend, changed to TBD</t>
  </si>
  <si>
    <t>P4HP9322</t>
  </si>
  <si>
    <t>P4HP9309</t>
  </si>
  <si>
    <t>8x8 BGA100</t>
  </si>
  <si>
    <t>P4HP9315</t>
  </si>
  <si>
    <t>DEVICE WITH PROD ISSUES</t>
  </si>
  <si>
    <t>P4HP9323</t>
  </si>
  <si>
    <t>intermittent response on LSE_IOUT1_3V6_00_osc_dc@pc15, with measurement  on higher limit</t>
  </si>
  <si>
    <t>TPE A/I</t>
  </si>
  <si>
    <t>tester limitation, can't load TP</t>
  </si>
  <si>
    <t>TSENS_BGAP issue (handler issue)</t>
  </si>
  <si>
    <t>14x14 TQ128</t>
  </si>
  <si>
    <t>SITE4 - test ramp issue (encountered always when SITE4 is activated)</t>
  </si>
  <si>
    <t>Med</t>
  </si>
  <si>
    <t>PS800 Only</t>
  </si>
  <si>
    <t>HP-013 
(Small TH)</t>
  </si>
  <si>
    <t>PASS at ATP</t>
    <phoneticPr fontId="3" type="noConversion"/>
  </si>
  <si>
    <t>FAIL-ATP</t>
  </si>
  <si>
    <t>Fail at ATP</t>
  </si>
  <si>
    <t>Singulated</t>
    <phoneticPr fontId="3" type="noConversion"/>
  </si>
  <si>
    <t>Film Frame</t>
    <phoneticPr fontId="3" type="noConversion"/>
  </si>
  <si>
    <t>MAV-146</t>
  </si>
  <si>
    <t>CR95HF</t>
    <phoneticPr fontId="3" type="noConversion"/>
  </si>
  <si>
    <t>NS8080W/MT9510</t>
    <phoneticPr fontId="3" type="noConversion"/>
  </si>
  <si>
    <t>MAGNUM PV (128 PINS)  
SINGLE CONTROLLER UI2.3.22A</t>
    <phoneticPr fontId="3" type="noConversion"/>
  </si>
  <si>
    <t>RFNFC</t>
    <phoneticPr fontId="3" type="noConversion"/>
  </si>
  <si>
    <t>33HTPM</t>
    <phoneticPr fontId="3" type="noConversion"/>
  </si>
  <si>
    <t>33H768</t>
    <phoneticPr fontId="3" type="noConversion"/>
  </si>
  <si>
    <t>33ZP24</t>
    <phoneticPr fontId="3" type="noConversion"/>
  </si>
  <si>
    <t>32F512</t>
    <phoneticPr fontId="3" type="noConversion"/>
  </si>
  <si>
    <t>32G512</t>
    <phoneticPr fontId="3" type="noConversion"/>
  </si>
  <si>
    <t>PINE</t>
    <phoneticPr fontId="3" type="noConversion"/>
  </si>
  <si>
    <t>MLF4X4</t>
    <phoneticPr fontId="3" type="noConversion"/>
  </si>
  <si>
    <t>TBD</t>
    <phoneticPr fontId="3" type="noConversion"/>
  </si>
  <si>
    <t>K3K ( K3K0)</t>
    <phoneticPr fontId="3" type="noConversion"/>
  </si>
  <si>
    <t>68)N/58)N</t>
    <phoneticPr fontId="3" type="noConversion"/>
  </si>
  <si>
    <t>31G480</t>
    <phoneticPr fontId="3" type="noConversion"/>
  </si>
  <si>
    <t>31Z052</t>
    <phoneticPr fontId="3" type="noConversion"/>
  </si>
  <si>
    <t>33F1M</t>
    <phoneticPr fontId="3" type="noConversion"/>
  </si>
  <si>
    <t>33G1M</t>
    <phoneticPr fontId="3" type="noConversion"/>
  </si>
  <si>
    <t>33H768(TES)</t>
    <phoneticPr fontId="3" type="noConversion"/>
  </si>
  <si>
    <t>31H320(TES)</t>
    <phoneticPr fontId="3" type="noConversion"/>
  </si>
  <si>
    <t>TSSOP28</t>
    <phoneticPr fontId="3" type="noConversion"/>
  </si>
  <si>
    <t>19NP18</t>
    <phoneticPr fontId="3" type="noConversion"/>
  </si>
  <si>
    <t>TSSOP20</t>
    <phoneticPr fontId="3" type="noConversion"/>
  </si>
  <si>
    <t>MAGNUM PV (128 PINS)  
SINGLE CONTROLLER UI2.4.3A</t>
    <phoneticPr fontId="3" type="noConversion"/>
  </si>
  <si>
    <t>79J/79JA</t>
    <phoneticPr fontId="3" type="noConversion"/>
  </si>
  <si>
    <t>767GF</t>
  </si>
  <si>
    <t>767FF</t>
  </si>
  <si>
    <t>761A</t>
  </si>
  <si>
    <t>FAIL ATP</t>
  </si>
  <si>
    <t>TPNC</t>
  </si>
  <si>
    <t>X-ST</t>
  </si>
  <si>
    <t>Not Configured (X)</t>
  </si>
  <si>
    <t>Ave for PS800</t>
  </si>
  <si>
    <t>Disqualified by ST (X-ST)</t>
  </si>
  <si>
    <t>TPNC (TP Not Compatible - PS800 only)</t>
  </si>
  <si>
    <t>C1 07 144</t>
  </si>
  <si>
    <t>for further debug
&gt; ongoing coordination with ST</t>
  </si>
  <si>
    <t>failed during prod mode, passed on eng'g mode</t>
  </si>
  <si>
    <t>7x7 BGA144</t>
  </si>
  <si>
    <t>SITE1 - failed LSE; SITE2 - passed consistently!</t>
  </si>
  <si>
    <t>swapped slot 117 - both sites passed consistently!</t>
  </si>
  <si>
    <t>need to check with Tester grp / ST
&gt; ongoing coordination with ST</t>
  </si>
  <si>
    <t>failed site 1 due to LSE; site2 - passed</t>
  </si>
  <si>
    <t>failed site1 due to LSE (for try again!!!) ; site 2 passed</t>
  </si>
  <si>
    <t>failed 2 sites due to idd_stby test</t>
  </si>
  <si>
    <t>passed - per qualification last 2014</t>
  </si>
  <si>
    <t>STATUS</t>
  </si>
  <si>
    <t>ongoing</t>
  </si>
  <si>
    <t>DONE</t>
  </si>
  <si>
    <t>P4H9327</t>
  </si>
  <si>
    <t>P4HP9311</t>
  </si>
  <si>
    <t>failed open failure due to Vdd2 supply pin (tester related)</t>
  </si>
  <si>
    <t>failed, only 2 out of 4 sites passed</t>
  </si>
  <si>
    <t>intermittent response on LSE_IOUT1_3V6_00_osc_dc@pc15, with measurement  on higher limit = SITE2!!!</t>
  </si>
  <si>
    <t>for feedback to ST - need to optimize TP on SITE2</t>
  </si>
  <si>
    <t>need to check with Handler grp
&gt; ongoing coordination with ST
= new TP provided by ST, FIXED!</t>
  </si>
  <si>
    <t>D2TC / Various</t>
  </si>
  <si>
    <t>P4TDN175 / 
Various</t>
  </si>
  <si>
    <t>intermittent response on SITE2 due to LSE (need to coordinate with ST)</t>
  </si>
  <si>
    <t>Not qualified because of Liciense Error in all PS800 tester</t>
  </si>
  <si>
    <t>P4HP93008</t>
  </si>
  <si>
    <t>failed Open failure due to Vss1 (tester related)</t>
  </si>
  <si>
    <t>TOTAL</t>
  </si>
  <si>
    <t>461B</t>
  </si>
  <si>
    <t>461A</t>
  </si>
  <si>
    <t>failed site 1 due to SB125_ADC1_FUNC_4CODE ; 2,3,4 sites passed</t>
  </si>
  <si>
    <t>P4HP9318</t>
  </si>
  <si>
    <t>Not qualified because of NO DPS4</t>
  </si>
  <si>
    <t>P4HP9308</t>
  </si>
  <si>
    <t>462Y</t>
  </si>
  <si>
    <t>449Z</t>
  </si>
  <si>
    <t>updated, 4 out of 4 sites now passing using rev1004</t>
  </si>
  <si>
    <t>P4HP9316</t>
  </si>
  <si>
    <t>P4HP9330</t>
  </si>
  <si>
    <t>failed Xtal32k on Site2 (possible tester related)</t>
  </si>
  <si>
    <t>12 DMM (=1536 Dig Channels)</t>
  </si>
  <si>
    <t>11 DMM (=1408 Dig Channels)</t>
  </si>
  <si>
    <t>10 DMM (=1280 Dig Channels)</t>
  </si>
  <si>
    <t>T2K-024</t>
  </si>
  <si>
    <t>T2K-025</t>
  </si>
  <si>
    <t>T2K-017 = Shipped out</t>
  </si>
  <si>
    <t>T2K-018 = Shipped out</t>
  </si>
  <si>
    <t>Other qualified testers for ST:</t>
  </si>
  <si>
    <t>J750_S (8MTO)</t>
  </si>
  <si>
    <t>J750_EX (4MTO)</t>
  </si>
  <si>
    <t>J750_S (4MTO)</t>
  </si>
  <si>
    <t xml:space="preserve"> J750 RL</t>
  </si>
  <si>
    <t>PASS ATP Qualification</t>
  </si>
  <si>
    <t>435Z</t>
  </si>
  <si>
    <t>5X5 BGA64</t>
  </si>
  <si>
    <t>P4HP9312</t>
  </si>
  <si>
    <t>Not qualified because of NO DPS5</t>
  </si>
  <si>
    <t xml:space="preserve">HP-028
(PS800)
</t>
  </si>
  <si>
    <t xml:space="preserve">HP-030
(PS800)
</t>
  </si>
  <si>
    <t xml:space="preserve">HP-031
(PS800)
</t>
  </si>
  <si>
    <t>TQFP100 14x14</t>
  </si>
  <si>
    <t>Not qualified because DPS4 not installed for V12 pin</t>
  </si>
  <si>
    <t>435 (8x DPS)</t>
  </si>
  <si>
    <t>7X7 BGA100</t>
  </si>
  <si>
    <t>PASSED</t>
  </si>
  <si>
    <t>DM ERROR - TIMING</t>
  </si>
  <si>
    <t>P4HP9319</t>
  </si>
  <si>
    <t>DEVICE NOT QUALIFIED
PROGRAM ERROR, MISSING CHANNELBOARD</t>
  </si>
  <si>
    <t>7x7 BGA100 by2</t>
  </si>
  <si>
    <t>*NEW INPUT</t>
  </si>
  <si>
    <t>P4HP9314</t>
  </si>
  <si>
    <t>448Y</t>
  </si>
  <si>
    <t>5x5 BGA64</t>
  </si>
  <si>
    <t>failed SITE1 , 2, 4, 6; passed SITE3,5,7,8</t>
  </si>
  <si>
    <t>failed SITE7 BCD_IDP_DCM_detected_func_levels_ft; SITES1-6,8 PASSED</t>
  </si>
  <si>
    <t>P4HP931</t>
  </si>
  <si>
    <t>Not qualified, Not enough memory for vector area</t>
  </si>
  <si>
    <t>P4HP9331</t>
  </si>
  <si>
    <t>6x6 QFN36</t>
  </si>
  <si>
    <t>failed SITE8 ADC test, SITE1 to 7 PASSED</t>
  </si>
  <si>
    <t>failed SITES 1,2,3,4,5; passed SITES 6,7,8</t>
  </si>
  <si>
    <t>P4HP930</t>
  </si>
  <si>
    <t>0038148 by 8</t>
  </si>
  <si>
    <t>ALL T2K</t>
  </si>
  <si>
    <t>PASSED only for FT; QA will be performed on HP93K</t>
  </si>
  <si>
    <t>PASSED 2/2 sites</t>
  </si>
  <si>
    <t>FAILED ALL SITES</t>
  </si>
  <si>
    <t>PASSED 8/8</t>
  </si>
  <si>
    <t>20X20 TQFP144</t>
  </si>
  <si>
    <t>P4HP919</t>
  </si>
  <si>
    <t>PASSED 4/4</t>
  </si>
  <si>
    <t>423Z</t>
  </si>
  <si>
    <t>Not qualified - NO CHANNEL 20301 (FOR VERIFY AGAIN ONCE 203 have slot)</t>
  </si>
  <si>
    <t>FAILED ALL SITES - SB69 V18_Transf_32</t>
  </si>
  <si>
    <t>C1 14 240</t>
  </si>
  <si>
    <t>P4HP9313</t>
  </si>
  <si>
    <t>TQFP208 28x28</t>
  </si>
  <si>
    <t>TQFP144 20x20</t>
  </si>
  <si>
    <t>TP not compatible on this tester</t>
  </si>
  <si>
    <t>Not qualified (All sites failed Vdd_short)</t>
  </si>
  <si>
    <t>PASSED 4/4 - UPDATED due to new rev1004 - FZARA</t>
  </si>
  <si>
    <t>441B</t>
  </si>
  <si>
    <t>REV1400 not compatible on this (PS800) tester</t>
  </si>
  <si>
    <t>433Z</t>
  </si>
  <si>
    <t>PASSED 4/4 sites</t>
  </si>
  <si>
    <t>424A</t>
  </si>
  <si>
    <t>P4HP016</t>
  </si>
  <si>
    <t>HP09</t>
  </si>
  <si>
    <t>HP018</t>
  </si>
  <si>
    <t>Not qualified- Channel #12903 not installed</t>
  </si>
  <si>
    <t>P4HP09</t>
  </si>
  <si>
    <t>Passed 1/2 sites (LB limitation)</t>
  </si>
  <si>
    <t>P4HP23</t>
  </si>
  <si>
    <t>Not qualified - failing Open Pins failure</t>
  </si>
  <si>
    <t>P4HP20</t>
  </si>
  <si>
    <t>LIMITED, device passing 2 of 2 sites but encountering intermitent failure on production</t>
  </si>
  <si>
    <t>P4HP32</t>
  </si>
  <si>
    <t>BGA 5x5 64L</t>
  </si>
  <si>
    <t>PASSED 7/8 sites.  Site 5 failing Bin 485.</t>
  </si>
  <si>
    <t>BGA100 7x7</t>
  </si>
  <si>
    <t>BGA201 10x10</t>
  </si>
  <si>
    <t>420Z</t>
  </si>
  <si>
    <t>DPS#4 not installed for pin DSI33.</t>
  </si>
  <si>
    <t>DPS#4 not installed for pin V12.</t>
  </si>
  <si>
    <t>P4HP9332</t>
  </si>
  <si>
    <t>BGA 7x7 100</t>
  </si>
  <si>
    <t>BGA169 7x7</t>
  </si>
  <si>
    <t>421A</t>
  </si>
  <si>
    <t>BGA144 7x7</t>
  </si>
  <si>
    <t>Not qualified- only site 4 is passing</t>
  </si>
  <si>
    <t>FAILED - 2/4 sites - site 3 and 4 passing sites</t>
  </si>
  <si>
    <t>BGA132 7x7</t>
  </si>
  <si>
    <t>437A</t>
  </si>
  <si>
    <t>PASSED 3/4 sites.  Site 3 failed due to possible tester issue.</t>
  </si>
  <si>
    <t>FAILED ALL 4 SITES</t>
  </si>
  <si>
    <t>434A</t>
  </si>
  <si>
    <t>DPS#4 not installed</t>
  </si>
  <si>
    <t xml:space="preserve">P4HP9321 </t>
  </si>
  <si>
    <t>PASSED 1/2 sites using prod lot. Site2 intermittent(Xtal25M) on correl(rev0032)</t>
  </si>
  <si>
    <t>411X</t>
  </si>
  <si>
    <t>436Y</t>
  </si>
  <si>
    <t>PASSED 3/4 sites. SITE 4 failed (IO_LEAK) due to tester issue</t>
  </si>
  <si>
    <t>x</t>
  </si>
  <si>
    <t>PASSED 3/4 SITES. SITE 3- V12_EWS</t>
  </si>
  <si>
    <t>PASSED 2/4 SITES. SITE1&amp;2- IDD</t>
  </si>
  <si>
    <t>BGA64 5X5</t>
  </si>
  <si>
    <t>TESTER NOT CONFIGURED</t>
  </si>
  <si>
    <t>FAILED 4/4 SITES</t>
  </si>
  <si>
    <t>PASSED 2/4 sites. Site1 and Site2 - Bin157 Idd_Standby</t>
  </si>
  <si>
    <t>0024880 by 8</t>
  </si>
  <si>
    <t>TESTER NOT CONFIGURED - DPS#4 not installed for pin V12.</t>
  </si>
  <si>
    <t>Passed 1/2 sites.  Site 1 failed Bin 28 ioleakhi/Bin148 flha…</t>
  </si>
  <si>
    <t>BGA144 10x10</t>
  </si>
  <si>
    <t>TQFP176 24x24</t>
  </si>
  <si>
    <t>HP-032
(PS800)</t>
  </si>
  <si>
    <t>442A</t>
  </si>
  <si>
    <t>ALL SITES FAILED BIN49 V33_Transf_scan_ft</t>
  </si>
  <si>
    <t>BGA176 10x10</t>
  </si>
  <si>
    <t>432B</t>
  </si>
  <si>
    <t>410/414</t>
  </si>
  <si>
    <t>low config</t>
  </si>
  <si>
    <t>Disqualified on low config testers due to new pin config for TQFP100aio</t>
  </si>
  <si>
    <t>TQF100 by8</t>
  </si>
  <si>
    <t>PASS = WW16</t>
  </si>
  <si>
    <t>PASS - W25</t>
  </si>
  <si>
    <t>2/2 sites failed due to SB639 "FUNC_DSI_LP_TX_Vnom_dsi_ft_sb"</t>
  </si>
  <si>
    <t>BGA216 13x13</t>
  </si>
  <si>
    <t>ALL SITES FAILED BIN70 IO_voh_prep_PA_A_8mA_Param_IO_dc</t>
  </si>
  <si>
    <t>0026089 by16</t>
  </si>
  <si>
    <t>TD 24 176 (7x5 to 7x7)</t>
  </si>
  <si>
    <t>site1  - FAILED - SB393 - sram , site2 - FAILED - SB523 - DAC1-PROD</t>
  </si>
  <si>
    <t>413Z</t>
  </si>
  <si>
    <t>TD 24 176 (7x9)</t>
  </si>
  <si>
    <t>Passed 1/4 sites</t>
  </si>
  <si>
    <t>Passed 2/4 sites</t>
  </si>
  <si>
    <t>All sites failed</t>
  </si>
  <si>
    <t>Both sites failed SB70 - IO_voh_prep_PA_A_8mA_Param_IO_dc</t>
  </si>
  <si>
    <t>416V</t>
  </si>
  <si>
    <t>XB 06 036</t>
  </si>
  <si>
    <t>410YYY</t>
  </si>
  <si>
    <t>QFN36 6x6</t>
  </si>
  <si>
    <t>PASSED 8/8 sites</t>
  </si>
  <si>
    <t>P4HP93 PS800</t>
  </si>
  <si>
    <t>over rejection of BSC_pkg on PS800 TESTERS</t>
  </si>
  <si>
    <t>5/8</t>
  </si>
  <si>
    <t>4/8</t>
  </si>
  <si>
    <t>6/8</t>
  </si>
  <si>
    <t>updated 447B BGA64 5X5 matrix</t>
  </si>
  <si>
    <t>2/4</t>
  </si>
  <si>
    <t>UPDATED - 2 of 4 sites PASSING</t>
  </si>
  <si>
    <t xml:space="preserve">2 sites failed SB6 - vss_pins </t>
  </si>
  <si>
    <t>No channel 12501 installed for virtual pin.</t>
  </si>
  <si>
    <t>2/2 sites failed due to open_vdd using latest TP REF 1310.</t>
  </si>
  <si>
    <t>updated 447Z BGA64 5X5 matrix</t>
  </si>
  <si>
    <t>P4HP9334</t>
  </si>
  <si>
    <t>PASSED 8/8 sites using new TP</t>
  </si>
  <si>
    <t>Disqualified on ALL Single Density tester (except HP16)</t>
  </si>
  <si>
    <t>Various</t>
  </si>
  <si>
    <t>1 / 2</t>
  </si>
  <si>
    <t>UPDATED - PASSED 1/2 sites consistently</t>
  </si>
  <si>
    <t>3 / 4</t>
  </si>
  <si>
    <t>UPDATED - 3 of 4 sites PASSING</t>
  </si>
  <si>
    <t>451A (7x9)</t>
  </si>
  <si>
    <t>Failed 2/2 sites due to vdd_open</t>
  </si>
  <si>
    <t>Passed 2/4 sites.  Sites 3 &amp; 4 failing open_vdd</t>
  </si>
  <si>
    <t>3/4 sites passed.  Site 2 failed Bin362</t>
  </si>
  <si>
    <t>updated 447Z BGA100 7x7 matrix</t>
  </si>
  <si>
    <t>updated 447Z TQFP100 14x14 matrix</t>
  </si>
  <si>
    <t>7 / 8</t>
  </si>
  <si>
    <t>updated 4192 TQFP176 24x24 matrix</t>
  </si>
  <si>
    <t>updated 4192 TQFP208 28x28 matrix</t>
  </si>
  <si>
    <t>updated 4192 TQFP100 14x14 matrix</t>
  </si>
  <si>
    <t>updated 4192 BGA201 10x10 matrix</t>
  </si>
  <si>
    <t>disqualified all PS800 due to overrejection Xtal32k</t>
  </si>
  <si>
    <t>2/2 sites passed consistently</t>
  </si>
  <si>
    <t>BGA100 07x07</t>
  </si>
  <si>
    <t>updated 410 BGA100 07x07 matrix</t>
  </si>
  <si>
    <t>QFN36 06x06</t>
  </si>
  <si>
    <t>updated 410 QFN36 06x06 matrix</t>
  </si>
  <si>
    <t>updated 410 TQFP100 14x14 matrix</t>
  </si>
  <si>
    <t>updated 463 TQFP100 14x14 matrix</t>
  </si>
  <si>
    <t>P4HP27</t>
  </si>
  <si>
    <t>P4HP07</t>
  </si>
  <si>
    <t>4/4 sites passed consistently</t>
  </si>
  <si>
    <t>451A (7x5)</t>
  </si>
  <si>
    <t>4/4 sites passed</t>
  </si>
  <si>
    <t>Re-Set to TBD.  For re-validation at HP-14.</t>
  </si>
  <si>
    <t>updated 411 TQFP100 14x14 matrix</t>
  </si>
  <si>
    <t>updated 411 BGA201 10x10 matrix</t>
  </si>
  <si>
    <t>updated 411 TQFP144 20x20 matrix</t>
  </si>
  <si>
    <t>updated 411 TQFP176 24x24 matrix</t>
  </si>
  <si>
    <t>updated 412 QFN36 06x06 matrix</t>
  </si>
  <si>
    <t>updated 413 TQFP100 14x14 matrix</t>
  </si>
  <si>
    <t>updated 413 BGA201 10x10 matrix</t>
  </si>
  <si>
    <t>updated 413 TQFP144 20x20 matrix</t>
  </si>
  <si>
    <t>updated 413 TQFP176 20x20 matrix</t>
  </si>
  <si>
    <t>updated 414 TQFP100 14x14 matrix</t>
  </si>
  <si>
    <t>8/8 sites passed</t>
  </si>
  <si>
    <t>5/8 sites passed</t>
  </si>
  <si>
    <t>updated 415 TQFP100 14x14 matrix</t>
  </si>
  <si>
    <t>updated 415 TQFP144 20x20 matrix</t>
  </si>
  <si>
    <t>updated 415 BGA132 7x7 matrix</t>
  </si>
  <si>
    <t>updated 416 TQFP100 14x14 matrix</t>
  </si>
  <si>
    <t>updated 416 BGA100 07x07 matrix</t>
  </si>
  <si>
    <t>418Z</t>
  </si>
  <si>
    <t>updated 418Z TQFP100 14x14 matrix</t>
  </si>
  <si>
    <t>419B</t>
  </si>
  <si>
    <t>updated 419B BGA201 10x10 matrix</t>
  </si>
  <si>
    <t>updated 419B TQFP208 28x28 matrix</t>
  </si>
  <si>
    <t>updated 421A TQFP100 14x14 matrix</t>
  </si>
  <si>
    <t>updated 421A TQFP144 20x20 matrix</t>
  </si>
  <si>
    <t>updated 421A BGA144 10x10 matrix</t>
  </si>
  <si>
    <t>BGA144 07x07</t>
  </si>
  <si>
    <t>updated 421A BGA144 07x07 matrix</t>
  </si>
  <si>
    <t>updated 422 TQFP100 14x14 matrix</t>
  </si>
  <si>
    <t>updated 423 TQFP100 14x14 matrix</t>
  </si>
  <si>
    <t>updated 423 BGA100 07x07 matrix</t>
  </si>
  <si>
    <t>470 (32L4R9..)</t>
  </si>
  <si>
    <t>Passed 4/4 sites</t>
  </si>
  <si>
    <t>TESTER NOT CONFIGURED, ERROR DFPN - CHANNEL 12804 not installed for pin virtual</t>
  </si>
  <si>
    <t>BGA100 8x8</t>
  </si>
  <si>
    <t>updated 424 BGA144 7x7 matrix</t>
  </si>
  <si>
    <t>updated 427Z BGA100 07x07 matrix</t>
  </si>
  <si>
    <t>updated 427Z TQFP100 14x14 matrix</t>
  </si>
  <si>
    <t>4/4 sites failed due to Bin398 HSE25M_Vcommon</t>
  </si>
  <si>
    <t>BGA169 07x07</t>
  </si>
  <si>
    <t>Passed 2/2 sites</t>
  </si>
  <si>
    <t>2/2 sites failed due to SB7 - Vss_open_OS_init_dc</t>
  </si>
  <si>
    <t>BGA240 14x14</t>
  </si>
  <si>
    <t>Passed 7/8 sites.  Site 4 failing idd_standy</t>
  </si>
  <si>
    <t>8/8 sites failed due to open (TEST pin)</t>
  </si>
  <si>
    <t xml:space="preserve"> bga201 10x10</t>
  </si>
  <si>
    <t>p4hp9334</t>
  </si>
  <si>
    <t>Passed 8/8</t>
  </si>
  <si>
    <t>2/2 sites failed due to SB9 short_supply_other_openshort_ft, for tester fix, channel board 11703 / 11704</t>
  </si>
  <si>
    <t>TQFP20 144</t>
  </si>
  <si>
    <t>Failed 2/2 sites due to SB333</t>
  </si>
  <si>
    <t>7/8</t>
  </si>
  <si>
    <t>1/2</t>
  </si>
  <si>
    <t>1/4</t>
  </si>
  <si>
    <t>3/4</t>
  </si>
  <si>
    <t>PASSED 8x8 Sites</t>
  </si>
  <si>
    <t>UPDATED - 3 of 4 sites PASSING , SITE1 failed V36_ate</t>
  </si>
  <si>
    <t>T2K-028</t>
  </si>
  <si>
    <t>T2K-029</t>
  </si>
  <si>
    <t>updated matrix</t>
  </si>
  <si>
    <t>412YYY</t>
  </si>
  <si>
    <t>Not qualified.  with site issues</t>
  </si>
  <si>
    <t>TQ 28 208 (7x5 to 7x7)</t>
  </si>
  <si>
    <t>TQ 28 208 (7x9)</t>
  </si>
  <si>
    <t>418YYY</t>
  </si>
  <si>
    <t>Disqualified by ST(warren). Still for debug.</t>
  </si>
  <si>
    <t>Passed 1/2 sites, site 1 idd standby</t>
  </si>
  <si>
    <t>No resource #12501 available for virtual pin.</t>
  </si>
  <si>
    <t>DPS 4 not installed</t>
  </si>
  <si>
    <t>1/2 Sites passed. Site 1 passed.  Site 2 was failing SB173 ADC4_FUNC_4SPHL_BD_adcfunc_ft_sb.</t>
  </si>
  <si>
    <t xml:space="preserve"> 2/2 sites failed.  Site 1 was failing SB502 "idd_stby_rtcoff_3V6_conso_dc_sb".  Site 2 was failing SB503 "idd_stby_rtcoff_VBAT_3V6_conso_dc_sb".</t>
  </si>
  <si>
    <t>BGA64 5x5</t>
  </si>
  <si>
    <t>Passed 8/8 sites</t>
  </si>
  <si>
    <t>T2K-030</t>
  </si>
  <si>
    <t>HP-036
(P600)</t>
  </si>
  <si>
    <t xml:space="preserve">QFN36 </t>
  </si>
  <si>
    <t>Med.</t>
  </si>
  <si>
    <t>UD 14 080</t>
  </si>
  <si>
    <t>DD (PS800)</t>
  </si>
  <si>
    <t>SD (C200/C400/P600)</t>
  </si>
  <si>
    <t>YES</t>
  </si>
  <si>
    <t>NO</t>
  </si>
  <si>
    <t>Macro</t>
  </si>
  <si>
    <t>T BD</t>
  </si>
  <si>
    <t>C1 07 132 (obsolete)</t>
  </si>
  <si>
    <t>C1 07 169 (obsolete)</t>
  </si>
  <si>
    <t>UD 14 100 (obsolete)</t>
  </si>
  <si>
    <t>TD 20 144</t>
  </si>
  <si>
    <t>C1 05 064 (8x DPS)</t>
  </si>
  <si>
    <t>433A</t>
  </si>
  <si>
    <t>C1 07 100 (obsolete)</t>
  </si>
  <si>
    <t>Mid</t>
  </si>
  <si>
    <t>UD 20 144 (No DSI)</t>
  </si>
  <si>
    <t>UD 20 144 (w/ DSI)</t>
  </si>
  <si>
    <t>C1 07 169 (V12 &amp; STD)</t>
  </si>
  <si>
    <t>C1 07 169 (DSI)</t>
  </si>
  <si>
    <t>Device</t>
    <phoneticPr fontId="2" type="noConversion"/>
  </si>
  <si>
    <t>TE Number (Loadboard)</t>
  </si>
  <si>
    <t>LB</t>
  </si>
  <si>
    <t>Ckit</t>
  </si>
  <si>
    <t>SLK</t>
  </si>
  <si>
    <r>
      <t xml:space="preserve">LB Status 
</t>
    </r>
    <r>
      <rPr>
        <sz val="8"/>
        <rFont val="Arial"/>
        <family val="2"/>
      </rPr>
      <t>(Nov. 4, 2016 added)</t>
    </r>
  </si>
  <si>
    <t>ATP's Comments on Loadboards</t>
  </si>
  <si>
    <t>LQFP 14x14 100</t>
  </si>
  <si>
    <r>
      <t>412</t>
    </r>
    <r>
      <rPr>
        <sz val="10"/>
        <rFont val="Arial"/>
        <family val="2"/>
      </rPr>
      <t xml:space="preserve"> / 416 / 420 / 428 / 430 / 436</t>
    </r>
  </si>
  <si>
    <t>TELB040087
TELB043160
TELB043307
TELB045603
TELB046503</t>
  </si>
  <si>
    <r>
      <t xml:space="preserve">- 1st LB = transferred together with 1st T2K with M4841 handler (CM setup)
- 04/13 Rcvd 1x Loadboard from ATK: TQFP100 14x14 //16 410; S/N - SY113051 (2nd)
- 04/17 Rcvd 2x Loadboard from ATK: S/N - SY140575 (3rd &amp; 4th)
- 1/12/16: 1x LB Rcvd from Bernard M.: SY# 153758 (5th)
- </t>
    </r>
    <r>
      <rPr>
        <u/>
        <sz val="8"/>
        <rFont val="Arial"/>
        <family val="2"/>
      </rPr>
      <t>SY113063</t>
    </r>
    <r>
      <rPr>
        <u/>
        <sz val="8"/>
        <color rgb="FFFF0000"/>
        <rFont val="Arial"/>
        <family val="2"/>
      </rPr>
      <t xml:space="preserve">
</t>
    </r>
    <r>
      <rPr>
        <sz val="8"/>
        <color rgb="FFFF0000"/>
        <rFont val="Arial"/>
        <family val="2"/>
      </rPr>
      <t xml:space="preserve">- 6/26/17: DISQUALIFIED 410 RL from matrix, new TP provided by Salvatore to include pin to pin test </t>
    </r>
  </si>
  <si>
    <r>
      <t>414 / 410 / 412</t>
    </r>
    <r>
      <rPr>
        <sz val="10"/>
        <color rgb="FF7030A0"/>
        <rFont val="Arial"/>
        <family val="2"/>
      </rPr>
      <t xml:space="preserve"> + 422 (Reg-on - 32P30*V*MBM* and 32F30*V*) / 447 / </t>
    </r>
    <r>
      <rPr>
        <sz val="10"/>
        <rFont val="Arial"/>
        <family val="2"/>
      </rPr>
      <t>418</t>
    </r>
  </si>
  <si>
    <t>TELB047595
TELB047596
TELB050113
TELB050286</t>
  </si>
  <si>
    <t>0026089</t>
  </si>
  <si>
    <r>
      <t xml:space="preserve">- 9/6/16 Rcvd 2x LB from Bernard M.
BOARD FT T2000 STM32 TQFP100 14x14 QIP //16;  P/N - 0026089, S/N - S162071 </t>
    </r>
    <r>
      <rPr>
        <b/>
        <sz val="8"/>
        <rFont val="Arial"/>
        <family val="2"/>
      </rPr>
      <t>(1st)</t>
    </r>
    <r>
      <rPr>
        <sz val="8"/>
        <rFont val="Arial"/>
        <family val="2"/>
      </rPr>
      <t xml:space="preserve"> /           S/N# - S162071-2  </t>
    </r>
    <r>
      <rPr>
        <b/>
        <sz val="8"/>
        <rFont val="Arial"/>
        <family val="2"/>
      </rPr>
      <t xml:space="preserve">(2nd)   
</t>
    </r>
    <r>
      <rPr>
        <sz val="8"/>
        <color rgb="FF7030A0"/>
        <rFont val="Arial"/>
        <family val="2"/>
      </rPr>
      <t>- 5/22/17: ADD 422 ==&gt; Reg-on - 32P30*V*MBM* and 32F30*V* PASS //8 per Salvatore.</t>
    </r>
    <r>
      <rPr>
        <b/>
        <sz val="8"/>
        <color rgb="FF3333CC"/>
        <rFont val="Arial"/>
        <family val="2"/>
      </rPr>
      <t xml:space="preserve">
</t>
    </r>
    <r>
      <rPr>
        <sz val="8"/>
        <rFont val="Arial"/>
        <family val="2"/>
      </rPr>
      <t>- 8/17/17: Rcvd 1x LB from Sebastien M. = S175767 / No Socket / No Asset# / No Manual Lid ==&gt; # 3</t>
    </r>
    <r>
      <rPr>
        <b/>
        <sz val="8"/>
        <color rgb="FF3333CC"/>
        <rFont val="Arial"/>
        <family val="2"/>
      </rPr>
      <t xml:space="preserve">
</t>
    </r>
    <r>
      <rPr>
        <sz val="8"/>
        <rFont val="Arial"/>
        <family val="2"/>
      </rPr>
      <t xml:space="preserve">- 9/27/17 Rcvd 1x LB from Sebastien M. = S/N: 175769 / No Socket / No Asset# / No Manual Lid ==&gt; #4
-10/06/17: 414YYY device now sharing with 422/410. </t>
    </r>
  </si>
  <si>
    <r>
      <t xml:space="preserve">411 / 413 / </t>
    </r>
    <r>
      <rPr>
        <strike/>
        <sz val="10"/>
        <color rgb="FFFF0000"/>
        <rFont val="Arial"/>
        <family val="2"/>
      </rPr>
      <t>419</t>
    </r>
  </si>
  <si>
    <t>TELB041715
TELB043308
TELB044172
TELB045212
TELB045213</t>
  </si>
  <si>
    <r>
      <t xml:space="preserve">- 9/05/14 1x LdBrd from Bernard M.
- 04/17 Rcvd 1x Loadboard from ATK:
Desc: TQFP100 14x14 //16 411Y; P/N - 0017402; S/N - ST113273                                                                    
- 11/20/15 Rcvd 2x LB fr Bernard M. - FT T2000 TQFP100 14X14 ; //16  411; S/N-SY153431 ; S/N-SY153383 (4th &amp; 5th)
</t>
    </r>
    <r>
      <rPr>
        <b/>
        <sz val="8"/>
        <color rgb="FFFFC000"/>
        <rFont val="Arial"/>
        <family val="2"/>
      </rPr>
      <t>- 4/17/18 - 411 &amp; 413 RL to use OLD LB + OLD TP (TP compatibility issue) approved by Isabelle BEGOU-GRANDMAISON</t>
    </r>
  </si>
  <si>
    <r>
      <rPr>
        <strike/>
        <sz val="10"/>
        <color rgb="FFFF0000"/>
        <rFont val="Arial"/>
        <family val="2"/>
      </rPr>
      <t>411 / 413</t>
    </r>
    <r>
      <rPr>
        <sz val="10"/>
        <rFont val="Arial"/>
        <family val="2"/>
      </rPr>
      <t xml:space="preserve"> / 419</t>
    </r>
  </si>
  <si>
    <t>TEMPTELB050527
TEMPTELB050528</t>
  </si>
  <si>
    <t>0040412</t>
  </si>
  <si>
    <r>
      <t>- 11/15/17 2x LB from Johanne ARNAUD
450-STM32-M40-QFP208 Legacy-DUAL SITES; P/N - 0040412; S/N - S177681 (1x); S177682 (2x) no sockets and manual actuators.</t>
    </r>
    <r>
      <rPr>
        <b/>
        <sz val="8"/>
        <color rgb="FFFFC000"/>
        <rFont val="Arial"/>
        <family val="2"/>
      </rPr>
      <t xml:space="preserve">
- 4/17/18 - 419 RL will be allocated for this LB using new TP ONLY (TP compatibility issue) approved by Isabelle BEGOU-GRANDMAISON</t>
    </r>
  </si>
  <si>
    <t>410 / 427 / 448 / 414 / 436 + 422 (Reg-on - 32P30*V*MBM* and 32F30*V*)</t>
  </si>
  <si>
    <r>
      <rPr>
        <strike/>
        <sz val="8"/>
        <color rgb="FFFFC000"/>
        <rFont val="Arial"/>
        <family val="2"/>
      </rPr>
      <t>TELB043542 ship to ST= Site4 O/S /</t>
    </r>
    <r>
      <rPr>
        <strike/>
        <sz val="8"/>
        <color rgb="FFFFFF00"/>
        <rFont val="Arial"/>
        <family val="2"/>
      </rPr>
      <t xml:space="preserve"> </t>
    </r>
    <r>
      <rPr>
        <sz val="8"/>
        <color rgb="FFFFFF00"/>
        <rFont val="Arial"/>
        <family val="2"/>
      </rPr>
      <t xml:space="preserve">
</t>
    </r>
    <r>
      <rPr>
        <sz val="8"/>
        <color theme="1"/>
        <rFont val="Arial"/>
        <family val="2"/>
      </rPr>
      <t xml:space="preserve">TELB043543
TELB047742 = replacement of 043542
</t>
    </r>
    <r>
      <rPr>
        <sz val="8"/>
        <rFont val="Arial"/>
        <family val="2"/>
      </rPr>
      <t>TELB050656</t>
    </r>
    <r>
      <rPr>
        <b/>
        <sz val="8"/>
        <color rgb="FFFFFF00"/>
        <rFont val="Arial"/>
        <family val="2"/>
      </rPr>
      <t xml:space="preserve">
TEMPTELB051247</t>
    </r>
  </si>
  <si>
    <t>Epson / Hontech</t>
  </si>
  <si>
    <t>0023520</t>
  </si>
  <si>
    <r>
      <t xml:space="preserve">- 5/19/15 2x Rcvd from Bernard M. (SY# 151130/200000021358 &amp; SY# 151188/200000021362)
</t>
    </r>
    <r>
      <rPr>
        <b/>
        <sz val="8"/>
        <color rgb="FFFF0000"/>
        <rFont val="Arial"/>
        <family val="2"/>
      </rPr>
      <t xml:space="preserve">- DO not Test: 412  / 416 / 418 / 420 / 428 / 430 
</t>
    </r>
    <r>
      <rPr>
        <sz val="8"/>
        <rFont val="Arial"/>
        <family val="2"/>
      </rPr>
      <t>- 9/27/16  = recvd 1x fr ST SY# 143004 = replacement of 1x w/Site4 O/S fail (TE# 043452) ==&gt; TE# 047742.</t>
    </r>
    <r>
      <rPr>
        <b/>
        <sz val="8"/>
        <color rgb="FFFF0000"/>
        <rFont val="Arial"/>
        <family val="2"/>
      </rPr>
      <t xml:space="preserve">
</t>
    </r>
    <r>
      <rPr>
        <b/>
        <sz val="8"/>
        <color rgb="FFFFC000"/>
        <rFont val="Arial"/>
        <family val="2"/>
      </rPr>
      <t xml:space="preserve">- 10/26/16: TELB043542/SY 151188 ship to ST= Site4 O/S / replaced by TE# 047742
</t>
    </r>
    <r>
      <rPr>
        <sz val="8"/>
        <rFont val="Arial"/>
        <family val="2"/>
      </rPr>
      <t xml:space="preserve">- 5/22/17: ADD 422 ==&gt; Reg-on - 32P30*V*MBM* and 32F30*V* PASS //8 per Salvatore.
- 12/11/17 1x Rcvd from Sebastien MAGNAN (S/N - S178223)
</t>
    </r>
    <r>
      <rPr>
        <b/>
        <sz val="8"/>
        <color rgb="FF3333FF"/>
        <rFont val="Arial"/>
        <family val="2"/>
      </rPr>
      <t>- 04/12/18 - RCVD 1x LB from Sebastien M (SN - 181879)</t>
    </r>
  </si>
  <si>
    <t>411 / 413 / 419</t>
  </si>
  <si>
    <r>
      <rPr>
        <sz val="8"/>
        <color theme="1"/>
        <rFont val="Arial"/>
        <family val="2"/>
      </rPr>
      <t xml:space="preserve">TELB043859
TELB043860
TELB045099
</t>
    </r>
    <r>
      <rPr>
        <sz val="8"/>
        <rFont val="Arial"/>
        <family val="2"/>
      </rPr>
      <t>TELB049030
TELB050857</t>
    </r>
    <r>
      <rPr>
        <b/>
        <sz val="8"/>
        <color rgb="FFFFFF00"/>
        <rFont val="Arial"/>
        <family val="2"/>
      </rPr>
      <t xml:space="preserve">
</t>
    </r>
    <r>
      <rPr>
        <sz val="8"/>
        <rFont val="Arial"/>
        <family val="2"/>
      </rPr>
      <t>TELB051198</t>
    </r>
    <r>
      <rPr>
        <b/>
        <sz val="8"/>
        <color rgb="FFFFFF00"/>
        <rFont val="Arial"/>
        <family val="2"/>
      </rPr>
      <t xml:space="preserve">
TEMPTELB051224</t>
    </r>
    <r>
      <rPr>
        <sz val="8"/>
        <rFont val="Arial"/>
        <family val="2"/>
      </rPr>
      <t xml:space="preserve">
</t>
    </r>
    <r>
      <rPr>
        <b/>
        <strike/>
        <sz val="8"/>
        <color rgb="FFFFC000"/>
        <rFont val="Arial"/>
        <family val="2"/>
      </rPr>
      <t>TELB045132 - Ship to ST</t>
    </r>
  </si>
  <si>
    <t>0023528</t>
  </si>
  <si>
    <r>
      <t xml:space="preserve">- 6/15 Rcvd 2x Ldbrd from Bernard M.
BOARD FT T2000 STM32 M10 TQFP100 14x14 QIP //8;  S/N - SY151443 / SY151452
- 10/16: 1x Rcvd from Bernard M. - SY153112 / No Socket (3rd)
- 11/17: 1x Rcvd with SY# 153330 (4th)
</t>
    </r>
    <r>
      <rPr>
        <sz val="8"/>
        <color rgb="FFFFC000"/>
        <rFont val="Arial"/>
        <family val="2"/>
      </rPr>
      <t xml:space="preserve">- 4/27: SHIPBACK 1x to Godwin for </t>
    </r>
    <r>
      <rPr>
        <b/>
        <sz val="8"/>
        <color rgb="FFFFC000"/>
        <rFont val="Arial"/>
        <family val="2"/>
      </rPr>
      <t>REPAIR</t>
    </r>
    <r>
      <rPr>
        <sz val="8"/>
        <color rgb="FFFFC000"/>
        <rFont val="Arial"/>
        <family val="2"/>
      </rPr>
      <t xml:space="preserve"> (TELB045132 / SY# 153330) with 1x Leeno Socket = </t>
    </r>
    <r>
      <rPr>
        <b/>
        <sz val="8"/>
        <color rgb="FFFFC000"/>
        <rFont val="Arial"/>
        <family val="2"/>
      </rPr>
      <t xml:space="preserve">3x LB at ATP.
</t>
    </r>
    <r>
      <rPr>
        <sz val="8"/>
        <rFont val="Arial"/>
        <family val="2"/>
      </rPr>
      <t xml:space="preserve">- 3/28/17: 1x Rcvd fr Sebastien M. / SY# S172145 (4th).
-1/24/18 - 1x rcvd from Sebastien = S/N - S179763 (#5)
- 03/22/18 - Rcvd 1x LB from Sebastien M. (S181205), no sockets (#6)
</t>
    </r>
    <r>
      <rPr>
        <b/>
        <sz val="8"/>
        <color rgb="FF3333FF"/>
        <rFont val="Arial"/>
        <family val="2"/>
      </rPr>
      <t>- 04/11/ 18 - Rcvd 1x LB from Sebastien M. (S181971), no sockets (#7)</t>
    </r>
  </si>
  <si>
    <t>421 / 423 / 433 / 441</t>
  </si>
  <si>
    <t>TELB045131
TELB045210</t>
  </si>
  <si>
    <t>0025461</t>
  </si>
  <si>
    <t>- 11/17: 1x Rcvd with desc = BOARD FT T2000 Epson / STM32 M10 LQFP100 14x14 //8
Tiny Manta (423) Family / SY# 153330 (1st)                                                                                                            
- 11/20/15 Rcvd date 1x LdBrd frm Bernard M. P/N-0025461; S/N-SY153200 (2nd)</t>
  </si>
  <si>
    <t>LQFP 14x14 80</t>
  </si>
  <si>
    <t>TELB041658
TELB041659</t>
  </si>
  <si>
    <t>TELB041660 
TELB041955</t>
  </si>
  <si>
    <t>LQFP 20x20 144</t>
  </si>
  <si>
    <t>414 / 428 / 430</t>
  </si>
  <si>
    <r>
      <rPr>
        <sz val="8"/>
        <rFont val="Arial"/>
        <family val="2"/>
      </rPr>
      <t>TELB040286
TELB045289
TELB045317</t>
    </r>
    <r>
      <rPr>
        <sz val="8"/>
        <color rgb="FFFFFF00"/>
        <rFont val="Arial"/>
        <family val="2"/>
      </rPr>
      <t xml:space="preserve">
</t>
    </r>
    <r>
      <rPr>
        <sz val="8"/>
        <rFont val="Arial"/>
        <family val="2"/>
      </rPr>
      <t>TELB046118</t>
    </r>
  </si>
  <si>
    <r>
      <t>- 12/2/15: Rcvd 1x LB fr Bernard M. ; Final Test T2000 ; 414 TQFP144 20x20 //8 ; # 001940; SY# 131668; Socket = NONE (3rd)                                                                                                                                                                                            - 12/8/15: Rcvd date 1x LB fr Bernard M. P/N-0019490; S/N-SY153530 (4th)
-</t>
    </r>
    <r>
      <rPr>
        <u/>
        <sz val="8"/>
        <rFont val="Arial"/>
        <family val="2"/>
      </rPr>
      <t>SY124283</t>
    </r>
  </si>
  <si>
    <r>
      <t xml:space="preserve">- 3/30 1x Rcvd from ATK NSXX80 (OCTAL) ST MMS (411,414) 20x20 144 TQFP (1.4T); 2x soak plate - M/P=6X11 X/P=26.67 Y/P=30.0 X/H=13.325 Y/H=20.0; 4x Shuttle (2 input, 2 output) - XP=46 YP=60; 8x socket; socket plate - 144 LQFP 20x20-q.4T. </t>
    </r>
    <r>
      <rPr>
        <b/>
        <sz val="8"/>
        <rFont val="Arial"/>
        <family val="2"/>
      </rPr>
      <t>Socket Plate =HNT 130513 XP=46 YP</t>
    </r>
  </si>
  <si>
    <r>
      <rPr>
        <sz val="8"/>
        <rFont val="Arial"/>
        <family val="2"/>
      </rPr>
      <t>TELB040088
TELB041346
TELB043694</t>
    </r>
    <r>
      <rPr>
        <strike/>
        <sz val="8"/>
        <color rgb="FFFF0000"/>
        <rFont val="Arial"/>
        <family val="2"/>
      </rPr>
      <t xml:space="preserve">
TELB045211</t>
    </r>
    <r>
      <rPr>
        <sz val="8"/>
        <color rgb="FFFFFF00"/>
        <rFont val="Arial"/>
        <family val="2"/>
      </rPr>
      <t xml:space="preserve">
</t>
    </r>
    <r>
      <rPr>
        <sz val="8"/>
        <rFont val="Arial"/>
        <family val="2"/>
      </rPr>
      <t>TELB046124
TELB049189
TELB049632
TELB051202</t>
    </r>
  </si>
  <si>
    <t>0019489 / 0019489A</t>
  </si>
  <si>
    <r>
      <t xml:space="preserve">- 3/27/14: 1x Rcvd fr ATK (1st)
- 05/29 rcvd 1x Ldbrd from ATK (3rd):
411 TQFP144 20x20 //8; P/N - 0019489; S/N - SY133970 (1x T2K-16 + 1x Epson + 1x SLK)
- 9/22: Received 1x LB from Godwin (4th). NO Sockets. </t>
    </r>
    <r>
      <rPr>
        <u/>
        <sz val="8"/>
        <rFont val="Arial"/>
        <family val="2"/>
      </rPr>
      <t xml:space="preserve">SY# 152905 </t>
    </r>
    <r>
      <rPr>
        <sz val="8"/>
        <rFont val="Arial"/>
        <family val="2"/>
      </rPr>
      <t xml:space="preserve">
- 11/20/15  Rcvd date 1x LdBrd frm Bernard M. Final Test T2000 411 TQFP144 20x20; //8;                                 PN-0019489A; S/N-SY153315 (5th)
- 04/11/2017 - Rcvd 1x LB from Sebastien M. - P/N - 0019489A; S/N - S172059 (#6) 
- 05/25/17: Rcvd 1x LB fr Sebastien M. - S/Y# S173311 (#7).
- 11/08 - TELB045211 Damaged Hifix connector for repair.  (ADV-006)
</t>
    </r>
    <r>
      <rPr>
        <b/>
        <sz val="8"/>
        <color rgb="FF0000FF"/>
        <rFont val="Arial"/>
        <family val="2"/>
      </rPr>
      <t>- 04/06/18 - Rcvd 1x LB from Sebastien M - S173313 (#8)</t>
    </r>
  </si>
  <si>
    <t>UFBGA 7x7 100/132</t>
  </si>
  <si>
    <t>C1 07 100 / 132</t>
  </si>
  <si>
    <t>410 / 416 / 436 / 448 / 427 / 447</t>
  </si>
  <si>
    <r>
      <rPr>
        <sz val="8"/>
        <rFont val="Arial"/>
        <family val="2"/>
      </rPr>
      <t>TELB041916
TELB043924
TELB044192</t>
    </r>
    <r>
      <rPr>
        <sz val="8"/>
        <color rgb="FFFFFF00"/>
        <rFont val="Arial"/>
        <family val="2"/>
      </rPr>
      <t xml:space="preserve">
</t>
    </r>
    <r>
      <rPr>
        <sz val="8"/>
        <rFont val="Arial"/>
        <family val="2"/>
      </rPr>
      <t>TELB046119
TELB046125</t>
    </r>
  </si>
  <si>
    <r>
      <t xml:space="preserve">- 11/6 Rcvd 1x Loadboard from ATK:
Desc: FT T2000 BGA132/100 7x7 //8 ALL IN ONE; STM32 BGA 100 Product 416 / MCD BGA 132 Product 436 /  Asset# 20466730 / # 0019491 / SY 124266
 -  8x Sockets = Desc: PMP0134 / S61520  ... -  8x Manual Actuator / ST PMP0148 / M51178-1
- 6/22: From Bernard M.
- SY 151682 with 8x Sockets + 8x Manual Lid.
- 7/9: 1x Rcvd from ATK (3rd)
- 10/16: 1x Rcvd fr Bernard - w/8x Sockets + 6x Manual Lid / SY153129 (5th)
- </t>
    </r>
    <r>
      <rPr>
        <u/>
        <sz val="8"/>
        <rFont val="Arial"/>
        <family val="2"/>
      </rPr>
      <t>SY130149, SY153129</t>
    </r>
    <r>
      <rPr>
        <b/>
        <u/>
        <sz val="8"/>
        <color rgb="FF7030A0"/>
        <rFont val="Arial"/>
        <family val="2"/>
      </rPr>
      <t xml:space="preserve">
</t>
    </r>
    <r>
      <rPr>
        <sz val="8"/>
        <rFont val="Arial"/>
        <family val="2"/>
      </rPr>
      <t>- 3/20/17: ADD 427 device per JMVaiasuso
- 5/15/17: ADD 447 per JMVaiasuso email (T2K/Ramp-up Project)</t>
    </r>
  </si>
  <si>
    <t>TELB047969
TELB047968</t>
  </si>
  <si>
    <t>Advantest T2K</t>
  </si>
  <si>
    <t>0038148</t>
  </si>
  <si>
    <t>10/26/16 - Rcvd 2x Loadboard from ATK:
Desc: - T2K-ORCA-Family-UFBGA132-QIP / UFBGA132 7x7
Product 415 / PN - 0038148 / SY - S165425 and S165429 / Sockets: 8x each = 16x Total (Code = A0G8)
Manual Lid: 8x on SY# S165429</t>
  </si>
  <si>
    <t>UFBGA 10x10 176 / 201</t>
  </si>
  <si>
    <t>411 / 413  / 419 / 449</t>
  </si>
  <si>
    <r>
      <t>TELB045793 (SY 152066)
TELB046126 (SY 153040)
TELB046121 (SY 152441)
TELB046315 (SY 152994)</t>
    </r>
    <r>
      <rPr>
        <b/>
        <strike/>
        <sz val="8"/>
        <rFont val="Arial"/>
        <family val="2"/>
      </rPr>
      <t xml:space="preserve">
</t>
    </r>
    <r>
      <rPr>
        <sz val="8"/>
        <rFont val="Arial"/>
        <family val="2"/>
      </rPr>
      <t>TELB044024 (SY 151972)
TELB051176</t>
    </r>
    <r>
      <rPr>
        <b/>
        <sz val="8"/>
        <rFont val="Arial"/>
        <family val="2"/>
      </rPr>
      <t xml:space="preserve">
</t>
    </r>
    <r>
      <rPr>
        <b/>
        <strike/>
        <sz val="8"/>
        <color rgb="FFFFC000"/>
        <rFont val="Arial"/>
        <family val="2"/>
      </rPr>
      <t>TEMPTELB045794 - Ship to ST</t>
    </r>
  </si>
  <si>
    <t>0024880</t>
  </si>
  <si>
    <r>
      <t xml:space="preserve">-07/09 Rcvd 1x Loadboard from ATK
STM32 M10 UFBGA176 10x10 AIO / T2000 8 Sites / M51975 / A0E7-8249558-3-0 / P/N - 0024880; S/N - SY151972; 8 sockets; 8 actuators; 8 golden units
-7/21 Rcvd. from Bernard M. = STM32 M10 UFBGA176 10x10 AIO T2000//8 w/ sockets.  IN: DT9870 OUT:S63814; P/N - 0024880; S/N - SY152047 (# 2)
- 08/03 Rcvd 1x from Bernard M. = S/N - SY152066 (# 3)
- 08/12 rcvd 1x fr. Bernard M.; </t>
    </r>
    <r>
      <rPr>
        <u/>
        <sz val="8"/>
        <rFont val="Arial"/>
        <family val="2"/>
      </rPr>
      <t>S/N:152441</t>
    </r>
    <r>
      <rPr>
        <sz val="8"/>
        <rFont val="Arial"/>
        <family val="2"/>
      </rPr>
      <t xml:space="preserve"> (# 4)
- 10/02: Rcvd 1x fr Bernard M., </t>
    </r>
    <r>
      <rPr>
        <u/>
        <sz val="8"/>
        <rFont val="Arial"/>
        <family val="2"/>
      </rPr>
      <t>S/N: SY 152994</t>
    </r>
    <r>
      <rPr>
        <sz val="8"/>
        <rFont val="Arial"/>
        <family val="2"/>
      </rPr>
      <t xml:space="preserve"> (# 5)
- 02/01: Rcvd 1x fr Bernard M., </t>
    </r>
    <r>
      <rPr>
        <u/>
        <sz val="8"/>
        <rFont val="Arial"/>
        <family val="2"/>
      </rPr>
      <t>S/N: SY153040</t>
    </r>
    <r>
      <rPr>
        <sz val="8"/>
        <rFont val="Arial"/>
        <family val="2"/>
      </rPr>
      <t xml:space="preserve"> (# 6) w/ 8 Sockets + 8 Golden units
</t>
    </r>
    <r>
      <rPr>
        <sz val="8"/>
        <color rgb="FFFFC000"/>
        <rFont val="Arial"/>
        <family val="2"/>
      </rPr>
      <t>- 4/25/16: SHIPBACK/</t>
    </r>
    <r>
      <rPr>
        <b/>
        <sz val="8"/>
        <color rgb="FFFFC000"/>
        <rFont val="Arial"/>
        <family val="2"/>
      </rPr>
      <t>RETURN</t>
    </r>
    <r>
      <rPr>
        <sz val="8"/>
        <color rgb="FFFFC000"/>
        <rFont val="Arial"/>
        <family val="2"/>
      </rPr>
      <t xml:space="preserve"> 1x to Godwin (TELB0045794 / SY# 152047) with 8x Sockets = </t>
    </r>
    <r>
      <rPr>
        <b/>
        <sz val="8"/>
        <color rgb="FFFFC000"/>
        <rFont val="Arial"/>
        <family val="2"/>
      </rPr>
      <t xml:space="preserve">5x LB at ATP.
</t>
    </r>
    <r>
      <rPr>
        <sz val="8"/>
        <rFont val="Arial"/>
        <family val="2"/>
      </rPr>
      <t>- 03/19 1x LB Rcvd from Sebastien M.; PN - 024880A; SN - S180063; w/ 8 sockets - PN - A0E7 (#7 but now #6)</t>
    </r>
  </si>
  <si>
    <t>412 / 416 / 418 / 420 / 428 / 430</t>
  </si>
  <si>
    <r>
      <t>TELB039768
TELB042778
TELB043305
TELB043845
TELB044254 
TELB044258</t>
    </r>
    <r>
      <rPr>
        <sz val="8"/>
        <color rgb="FFFFFF00"/>
        <rFont val="Arial"/>
        <family val="2"/>
      </rPr>
      <t xml:space="preserve">
</t>
    </r>
    <r>
      <rPr>
        <sz val="8"/>
        <rFont val="Arial"/>
        <family val="2"/>
      </rPr>
      <t>TELB044250</t>
    </r>
    <r>
      <rPr>
        <b/>
        <sz val="8"/>
        <rFont val="Arial"/>
        <family val="2"/>
      </rPr>
      <t xml:space="preserve">
</t>
    </r>
    <r>
      <rPr>
        <strike/>
        <sz val="8"/>
        <color rgb="FFFFC000"/>
        <rFont val="Arial"/>
        <family val="2"/>
      </rPr>
      <t xml:space="preserve">
</t>
    </r>
    <r>
      <rPr>
        <b/>
        <strike/>
        <sz val="8"/>
        <color rgb="FFFFC000"/>
        <rFont val="Arial"/>
        <family val="2"/>
      </rPr>
      <t>Shipped out:
TELB044259 
TELB044260
TELB043293</t>
    </r>
  </si>
  <si>
    <t>Advantest V93K</t>
  </si>
  <si>
    <t>0011347</t>
  </si>
  <si>
    <r>
      <t xml:space="preserve">10 = Complete
</t>
    </r>
    <r>
      <rPr>
        <sz val="8"/>
        <color rgb="FFFF0000"/>
        <rFont val="Arial"/>
        <family val="2"/>
      </rPr>
      <t>Notes: 
1. Shared I/O Shuttle + Hotplate with  TQ80 
2. IF TQ80 will run, will affect # of setups available for TQ100 - will use shared parts
3. See NOTE below on TQ80 CKs</t>
    </r>
  </si>
  <si>
    <r>
      <t xml:space="preserve">- 02/18 Rcvd 1x Loadboard from ATK ==&gt; # 1
- 04/17 Rcvd 1x Loadboard from ATK: Desc: STM32 PIRANHA-TQFP100//4; 410 / 412/  414/  416 / 418 / 420 / 428 / 430 / 436; S/N - SYP 10/08  ==&gt; # 2
- 6/11 Rcvd 1x Ldbrd from ATK; S/N - SYP 11/15 ==&gt; # 3
'-7/21 Rcvd. 5x from ATK FT AGT93K TQFP100 14x14//4 410 PIRANHA; 410/412/414/416/418/420/428/430/436; S/N - #1, #9 #3 ==&gt; # 4--&gt; 8
 = S/N - #10 note: site 4 USB failure  ==&gt; # 9
 = S/N - #2 note: site 1 SH out failure  ==&gt; 10
</t>
    </r>
    <r>
      <rPr>
        <sz val="8"/>
        <color rgb="FFFFC000"/>
        <rFont val="Arial"/>
        <family val="2"/>
      </rPr>
      <t>- 10/11 2x Loadboard Shipped to MUAR (TELB# 044259 / 044260) = Actual = 8x</t>
    </r>
    <r>
      <rPr>
        <sz val="8"/>
        <color rgb="FF663300"/>
        <rFont val="Arial"/>
        <family val="2"/>
      </rPr>
      <t xml:space="preserve">
</t>
    </r>
    <r>
      <rPr>
        <sz val="8"/>
        <color rgb="FFFFC000"/>
        <rFont val="Arial"/>
        <family val="2"/>
      </rPr>
      <t xml:space="preserve">- 2/9/16: 1x LB Shipped to MUAR (SN# 20456230) = </t>
    </r>
    <r>
      <rPr>
        <b/>
        <sz val="8"/>
        <rFont val="Arial"/>
        <family val="2"/>
      </rPr>
      <t>Actual 7x LB at ATP</t>
    </r>
    <r>
      <rPr>
        <b/>
        <sz val="8"/>
        <color rgb="FFFFC000"/>
        <rFont val="Arial"/>
        <family val="2"/>
      </rPr>
      <t xml:space="preserve"> 
- 9/19/17 </t>
    </r>
    <r>
      <rPr>
        <b/>
        <sz val="8"/>
        <color rgb="FFFF0000"/>
        <rFont val="Arial"/>
        <family val="2"/>
      </rPr>
      <t>410/414 disqualified on 0011347 LB when using TQFP100aio per Martino / Eddie</t>
    </r>
  </si>
  <si>
    <t>- 03/04/14 Rcvd 1 set C.kit / 1 set SLK
(Socket plate details) - 80.00x73.66, 100 LQFP 14x14-1.4T, SWT-100216-AN-NS7080 4th-001, (FAB. =110316-AN-003), SKT=IC511004-809
(Work press details) - 80.00x73.66, SWT-110316-AN-003 and SWT-110316-AN-004
(Soaking plate details) - 100 LQFP 14x14-1.4T, SWT-100216-AN-NS7080 4TH-001 2x
(Work press socket details) - SWT-100216-AN-001 8x
(Work press Unit holder details) - 80.00x73.66, 80-100 LQFP 14x14-1.4T, SWT-100216-AN-NS7080-4TH-001 4x</t>
  </si>
  <si>
    <r>
      <t xml:space="preserve">TELB044264
TELB041714
TELB044261
</t>
    </r>
    <r>
      <rPr>
        <b/>
        <strike/>
        <sz val="8"/>
        <rFont val="Arial"/>
        <family val="2"/>
      </rPr>
      <t>TELB046202</t>
    </r>
    <r>
      <rPr>
        <b/>
        <strike/>
        <sz val="8"/>
        <color rgb="FFFFFF00"/>
        <rFont val="Arial"/>
        <family val="2"/>
      </rPr>
      <t xml:space="preserve">
</t>
    </r>
    <r>
      <rPr>
        <b/>
        <strike/>
        <sz val="8"/>
        <color rgb="FFFFC000"/>
        <rFont val="Arial"/>
        <family val="2"/>
      </rPr>
      <t>TELB039769 (# 16569 - Obosolete) = Ship to ST</t>
    </r>
    <r>
      <rPr>
        <b/>
        <strike/>
        <sz val="8"/>
        <rFont val="Arial"/>
        <family val="2"/>
      </rPr>
      <t xml:space="preserve"> </t>
    </r>
  </si>
  <si>
    <t>0018393 (1x)
0018393BT (3x)</t>
  </si>
  <si>
    <r>
      <t xml:space="preserve">-7/21 Rcvd 1x Loadboard from ATK DIB AGT93K_STM32_MI0 TQFP100//4 w/o sockets; 419 P/N - 0018393 S/N - SY120330
-7/21 Rcvd 2x Loadboard from ATK = S/N - SY142223 / S/N: SY142221
- 8/29 1x from Bernard M. (SY 142222?)
</t>
    </r>
    <r>
      <rPr>
        <sz val="8"/>
        <color rgb="FFFFC000"/>
        <rFont val="Arial"/>
        <family val="2"/>
      </rPr>
      <t>- 3/12/14: 1x LB (TEMPTELB039769 - # 16569=Obsolete) Ship to ST per Tracking of ROCHV - 6/22/16 check/encoded by DLAJO.</t>
    </r>
  </si>
  <si>
    <r>
      <rPr>
        <b/>
        <sz val="10"/>
        <color rgb="FFFF0000"/>
        <rFont val="Calibri"/>
        <family val="2"/>
        <scheme val="minor"/>
      </rPr>
      <t>4/13/15</t>
    </r>
    <r>
      <rPr>
        <b/>
        <sz val="10"/>
        <color theme="1"/>
        <rFont val="Calibri"/>
        <family val="3"/>
        <charset val="129"/>
        <scheme val="minor"/>
      </rPr>
      <t xml:space="preserve"> Rcvd from ATK 
Package </t>
    </r>
  </si>
  <si>
    <t>TD 14 100</t>
  </si>
  <si>
    <t>9E1</t>
  </si>
  <si>
    <t>TEMPTELB044107</t>
  </si>
  <si>
    <t>0005214</t>
  </si>
  <si>
    <t>-7/8 rcvd from ATK: 1x  LB. "AGT TQFP 100 14x14//4" w/o socket, P/N: 005214, S/N: #2</t>
  </si>
  <si>
    <t>CK</t>
  </si>
  <si>
    <t>Base Plate + Hot Plate + Shuttles + 8x WP Blades/SLK</t>
  </si>
  <si>
    <t>TELB046290
TELB046291</t>
  </si>
  <si>
    <t>0025877</t>
  </si>
  <si>
    <r>
      <t>- 03/29/16: 2x LB from Bernard M. Loadboard Final Test DIB AG93K STM32 434 M10 LQFP100 14X14 //4, NO Socket/Lid, PN:0025877: SY: S160800</t>
    </r>
    <r>
      <rPr>
        <b/>
        <sz val="8"/>
        <rFont val="Arial"/>
        <family val="2"/>
      </rPr>
      <t xml:space="preserve"> </t>
    </r>
    <r>
      <rPr>
        <sz val="8"/>
        <rFont val="Arial"/>
        <family val="2"/>
      </rPr>
      <t>#1  / SY: S160801  #2</t>
    </r>
  </si>
  <si>
    <t>LQFP 14x14 080</t>
  </si>
  <si>
    <t>Base Plate w/ 8x WP Blades / SLK</t>
  </si>
  <si>
    <t>410 / 414 / 422 / 427 / 429 / 432 / 437 / 442 / 446 / 448 / 436</t>
  </si>
  <si>
    <t>TELB040644
TELB044263
TELB044265
TELB043161
TELB049122</t>
  </si>
  <si>
    <t>0017428A-BT</t>
  </si>
  <si>
    <t>-04/13 Rcvd 1x Loadboard for m ATK:
STM32 TQFP100 ALL-IN-ONE_4-sites; P/N - 0017428A-BT; S/N - SY121805; 422 / 427 / 432
'-7/21 Rcvd 2x Loadboard from ATK FT AGT93K DIB STM32 TQFP100//4 w/o sockets; 422 / 427 / 432; P/N  - 0017428A-BT; S/N - SY122562, SY121831
- 03/24/17 - Rcvd fr Sebastien M. = 1x  w/o sockets / S/N - S171657 / # 5
- 9/19/17 410/414 should use 0017428A-BT LB when using TQFP100aio per Martino / Eddie</t>
  </si>
  <si>
    <t>AC59-102</t>
    <phoneticPr fontId="2" type="noConversion"/>
  </si>
  <si>
    <r>
      <t xml:space="preserve">421 / 423 / 431 / 433 / 441 / </t>
    </r>
    <r>
      <rPr>
        <sz val="10"/>
        <rFont val="Arial"/>
        <family val="2"/>
      </rPr>
      <t>463</t>
    </r>
  </si>
  <si>
    <t>TELB040467
TELB044262
TELB044863
TELB045049</t>
  </si>
  <si>
    <t>0020568</t>
  </si>
  <si>
    <r>
      <t xml:space="preserve">- 05/19 per Audrey DELPLANQUE-SOULA, add 441 device.
-7/21 Rcvd. From ATK DIB AGT93K_STM32_M10_423 TQFP100 TINY MANTA//4 w/o Sockets; 423/433/431; P/N - 0020568; S/N - SY131295
- 10/11 Rcvd 1x LB from Bernard Mauger; S/N - SY153063 (3rd)
- 11/02 Rcvd 1x LB from Bernard MAuger; S/N - SY153208 (4th)
</t>
    </r>
    <r>
      <rPr>
        <sz val="8"/>
        <rFont val="Arial"/>
        <family val="2"/>
      </rPr>
      <t>- 6/22/16: ADD 463 Dev per Stephane M.</t>
    </r>
  </si>
  <si>
    <t>AC59-103</t>
    <phoneticPr fontId="2" type="noConversion"/>
  </si>
  <si>
    <r>
      <t xml:space="preserve">Base Plate w/ </t>
    </r>
    <r>
      <rPr>
        <sz val="10"/>
        <color rgb="FFFF0000"/>
        <rFont val="Arial"/>
        <family val="2"/>
      </rPr>
      <t>5x WP Blades / SLK</t>
    </r>
  </si>
  <si>
    <t>415 / 447 / 435 / 461 / 462 / 470</t>
  </si>
  <si>
    <r>
      <t xml:space="preserve">TELB042378
TELB041713
TELB050809
</t>
    </r>
    <r>
      <rPr>
        <b/>
        <sz val="8"/>
        <color rgb="FFFFFF00"/>
        <rFont val="Arial"/>
        <family val="2"/>
      </rPr>
      <t>TEMPTELB051441</t>
    </r>
  </si>
  <si>
    <t>0022508A</t>
  </si>
  <si>
    <r>
      <t xml:space="preserve">- 1/8/15 1x from Bernard M. (SY143962; No Sockets)
- 8/26 1x from Bernard M. (# 142197)
- 6/16/16: ADD 461 device per JMVaiasuso email.
- 6/27/16: ADD 462 device per JMVaiasuso email.
- 3/23/17: ADD 470 device per JMVaisuso (for ATF# A561704SB0049)
01/18/18 - 1x LB rcvd from Sebastien M (SY177661; No sockets)
</t>
    </r>
    <r>
      <rPr>
        <b/>
        <sz val="8"/>
        <color rgb="FF0000FF"/>
        <rFont val="Arial"/>
        <family val="2"/>
      </rPr>
      <t>5/18/18 - 1x LB rcd from Sebastien M (S179479; no sockets)</t>
    </r>
  </si>
  <si>
    <t>AC59-105</t>
    <phoneticPr fontId="2" type="noConversion"/>
  </si>
  <si>
    <r>
      <t>449 /
451 = FG: 32F7x</t>
    </r>
    <r>
      <rPr>
        <b/>
        <sz val="10"/>
        <color rgb="FFFF0000"/>
        <rFont val="Arial"/>
        <family val="2"/>
      </rPr>
      <t>5</t>
    </r>
    <r>
      <rPr>
        <sz val="10"/>
        <rFont val="Arial"/>
        <family val="2"/>
      </rPr>
      <t>VIT6 and 32F7x</t>
    </r>
    <r>
      <rPr>
        <b/>
        <sz val="10"/>
        <color rgb="FFFF0000"/>
        <rFont val="Arial"/>
        <family val="2"/>
      </rPr>
      <t>7</t>
    </r>
    <r>
      <rPr>
        <sz val="10"/>
        <rFont val="Arial"/>
        <family val="2"/>
      </rPr>
      <t xml:space="preserve">VIT6
</t>
    </r>
    <r>
      <rPr>
        <sz val="10"/>
        <color rgb="FF7030A0"/>
        <rFont val="Arial"/>
        <family val="2"/>
      </rPr>
      <t/>
    </r>
  </si>
  <si>
    <t>TELB042779
TELB044980</t>
  </si>
  <si>
    <t>0023428</t>
  </si>
  <si>
    <r>
      <t>- 2/13 1x from Bernard M. ==&gt; " DIB AG93K-STM32F7-Family / LQFP100 14x14 //4 
- SY# 150330" / NO socket: HP93K TQFP100//4 TH1024 STM32 / TQFP100//4 TH1024 2XXF183R</t>
    </r>
    <r>
      <rPr>
        <b/>
        <sz val="8"/>
        <rFont val="Arial"/>
        <family val="2"/>
      </rPr>
      <t xml:space="preserve">                                                                 
</t>
    </r>
    <r>
      <rPr>
        <sz val="8"/>
        <rFont val="Arial"/>
        <family val="2"/>
      </rPr>
      <t>- 10/26 Rcvd 1x LB from Bernard M. 4-sites no sockets, SN SY153169 (2nd)</t>
    </r>
    <r>
      <rPr>
        <sz val="8"/>
        <color rgb="FF7030A0"/>
        <rFont val="Arial"/>
        <family val="2"/>
      </rPr>
      <t xml:space="preserve">
</t>
    </r>
    <r>
      <rPr>
        <sz val="8"/>
        <rFont val="Arial"/>
        <family val="2"/>
      </rPr>
      <t>- 6/16/16 - ADD 451 Target Device and 452 per JMVaiasuso email.</t>
    </r>
    <r>
      <rPr>
        <sz val="8"/>
        <color rgb="FF7030A0"/>
        <rFont val="Arial"/>
        <family val="2"/>
      </rPr>
      <t xml:space="preserve">
</t>
    </r>
    <r>
      <rPr>
        <strike/>
        <sz val="8"/>
        <color rgb="FFFF0000"/>
        <rFont val="Arial"/>
        <family val="2"/>
      </rPr>
      <t>- 8/2/16: For 452  devices =  32F72</t>
    </r>
    <r>
      <rPr>
        <b/>
        <strike/>
        <sz val="8"/>
        <color rgb="FFFF0000"/>
        <rFont val="Arial"/>
        <family val="2"/>
      </rPr>
      <t>2</t>
    </r>
    <r>
      <rPr>
        <strike/>
        <sz val="8"/>
        <color rgb="FFFF0000"/>
        <rFont val="Arial"/>
        <family val="2"/>
      </rPr>
      <t>, 32F73</t>
    </r>
    <r>
      <rPr>
        <b/>
        <strike/>
        <sz val="8"/>
        <color rgb="FFFF0000"/>
        <rFont val="Arial"/>
        <family val="2"/>
      </rPr>
      <t>2</t>
    </r>
    <r>
      <rPr>
        <strike/>
        <sz val="8"/>
        <color rgb="FFFF0000"/>
        <rFont val="Arial"/>
        <family val="2"/>
      </rPr>
      <t xml:space="preserve"> per JMVaiasuso.</t>
    </r>
    <r>
      <rPr>
        <sz val="8"/>
        <color rgb="FF7030A0"/>
        <rFont val="Arial"/>
        <family val="2"/>
      </rPr>
      <t xml:space="preserve">
</t>
    </r>
    <r>
      <rPr>
        <sz val="8"/>
        <rFont val="Arial"/>
        <family val="2"/>
      </rPr>
      <t>- 8/3/16: Removed 452 device per JMVaiasuso email.</t>
    </r>
  </si>
  <si>
    <t>452 = 32F7x2VET6 and 32F7x3VET6</t>
  </si>
  <si>
    <t>TELB047363
TELB047364</t>
  </si>
  <si>
    <t>0026353</t>
  </si>
  <si>
    <r>
      <t xml:space="preserve">- 8/1/16: 2x Rcvd from Godwin/Bernard M.: STM32-M10-USB FS/HS COMP / LQFP100 14x14 ALL IN ONE: SY# S163139 / S163141 / NO Socket / No Manual Lid / No Correl (1st &amp; 2nd LB).
</t>
    </r>
    <r>
      <rPr>
        <strike/>
        <sz val="8"/>
        <color rgb="FFFF0000"/>
        <rFont val="Arial"/>
        <family val="2"/>
      </rPr>
      <t>- 8/2/16: For 452-USB devices =  32F72</t>
    </r>
    <r>
      <rPr>
        <b/>
        <strike/>
        <sz val="8"/>
        <color rgb="FFFF0000"/>
        <rFont val="Arial"/>
        <family val="2"/>
      </rPr>
      <t>3</t>
    </r>
    <r>
      <rPr>
        <strike/>
        <sz val="8"/>
        <color rgb="FFFF0000"/>
        <rFont val="Arial"/>
        <family val="2"/>
      </rPr>
      <t>, 32F73</t>
    </r>
    <r>
      <rPr>
        <b/>
        <strike/>
        <sz val="8"/>
        <color rgb="FFFF0000"/>
        <rFont val="Arial"/>
        <family val="2"/>
      </rPr>
      <t xml:space="preserve">3 </t>
    </r>
    <r>
      <rPr>
        <strike/>
        <sz val="8"/>
        <color rgb="FFFF0000"/>
        <rFont val="Arial"/>
        <family val="2"/>
      </rPr>
      <t>per JMVaiasuso.</t>
    </r>
    <r>
      <rPr>
        <sz val="8"/>
        <rFont val="Arial"/>
        <family val="2"/>
      </rPr>
      <t xml:space="preserve">
- 8/3/16: For ALL 452 device (STD &amp; USB) per JMVaiasuso email. </t>
    </r>
  </si>
  <si>
    <t>TELB049785
TELB049786</t>
  </si>
  <si>
    <t>0039376</t>
  </si>
  <si>
    <t>- 06/28/17 Rcvd from Sebastien MAGNAN: 2x LB - DIB AGILENT 93k ORCA 470 LQFP100 14x14 DSI; P/N - 0039376; S/N - S171573 (#1) || S171577 (#2); No sockets</t>
  </si>
  <si>
    <t>TELB050271</t>
  </si>
  <si>
    <t>0038034</t>
  </si>
  <si>
    <t>09/27/17 - Rcvd 1x LB from Sebastien M.
450 STM32 M40 QFP100 LEGACY QUAD SITES TQFP100 14x14
S/N: S171203 / No socket / No Asset# / No Manual Lid ==&gt; #1</t>
  </si>
  <si>
    <t>765 / 766</t>
  </si>
  <si>
    <t>TELB043402
TELB043403
TELB043404</t>
  </si>
  <si>
    <t>0011455</t>
    <phoneticPr fontId="1" type="noConversion"/>
  </si>
  <si>
    <r>
      <rPr>
        <b/>
        <sz val="8"/>
        <color rgb="FFFF0000"/>
        <rFont val="Arial"/>
        <family val="2"/>
      </rPr>
      <t xml:space="preserve">5 </t>
    </r>
    <r>
      <rPr>
        <sz val="8"/>
        <color rgb="FFFF0000"/>
        <rFont val="Arial"/>
        <family val="2"/>
      </rPr>
      <t xml:space="preserve">
(INCOMPLETE) Notes: 
1. Shared I/O Shuttle  + Hotplate with  TQ100 
2. IF TQ80 will run, it will affect # of setups available for TQ100 - will use shared parts
3. See NOTE above on TQ100 CKs</t>
    </r>
  </si>
  <si>
    <t>- 04/17 Rcvd 3x Loadboard from ATK:
Desc: FT AGT93K TQFP80//4 ST79 150C; 765 / 766; P/N - 001455; S/N - SYP 10/06</t>
  </si>
  <si>
    <r>
      <t xml:space="preserve">TELB043155
TELB043156
</t>
    </r>
    <r>
      <rPr>
        <sz val="8"/>
        <rFont val="Arial"/>
        <family val="2"/>
      </rPr>
      <t xml:space="preserve">
</t>
    </r>
    <r>
      <rPr>
        <sz val="8"/>
        <color rgb="FFFFC000"/>
        <rFont val="Arial"/>
        <family val="2"/>
      </rPr>
      <t>Ship to MUAR (Mingsoon Khung 11/14/16 rcvd):
- TELB 043157 / TELB 043158</t>
    </r>
  </si>
  <si>
    <t>0006612</t>
    <phoneticPr fontId="2" type="noConversion"/>
  </si>
  <si>
    <r>
      <t xml:space="preserve">- 4/13 Rcvd frm ATK: 4x STM8L-64K-TQFP80//4; P/N - 0006612; S/N - SY132101,SY102746, 2x  NO SY # ==&gt; SYP10/13. ==&gt; # 4 at ATP
</t>
    </r>
    <r>
      <rPr>
        <b/>
        <sz val="8"/>
        <color rgb="FFFFC000"/>
        <rFont val="Arial"/>
        <family val="2"/>
      </rPr>
      <t>- 10/20/16: Fr Eric V. - 2x LB for shipback to MUAR = 2x at ATP.</t>
    </r>
  </si>
  <si>
    <t>TELB046947
TELB047049</t>
  </si>
  <si>
    <t>0025878</t>
  </si>
  <si>
    <t>- 06/02/16: 2x LB from Bernard M. LB HP93K LOADBOARD 434 STM32 M10 LQFP144 //2 w/o  sockets: P/N - 0025878: #1 S/N - S160056: #2 S/N - S160057</t>
  </si>
  <si>
    <r>
      <t>411 / 413 / 419 /</t>
    </r>
    <r>
      <rPr>
        <sz val="10"/>
        <color rgb="FF0000FF"/>
        <rFont val="Arial"/>
        <family val="2"/>
      </rPr>
      <t xml:space="preserve">
</t>
    </r>
    <r>
      <rPr>
        <sz val="10"/>
        <rFont val="Arial"/>
        <family val="2"/>
      </rPr>
      <t>415 (Add/Alternate LB per Marc D. 3/2/2017)</t>
    </r>
  </si>
  <si>
    <t>TELB044154
TELB044155</t>
  </si>
  <si>
    <t>0016570</t>
  </si>
  <si>
    <r>
      <t xml:space="preserve"> -7/8 Rcvd from ATK: 2x LB. #0016570 w/o socket "FT AG93K 411 TQFP144 20x20//2, P/N:0016570, S/N: #3,S16
</t>
    </r>
    <r>
      <rPr>
        <sz val="8"/>
        <rFont val="Arial"/>
        <family val="2"/>
      </rPr>
      <t xml:space="preserve">- 3/2/17: 415 (Add/Alternate LB per Marc D. 3/2/2017)
</t>
    </r>
    <r>
      <rPr>
        <sz val="8"/>
        <color rgb="FF0000FF"/>
        <rFont val="Arial"/>
        <family val="2"/>
      </rPr>
      <t>- 1/12/18: update 419 (from 419A to 419). Device can be used also on 0019952 LB (AIO).</t>
    </r>
  </si>
  <si>
    <r>
      <t>411 / 413 / 419</t>
    </r>
    <r>
      <rPr>
        <sz val="10"/>
        <rFont val="Arial"/>
        <family val="2"/>
      </rPr>
      <t>/ 421 / 449 / 441   / 463</t>
    </r>
    <r>
      <rPr>
        <sz val="10"/>
        <color rgb="FF7030A0"/>
        <rFont val="Arial"/>
        <family val="2"/>
      </rPr>
      <t xml:space="preserve">
</t>
    </r>
    <r>
      <rPr>
        <sz val="10"/>
        <rFont val="Arial"/>
        <family val="2"/>
      </rPr>
      <t xml:space="preserve">
451 = 32F7x</t>
    </r>
    <r>
      <rPr>
        <b/>
        <sz val="10"/>
        <color rgb="FFFF0000"/>
        <rFont val="Arial"/>
        <family val="2"/>
      </rPr>
      <t>5</t>
    </r>
    <r>
      <rPr>
        <sz val="10"/>
        <rFont val="Arial"/>
        <family val="2"/>
      </rPr>
      <t>ZIT6 &amp; 32F7x</t>
    </r>
    <r>
      <rPr>
        <b/>
        <sz val="10"/>
        <color rgb="FFFF0000"/>
        <rFont val="Arial"/>
        <family val="2"/>
      </rPr>
      <t>7</t>
    </r>
    <r>
      <rPr>
        <sz val="10"/>
        <rFont val="Arial"/>
        <family val="2"/>
      </rPr>
      <t>ZIT6</t>
    </r>
  </si>
  <si>
    <t>TELB042017
TELB042880
TELB044153
TELB044660</t>
  </si>
  <si>
    <t>0019952</t>
  </si>
  <si>
    <r>
      <t xml:space="preserve">- 12/03 1X Rcvd fr Bernard M. #19952 //2; w/ 2x socket (IC51-1444-1354-7)
"STM32 M10 TQFP144 20X20//2 ALL-IN-ONE DUAL SITE" (SY132180)
</t>
    </r>
    <r>
      <rPr>
        <sz val="8"/>
        <color rgb="FF7030A0"/>
        <rFont val="Arial"/>
        <family val="2"/>
      </rPr>
      <t>- 2/9/15 Add "411" device per Mehdi</t>
    </r>
    <r>
      <rPr>
        <sz val="8"/>
        <rFont val="Arial"/>
        <family val="2"/>
      </rPr>
      <t xml:space="preserve">
- 2/10/15 Adjusted QTY since ATK has 2x + 1x from Bernard (12/03 rcvd)
- 2/12 Add 449 per JMVaiasuso
- 3/9 1x recvd from ATK. #0019952//2 w/o socket
"DIB AGT93K AIO STM32 M10 TQFP144 20x20 //2
</t>
    </r>
    <r>
      <rPr>
        <sz val="8"/>
        <color rgb="FF7030A0"/>
        <rFont val="Arial"/>
        <family val="2"/>
      </rPr>
      <t>- 4/16 Add 441 Device per Fabien P.</t>
    </r>
    <r>
      <rPr>
        <sz val="8"/>
        <rFont val="Arial"/>
        <family val="2"/>
      </rPr>
      <t xml:space="preserve">
-7/8 recvd 1x LB from ATK. #0019952//2 w/o socket "DIB AGT93K AIO STM32 M10 TQFP144 20x20//2, P/N:19952, S/N: SY141822
- 9/15/15: 1x Rcvd from Godwin G. with NO Socket = 4th LB
</t>
    </r>
    <r>
      <rPr>
        <sz val="8"/>
        <color rgb="FF7030A0"/>
        <rFont val="Arial"/>
        <family val="2"/>
      </rPr>
      <t xml:space="preserve">- 6/16/16 - ADD 451 Target Device and 452 per JMVaiasuso email
- 6/22/16: ADD 463 Dev per Stephane M.
</t>
    </r>
    <r>
      <rPr>
        <sz val="8"/>
        <color rgb="FFFF0000"/>
        <rFont val="Arial"/>
        <family val="2"/>
      </rPr>
      <t xml:space="preserve">- 8/3/16: Removed 452 per JMVaiasuso email.
</t>
    </r>
    <r>
      <rPr>
        <sz val="8"/>
        <color rgb="FF0000FF"/>
        <rFont val="Arial"/>
        <family val="2"/>
      </rPr>
      <t>- 1/12/18: update 419 (from 419Y to 419). Device can be used also on 0016570 LB.</t>
    </r>
  </si>
  <si>
    <r>
      <t xml:space="preserve">414 / 428 / 430  
</t>
    </r>
    <r>
      <rPr>
        <sz val="10"/>
        <color rgb="FFFF0000"/>
        <rFont val="Arial"/>
        <family val="2"/>
      </rPr>
      <t/>
    </r>
  </si>
  <si>
    <t xml:space="preserve"> TELB044150
TELB044151
TELB044152</t>
  </si>
  <si>
    <t>0012751</t>
  </si>
  <si>
    <r>
      <t xml:space="preserve">- 5/6 From JMVaiauso: The ref :0012751 is for the old LB for 414/ 428/ 430 </t>
    </r>
    <r>
      <rPr>
        <sz val="8"/>
        <color rgb="FFFF0000"/>
        <rFont val="Arial"/>
        <family val="2"/>
      </rPr>
      <t xml:space="preserve">(obsolete for 436/ 437). </t>
    </r>
    <r>
      <rPr>
        <sz val="8"/>
        <rFont val="Arial"/>
        <family val="2"/>
      </rPr>
      <t xml:space="preserve">
The engineering will disqualify this LB for 436/ 437 when new LB (0017588) will be qualified in ATP.
- 07/08 Rcvd 3x loadboard from ATK
FT AG93K PIRANHA 414-TQFP144-20x20; P/N - 0012751; S/N - #1, #2, #3; no sockets
</t>
    </r>
    <r>
      <rPr>
        <b/>
        <sz val="8"/>
        <color rgb="FFFF0000"/>
        <rFont val="Arial"/>
        <family val="2"/>
      </rPr>
      <t>- OBSOLETE for 436 / 437</t>
    </r>
  </si>
  <si>
    <r>
      <t xml:space="preserve">415 / 414 / 428 / 430 / 446 / 
</t>
    </r>
    <r>
      <rPr>
        <sz val="10"/>
        <color rgb="FF0000FF"/>
        <rFont val="Arial"/>
        <family val="2"/>
      </rPr>
      <t>470 ==&gt; No DSI,  FG: 32L4R</t>
    </r>
    <r>
      <rPr>
        <b/>
        <sz val="10"/>
        <color rgb="FFFF0000"/>
        <rFont val="Arial"/>
        <family val="2"/>
      </rPr>
      <t>7</t>
    </r>
    <r>
      <rPr>
        <sz val="10"/>
        <color rgb="FF0000FF"/>
        <rFont val="Arial"/>
        <family val="2"/>
      </rPr>
      <t>ZIT6$P1</t>
    </r>
    <r>
      <rPr>
        <sz val="10"/>
        <rFont val="Arial"/>
        <family val="2"/>
      </rPr>
      <t xml:space="preserve">
</t>
    </r>
    <r>
      <rPr>
        <b/>
        <sz val="10"/>
        <color rgb="FF7030A0"/>
        <rFont val="Arial"/>
        <family val="2"/>
      </rPr>
      <t xml:space="preserve">461 = </t>
    </r>
    <r>
      <rPr>
        <b/>
        <sz val="10"/>
        <color rgb="FFFF0000"/>
        <rFont val="Arial"/>
        <family val="2"/>
      </rPr>
      <t>Except</t>
    </r>
    <r>
      <rPr>
        <sz val="10"/>
        <color rgb="FF7030A0"/>
        <rFont val="Arial"/>
        <family val="2"/>
      </rPr>
      <t xml:space="preserve">: </t>
    </r>
    <r>
      <rPr>
        <sz val="10"/>
        <color rgb="FFFF0000"/>
        <rFont val="Arial"/>
        <family val="2"/>
      </rPr>
      <t>32L4x6ZxT6</t>
    </r>
    <r>
      <rPr>
        <b/>
        <sz val="10"/>
        <color rgb="FFFF0000"/>
        <rFont val="Arial"/>
        <family val="2"/>
      </rPr>
      <t>P%xx</t>
    </r>
    <r>
      <rPr>
        <sz val="10"/>
        <color rgb="FFFF0000"/>
        <rFont val="Arial"/>
        <family val="2"/>
      </rPr>
      <t xml:space="preserve"> / 32L4x6ZxT7</t>
    </r>
    <r>
      <rPr>
        <b/>
        <sz val="10"/>
        <color rgb="FFFF0000"/>
        <rFont val="Arial"/>
        <family val="2"/>
      </rPr>
      <t>P%xx</t>
    </r>
    <r>
      <rPr>
        <sz val="10"/>
        <color rgb="FFFF0000"/>
        <rFont val="Arial"/>
        <family val="2"/>
      </rPr>
      <t xml:space="preserve"> / 32L4x6ZxT3</t>
    </r>
    <r>
      <rPr>
        <b/>
        <sz val="10"/>
        <color rgb="FFFF0000"/>
        <rFont val="Arial"/>
        <family val="2"/>
      </rPr>
      <t>P%xx</t>
    </r>
  </si>
  <si>
    <t>TELB041685
TELB041686</t>
  </si>
  <si>
    <t>0022509</t>
  </si>
  <si>
    <r>
      <t>- 9/05 2x from Bernard M.</t>
    </r>
    <r>
      <rPr>
        <sz val="8"/>
        <color rgb="FF7030A0"/>
        <rFont val="Arial"/>
        <family val="2"/>
      </rPr>
      <t xml:space="preserve">
</t>
    </r>
    <r>
      <rPr>
        <sz val="8"/>
        <rFont val="Arial"/>
        <family val="2"/>
      </rPr>
      <t xml:space="preserve">- 7/18/16 ADD "461" device per JMVaiasuso
- 2/16/17: Per Marc P. = ADD "Other </t>
    </r>
    <r>
      <rPr>
        <b/>
        <sz val="8"/>
        <rFont val="Arial"/>
        <family val="2"/>
      </rPr>
      <t>461 = Except</t>
    </r>
    <r>
      <rPr>
        <sz val="8"/>
        <rFont val="Arial"/>
        <family val="2"/>
      </rPr>
      <t>: 32L4x6ZxT6</t>
    </r>
    <r>
      <rPr>
        <b/>
        <sz val="8"/>
        <rFont val="Arial"/>
        <family val="2"/>
      </rPr>
      <t>P</t>
    </r>
    <r>
      <rPr>
        <sz val="8"/>
        <rFont val="Arial"/>
        <family val="2"/>
      </rPr>
      <t xml:space="preserve"> / 32L4x6ZxT7</t>
    </r>
    <r>
      <rPr>
        <b/>
        <sz val="8"/>
        <rFont val="Arial"/>
        <family val="2"/>
      </rPr>
      <t>P</t>
    </r>
    <r>
      <rPr>
        <sz val="8"/>
        <rFont val="Arial"/>
        <family val="2"/>
      </rPr>
      <t xml:space="preserve"> / 32L4x6ZxT3</t>
    </r>
    <r>
      <rPr>
        <b/>
        <sz val="8"/>
        <rFont val="Arial"/>
        <family val="2"/>
      </rPr>
      <t>P</t>
    </r>
    <r>
      <rPr>
        <sz val="8"/>
        <rFont val="Arial"/>
        <family val="2"/>
      </rPr>
      <t>"
- 4/11/17: ADD 470 ==&gt; No DSI,  FG: 32L4R</t>
    </r>
    <r>
      <rPr>
        <b/>
        <sz val="8"/>
        <color rgb="FFFF0000"/>
        <rFont val="Arial"/>
        <family val="2"/>
      </rPr>
      <t>7</t>
    </r>
    <r>
      <rPr>
        <sz val="8"/>
        <rFont val="Arial"/>
        <family val="2"/>
      </rPr>
      <t>ZIT6$P1 per JMVaiasuso email.</t>
    </r>
  </si>
  <si>
    <r>
      <rPr>
        <sz val="10"/>
        <rFont val="Arial"/>
        <family val="2"/>
      </rPr>
      <t xml:space="preserve">415 / 414 / 428 / 430 / 446 / </t>
    </r>
    <r>
      <rPr>
        <sz val="10"/>
        <color rgb="FF3333FF"/>
        <rFont val="Arial"/>
        <family val="2"/>
      </rPr>
      <t xml:space="preserve">
</t>
    </r>
    <r>
      <rPr>
        <b/>
        <sz val="10"/>
        <rFont val="Arial"/>
        <family val="2"/>
      </rPr>
      <t>461</t>
    </r>
    <r>
      <rPr>
        <sz val="10"/>
        <rFont val="Arial"/>
        <family val="2"/>
      </rPr>
      <t xml:space="preserve"> = </t>
    </r>
    <r>
      <rPr>
        <b/>
        <sz val="10"/>
        <rFont val="Arial"/>
        <family val="2"/>
      </rPr>
      <t xml:space="preserve">Including: </t>
    </r>
    <r>
      <rPr>
        <sz val="10"/>
        <rFont val="Arial"/>
        <family val="2"/>
      </rPr>
      <t>32L4x6ZxT6</t>
    </r>
    <r>
      <rPr>
        <b/>
        <sz val="10"/>
        <rFont val="Arial"/>
        <family val="2"/>
      </rPr>
      <t>P%xx</t>
    </r>
    <r>
      <rPr>
        <sz val="10"/>
        <rFont val="Arial"/>
        <family val="2"/>
      </rPr>
      <t xml:space="preserve"> / 32L4x6ZxT7</t>
    </r>
    <r>
      <rPr>
        <b/>
        <sz val="10"/>
        <rFont val="Arial"/>
        <family val="2"/>
      </rPr>
      <t>P%xx</t>
    </r>
    <r>
      <rPr>
        <sz val="10"/>
        <rFont val="Arial"/>
        <family val="2"/>
      </rPr>
      <t xml:space="preserve"> / 32L4x6ZxT3</t>
    </r>
    <r>
      <rPr>
        <b/>
        <sz val="10"/>
        <rFont val="Arial"/>
        <family val="2"/>
      </rPr>
      <t>P%xx</t>
    </r>
  </si>
  <si>
    <t>TELB048779
TELB048864</t>
  </si>
  <si>
    <t>0022509A</t>
  </si>
  <si>
    <r>
      <rPr>
        <sz val="8"/>
        <rFont val="Arial"/>
        <family val="2"/>
      </rPr>
      <t>- 02/20/17 Rcvd 2x from Sebastien M. = DIB 93K ORCA FAMILY TQFP144 QIP_STD / V12; (</t>
    </r>
    <r>
      <rPr>
        <b/>
        <sz val="8"/>
        <rFont val="Arial"/>
        <family val="2"/>
      </rPr>
      <t>1st</t>
    </r>
    <r>
      <rPr>
        <sz val="8"/>
        <rFont val="Arial"/>
        <family val="2"/>
      </rPr>
      <t>) S/N - S170111  / (</t>
    </r>
    <r>
      <rPr>
        <b/>
        <sz val="8"/>
        <rFont val="Arial"/>
        <family val="2"/>
      </rPr>
      <t>2nd</t>
    </r>
    <r>
      <rPr>
        <sz val="8"/>
        <rFont val="Arial"/>
        <family val="2"/>
      </rPr>
      <t>) S/N - S170113 ==&gt; No Socket / No Correl / No Lid</t>
    </r>
    <r>
      <rPr>
        <sz val="8"/>
        <color rgb="FF3333FF"/>
        <rFont val="Arial"/>
        <family val="2"/>
      </rPr>
      <t xml:space="preserve">
</t>
    </r>
    <r>
      <rPr>
        <sz val="8"/>
        <rFont val="Arial"/>
        <family val="2"/>
      </rPr>
      <t>- Devices = 415 / 414 / 428 / 430 / 446 /</t>
    </r>
    <r>
      <rPr>
        <b/>
        <sz val="8"/>
        <rFont val="Arial"/>
        <family val="2"/>
      </rPr>
      <t xml:space="preserve"> 461 =  Including:</t>
    </r>
    <r>
      <rPr>
        <sz val="8"/>
        <rFont val="Arial"/>
        <family val="2"/>
      </rPr>
      <t xml:space="preserve"> 32L4x6ZxT6P%xx / 32L4x6ZxT7P%xx / 32L4x6ZxT3P%xx</t>
    </r>
  </si>
  <si>
    <r>
      <rPr>
        <sz val="10"/>
        <color theme="3"/>
        <rFont val="Arial"/>
        <family val="2"/>
      </rPr>
      <t>436</t>
    </r>
    <r>
      <rPr>
        <sz val="10"/>
        <rFont val="Arial"/>
        <family val="2"/>
      </rPr>
      <t xml:space="preserve"> / 437</t>
    </r>
  </si>
  <si>
    <t>TELB043504
TELB044117</t>
  </si>
  <si>
    <t>17588-BT</t>
  </si>
  <si>
    <t>- 05/05 Rcvd 1x loadboard from Bernard M.
STM32-TQFP144-AIO//2; P/N - 0017588-BT; S/N - 151194
-7/8 rcvd from ATK: 1x LB. #0017588 - BT w/o socket "DIB AGILENT 93000 STM32-TQFP144 AIO_2-sites, P/N: 0017588-BT, S/N: SY151195</t>
  </si>
  <si>
    <t>452 = 32F7x2ZET6 and 32F7x3ZET6</t>
  </si>
  <si>
    <t>TELB047281
TELB047282</t>
  </si>
  <si>
    <t>0026351</t>
  </si>
  <si>
    <t xml:space="preserve">- 7/26/16: Rcvd 2x LB (1st/2nd). Confirmed by JMVaiasuso for 452 dev.  = DIB STM32 M10-USB FS/HS COMP / LQFP144 20x20 ALL IN ONE / SY# S162601 and S162603 / No Socket / No Lid. 
- 8/3/16: For ALL 452 device per JMVaiasuso email. </t>
  </si>
  <si>
    <t>TELB050078
TELB050097</t>
  </si>
  <si>
    <t>0037916</t>
  </si>
  <si>
    <t>- 8/9/17: Rcvd fr Sebastien / Sunny 2x LB = 450-STM32-M40-QFP144 / Legacy-DUAL Sites … SY# S163949 and S171079… No Manual Lid / No Socket / No Asset # (# 1 &amp; 2 at ATP)</t>
  </si>
  <si>
    <r>
      <rPr>
        <sz val="10"/>
        <rFont val="Arial"/>
        <family val="2"/>
      </rPr>
      <t>470 ==&gt;DSI,   FG: 32L4R</t>
    </r>
    <r>
      <rPr>
        <b/>
        <sz val="10"/>
        <color rgb="FFFF0000"/>
        <rFont val="Arial"/>
        <family val="2"/>
      </rPr>
      <t>9</t>
    </r>
    <r>
      <rPr>
        <sz val="10"/>
        <rFont val="Arial"/>
        <family val="2"/>
      </rPr>
      <t>ZIT6$P1</t>
    </r>
  </si>
  <si>
    <t>TELB049186
TELB049187</t>
  </si>
  <si>
    <t>0039378</t>
  </si>
  <si>
    <t>- 04/10/17 - Rcvd 2x loadboard from Sebastien M. = DIB AGT93K ORCA - 470 - LQFP144 - DSI; P/N - 0039378; S/N - S171275, S171277 (#1 &amp; #2)</t>
  </si>
  <si>
    <t>LQFP 24x24 176</t>
  </si>
  <si>
    <t>452 = 32F7x2IET6 and 32F7x3IET6</t>
  </si>
  <si>
    <t>TELB047395
TELB048991</t>
  </si>
  <si>
    <t>0026350</t>
  </si>
  <si>
    <t>- 8/8/16: Rcvd 1x LB for 452 dev.  = DIB STM32 M10-USB FS/HS COMP / LQFP176 24x24 ALL IN ONE / SY# S162549 / No Socket / w/ 2 sites. 
- 3/17/17: Rcvd 1x from Sebastien M. SY# S171663 (#2)</t>
  </si>
  <si>
    <r>
      <t>411 / 413 / 419Y (4192 device) / 449 / 452
451 = 32F7x</t>
    </r>
    <r>
      <rPr>
        <b/>
        <sz val="10"/>
        <color rgb="FFFF0000"/>
        <rFont val="Arial"/>
        <family val="2"/>
      </rPr>
      <t>5</t>
    </r>
    <r>
      <rPr>
        <sz val="10"/>
        <rFont val="Arial"/>
        <family val="2"/>
      </rPr>
      <t>IIT6 &amp; 32F7x</t>
    </r>
    <r>
      <rPr>
        <b/>
        <sz val="10"/>
        <color rgb="FFFF0000"/>
        <rFont val="Arial"/>
        <family val="2"/>
      </rPr>
      <t>7</t>
    </r>
    <r>
      <rPr>
        <sz val="10"/>
        <rFont val="Arial"/>
        <family val="2"/>
      </rPr>
      <t xml:space="preserve">IIT6
 </t>
    </r>
  </si>
  <si>
    <r>
      <t xml:space="preserve">TELB045791
</t>
    </r>
    <r>
      <rPr>
        <b/>
        <strike/>
        <sz val="8"/>
        <color rgb="FFFFC000"/>
        <rFont val="Arial"/>
        <family val="2"/>
      </rPr>
      <t>TELB045305 - for ship to KYEC</t>
    </r>
    <r>
      <rPr>
        <sz val="8"/>
        <rFont val="Arial"/>
        <family val="2"/>
      </rPr>
      <t xml:space="preserve">
</t>
    </r>
    <r>
      <rPr>
        <strike/>
        <sz val="8"/>
        <color rgb="FFFFC000"/>
        <rFont val="Arial"/>
        <family val="2"/>
      </rPr>
      <t xml:space="preserve"> TELB044327 ==&gt; SHIP-OUT to ST Rousset 3/10/17
TELB043773 (07/28/17 - Shippedto ST)</t>
    </r>
  </si>
  <si>
    <t>0019621</t>
  </si>
  <si>
    <r>
      <t xml:space="preserve">- 6/05 Rcvd 1x Loadboard from ATK: 419 / 449 FT AG93K ALL IN ONE STM32_M10 TQFP176 24x24 //2; P/N - 0019621; S/N - SY124450;  + Rcvd 1 C. Kit (STICKER LABEL - 60-3 || NSXX80 ST MMS (QUAD---DUAL---) 24x24 176 TQFP)
- 07/31 Rcvd 1x Loadboard from ATK (2nd) = 419 / 449 FT AG93K ALL IN ONE STM32_M10 TQFP176 24x24; S/N - SY130663
</t>
    </r>
    <r>
      <rPr>
        <sz val="8"/>
        <rFont val="Arial"/>
        <family val="2"/>
      </rPr>
      <t xml:space="preserve">- 411 / 413 - for include on Program per Marc D. = 10/08/15  </t>
    </r>
    <r>
      <rPr>
        <b/>
        <sz val="8"/>
        <rFont val="Arial"/>
        <family val="2"/>
      </rPr>
      <t xml:space="preserve">            
</t>
    </r>
    <r>
      <rPr>
        <sz val="8"/>
        <rFont val="Arial"/>
        <family val="2"/>
      </rPr>
      <t xml:space="preserve">- 12/9 Rcvd date 1x LB frm Bernard M. FT AG93K ALL IN ONE STM32_M10 TQFP176 24x24 ; PN-0019621; SN-SY153531 (3rd)                                                                                                                                                       
- 2/04 Rcvd date 1x LB fr Bernard M. - FT AG93K ALL IN ONE STM32_M10 TQFP176 24X24 //2 NO socket ; S/N - SY160020 (4TH)
- 6/16/16 - ADD 451 Target Device
- 6/21/16 - ADD 452 Device per JMVaiasuso </t>
    </r>
    <r>
      <rPr>
        <b/>
        <sz val="8"/>
        <color rgb="FFFFC000"/>
        <rFont val="Arial"/>
        <family val="2"/>
      </rPr>
      <t xml:space="preserve">
- TELB044327 ==&gt; SHIP-OUT to ST Rousset 3/10/17 </t>
    </r>
    <r>
      <rPr>
        <b/>
        <sz val="8"/>
        <rFont val="Arial"/>
        <family val="2"/>
      </rPr>
      <t xml:space="preserve">==&gt; 3x at ATP
- </t>
    </r>
    <r>
      <rPr>
        <b/>
        <sz val="8"/>
        <color rgb="FFFFC000"/>
        <rFont val="Arial"/>
        <family val="2"/>
      </rPr>
      <t xml:space="preserve">07/28/17 - TELB044159 shipped to ST as per Godwin GENOVESE / JM VAIASUSO = </t>
    </r>
    <r>
      <rPr>
        <b/>
        <sz val="8"/>
        <rFont val="Arial"/>
        <family val="2"/>
      </rPr>
      <t xml:space="preserve">2x at ATP
</t>
    </r>
    <r>
      <rPr>
        <b/>
        <sz val="8"/>
        <color rgb="FFFFC000"/>
        <rFont val="Arial"/>
        <family val="2"/>
      </rPr>
      <t>03/26/18 - 1x LB (045305) for ship to KYEC, w/ 1x CK (046299) - SHIPPED</t>
    </r>
  </si>
  <si>
    <r>
      <t>434 / 
451</t>
    </r>
    <r>
      <rPr>
        <sz val="10"/>
        <color theme="1"/>
        <rFont val="Arial"/>
        <family val="2"/>
      </rPr>
      <t xml:space="preserve"> = 32F7x</t>
    </r>
    <r>
      <rPr>
        <b/>
        <sz val="10"/>
        <color rgb="FFFF0000"/>
        <rFont val="Arial"/>
        <family val="2"/>
      </rPr>
      <t>9</t>
    </r>
    <r>
      <rPr>
        <sz val="10"/>
        <color theme="1"/>
        <rFont val="Arial"/>
        <family val="2"/>
      </rPr>
      <t>IIT6</t>
    </r>
  </si>
  <si>
    <t>TELB043772
TELB044328</t>
  </si>
  <si>
    <t>0024000</t>
  </si>
  <si>
    <r>
      <t xml:space="preserve">6/03 Rcvd 1x Ldbrd for Johanne Gouby
434 MIO LQFP176 MANTA DRAGON DUAL SITES PQFP176 SOCKET ADAPTER 24x24 //2; P/N - 0024000; S/N - SY150478; 2 YAMAICHI sockets - IC51-1804-1350
- 8/03/15 Rcvd from Bernard Mauger ==&gt; S/N - SY151851   (#2)
</t>
    </r>
    <r>
      <rPr>
        <sz val="8"/>
        <color rgb="FF7030A0"/>
        <rFont val="Arial"/>
        <family val="2"/>
      </rPr>
      <t>- 5/31/16 Include "451" device on this LB per JMVaiasuso's email.
- 6/16/16 - ADD 451 Target Device</t>
    </r>
  </si>
  <si>
    <r>
      <t xml:space="preserve">TELB050104
</t>
    </r>
    <r>
      <rPr>
        <b/>
        <sz val="8"/>
        <color rgb="FFFFFF00"/>
        <rFont val="Arial"/>
        <family val="2"/>
      </rPr>
      <t xml:space="preserve">TEMPTELB050561 </t>
    </r>
  </si>
  <si>
    <t>0037999</t>
  </si>
  <si>
    <t>- 8/9/17: Rcvd fr Sebastien/Sunny 2x LBs = DIB 450 STM32 M40 Legacy / QFP176 24x24 DUAL SITES … SY# S164285 &amp; S171081 … No Manual Lid / No Socket / No Asset # (# 1 &amp; 2 at ATP)
11/28/17 - 2x loadboards shipped back to ST Rousset.
12/28/17 - 1x loadboard received back from ST Rousset (S164285)</t>
  </si>
  <si>
    <t>LQFP 28x28 208</t>
  </si>
  <si>
    <r>
      <t>411 / 413 / 419 / 449
451 = 32F7x</t>
    </r>
    <r>
      <rPr>
        <b/>
        <sz val="10"/>
        <color rgb="FFFF0000"/>
        <rFont val="Arial"/>
        <family val="2"/>
      </rPr>
      <t>5</t>
    </r>
    <r>
      <rPr>
        <sz val="10"/>
        <rFont val="Arial"/>
        <family val="2"/>
      </rPr>
      <t>BIT6 &amp; 32F7x</t>
    </r>
    <r>
      <rPr>
        <b/>
        <sz val="10"/>
        <color rgb="FFFF0000"/>
        <rFont val="Arial"/>
        <family val="2"/>
      </rPr>
      <t>7</t>
    </r>
    <r>
      <rPr>
        <sz val="10"/>
        <rFont val="Arial"/>
        <family val="2"/>
      </rPr>
      <t>BIT6</t>
    </r>
  </si>
  <si>
    <t>TELB041717
TELB040218</t>
  </si>
  <si>
    <t>0019522</t>
  </si>
  <si>
    <t>- 3/3 Added "449" per email from JMVaiasuso. Ttime = 38Sec / Yld =78.00% ==&gt; SY 124277 / 130821
- 6/16/16 - ADD 451 Target Device</t>
  </si>
  <si>
    <r>
      <t xml:space="preserve">434 / 
</t>
    </r>
    <r>
      <rPr>
        <sz val="10"/>
        <color rgb="FF7030A0"/>
        <rFont val="Arial"/>
        <family val="2"/>
      </rPr>
      <t xml:space="preserve">451 </t>
    </r>
    <r>
      <rPr>
        <sz val="10"/>
        <color theme="1"/>
        <rFont val="Arial"/>
        <family val="2"/>
      </rPr>
      <t>= 32F7x</t>
    </r>
    <r>
      <rPr>
        <b/>
        <sz val="10"/>
        <color rgb="FFFF0000"/>
        <rFont val="Arial"/>
        <family val="2"/>
      </rPr>
      <t>9</t>
    </r>
    <r>
      <rPr>
        <sz val="10"/>
        <color theme="1"/>
        <rFont val="Arial"/>
        <family val="2"/>
      </rPr>
      <t>BIT6</t>
    </r>
  </si>
  <si>
    <t>TELB043799
TELB045130</t>
  </si>
  <si>
    <t>0023999</t>
  </si>
  <si>
    <r>
      <t>- 05/29 Rcvd 1x Loadboard from Bernard M. = Desc: AG93K 434 M10 / 
LQFP208 MANTA DRAGON DUAL SITES PQFP208 SOCKET ADAPTER 28x28 //2; 
S/N - SY150657 (1st)
- 11/17: Rcvd 1x with SY # 153133 (2nd)</t>
    </r>
    <r>
      <rPr>
        <sz val="8"/>
        <color rgb="FF0000FF"/>
        <rFont val="Arial"/>
        <family val="2"/>
      </rPr>
      <t xml:space="preserve">
</t>
    </r>
    <r>
      <rPr>
        <sz val="8"/>
        <rFont val="Arial"/>
        <family val="2"/>
      </rPr>
      <t>- 6/16/16 - ADD 451 Target Device</t>
    </r>
  </si>
  <si>
    <r>
      <rPr>
        <sz val="8"/>
        <rFont val="Arial"/>
        <family val="2"/>
      </rPr>
      <t>TELB050386</t>
    </r>
    <r>
      <rPr>
        <b/>
        <sz val="8"/>
        <color rgb="FFFFFF00"/>
        <rFont val="Arial"/>
        <family val="2"/>
      </rPr>
      <t xml:space="preserve">
</t>
    </r>
    <r>
      <rPr>
        <sz val="8"/>
        <rFont val="Arial"/>
        <family val="2"/>
      </rPr>
      <t>TELB050526</t>
    </r>
  </si>
  <si>
    <t>0025974</t>
  </si>
  <si>
    <t>-10/24/17 Rcvd 1x LB from Sebastien M. = 450 STM32 M40 QFP208 LEGACY DUAL SITES TQFP100 28x28; P/N - 0025974; S/N - S160341; No socket and manual lead. (1st).
11/15/17 Rcvd 1x LB; S/N - 160340, no socket and manual actuator (2nd).</t>
  </si>
  <si>
    <t>UFBGA 10x10  144</t>
  </si>
  <si>
    <t>421 / 441 / 463</t>
  </si>
  <si>
    <t>TELB042015
TELB042016</t>
  </si>
  <si>
    <t>0023281</t>
  </si>
  <si>
    <r>
      <t>- 11/25: 2x Rcvd fr Bernard M. # 23281 //2; w/2x socket ea; 2x Manual Lid. Pitch = 0.8
"UFBGA144_10x10_0.8 STM32 M10 ALL IN ONE DUAL SITES" (SY143118 / 143131). 
- 4/16 Add 441 Device per Fabien P.</t>
    </r>
    <r>
      <rPr>
        <sz val="8"/>
        <color rgb="FF7030A0"/>
        <rFont val="Calibri"/>
        <family val="2"/>
      </rPr>
      <t xml:space="preserve">
</t>
    </r>
    <r>
      <rPr>
        <sz val="8"/>
        <rFont val="Calibri"/>
        <family val="2"/>
      </rPr>
      <t>- 6/22/16: ADD 463 Dev per Stephane M.
- 3/21/17: ADD 442 &amp; 470 per JMVaiasuso email
- 1/25/18: REMOVE 442 &amp; 470 per Jean-Michel email</t>
    </r>
  </si>
  <si>
    <t>470 (FG with "9" = Ex. ES32L4R9ZIJ6$P1)</t>
  </si>
  <si>
    <t>TELB049348
TELB049367</t>
  </si>
  <si>
    <t>0040172</t>
  </si>
  <si>
    <t>- 5/12/17: Rcvd 2x LB from Sebastien M. = DIB 93K ORCA UFBGA144_DSI 10x10 / LFBGA144 10x10x0.8 / #1: S173509 and #2: S173513 / 8x Sockets (4x each LB = "X3") + 4x Manual Lid (# 1 &amp; 2)
- 6/21/17: ADD Device name/FG for this LB per JMVaiasuso.</t>
  </si>
  <si>
    <t>UFBGA 10x10  201</t>
  </si>
  <si>
    <r>
      <rPr>
        <b/>
        <sz val="10"/>
        <color rgb="FF0000FF"/>
        <rFont val="Arial"/>
        <family val="2"/>
      </rPr>
      <t>411 / 413 / 419 / 449</t>
    </r>
    <r>
      <rPr>
        <sz val="10"/>
        <rFont val="Arial"/>
        <family val="2"/>
      </rPr>
      <t xml:space="preserve">
452 = 32F7x2IEK6 and 32F7x3IEK6</t>
    </r>
  </si>
  <si>
    <t>TELB047396
TELB047397</t>
  </si>
  <si>
    <t>0026349</t>
  </si>
  <si>
    <r>
      <t xml:space="preserve">- 8/10/16: Rcvd 2x LB for 452 dev.(ST-Pkg-Code: A0E7)  =  STM32 M10-USB FS/HS COMP / UFBGA 10x10 ALL IN ONE / </t>
    </r>
    <r>
      <rPr>
        <b/>
        <sz val="8"/>
        <rFont val="Calibri"/>
        <family val="2"/>
      </rPr>
      <t>1.</t>
    </r>
    <r>
      <rPr>
        <sz val="8"/>
        <rFont val="Calibri"/>
        <family val="2"/>
      </rPr>
      <t xml:space="preserve"> SY# S162301,</t>
    </r>
    <r>
      <rPr>
        <b/>
        <sz val="8"/>
        <rFont val="Calibri"/>
        <family val="2"/>
      </rPr>
      <t xml:space="preserve"> 2</t>
    </r>
    <r>
      <rPr>
        <sz val="8"/>
        <rFont val="Calibri"/>
        <family val="2"/>
      </rPr>
      <t xml:space="preserve">. SY# S162307 / w/ 2 Socket + 2 Manual Lid each = 4x Socket &amp; 4x Manual Lid (#1 / #2).
'- 02/13/18: Confirmed by Godwin that can test all device 411/413/419/449
</t>
    </r>
  </si>
  <si>
    <r>
      <rPr>
        <sz val="10"/>
        <rFont val="Arial"/>
        <family val="2"/>
      </rPr>
      <t>411</t>
    </r>
    <r>
      <rPr>
        <sz val="10"/>
        <color rgb="FFFF0000"/>
        <rFont val="Arial"/>
        <family val="2"/>
      </rPr>
      <t xml:space="preserve"> </t>
    </r>
    <r>
      <rPr>
        <sz val="10"/>
        <rFont val="Arial"/>
        <family val="2"/>
      </rPr>
      <t>/ 413 / 419 / 449</t>
    </r>
    <r>
      <rPr>
        <sz val="10"/>
        <color rgb="FF7030A0"/>
        <rFont val="Arial"/>
        <family val="2"/>
      </rPr>
      <t xml:space="preserve">
451 </t>
    </r>
    <r>
      <rPr>
        <sz val="10"/>
        <rFont val="Arial"/>
        <family val="2"/>
      </rPr>
      <t>= 32F7x</t>
    </r>
    <r>
      <rPr>
        <b/>
        <sz val="10"/>
        <color rgb="FFFF0000"/>
        <rFont val="Arial"/>
        <family val="2"/>
      </rPr>
      <t>5</t>
    </r>
    <r>
      <rPr>
        <sz val="10"/>
        <rFont val="Arial"/>
        <family val="2"/>
      </rPr>
      <t>IIK6 &amp; 32F7x</t>
    </r>
    <r>
      <rPr>
        <b/>
        <sz val="10"/>
        <color rgb="FFFF0000"/>
        <rFont val="Arial"/>
        <family val="2"/>
      </rPr>
      <t>7</t>
    </r>
    <r>
      <rPr>
        <sz val="10"/>
        <rFont val="Arial"/>
        <family val="2"/>
      </rPr>
      <t>IIK6</t>
    </r>
  </si>
  <si>
    <r>
      <t xml:space="preserve">TELB043774 </t>
    </r>
    <r>
      <rPr>
        <sz val="8"/>
        <color rgb="FFFFFF00"/>
        <rFont val="Arial"/>
        <family val="2"/>
      </rPr>
      <t xml:space="preserve">
</t>
    </r>
    <r>
      <rPr>
        <sz val="8"/>
        <rFont val="Arial"/>
        <family val="2"/>
      </rPr>
      <t xml:space="preserve">TELB046448
TELB045806
</t>
    </r>
    <r>
      <rPr>
        <b/>
        <sz val="8"/>
        <color rgb="FFFFC000"/>
        <rFont val="Arial"/>
        <family val="2"/>
      </rPr>
      <t xml:space="preserve">
</t>
    </r>
    <r>
      <rPr>
        <b/>
        <strike/>
        <sz val="8"/>
        <color rgb="FFFFC000"/>
        <rFont val="Arial"/>
        <family val="2"/>
      </rPr>
      <t>TELB043775 (Ship to ST)
TELB043802 (Shipped to ST for repair)</t>
    </r>
  </si>
  <si>
    <t>0019951</t>
  </si>
  <si>
    <r>
      <t xml:space="preserve">- 10/20/14: fr Godwin = 0019951 test ==&gt; ADD 411, 413 &amp; 419.
- 11/11/14: Rcvd fr Godwin 1x "FT AG93K ALL IN ONE M10"  "419 STM32 UFBGA176 10x10 //2"
--&gt; SY143419 + 2x Sckts + 2x Man Actuator (PMP0012) ==&gt; # 1
- 3/18/15 Add "419" to dev for this LB per JMVaiasuso
- 6/5/15 - Rcvd 2x Loadboard from Bernard Mauger
AIO M10 419 STM32 UFBGA176 10x10 //2; S/N - SY151544 + SY 132863; 2x sockets per LB (Total sockets = 4x) w/o Manual Actuator - PMP0106; S2-S61454 ==&gt; # 2 &amp; # 3
</t>
    </r>
    <r>
      <rPr>
        <sz val="8"/>
        <color rgb="FFFFC000"/>
        <rFont val="Calibri"/>
        <family val="2"/>
        <scheme val="minor"/>
      </rPr>
      <t xml:space="preserve">- 4/27: SHIPBACK 1x to Godwin for </t>
    </r>
    <r>
      <rPr>
        <b/>
        <sz val="8"/>
        <color rgb="FFFFC000"/>
        <rFont val="Calibri"/>
        <family val="2"/>
        <scheme val="minor"/>
      </rPr>
      <t>REPAIR</t>
    </r>
    <r>
      <rPr>
        <sz val="8"/>
        <color rgb="FFFFC000"/>
        <rFont val="Calibri"/>
        <family val="2"/>
        <scheme val="minor"/>
      </rPr>
      <t xml:space="preserve"> (TELB043775 / SY# 132863) w/2x Sockets =</t>
    </r>
    <r>
      <rPr>
        <b/>
        <sz val="8"/>
        <color rgb="FFFFC000"/>
        <rFont val="Calibri"/>
        <family val="2"/>
        <scheme val="minor"/>
      </rPr>
      <t xml:space="preserve"> 2x LB at ATP
- 7/24/15: 1x Shipped to ATK per CM/JW (TEMPTELB043802)  ==&gt; 1x at ATP
</t>
    </r>
    <r>
      <rPr>
        <b/>
        <sz val="8"/>
        <rFont val="Calibri"/>
        <family val="2"/>
        <scheme val="minor"/>
      </rPr>
      <t xml:space="preserve">==&gt; 08/07 - 1x SHIPBACK to ATP (TEMPTELB043802 = SY 143419) ==&gt; # 2 at ATP
</t>
    </r>
    <r>
      <rPr>
        <sz val="8"/>
        <rFont val="Calibri"/>
        <family val="2"/>
        <scheme val="minor"/>
      </rPr>
      <t xml:space="preserve">- 8/7 Rcvd 1x fr ATK SN: SY130099;  w/ 2 sockets - In: DT8024 Out: PMP0046 / T2-S61454 ==&gt; # 3
- 8/7 Rcvd. 1x fr ATK SN:SY132864: w/ 2 sockets   ==&gt; # 4
</t>
    </r>
    <r>
      <rPr>
        <sz val="8"/>
        <color rgb="FF7030A0"/>
        <rFont val="Calibri"/>
        <family val="2"/>
        <scheme val="minor"/>
      </rPr>
      <t xml:space="preserve">- 6/16/16 - ADD 451 Target Device and 452 Device per JMVaiasuso email
</t>
    </r>
    <r>
      <rPr>
        <b/>
        <sz val="8"/>
        <color rgb="FFFF0000"/>
        <rFont val="Calibri"/>
        <family val="2"/>
        <scheme val="minor"/>
      </rPr>
      <t>- 02/13 - 1x LB shipped to ST for repair (043802)</t>
    </r>
  </si>
  <si>
    <r>
      <rPr>
        <sz val="8"/>
        <rFont val="Arial"/>
        <family val="2"/>
      </rPr>
      <t>TELB044419
TELB045795</t>
    </r>
    <r>
      <rPr>
        <sz val="8"/>
        <color rgb="FFFFFF00"/>
        <rFont val="Arial"/>
        <family val="2"/>
      </rPr>
      <t xml:space="preserve">
</t>
    </r>
    <r>
      <rPr>
        <sz val="8"/>
        <rFont val="Arial"/>
        <family val="2"/>
      </rPr>
      <t>TELB046502</t>
    </r>
  </si>
  <si>
    <t>0015946A</t>
  </si>
  <si>
    <t>- 10/20 Note: Email fr Godwin = 0015946A is able to test 411 &amp; 413 (with diff program rev) – but it is not able to test 419.
- 5/23 2x LB rcvd from CM.
- 8/7 rcvd. 1x loadboard from ATK FT AG93K 411 UFBGA 176+25 //2; PN: 0015946A; SN: #1; with 2 sockets In:DT9017 Out:S2-S61454/POMP106 (# 3)</t>
  </si>
  <si>
    <t>TELB045003
TELB045011</t>
  </si>
  <si>
    <t>0025146</t>
  </si>
  <si>
    <t xml:space="preserve">- 10/26: Rcvd 2x from Bernard M. (1st and 2nd).
- Board Final Test 434 / M10 UFBGA176 10x10 DS
- SY# 153013 / SY# 153014 … Sockets = 2x each = 4x. PMP0179/S2-S61454 / In=A0E7 </t>
  </si>
  <si>
    <t>TELB050270</t>
  </si>
  <si>
    <t>0038202</t>
  </si>
  <si>
    <t>- 09/27/17 Rcvd 1x LB from Johanna ARNAUD
DIB 450 STM32 M40 TFBGA176 LEGACY DUAL SITES TFBGA176 10x10
S/N: S164713 / w/ 2x sockets (P/N: S2-61454; S/N: 002/14 and 015/15) (1st)</t>
  </si>
  <si>
    <t>UFBGA 13x13  216</t>
  </si>
  <si>
    <r>
      <t xml:space="preserve">419 / 449 
</t>
    </r>
    <r>
      <rPr>
        <sz val="10"/>
        <color rgb="FF7030A0"/>
        <rFont val="Arial"/>
        <family val="2"/>
      </rPr>
      <t xml:space="preserve">451 </t>
    </r>
    <r>
      <rPr>
        <sz val="10"/>
        <rFont val="Arial"/>
        <family val="2"/>
      </rPr>
      <t>= 32F7x</t>
    </r>
    <r>
      <rPr>
        <b/>
        <sz val="10"/>
        <color rgb="FFFF0000"/>
        <rFont val="Arial"/>
        <family val="2"/>
      </rPr>
      <t>7</t>
    </r>
    <r>
      <rPr>
        <sz val="10"/>
        <rFont val="Arial"/>
        <family val="2"/>
      </rPr>
      <t>NIH6 &amp; 32F7x</t>
    </r>
    <r>
      <rPr>
        <b/>
        <sz val="10"/>
        <color rgb="FFFF0000"/>
        <rFont val="Arial"/>
        <family val="2"/>
      </rPr>
      <t>5</t>
    </r>
    <r>
      <rPr>
        <sz val="10"/>
        <rFont val="Arial"/>
        <family val="2"/>
      </rPr>
      <t>NIH6</t>
    </r>
  </si>
  <si>
    <t>TELB042776
TELB042377</t>
  </si>
  <si>
    <r>
      <t xml:space="preserve">- 1/6/15 1x from Bernard M. (SY143834; 2x Sockets; 2x Lid)
- 1/7/15 1x from ATK (SY131485; 2x Sockets; 1x Lid)
</t>
    </r>
    <r>
      <rPr>
        <sz val="8"/>
        <color rgb="FF7030A0"/>
        <rFont val="Calibri"/>
        <family val="2"/>
        <scheme val="minor"/>
      </rPr>
      <t>- 6/16/16 - ADD 451 Target Device</t>
    </r>
  </si>
  <si>
    <r>
      <t xml:space="preserve">434
</t>
    </r>
    <r>
      <rPr>
        <sz val="10"/>
        <color rgb="FF7030A0"/>
        <rFont val="Arial"/>
        <family val="2"/>
      </rPr>
      <t xml:space="preserve">451 </t>
    </r>
    <r>
      <rPr>
        <sz val="10"/>
        <rFont val="Arial"/>
        <family val="2"/>
      </rPr>
      <t>= 32F7x</t>
    </r>
    <r>
      <rPr>
        <b/>
        <sz val="10"/>
        <color rgb="FFFF0000"/>
        <rFont val="Arial"/>
        <family val="2"/>
      </rPr>
      <t>9</t>
    </r>
    <r>
      <rPr>
        <sz val="10"/>
        <rFont val="Arial"/>
        <family val="2"/>
      </rPr>
      <t>NIH6</t>
    </r>
  </si>
  <si>
    <r>
      <t>TELB043767</t>
    </r>
    <r>
      <rPr>
        <sz val="8"/>
        <color rgb="FFFF0000"/>
        <rFont val="Arial"/>
        <family val="2"/>
      </rPr>
      <t xml:space="preserve"> / 1</t>
    </r>
    <r>
      <rPr>
        <sz val="8"/>
        <rFont val="Arial"/>
        <family val="2"/>
      </rPr>
      <t xml:space="preserve">
TELB044017</t>
    </r>
    <r>
      <rPr>
        <sz val="8"/>
        <color rgb="FFFF0000"/>
        <rFont val="Arial"/>
        <family val="2"/>
      </rPr>
      <t xml:space="preserve"> / 2</t>
    </r>
  </si>
  <si>
    <t>0023250</t>
  </si>
  <si>
    <r>
      <t>- 6/02 rcvd 1x Ldbrd from Bernard M.
434 M10 UFBGA216 13x13 Dual Site; P/N - 0023250; S/N - SY142403
- 06/30 rcvd 1x loadboard from Bernard M. ==&gt; S/N - SY151846; w/ 2x socket; Out - PMP0175 S3-B24155; In - DT9756 (# 2)</t>
    </r>
    <r>
      <rPr>
        <sz val="8"/>
        <color rgb="FF0000FF"/>
        <rFont val="Calibri"/>
        <family val="2"/>
        <scheme val="minor"/>
      </rPr>
      <t xml:space="preserve">
</t>
    </r>
    <r>
      <rPr>
        <sz val="8"/>
        <color rgb="FF7030A0"/>
        <rFont val="Calibri"/>
        <family val="2"/>
        <scheme val="minor"/>
      </rPr>
      <t>- 6/16/16 -</t>
    </r>
    <r>
      <rPr>
        <sz val="8"/>
        <color rgb="FF0000FF"/>
        <rFont val="Calibri"/>
        <family val="2"/>
        <scheme val="minor"/>
      </rPr>
      <t xml:space="preserve"> </t>
    </r>
    <r>
      <rPr>
        <sz val="8"/>
        <color rgb="FF7030A0"/>
        <rFont val="Calibri"/>
        <family val="2"/>
        <scheme val="minor"/>
      </rPr>
      <t>ADD 451 Target Device</t>
    </r>
  </si>
  <si>
    <t>UFBGA 07x07 100</t>
  </si>
  <si>
    <t>410 / 416</t>
  </si>
  <si>
    <t>TELB044118
TELB044146</t>
  </si>
  <si>
    <t>0016102</t>
  </si>
  <si>
    <t xml:space="preserve"> -7/8 rcvd from ATK:2x LB AGT93K BGA100 7x7//4 NEW GENERIC, #1 LB: w/ 4 sockets out: PMP0118, S1-S61451 in:DT8818, #2 LB w/o socket, P/N: 0016102, S/N: SY113554.</t>
  </si>
  <si>
    <t>435 / 462</t>
  </si>
  <si>
    <t>TELB046314
TELB046498</t>
  </si>
  <si>
    <t>0025661</t>
  </si>
  <si>
    <t xml:space="preserve"> -3/02/16 rcvd 1x LB from Bernard M., 93K-ORCA-FAMILY-BGA100 7x7 //4 , w/ 4x sockets.
P/N: 0025661, S/N: SY153643, Socket # A0C2  (#1)                                                                                                                                       -4/05/16 Rcvd 1x LB from Bernard M. ==&gt; S/N - SY153644 (#2)</t>
  </si>
  <si>
    <t>410 / 416 / 427 / 429 / 432 / 442 / 446  / 448</t>
  </si>
  <si>
    <r>
      <rPr>
        <sz val="8"/>
        <rFont val="Arial"/>
        <family val="2"/>
      </rPr>
      <t>TELB042023
TELB043847
TELB044665</t>
    </r>
    <r>
      <rPr>
        <sz val="8"/>
        <color rgb="FFFFFF00"/>
        <rFont val="Arial"/>
        <family val="2"/>
      </rPr>
      <t xml:space="preserve">
</t>
    </r>
    <r>
      <rPr>
        <strike/>
        <sz val="8"/>
        <color rgb="FFFF0000"/>
        <rFont val="Arial"/>
        <family val="2"/>
      </rPr>
      <t>TELB046215</t>
    </r>
  </si>
  <si>
    <t>0018729</t>
  </si>
  <si>
    <r>
      <t xml:space="preserve">- 11/25 1x fr Bernard M.  "DIB AGT93K_STM32 BGA100_ALL_IN_ONE //4" w/4x Sockets
= SY140663 / IMMO 200000021263. NO Lid.
- 11/26  Input from JMVaiasuso = Ldbrd HP93K BGA100 7x7 ref : 0018729 is for device : 427, 429, 432, 442, 447, 448 (All In One)
</t>
    </r>
    <r>
      <rPr>
        <sz val="8"/>
        <color rgb="FF7030A0"/>
        <rFont val="Calibri"/>
        <family val="2"/>
        <scheme val="minor"/>
      </rPr>
      <t>- 3/10/15 Add devices = 410, 416, 446</t>
    </r>
    <r>
      <rPr>
        <sz val="8"/>
        <rFont val="Calibri"/>
        <family val="2"/>
        <scheme val="minor"/>
      </rPr>
      <t xml:space="preserve"> per JMVaiasuso
- 4/30/15 Rcvd 1x LB (with Testers + Hdlers) = SY122943; 4x sockets - OUT: 3x PMP0118 - 1x DT8022 REV 03 S1-S614541; IN: 3x DT8818 - 1x DT8022
-8/27: Add "441" per JMVaiasuso
- 9/15/15: 1x Rcvd from Godwin G. (SY152817) with 4x Sockets = 4th LB
</t>
    </r>
    <r>
      <rPr>
        <sz val="8"/>
        <color rgb="FFFF0000"/>
        <rFont val="Calibri"/>
        <family val="2"/>
        <scheme val="minor"/>
      </rPr>
      <t xml:space="preserve">- 8/27/15: REMOVE "447" device on this LB per Kim Kiat Ng.
</t>
    </r>
    <r>
      <rPr>
        <u/>
        <sz val="8"/>
        <rFont val="Calibri"/>
        <family val="2"/>
        <scheme val="minor"/>
      </rPr>
      <t xml:space="preserve">-SY122944
</t>
    </r>
    <r>
      <rPr>
        <sz val="8"/>
        <color rgb="FFFF0000"/>
        <rFont val="Calibri"/>
        <family val="2"/>
        <scheme val="minor"/>
      </rPr>
      <t>- 03/26/18 - confirmed defective per GBARR / ACRUZ</t>
    </r>
  </si>
  <si>
    <t>423 / 433 / 431 / 441 / 463</t>
  </si>
  <si>
    <t>TELB042777
TELB043846
TELB044173</t>
  </si>
  <si>
    <t>0021257</t>
    <phoneticPr fontId="1" type="noConversion"/>
  </si>
  <si>
    <t>- 1/7/15 1x from ATK (SY134231; 4x Sockets; 4x Lid)
- 4/3/15 Rcvd 1x (2nd) LB fr ATK (with Testers + Hdlers); DIB AGT93K_STM32 M10-F4 UFBGA100 423 TINY MANTA; P/N - 0021257; S/N - SY133833; 4x sockets - OUT: PMP0118 REV 03 S1-S641451; IN: DT8818+O43</t>
  </si>
  <si>
    <t>4/13 - 1 c.Kit received.
See below snapshot</t>
  </si>
  <si>
    <t>UFBGA 07x07 144</t>
  </si>
  <si>
    <t>TELB043844 
TELB044157</t>
  </si>
  <si>
    <t>0014822A</t>
  </si>
  <si>
    <t>- 4/30/15 Rcvd 1x (1st) LB fr ATK (with Testers + Hdlers); FT AG93K 424 BGA 144 7x7 //2 150; P/N - 0014822A; S/N - #2; 2x sockets - OUT: PMP0066 REV 03 S1 S641451; IN:DT8396
-7/8 /15rcvd from ATK: 1x LB "FT AG93K BGA 144 7x7//2" w/o socket, P/N 0014822A, S/N; #1 (2nd)</t>
  </si>
  <si>
    <t>TELB041883
TELB044869</t>
  </si>
  <si>
    <t>0023282</t>
  </si>
  <si>
    <t>- 11/03 Rcvd 1x from Bernard M. = UFBGA144_7x7_0.5 STM32 M10 - ALL IN ONE DUAL SITES (SY 143116). - 2x Sockets (In=DT9634 / Out=PMP0177/S1-S61451) with LID.
- 10/16: 1x Rcvd fr Bernard M. - SY 153120 with 2x Sockets / 0 Manual Lid (2nd)</t>
  </si>
  <si>
    <t>452 = 32F7x3ZEI6</t>
  </si>
  <si>
    <t>TELB047419
TELB047420</t>
  </si>
  <si>
    <t>0026354A</t>
  </si>
  <si>
    <t>- 8/16/16: Rcvd 2x fr Sebastien M.: - STM32-M10-USB_OTGPHY / UFBGA144 7x7 ALL IN ONE / SY# S164439 / S164447 w/2x Socket each = Total: 4x (AØAS) w/2x Manual LID. No Asset #. No Correl (# 1 and # 2)</t>
  </si>
  <si>
    <t>UFBGA 07x07 132</t>
  </si>
  <si>
    <t>415 / 447 / 461 / 470</t>
  </si>
  <si>
    <t>TELB042379
TELB042380
TELB044663
TELB049899</t>
  </si>
  <si>
    <t>0022766</t>
  </si>
  <si>
    <t>- 1/12 Rcvd 2x ldbrd fr Bernard M.
   a. "ORCA Family-UFBGA132-QIP"-SY 143913 w/ 2x Sockets (PMP0118 / S1-S61451 Rev 03) 
   b.# 143914" w/ 2x Sockets + 2x Manual Lids (PMP0118 / S60557 and S60558) 
- 09/17 Rcvd 1x LB (SY152716=3rd) w/ 2x socket. (IN - DT9605; OUT - PMP0172, S1-S61451) = # 3
- 8/27/15: ADD "447" device per Kim Kiat Ng.
- 7/20/17: Rcvd 1x w/2x Sockets (+ Socket Protector) SY# S175447 (# 4)
- 8/30/17: ADD "470" device per Marc PEDRO</t>
  </si>
  <si>
    <t>436 / 437</t>
  </si>
  <si>
    <t>TELB043159
TELB043843
TELB044160</t>
  </si>
  <si>
    <t>0017527-BT</t>
  </si>
  <si>
    <r>
      <rPr>
        <sz val="8"/>
        <rFont val="Calibri"/>
        <family val="2"/>
        <scheme val="minor"/>
      </rPr>
      <t>- 4/13/15 Rcvd fr ATK; 1x STM32 UFBGA132 7x7//2 Die Name 346 / 347; P/N - 0017527-BT; S/N - SY113834; 2 x Sockets = S1-S61451 (PMP 0066)
- 4/30/15 Rcvd 1x (2nd) LB fr ATK (with Testers + Hdlers); DIB AGILENT 93000 STM32 UFBGA132 7x7-2 SITES DIE NAME 436; P/N - 0017527-BT; S/N - SY114402; 2x sockets - OUT: DT8538 / PMP0066 REV 03 S1-S61451; IN: DT8538 (# 2)</t>
    </r>
    <r>
      <rPr>
        <b/>
        <sz val="8"/>
        <color rgb="FF0000FF"/>
        <rFont val="Calibri"/>
        <family val="2"/>
        <scheme val="minor"/>
      </rPr>
      <t xml:space="preserve">
</t>
    </r>
    <r>
      <rPr>
        <sz val="8"/>
        <rFont val="Calibri"/>
        <family val="2"/>
        <scheme val="minor"/>
      </rPr>
      <t>-7/8 rcvd from ATK; 1x LB. "DIB AGILENT 93000 STM 32 UFBGA 132 7x7_2 sites w/ 2 sockets out: PMP0066, S1-S61451 , in: DT8538. P/N:0017527, S/N: 113323  (# 3)</t>
    </r>
  </si>
  <si>
    <t>TELB044156</t>
  </si>
  <si>
    <t>0019521</t>
  </si>
  <si>
    <t>- 7/8 rcvd from ATK: 1x LB #0019521 "DIB AGILENT 93000 STM 32LW BGA 132 7x7_2-sites w/o socket, P/N: 0019521 S/N: SY130356</t>
  </si>
  <si>
    <t>UFBGA 07x07 169</t>
  </si>
  <si>
    <t>TELB043581
TELB044968</t>
  </si>
  <si>
    <t>1/19 From ATK (JongWoo Ha): 
 - 1x STM32 M10 UFBGA169 //9; 419 BIG MANTA Agilent 93K; # 0021958 (SY 140379)
-  1x Socket Base Plate = "169 BGA7x7-0.53T / HNT 140502"; 2x Sockets     = S62825;  2x Manual Lid  = S63540 (# PMP0147 and PMP0150)
- 10/26 Rcvd  1x LB  brd from  Bernard M., //2, S/N:SY153161 P/N: 0021958 (2nd).
- Socket = A0YV / PMP0137-S62885</t>
  </si>
  <si>
    <t>TELB043858
TELB044969
TELB045047</t>
  </si>
  <si>
    <t>0024049A</t>
  </si>
  <si>
    <t xml:space="preserve">-6/15 Rcvd 1x Ldbrd from Bernard M.
DIB AG93K 434 M10 UFBGA169 MANTA DRAGON //2; P/N - 0024049A; S/N - SY151339; 2x sockets - OUT: PMP0137 - S62825; IN: DT9474; 2x manual actuators - PMP0150 - S63540 
- 10/26 Rcvd  2x LB from Bernard M. //2, 
- SY# 153170 / P/N 0024049A (2nd) - Socket =2x  A0YV / PMP0137-S62885
- SY# 151886 (3rd) with 2x Sockets </t>
  </si>
  <si>
    <t>TELB047280
TELB048990</t>
  </si>
  <si>
    <t>0026348</t>
  </si>
  <si>
    <t>- 7/25/16 #1 = Rcvd 1x fr Bernard M.: 93K-ORCA-Family / UFBGA169-STD / UFBGA169 7x7x0.5 / SY# S163547 w/2x BGA Socket (AØYV) w/2x Manual LID (S63540).
- 3/17/17: Rcvd 1x (#2) from Sebastien M. SY# S62825.</t>
  </si>
  <si>
    <r>
      <t>STD-470 = FG: 32L4R</t>
    </r>
    <r>
      <rPr>
        <b/>
        <sz val="10"/>
        <color rgb="FFFF0000"/>
        <rFont val="Arial"/>
        <family val="2"/>
      </rPr>
      <t>5</t>
    </r>
    <r>
      <rPr>
        <sz val="10"/>
        <rFont val="Arial"/>
        <family val="2"/>
      </rPr>
      <t>AII6$P1 or 32L4R</t>
    </r>
    <r>
      <rPr>
        <b/>
        <sz val="10"/>
        <color rgb="FFFF0000"/>
        <rFont val="Arial"/>
        <family val="2"/>
      </rPr>
      <t>7</t>
    </r>
    <r>
      <rPr>
        <sz val="10"/>
        <rFont val="Arial"/>
        <family val="2"/>
      </rPr>
      <t>AII6$P1</t>
    </r>
  </si>
  <si>
    <t>TELB048777
TELB048778</t>
  </si>
  <si>
    <t>0039052</t>
  </si>
  <si>
    <t>- 2/21/17: Rcvd 2x fr Sebastien M.: DIB 93K ORCA Family / UFBGA169-STD-DSI / UFBGA169 7x7x0.5 / #1: SY S170517 + #2: SY S17051  w/2x BGA Socket (AØYV) each = 4x … NO Manual LID</t>
  </si>
  <si>
    <r>
      <rPr>
        <sz val="10"/>
        <rFont val="Arial"/>
        <family val="2"/>
      </rPr>
      <t>461 / 470 DSI_V12</t>
    </r>
    <r>
      <rPr>
        <sz val="10"/>
        <color rgb="FF3333FF"/>
        <rFont val="Arial"/>
        <family val="2"/>
      </rPr>
      <t xml:space="preserve"> </t>
    </r>
    <r>
      <rPr>
        <sz val="10"/>
        <rFont val="Arial"/>
        <family val="2"/>
      </rPr>
      <t>= FG: 32L4R</t>
    </r>
    <r>
      <rPr>
        <sz val="10"/>
        <color rgb="FFFF0000"/>
        <rFont val="Arial"/>
        <family val="2"/>
      </rPr>
      <t>9</t>
    </r>
    <r>
      <rPr>
        <sz val="10"/>
        <rFont val="Arial"/>
        <family val="2"/>
      </rPr>
      <t>AII6$P1</t>
    </r>
  </si>
  <si>
    <t>TELB049481
TELB049482</t>
  </si>
  <si>
    <t>0039942</t>
  </si>
  <si>
    <t>-5/22/17: Rcvd 2x LBs from Kim Kiat NG - DIB 93K ORCA FAMILY / UFBGA_STD_DSI_V12 / UFBGA169 7x7x0.5. P/N - 0039942; S/N - #1  S17074; #2 S170706. W/ 4x sockets (2x each) - S62825 / PMP 0173</t>
  </si>
  <si>
    <t>TELB050858</t>
  </si>
  <si>
    <t>0042843</t>
  </si>
  <si>
    <t>- 1/24/18 - 1x LB rcvd from - FINAL TEST AGILENT 93K | 450-STM32-M40-TFBGA169-LEG-DUAL SITES | UFBGA169 7X7X0.5; P/N - 0042843; SN - S179607; 2x sockets - P/N-A0YV | S/N-51/17 &amp; 06/16</t>
  </si>
  <si>
    <t>TFBGA 8x8 100</t>
  </si>
  <si>
    <t>449 / 451</t>
  </si>
  <si>
    <t>TELB046313
TELB047048</t>
  </si>
  <si>
    <t>0025935</t>
  </si>
  <si>
    <t>-04/05/16 1x  from BERNARD M.:  FT AG93K STM32-M10-TFBGA100-8X8 93K  NO DSI    //4: Sockets=  4x= A08Q= DT10033: PN:0025935: SN:S160080… - Manual Lid # = PMP 0147 / S63540 / Label = BGA8x8 Pitch=0.4  (#1)
- 6/20/16: 1x LB rcvd fr Bernard M. w/ 4x Sockets = A08Q=DT10110 (NO Manual Lid)
5/13/17 - 451 Device tested using this board and reported to Marc DAMIANO</t>
  </si>
  <si>
    <t>TEMPTELB050884</t>
  </si>
  <si>
    <t>0042844</t>
  </si>
  <si>
    <t>-01/25/18 1x LB Rcvd from Gerard MAQUET; S/N - S179605; with 4x Sockets</t>
  </si>
  <si>
    <t>LQFP 10x10 064</t>
  </si>
  <si>
    <t>410 / 412 / 414 / 416 / 418 / 420 / 421 / 427 / 428 / 429 / 430 / 436 / 438 / 439 / 444 / 445 / 448 / 449</t>
  </si>
  <si>
    <r>
      <t xml:space="preserve">TELB040569
</t>
    </r>
    <r>
      <rPr>
        <b/>
        <sz val="8"/>
        <color rgb="FFFFC000"/>
        <rFont val="Arial"/>
        <family val="2"/>
      </rPr>
      <t xml:space="preserve">
</t>
    </r>
    <r>
      <rPr>
        <b/>
        <strike/>
        <sz val="8"/>
        <color rgb="FFFFC000"/>
        <rFont val="Arial"/>
        <family val="2"/>
      </rPr>
      <t>shipped to St Muar:
TELB044979</t>
    </r>
  </si>
  <si>
    <t>0017362A</t>
  </si>
  <si>
    <r>
      <t xml:space="preserve">- 10/24 - Rcvd 1x LB from Bernard M. (2nd)
+V64FT AGT93K STM32 TQFP64 ALL-IN-ONE_4-sites 150'//4; no sockets; 
P/N - 0017362A; S/N - SY153162
</t>
    </r>
    <r>
      <rPr>
        <b/>
        <sz val="8"/>
        <color rgb="FFFFC000"/>
        <rFont val="Calibri"/>
        <family val="2"/>
        <scheme val="minor"/>
      </rPr>
      <t>-09/29/17 - TELB044979 For Ship to ST MUAR.</t>
    </r>
  </si>
  <si>
    <t>411 / 413</t>
  </si>
  <si>
    <t>TELB040570</t>
  </si>
  <si>
    <t>0016568A</t>
  </si>
  <si>
    <t>441 / 458 / 463
452 = 32F7x2RET6</t>
  </si>
  <si>
    <t>For ship to China per Eric VAILLANT: TELB044021 / 
TELB044158</t>
  </si>
  <si>
    <t>0020707</t>
  </si>
  <si>
    <t xml:space="preserve">
4</t>
  </si>
  <si>
    <r>
      <t xml:space="preserve">- 5/24 Rcvd 1x Ldbrd fr Bernard Mauger;
F4 Family TQFP64 10x10; P/N - 0020707; S/N - SY151456 (# 1)
- 7/08 Rcvd 1x Ldbrd fr Godwin GENOVESE;
STM32 M10 F4 Family TQFP64 10x10 //8; S/N - SY151858 (# 2)
- 6/22/16: ADD 463 Dev per Stephane M.
- 9/28/16: ADD 452 per Marc D.'s email.
</t>
    </r>
    <r>
      <rPr>
        <b/>
        <sz val="8"/>
        <color rgb="FFFFC000"/>
        <rFont val="Calibri"/>
        <family val="2"/>
        <scheme val="minor"/>
      </rPr>
      <t>-10/25/17 2x LB for ship to China.</t>
    </r>
  </si>
  <si>
    <t>LQFP 7x7 32</t>
  </si>
  <si>
    <t>TV 0E 032</t>
  </si>
  <si>
    <t>TEMPTELB040568</t>
  </si>
  <si>
    <t>0012600A</t>
  </si>
  <si>
    <t>TEMPTELB040571</t>
  </si>
  <si>
    <t>0012430A</t>
  </si>
  <si>
    <t>LQFP 7x7 48</t>
  </si>
  <si>
    <t>TEMPTELB040572</t>
  </si>
  <si>
    <t>0012601</t>
  </si>
  <si>
    <t>764 / 768</t>
  </si>
  <si>
    <t>TEMPTELB040573</t>
  </si>
  <si>
    <t>0012431A</t>
  </si>
  <si>
    <t xml:space="preserve"> </t>
  </si>
  <si>
    <t>412 / 410 / 420 / 444 / 448</t>
  </si>
  <si>
    <t>TELB044428</t>
  </si>
  <si>
    <t>0017525B-BT</t>
  </si>
  <si>
    <t>- 5/24 Rcvd 1x Ldbrd fr Bernard Mauger;
STM32 TQFP48 AIO-8 sites; P/N - 0017525B-BT; S/N - SY151342
- 3/16/16 Add 412,410,420 device per JMVaiasuso's 3/14/16 email.
- 7/15/16 ADD 448 per JMVaiasuso's email.</t>
  </si>
  <si>
    <t>BGA 5x5 64</t>
  </si>
  <si>
    <t xml:space="preserve">410 / 412 / 417 / 422 / 425 / 440 / 442 / 448 / 447 (//5 Only at ATP as of Aug'2016)  </t>
  </si>
  <si>
    <r>
      <t xml:space="preserve">447= //5
</t>
    </r>
    <r>
      <rPr>
        <sz val="10"/>
        <rFont val="Arial"/>
        <family val="2"/>
      </rPr>
      <t>8</t>
    </r>
  </si>
  <si>
    <r>
      <t>TELB041736
TELB044664
TELB049856</t>
    </r>
    <r>
      <rPr>
        <b/>
        <sz val="8"/>
        <color rgb="FFFFFF00"/>
        <rFont val="Arial"/>
        <family val="2"/>
      </rPr>
      <t xml:space="preserve">
TEMPTELB050654
TEMPTELB050655
TEMPTELB051199</t>
    </r>
  </si>
  <si>
    <t>0019282-BT</t>
  </si>
  <si>
    <t xml:space="preserve">- 9/30 Rcvd - 1x fr Bernard M.
- 11/13 Add 442 and 448 on device list per JMVaiasuso - Socket: M51178/DT9472
- 06/27 440 to be tested using this loadboard as confirmed by JM Vaiasuso
- 09/17 - Rcvd 1x LB from GODWIN (SY152712 = 2nd) w/ 8x sockets.
- 06/16/17: Rcvd 1x LB fr Sebastien M. (SY S174163) w/8x sockets (# 3) = DIB_AG93K //8 - STM32 BGA64 5x5_ALL_IN_ONE
- 12/11/17 Rcvd 2x LB from Sebastien MAGNAN (S178551) w/ 8 sockets (#4) / (S178553) w/ 8 sockets (#5)
- 03/22/18 - Rcvd 1x LB from Sebastien M (S180561) w/ 8 sockets (#6) </t>
  </si>
  <si>
    <t>TELB047471
TELB047398</t>
  </si>
  <si>
    <t>0038057</t>
  </si>
  <si>
    <t>- 8/10/16 Rcvd 1x LB, DIB AG93 STM32 M10 UFBGA64 5X5 458 TINY MANTA OCTAL SITES, P/N- 0038057, S/N-S164397,w/ 8 sockets = R8 (# 1 = 1st at ATP).
- 8/24/16: Rcvd 1x LB SY# S164573, w/8x Sockets (R8), No Manual Lid, No Correl … #2.</t>
  </si>
  <si>
    <t>TELB046449
TELB046450</t>
  </si>
  <si>
    <t>0025662</t>
  </si>
  <si>
    <t>- 4/12/16 Rcvd 2x LB from Sebastien Magnan.: LOADBOARD FINAL TEST 93K-ORCA-FAMILY-UFBGA64-QIP //8: SOCKETS = 8x (R8): P/N: 0025662: S/N: SY153677  (#1) MANUAL LID 
- 2nd = SOCKETS=8x: S/N: SY153748  (#2)</t>
  </si>
  <si>
    <t>TEMPTELB050924</t>
  </si>
  <si>
    <t>0040319</t>
  </si>
  <si>
    <t>2/6/18 - Rcvd 1x LB from Sebastien MAGNAN - PN: 0040319; S174291; w/ 8x sockets (#1)</t>
  </si>
  <si>
    <t>UQFPN 6x6 36</t>
  </si>
  <si>
    <r>
      <rPr>
        <strike/>
        <sz val="10"/>
        <color rgb="FFFF0000"/>
        <rFont val="Arial"/>
        <family val="2"/>
      </rPr>
      <t>410</t>
    </r>
    <r>
      <rPr>
        <sz val="10"/>
        <rFont val="Arial"/>
        <family val="2"/>
      </rPr>
      <t xml:space="preserve"> / 412</t>
    </r>
  </si>
  <si>
    <t>TELB046501
TELB046537</t>
  </si>
  <si>
    <t>0011936A</t>
  </si>
  <si>
    <t>- 4/27/16: Rcvd 1x LB fr Bernard M. = FT AG93K QFN36 6x6 Piranha SANS HVPE / SY# S161525 / Socket=8x (ZR – P06) / Manual Lid =8x / ST Asset # =  NONE + Correl: 8x-410 / 8x-412 (# 1).
- 5/4/16: Rcvd 1x LB fr Bernard M. = SY# S160644 / w/ 8x Soocket (# 2)</t>
  </si>
  <si>
    <r>
      <rPr>
        <sz val="8"/>
        <rFont val="Arial"/>
        <family val="2"/>
      </rPr>
      <t>TELB050896
TELB050897</t>
    </r>
    <r>
      <rPr>
        <b/>
        <sz val="8"/>
        <color rgb="FFFFFF00"/>
        <rFont val="Arial"/>
        <family val="2"/>
      </rPr>
      <t xml:space="preserve">
</t>
    </r>
    <r>
      <rPr>
        <b/>
        <strike/>
        <sz val="8"/>
        <color rgb="FFFFC000"/>
        <rFont val="Arial"/>
        <family val="2"/>
      </rPr>
      <t xml:space="preserve"> shipped-out to ST:
TELB050387</t>
    </r>
  </si>
  <si>
    <t>0041574</t>
  </si>
  <si>
    <r>
      <t xml:space="preserve">-10/23/17 Rcvd 1x LB from Sebastien M. = 410 DIB AG93K QFN36 / OCTAL SITES / QFN6x6;
P/N - 0041574; S/N - S177151; (1st)
8x sockets: P/N - S62058; S/N - 47, 63, 40, 01, 16, 56, 51, 72/16
-1/24/18 2x LB rcvd from Sebastien M = S/N - 177153 | 177157; 16x sockets (#2 and #3)
</t>
    </r>
    <r>
      <rPr>
        <b/>
        <sz val="8"/>
        <color rgb="FFFFC000"/>
        <rFont val="Arial"/>
        <family val="2"/>
      </rPr>
      <t>- 03/10/18 (TELB050387) 1x LB shipped to ST ROUSSET without sockets</t>
    </r>
  </si>
  <si>
    <t>TFBGA 14x14 240</t>
  </si>
  <si>
    <r>
      <rPr>
        <sz val="8"/>
        <rFont val="Arial"/>
        <family val="2"/>
      </rPr>
      <t>TELB049188</t>
    </r>
    <r>
      <rPr>
        <sz val="8"/>
        <color rgb="FF3333FF"/>
        <rFont val="Arial"/>
        <family val="2"/>
      </rPr>
      <t xml:space="preserve">
</t>
    </r>
    <r>
      <rPr>
        <sz val="8"/>
        <rFont val="Arial"/>
        <family val="2"/>
      </rPr>
      <t>TELB049992</t>
    </r>
  </si>
  <si>
    <t>0025836</t>
  </si>
  <si>
    <t>04/11/2017 - Rcvd 1x LB from Sebastien M
450 - STM32 - M40 - TFBGA240 - DULA SITES; P/N - 0025836; S/N - S160803; w/ 2x sockets - OUT (P/N - S62744; S/N - 041/13; 056/13); IN (DT10020; P0016); 2x Manual Actuators - S63540; PMP0150
- 8/2/17: Rcvd 1x fr Sebastien/Sunny SY# S172147 w/2x Socket (A07U) = 2x at ATP</t>
  </si>
  <si>
    <t>QFP 14X14</t>
  </si>
  <si>
    <t>410 (CK only for COLD Test Eval)</t>
  </si>
  <si>
    <t>- 8/11/15 From CM/ATK. 1x Ckit for COLD Test Evaluation only.</t>
  </si>
  <si>
    <t>uPSD(3.3V) (obsolete)</t>
  </si>
  <si>
    <t>TEMPTELB041484
TEMPTELB041485</t>
  </si>
  <si>
    <t>uPSD(35.0V) (obsolete)</t>
  </si>
  <si>
    <t>TEMPTELB041345
TEMPTELB041483</t>
  </si>
  <si>
    <t>TEMPTELB041336
TEMPTELB041343</t>
  </si>
  <si>
    <t>uPSD(5.0V) (obsolete)</t>
  </si>
  <si>
    <t>TEMPTELB041337
TEMPTELB041339</t>
  </si>
  <si>
    <t>A49X / A59X / D49X / D59X / D69X
(STR9)</t>
  </si>
  <si>
    <t>TELB041382
TELB041983</t>
  </si>
  <si>
    <t>0012329</t>
  </si>
  <si>
    <r>
      <rPr>
        <sz val="8"/>
        <color rgb="FFFF0000"/>
        <rFont val="Arial"/>
        <family val="2"/>
      </rPr>
      <t>TEMPTELB041382</t>
    </r>
    <r>
      <rPr>
        <sz val="8"/>
        <rFont val="Arial"/>
        <family val="2"/>
      </rPr>
      <t xml:space="preserve"> = missing component site 4 (TP13) and site 8 (C93) = on-going repair with ATP/ST</t>
    </r>
  </si>
  <si>
    <t>TQFP 14x14 128</t>
    <phoneticPr fontId="2" type="noConversion"/>
  </si>
  <si>
    <t>A0TC / A1TC / A7TC / A8TC / D0TC / D1TC/ D2TC / D7TC / D8TC
(STR9)</t>
  </si>
  <si>
    <r>
      <t>TELB040224 
TELB044124
TELB045805
TELB046500</t>
    </r>
    <r>
      <rPr>
        <sz val="8"/>
        <color rgb="FFFFFF00"/>
        <rFont val="Arial"/>
        <family val="2"/>
      </rPr>
      <t xml:space="preserve">
</t>
    </r>
    <r>
      <rPr>
        <b/>
        <sz val="8"/>
        <color rgb="FFFFC000"/>
        <rFont val="Arial"/>
        <family val="2"/>
      </rPr>
      <t xml:space="preserve"> TELB041735 (Ship to ST)</t>
    </r>
  </si>
  <si>
    <t>0012424</t>
  </si>
  <si>
    <r>
      <rPr>
        <b/>
        <sz val="8"/>
        <color rgb="FFFFC000"/>
        <rFont val="Arial"/>
        <family val="2"/>
      </rPr>
      <t>- 11/27 1x Shipto SGP (c/o Jo M. = P#:0012424 = TELB041735)</t>
    </r>
    <r>
      <rPr>
        <sz val="8"/>
        <rFont val="Arial"/>
        <family val="2"/>
      </rPr>
      <t xml:space="preserve">
- 1/26 Received 1x Loadboard, 1x CoK, 1x SLK from ATK</t>
    </r>
  </si>
  <si>
    <t>STR7(R710)</t>
  </si>
  <si>
    <r>
      <t xml:space="preserve">TEMPTELB041608
TEMPTELB041607
</t>
    </r>
    <r>
      <rPr>
        <sz val="8"/>
        <rFont val="Arial"/>
        <family val="2"/>
      </rPr>
      <t>TELB041606</t>
    </r>
    <r>
      <rPr>
        <sz val="8"/>
        <color rgb="FFFFFF00"/>
        <rFont val="Arial"/>
        <family val="2"/>
      </rPr>
      <t xml:space="preserve">
TEMPTELB045792</t>
    </r>
  </si>
  <si>
    <t>PCB 4160-0502-21 R0</t>
  </si>
  <si>
    <t>STR7(R730)</t>
  </si>
  <si>
    <t>TEMPTELB041380 TEMPTELB041381</t>
  </si>
  <si>
    <t>PCB 4160-0502-22 R0</t>
  </si>
  <si>
    <r>
      <t xml:space="preserve">TEMPTELB041604
</t>
    </r>
    <r>
      <rPr>
        <sz val="8"/>
        <rFont val="Arial"/>
        <family val="2"/>
      </rPr>
      <t>TELB041605</t>
    </r>
  </si>
  <si>
    <t>0009246A</t>
  </si>
  <si>
    <t>A0X3 / A1X3 / D0X3 / D2X3
(STR9)</t>
  </si>
  <si>
    <t>TELB041915
TELB044125
TELB045578</t>
  </si>
  <si>
    <t>0012423</t>
  </si>
  <si>
    <t>- Ckit "SPECIAL" config --&gt; SLK=Center / In/Output Shutte=//8 config
- 10/20 Rcvd 8x socket fr Bernard M. (4x to current ldbrd + 4x to INCOMING brd)
- 11/03 Rcvd 1x (2nd) Ldbrd NO SOCKETS (2x) = LB J750BGA144 10x10//4 NS700 (SY# 143233)
- 1/11/16: Rcvd 1x (3rd) LB fr Bernard M. ==&gt; SY# 153701 with 4x Sockets / NO Manual Lid</t>
  </si>
  <si>
    <t>Deleted LBs from Inventory:</t>
  </si>
  <si>
    <r>
      <rPr>
        <sz val="10"/>
        <color rgb="FFFF0000"/>
        <rFont val="Arial"/>
        <family val="2"/>
      </rPr>
      <t>419A</t>
    </r>
    <r>
      <rPr>
        <sz val="10"/>
        <color rgb="FF3333FF"/>
        <rFont val="Arial"/>
        <family val="2"/>
      </rPr>
      <t xml:space="preserve"> </t>
    </r>
    <r>
      <rPr>
        <sz val="10"/>
        <color rgb="FF0000FF"/>
        <rFont val="Arial"/>
        <family val="2"/>
      </rPr>
      <t xml:space="preserve">(4191 device)
 </t>
    </r>
    <r>
      <rPr>
        <i/>
        <sz val="8"/>
        <color rgb="FFFF0000"/>
        <rFont val="Arial"/>
        <family val="2"/>
      </rPr>
      <t>==&gt; OBSOLETE LB - replaced by 0019621</t>
    </r>
  </si>
  <si>
    <t>TELB046120
(07/28/17 - Shipped to ST)</t>
  </si>
  <si>
    <r>
      <rPr>
        <sz val="10"/>
        <color rgb="FFFF0000"/>
        <rFont val="Arial"/>
        <family val="2"/>
      </rPr>
      <t>0016571</t>
    </r>
    <r>
      <rPr>
        <sz val="10"/>
        <rFont val="Arial"/>
        <family val="2"/>
      </rPr>
      <t xml:space="preserve">
</t>
    </r>
    <r>
      <rPr>
        <i/>
        <sz val="8"/>
        <color rgb="FFFF0000"/>
        <rFont val="Arial"/>
        <family val="2"/>
      </rPr>
      <t xml:space="preserve">  ==&gt; OBSOLETE - replaced by 0019621</t>
    </r>
  </si>
  <si>
    <r>
      <t xml:space="preserve">- 7/31 Rcvd 1x Loadboard from ATK
Ft AG93K 411 LQFP176 24x24 //2 P/N - 0016571; S/N - #2
</t>
    </r>
    <r>
      <rPr>
        <i/>
        <sz val="8"/>
        <color rgb="FFFF0000"/>
        <rFont val="Arial"/>
        <family val="2"/>
      </rPr>
      <t xml:space="preserve">Note: 2/13/17 Email MJADO/ST = OBSOLETE - replaced by 0019621
</t>
    </r>
    <r>
      <rPr>
        <i/>
        <sz val="8"/>
        <color rgb="FFFFC000"/>
        <rFont val="Arial"/>
        <family val="2"/>
      </rPr>
      <t xml:space="preserve">- </t>
    </r>
    <r>
      <rPr>
        <sz val="8"/>
        <color rgb="FFFFC000"/>
        <rFont val="Arial"/>
        <family val="2"/>
      </rPr>
      <t>07/28/17 - TELB044159 shipped to ST as per Godwin GENOVESE / Jean-Michel VAIASUSO = 0x at ATP</t>
    </r>
  </si>
  <si>
    <t>415 / 423</t>
  </si>
  <si>
    <t>TELB044159
(07/28/17 - Shipped to ST)</t>
  </si>
  <si>
    <t>0022507</t>
  </si>
  <si>
    <r>
      <t xml:space="preserve">- 5/20/15: LB# =Waiting for advise from Isaac H. / Ckit arrived at ATP (1st).
- 5/24/15: Rcvd 1x Ldbrd fr Bernard Mauger; STM32 L4 ORCA Family; TQFP 10x10 64; P/N - 0022507; S/N - SY151289
</t>
    </r>
    <r>
      <rPr>
        <sz val="8"/>
        <color rgb="FFFFC000"/>
        <rFont val="Calibri"/>
        <family val="2"/>
        <scheme val="minor"/>
      </rPr>
      <t>- 07/28/17 - TELB044159 shipped to ST as per Godwin GENOVESE / JM VAIASUSO = 0x at ATP</t>
    </r>
  </si>
  <si>
    <t>TEMPTELB045127
(07/28/17 - Shipped to ST)</t>
  </si>
  <si>
    <t>0015453BT</t>
  </si>
  <si>
    <r>
      <t xml:space="preserve">- 11/12/15: Rcvd 1x fr Barnard M. (1st):
- Board FT AG93K 1024 / - TQFP64 10x10 //8 / - LB# 0015453BT / - SY# 153298
- Product 768 Big Falco / - Sockets = None
</t>
    </r>
    <r>
      <rPr>
        <sz val="8"/>
        <color rgb="FFFFC000"/>
        <rFont val="Calibri"/>
        <family val="2"/>
        <scheme val="minor"/>
      </rPr>
      <t>- 07/28/17 - TEMPTELB045127 shipped to ST as per Godwin GENOVESE / JM VAIASUSO = 0x at ATP</t>
    </r>
  </si>
  <si>
    <t>Done Qualifications</t>
  </si>
  <si>
    <t>No. of LB</t>
  </si>
  <si>
    <t>over all %</t>
  </si>
  <si>
    <t xml:space="preserve">Enrolled T2K loadboard </t>
  </si>
  <si>
    <t>Enrolled HP loadboard</t>
  </si>
  <si>
    <t>Enrolled J750 loadboard</t>
  </si>
  <si>
    <t>NO TE# (FOR ENROLL)</t>
  </si>
  <si>
    <t>T2K</t>
  </si>
  <si>
    <t>HP</t>
  </si>
  <si>
    <t>J750</t>
  </si>
  <si>
    <t>obsolete = 8</t>
  </si>
  <si>
    <t>HIGH</t>
  </si>
  <si>
    <t>MEDIUM</t>
  </si>
  <si>
    <t>LOW</t>
  </si>
  <si>
    <t>DEVICE/RL</t>
  </si>
  <si>
    <t>SUMMARY</t>
  </si>
  <si>
    <t>MED</t>
  </si>
  <si>
    <t>UD 20 144 (obsolete)</t>
  </si>
  <si>
    <t>P/D/L</t>
    <phoneticPr fontId="2" type="noConversion"/>
  </si>
  <si>
    <t># of Sites</t>
    <phoneticPr fontId="2" type="noConversion"/>
  </si>
  <si>
    <t>Tester</t>
    <phoneticPr fontId="2" type="noConversion"/>
  </si>
  <si>
    <t>Handler</t>
    <phoneticPr fontId="2" type="noConversion"/>
  </si>
  <si>
    <t>Part Number</t>
    <phoneticPr fontId="1" type="noConversion"/>
  </si>
  <si>
    <t>Advantest T2K</t>
    <phoneticPr fontId="2" type="noConversion"/>
  </si>
  <si>
    <t>M4841</t>
    <phoneticPr fontId="2" type="noConversion"/>
  </si>
  <si>
    <t>0017403</t>
    <phoneticPr fontId="1" type="noConversion"/>
  </si>
  <si>
    <t>0017402</t>
    <phoneticPr fontId="1" type="noConversion"/>
  </si>
  <si>
    <t>0021655</t>
    <phoneticPr fontId="1" type="noConversion"/>
  </si>
  <si>
    <t>0021654</t>
    <phoneticPr fontId="1" type="noConversion"/>
  </si>
  <si>
    <t>0019490</t>
    <phoneticPr fontId="1" type="noConversion"/>
  </si>
  <si>
    <t>0019491</t>
    <phoneticPr fontId="1" type="noConversion"/>
  </si>
  <si>
    <t>Type</t>
    <phoneticPr fontId="2" type="noConversion"/>
  </si>
  <si>
    <t>Sites</t>
    <phoneticPr fontId="2" type="noConversion"/>
  </si>
  <si>
    <t>ATK Location</t>
    <phoneticPr fontId="2" type="noConversion"/>
  </si>
  <si>
    <t>Remark</t>
    <phoneticPr fontId="2" type="noConversion"/>
  </si>
  <si>
    <t>LQFP 14x14 100 / 080</t>
    <phoneticPr fontId="2" type="noConversion"/>
  </si>
  <si>
    <t>AC59-2</t>
    <phoneticPr fontId="2" type="noConversion"/>
  </si>
  <si>
    <t>AC59-101</t>
    <phoneticPr fontId="2" type="noConversion"/>
  </si>
  <si>
    <t>Advantest V93K</t>
    <phoneticPr fontId="2" type="noConversion"/>
  </si>
  <si>
    <t>AC59-104</t>
    <phoneticPr fontId="2" type="noConversion"/>
  </si>
  <si>
    <t>0020331</t>
    <phoneticPr fontId="2" type="noConversion"/>
  </si>
  <si>
    <t>414 / 421 / 430</t>
  </si>
  <si>
    <t>0021958</t>
    <phoneticPr fontId="2" type="noConversion"/>
  </si>
  <si>
    <t>TQFP 10x10 52</t>
    <phoneticPr fontId="2" type="noConversion"/>
  </si>
  <si>
    <t>TD SE 052</t>
    <phoneticPr fontId="1" type="noConversion"/>
  </si>
  <si>
    <t>J750</t>
    <phoneticPr fontId="2" type="noConversion"/>
  </si>
  <si>
    <t>TQFP 12x12 80</t>
    <phoneticPr fontId="2" type="noConversion"/>
  </si>
  <si>
    <t>TD SJ 080</t>
    <phoneticPr fontId="1" type="noConversion"/>
  </si>
  <si>
    <t>TD SG 128</t>
    <phoneticPr fontId="1" type="noConversion"/>
  </si>
  <si>
    <t>TQFP 20x20 144</t>
    <phoneticPr fontId="2" type="noConversion"/>
  </si>
  <si>
    <t>TQFP 14x14 100</t>
    <phoneticPr fontId="2" type="noConversion"/>
  </si>
  <si>
    <t>STR7(R736)</t>
    <phoneticPr fontId="1" type="noConversion"/>
  </si>
  <si>
    <t>LFBGA 10x10 144</t>
    <phoneticPr fontId="2" type="noConversion"/>
  </si>
  <si>
    <t>Failed 4/4 sites due to SB398</t>
  </si>
  <si>
    <t>Passed 7/8 sites</t>
  </si>
  <si>
    <t>TQ100</t>
  </si>
  <si>
    <t>2/4 Passed : Site2 - ADC, Site 4 - GenEnob</t>
  </si>
  <si>
    <t>Not qualified.  Channel 12903 not available.</t>
  </si>
  <si>
    <t>tq100 tq144</t>
  </si>
  <si>
    <t>1t 14 - 450</t>
  </si>
  <si>
    <t>16 DMM (=2048 Dig Channels)</t>
  </si>
  <si>
    <t>T2K-031</t>
  </si>
  <si>
    <t>T2K-008</t>
  </si>
  <si>
    <t>Failed 4/4 sites due to SB339</t>
  </si>
  <si>
    <t>2 / 4</t>
  </si>
  <si>
    <t>BGA64 by32</t>
  </si>
  <si>
    <t>0046705 by32</t>
  </si>
  <si>
    <t>DEVICE FAILED - inconsistent device test results</t>
  </si>
  <si>
    <t>DEVICE FAILED  all 4 sites - SB334 Xtal25m_Vcommon_osc_dc</t>
  </si>
  <si>
    <t>IT 14 265</t>
  </si>
  <si>
    <t>BGA 14x14</t>
  </si>
  <si>
    <t>BGA 7x7 169</t>
  </si>
  <si>
    <t xml:space="preserve">No DPS 4 </t>
  </si>
  <si>
    <t>Passed 1/2 sites</t>
  </si>
  <si>
    <t>BGA 7x7 132</t>
  </si>
  <si>
    <t>2/2 sites failed</t>
  </si>
  <si>
    <t>DMAS error - not enough memory</t>
  </si>
  <si>
    <t>Passed 3/4.  Sites 1-3 passed.  Site 4 failed due to SB274 "io_vol"</t>
  </si>
  <si>
    <t>6 / 8</t>
  </si>
  <si>
    <t>3/8</t>
  </si>
  <si>
    <t>T2K-026
(EPP)</t>
  </si>
  <si>
    <t>T2K-027
(EPP</t>
  </si>
  <si>
    <t>T2K-032
(EPP)</t>
  </si>
  <si>
    <t>TDN165</t>
  </si>
  <si>
    <t>TDN203</t>
  </si>
  <si>
    <t>TDN166</t>
  </si>
  <si>
    <t>15 DMM (=1920 Dig Channels)</t>
  </si>
  <si>
    <t>6 GDM (=1536 Dig Channels)</t>
  </si>
  <si>
    <t>Passed 6/8 sites consistently, site3 and 7 passing but failing intermitently</t>
  </si>
  <si>
    <t>Passed 3/4 sites consistently, site2 is passing but failing intermitently</t>
  </si>
  <si>
    <t>2/2 sites failed due to V36_ate.</t>
  </si>
  <si>
    <r>
      <rPr>
        <b/>
        <sz val="8"/>
        <color rgb="FFFF0000"/>
        <rFont val="Calibri"/>
        <family val="2"/>
        <scheme val="minor"/>
      </rPr>
      <t xml:space="preserve">HP-020 </t>
    </r>
    <r>
      <rPr>
        <sz val="8"/>
        <color rgb="FFFF0000"/>
        <rFont val="Calibri"/>
        <family val="2"/>
        <scheme val="minor"/>
      </rPr>
      <t xml:space="preserve">
(PS800)
576 + 6 MSDPS
(10101-13216;
20101-20416)</t>
    </r>
  </si>
  <si>
    <r>
      <rPr>
        <b/>
        <sz val="8"/>
        <color rgb="FFFF0000"/>
        <rFont val="Calibri"/>
        <family val="2"/>
        <scheme val="minor"/>
      </rPr>
      <t>HP-025</t>
    </r>
    <r>
      <rPr>
        <sz val="8"/>
        <color rgb="FFFF0000"/>
        <rFont val="Calibri"/>
        <family val="2"/>
        <scheme val="minor"/>
      </rPr>
      <t xml:space="preserve">
(PS800)
672 + 4 MSDPS
(10101-10216;
10301-13216;
20101-20316)</t>
    </r>
  </si>
  <si>
    <r>
      <rPr>
        <b/>
        <sz val="8"/>
        <color rgb="FFFF0000"/>
        <rFont val="Calibri"/>
        <family val="2"/>
        <scheme val="minor"/>
      </rPr>
      <t>HP-026</t>
    </r>
    <r>
      <rPr>
        <sz val="8"/>
        <color rgb="FFFF0000"/>
        <rFont val="Calibri"/>
        <family val="2"/>
        <scheme val="minor"/>
      </rPr>
      <t xml:space="preserve">
(PS800)
576 + 8
(7 MSDPS
+ 1 GPDPS)
(10101-20416)</t>
    </r>
  </si>
  <si>
    <r>
      <rPr>
        <b/>
        <sz val="8"/>
        <color rgb="FFFF0000"/>
        <rFont val="Calibri"/>
        <family val="2"/>
        <scheme val="minor"/>
      </rPr>
      <t>HP-027</t>
    </r>
    <r>
      <rPr>
        <sz val="8"/>
        <color rgb="FFFF0000"/>
        <rFont val="Calibri"/>
        <family val="2"/>
        <scheme val="minor"/>
      </rPr>
      <t xml:space="preserve">
(PS800)
576 + 4 MSDPS
(10101-20416)</t>
    </r>
  </si>
  <si>
    <r>
      <rPr>
        <b/>
        <sz val="8"/>
        <color rgb="FFFF0000"/>
        <rFont val="Calibri"/>
        <family val="2"/>
        <scheme val="minor"/>
      </rPr>
      <t>HP-028</t>
    </r>
    <r>
      <rPr>
        <sz val="8"/>
        <color rgb="FFFF0000"/>
        <rFont val="Calibri"/>
        <family val="2"/>
        <scheme val="minor"/>
      </rPr>
      <t xml:space="preserve">
(PS800)
576 + 4 MSDPS
(10101-13216;
20101-20416)</t>
    </r>
  </si>
  <si>
    <t>HP-030
(PS800)
640 + 6 MSDPS
(10101-13216;
20101-20416)</t>
  </si>
  <si>
    <r>
      <rPr>
        <b/>
        <sz val="8"/>
        <color rgb="FFFF0000"/>
        <rFont val="Calibri"/>
        <family val="2"/>
        <scheme val="minor"/>
      </rPr>
      <t>HP-031</t>
    </r>
    <r>
      <rPr>
        <sz val="8"/>
        <color rgb="FFFF0000"/>
        <rFont val="Calibri"/>
        <family val="2"/>
        <scheme val="minor"/>
      </rPr>
      <t xml:space="preserve">
(PS800)
4 MSDPS
(10101-20416)</t>
    </r>
  </si>
  <si>
    <r>
      <rPr>
        <b/>
        <sz val="8"/>
        <color rgb="FFFF0000"/>
        <rFont val="Calibri"/>
        <family val="2"/>
        <scheme val="minor"/>
      </rPr>
      <t>HP-032</t>
    </r>
    <r>
      <rPr>
        <sz val="8"/>
        <color rgb="FFFF0000"/>
        <rFont val="Calibri"/>
        <family val="2"/>
        <scheme val="minor"/>
      </rPr>
      <t xml:space="preserve">
(PS800)
4 (3 MSDPS 
+ 1 HVDPS)
(10101-13216;
20101-20416)</t>
    </r>
  </si>
  <si>
    <r>
      <rPr>
        <b/>
        <sz val="8"/>
        <color rgb="FFFF0000"/>
        <rFont val="Calibri"/>
        <family val="2"/>
        <scheme val="minor"/>
      </rPr>
      <t xml:space="preserve">HP-034
</t>
    </r>
    <r>
      <rPr>
        <sz val="8"/>
        <color rgb="FFFF0000"/>
        <rFont val="Calibri"/>
        <family val="2"/>
        <scheme val="minor"/>
      </rPr>
      <t>(PS800)
8 MSDPS
(10101-13216;
20101-20416)</t>
    </r>
  </si>
  <si>
    <t>1/2 sites passed.  Site 1 failed due to due to SB496 V36_ate_standby..  Site 2 passed.</t>
  </si>
  <si>
    <t>PGM</t>
    <phoneticPr fontId="0" type="noConversion"/>
  </si>
  <si>
    <t>PKG</t>
    <phoneticPr fontId="0" type="noConversion"/>
  </si>
  <si>
    <t>Disqualified due to no channel 20301</t>
  </si>
  <si>
    <t>Passed 3/4 sites</t>
  </si>
  <si>
    <t>Passed 3/4 sites.  Site 1 failure is possible TP problem</t>
  </si>
  <si>
    <t>0038148A by8</t>
  </si>
  <si>
    <t>HIGH
CONFIG</t>
  </si>
  <si>
    <t xml:space="preserve">HP-037
(C400)
544 + 6 GDPS + 2 MSDPS </t>
  </si>
  <si>
    <t>No available channel 20302 for virtual pin.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</si>
</sst>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quot;₱&quot;#,##0.00"/>
    <numFmt numFmtId="165" formatCode="m&quot;/&quot;d;@"/>
    <numFmt numFmtId="166" formatCode="0.0%"/>
  </numFmts>
  <fonts count="170">
    <font>
      <sz val="11"/>
      <color theme="1"/>
      <name val="Calibri"/>
      <family val="2"/>
      <charset val="129"/>
      <scheme val="minor"/>
    </font>
    <font>
      <sz val="11"/>
      <color theme="1"/>
      <name val="Calibri"/>
      <family val="2"/>
      <scheme val="minor"/>
    </font>
    <font>
      <sz val="11"/>
      <color theme="1"/>
      <name val="Calibri"/>
      <family val="2"/>
      <scheme val="minor"/>
    </font>
    <font>
      <b/>
      <sz val="11"/>
      <color theme="1"/>
      <name val="Calibri"/>
      <family val="2"/>
      <scheme val="minor"/>
    </font>
    <font>
      <sz val="10"/>
      <color theme="1"/>
      <name val="Calibri"/>
      <family val="2"/>
      <charset val="129"/>
      <scheme val="minor"/>
    </font>
    <font>
      <sz val="9"/>
      <color theme="1"/>
      <name val="Calibri"/>
      <family val="2"/>
      <charset val="129"/>
      <scheme val="minor"/>
    </font>
    <font>
      <b/>
      <sz val="9"/>
      <color theme="1"/>
      <name val="Calibri"/>
      <family val="2"/>
    </font>
    <font>
      <i/>
      <sz val="9"/>
      <color theme="1"/>
      <name val="Calibri"/>
      <family val="2"/>
      <scheme val="minor"/>
    </font>
    <font>
      <sz val="14"/>
      <color theme="1"/>
      <name val="Calibri"/>
      <family val="2"/>
      <charset val="129"/>
      <scheme val="minor"/>
    </font>
    <font>
      <b/>
      <sz val="11"/>
      <color theme="0"/>
      <name val="Calibri"/>
      <family val="3"/>
      <charset val="129"/>
      <scheme val="minor"/>
    </font>
    <font>
      <b/>
      <sz val="10"/>
      <color theme="0"/>
      <name val="Calibri"/>
      <family val="2"/>
      <charset val="129"/>
      <scheme val="minor"/>
    </font>
    <font>
      <sz val="10"/>
      <color rgb="FFFFC000"/>
      <name val="Calibri"/>
      <family val="3"/>
      <charset val="129"/>
      <scheme val="minor"/>
    </font>
    <font>
      <b/>
      <sz val="9"/>
      <color rgb="FFFF0000"/>
      <name val="Calibri"/>
      <family val="3"/>
      <charset val="129"/>
      <scheme val="minor"/>
    </font>
    <font>
      <b/>
      <sz val="10"/>
      <color theme="1"/>
      <name val="Calibri"/>
      <family val="2"/>
      <charset val="129"/>
      <scheme val="minor"/>
    </font>
    <font>
      <i/>
      <sz val="11"/>
      <name val="Calibri"/>
      <family val="2"/>
      <charset val="129"/>
      <scheme val="minor"/>
    </font>
    <font>
      <b/>
      <sz val="11"/>
      <name val="Calibri"/>
      <family val="2"/>
      <scheme val="minor"/>
    </font>
    <font>
      <b/>
      <sz val="9"/>
      <color indexed="81"/>
      <name val="Tahoma"/>
      <family val="2"/>
    </font>
    <font>
      <sz val="9"/>
      <color indexed="81"/>
      <name val="Tahoma"/>
      <family val="2"/>
    </font>
    <font>
      <sz val="11"/>
      <color theme="1"/>
      <name val="Calibri"/>
      <family val="2"/>
      <charset val="129"/>
      <scheme val="minor"/>
    </font>
    <font>
      <b/>
      <sz val="10"/>
      <color rgb="FF00B0F0"/>
      <name val="Calibri"/>
      <family val="3"/>
      <charset val="129"/>
      <scheme val="minor"/>
    </font>
    <font>
      <b/>
      <sz val="10"/>
      <color rgb="FFFFC000"/>
      <name val="Calibri"/>
      <family val="3"/>
      <charset val="129"/>
      <scheme val="minor"/>
    </font>
    <font>
      <sz val="10"/>
      <color rgb="FF00B0F0"/>
      <name val="Calibri"/>
      <family val="3"/>
      <charset val="129"/>
      <scheme val="minor"/>
    </font>
    <font>
      <b/>
      <sz val="10"/>
      <color rgb="FFFFFF00"/>
      <name val="Calibri"/>
      <family val="3"/>
      <charset val="129"/>
      <scheme val="minor"/>
    </font>
    <font>
      <sz val="8"/>
      <color theme="1"/>
      <name val="Andalus"/>
      <family val="1"/>
    </font>
    <font>
      <sz val="9"/>
      <color theme="1"/>
      <name val="Andalus"/>
      <family val="1"/>
    </font>
    <font>
      <sz val="8"/>
      <color theme="0"/>
      <name val="Andalus"/>
      <family val="1"/>
    </font>
    <font>
      <b/>
      <sz val="8"/>
      <color rgb="FFFF0000"/>
      <name val="Calibri"/>
      <family val="3"/>
      <charset val="129"/>
      <scheme val="minor"/>
    </font>
    <font>
      <sz val="11"/>
      <color rgb="FF006100"/>
      <name val="Calibri"/>
      <family val="2"/>
      <scheme val="minor"/>
    </font>
    <font>
      <b/>
      <sz val="11"/>
      <color theme="0"/>
      <name val="Calibri"/>
      <family val="2"/>
      <scheme val="minor"/>
    </font>
    <font>
      <sz val="11"/>
      <color theme="0"/>
      <name val="Calibri"/>
      <family val="2"/>
      <scheme val="minor"/>
    </font>
    <font>
      <sz val="11"/>
      <color rgb="FFFF0000"/>
      <name val="Calibri"/>
      <family val="2"/>
      <charset val="129"/>
      <scheme val="minor"/>
    </font>
    <font>
      <sz val="12"/>
      <color rgb="FFFF0000"/>
      <name val="Calibri"/>
      <family val="2"/>
      <charset val="129"/>
      <scheme val="minor"/>
    </font>
    <font>
      <sz val="9"/>
      <name val="Calibri"/>
      <family val="2"/>
      <charset val="129"/>
      <scheme val="minor"/>
    </font>
    <font>
      <b/>
      <sz val="11"/>
      <name val="Calibri"/>
      <family val="3"/>
      <charset val="129"/>
      <scheme val="minor"/>
    </font>
    <font>
      <sz val="12"/>
      <color theme="1"/>
      <name val="Calibri"/>
      <family val="2"/>
      <scheme val="minor"/>
    </font>
    <font>
      <sz val="10"/>
      <color theme="1"/>
      <name val="Calibri"/>
      <family val="2"/>
      <scheme val="minor"/>
    </font>
    <font>
      <sz val="10"/>
      <name val="Calibri"/>
      <family val="2"/>
      <scheme val="minor"/>
    </font>
    <font>
      <b/>
      <sz val="10"/>
      <color rgb="FFFF0000"/>
      <name val="Calibri"/>
      <family val="2"/>
      <scheme val="minor"/>
    </font>
    <font>
      <sz val="10"/>
      <color rgb="FF0000FF"/>
      <name val="Calibri"/>
      <family val="2"/>
      <scheme val="minor"/>
    </font>
    <font>
      <sz val="10"/>
      <color rgb="FFFF0000"/>
      <name val="Calibri"/>
      <family val="2"/>
      <scheme val="minor"/>
    </font>
    <font>
      <b/>
      <sz val="10"/>
      <color theme="1"/>
      <name val="Calibri"/>
      <family val="2"/>
      <scheme val="minor"/>
    </font>
    <font>
      <sz val="10"/>
      <name val="Arial"/>
      <family val="2"/>
    </font>
    <font>
      <b/>
      <sz val="10"/>
      <color theme="0"/>
      <name val="Calibri"/>
      <family val="2"/>
      <scheme val="minor"/>
    </font>
    <font>
      <b/>
      <sz val="10"/>
      <color theme="0"/>
      <name val="Calibri"/>
      <family val="3"/>
      <charset val="129"/>
      <scheme val="minor"/>
    </font>
    <font>
      <sz val="10"/>
      <color theme="1"/>
      <name val="Arial"/>
      <family val="2"/>
    </font>
    <font>
      <b/>
      <sz val="9"/>
      <color theme="0"/>
      <name val="Calibri"/>
      <family val="2"/>
    </font>
    <font>
      <b/>
      <sz val="12"/>
      <color theme="0"/>
      <name val="Calibri"/>
      <family val="3"/>
      <charset val="129"/>
      <scheme val="minor"/>
    </font>
    <font>
      <sz val="8"/>
      <color indexed="81"/>
      <name val="Tahoma"/>
      <family val="2"/>
    </font>
    <font>
      <b/>
      <sz val="8"/>
      <color indexed="81"/>
      <name val="Tahoma"/>
      <family val="2"/>
    </font>
    <font>
      <sz val="11"/>
      <color rgb="FF7030A0"/>
      <name val="Calibri"/>
      <family val="2"/>
      <charset val="129"/>
      <scheme val="minor"/>
    </font>
    <font>
      <sz val="8"/>
      <color rgb="FF7030A0"/>
      <name val="Andalus"/>
      <family val="1"/>
    </font>
    <font>
      <b/>
      <sz val="8"/>
      <color rgb="FF00B050"/>
      <name val="Andalus"/>
      <family val="1"/>
    </font>
    <font>
      <b/>
      <sz val="11"/>
      <color rgb="FF00B050"/>
      <name val="Calibri"/>
      <family val="2"/>
      <charset val="129"/>
      <scheme val="minor"/>
    </font>
    <font>
      <sz val="8"/>
      <color rgb="FFFF0000"/>
      <name val="Andalus"/>
      <family val="1"/>
    </font>
    <font>
      <b/>
      <sz val="11"/>
      <color rgb="FF00B050"/>
      <name val="Calibri"/>
      <family val="2"/>
      <scheme val="minor"/>
    </font>
    <font>
      <sz val="11"/>
      <color rgb="FFC00000"/>
      <name val="Calibri"/>
      <family val="2"/>
      <scheme val="minor"/>
    </font>
    <font>
      <b/>
      <sz val="11"/>
      <color rgb="FFC00000"/>
      <name val="Calibri"/>
      <family val="2"/>
      <scheme val="minor"/>
    </font>
    <font>
      <b/>
      <sz val="9"/>
      <color theme="0"/>
      <name val="Calibri"/>
      <family val="2"/>
      <charset val="129"/>
      <scheme val="minor"/>
    </font>
    <font>
      <b/>
      <sz val="9"/>
      <color theme="1"/>
      <name val="Calibri"/>
      <family val="2"/>
      <charset val="129"/>
      <scheme val="minor"/>
    </font>
    <font>
      <b/>
      <sz val="10"/>
      <color rgb="FFC00000"/>
      <name val="Calibri"/>
      <family val="2"/>
      <charset val="129"/>
    </font>
    <font>
      <i/>
      <sz val="10"/>
      <name val="Calibri"/>
      <family val="2"/>
      <charset val="129"/>
      <scheme val="minor"/>
    </font>
    <font>
      <b/>
      <sz val="10"/>
      <color rgb="FFC00000"/>
      <name val="Calibri"/>
      <family val="2"/>
      <charset val="129"/>
      <scheme val="minor"/>
    </font>
    <font>
      <b/>
      <sz val="10"/>
      <name val="Calibri"/>
      <family val="2"/>
      <charset val="129"/>
      <scheme val="minor"/>
    </font>
    <font>
      <b/>
      <sz val="10"/>
      <color rgb="FFFF0000"/>
      <name val="Calibri"/>
      <family val="2"/>
      <charset val="129"/>
      <scheme val="minor"/>
    </font>
    <font>
      <sz val="10"/>
      <name val="Calibri"/>
      <family val="2"/>
      <charset val="129"/>
      <scheme val="minor"/>
    </font>
    <font>
      <sz val="9"/>
      <color theme="0"/>
      <name val="Calibri"/>
      <family val="2"/>
      <charset val="129"/>
      <scheme val="minor"/>
    </font>
    <font>
      <b/>
      <sz val="9"/>
      <color theme="0"/>
      <name val="Calibri"/>
      <family val="2"/>
      <scheme val="minor"/>
    </font>
    <font>
      <sz val="8"/>
      <color theme="1"/>
      <name val="Calibri"/>
      <family val="2"/>
      <charset val="129"/>
      <scheme val="minor"/>
    </font>
    <font>
      <b/>
      <sz val="10"/>
      <name val="Calibri"/>
      <family val="2"/>
      <scheme val="minor"/>
    </font>
    <font>
      <i/>
      <sz val="10"/>
      <color theme="1"/>
      <name val="Calibri"/>
      <family val="2"/>
      <scheme val="minor"/>
    </font>
    <font>
      <b/>
      <sz val="8"/>
      <name val="Calibri"/>
      <family val="2"/>
      <scheme val="minor"/>
    </font>
    <font>
      <b/>
      <sz val="10"/>
      <color rgb="FFFFFF00"/>
      <name val="Calibri"/>
      <family val="2"/>
      <scheme val="minor"/>
    </font>
    <font>
      <b/>
      <sz val="10"/>
      <color rgb="FFFFFF00"/>
      <name val="Calibri"/>
      <family val="2"/>
      <charset val="129"/>
      <scheme val="minor"/>
    </font>
    <font>
      <b/>
      <sz val="11"/>
      <color rgb="FF00B050"/>
      <name val="Calibri"/>
      <family val="2"/>
    </font>
    <font>
      <b/>
      <sz val="11"/>
      <color theme="1"/>
      <name val="Calibri"/>
      <family val="2"/>
    </font>
    <font>
      <b/>
      <sz val="11"/>
      <color rgb="FF7030A0"/>
      <name val="Calibri"/>
      <family val="2"/>
    </font>
    <font>
      <b/>
      <sz val="11"/>
      <color rgb="FFFF0000"/>
      <name val="Calibri"/>
      <family val="2"/>
    </font>
    <font>
      <b/>
      <sz val="9"/>
      <color rgb="FF7030A0"/>
      <name val="Calibri"/>
      <family val="2"/>
    </font>
    <font>
      <b/>
      <sz val="9"/>
      <color rgb="FFFF0000"/>
      <name val="Calibri"/>
      <family val="2"/>
    </font>
    <font>
      <sz val="8"/>
      <color rgb="FFFF0000"/>
      <name val="Calibri"/>
      <family val="2"/>
      <scheme val="minor"/>
    </font>
    <font>
      <b/>
      <sz val="8"/>
      <color rgb="FFFF0000"/>
      <name val="Calibri"/>
      <family val="2"/>
      <scheme val="minor"/>
    </font>
    <font>
      <b/>
      <sz val="11"/>
      <color rgb="FFFF0000"/>
      <name val="Calibri"/>
      <family val="2"/>
      <scheme val="minor"/>
    </font>
    <font>
      <b/>
      <sz val="11"/>
      <color rgb="FF0070C0"/>
      <name val="Calibri"/>
      <family val="2"/>
      <scheme val="minor"/>
    </font>
    <font>
      <b/>
      <sz val="9"/>
      <name val="Calibri"/>
      <family val="2"/>
      <scheme val="minor"/>
    </font>
    <font>
      <b/>
      <sz val="9"/>
      <color theme="1"/>
      <name val="Calibri"/>
      <family val="2"/>
      <scheme val="minor"/>
    </font>
    <font>
      <sz val="9"/>
      <color theme="1"/>
      <name val="Calibri"/>
      <family val="2"/>
      <scheme val="minor"/>
    </font>
    <font>
      <sz val="9"/>
      <color rgb="FFFF0000"/>
      <name val="Calibri"/>
      <family val="2"/>
      <scheme val="minor"/>
    </font>
    <font>
      <b/>
      <sz val="8"/>
      <color theme="1"/>
      <name val="Calibri"/>
      <family val="2"/>
    </font>
    <font>
      <sz val="9"/>
      <color indexed="81"/>
      <name val="Calibri"/>
      <family val="2"/>
      <scheme val="minor"/>
    </font>
    <font>
      <i/>
      <sz val="10"/>
      <name val="Calibri"/>
      <family val="2"/>
      <scheme val="minor"/>
    </font>
    <font>
      <b/>
      <sz val="11"/>
      <color rgb="FF00B0F0"/>
      <name val="Calibri"/>
      <family val="2"/>
      <scheme val="minor"/>
    </font>
    <font>
      <sz val="11"/>
      <name val="Calibri"/>
      <family val="2"/>
      <charset val="129"/>
      <scheme val="minor"/>
    </font>
    <font>
      <b/>
      <sz val="9"/>
      <name val="Calibri"/>
      <family val="2"/>
      <charset val="129"/>
      <scheme val="minor"/>
    </font>
    <font>
      <sz val="8"/>
      <name val="Andalus"/>
      <family val="1"/>
    </font>
    <font>
      <sz val="11"/>
      <color rgb="FFFF0000"/>
      <name val="Calibri"/>
      <family val="2"/>
      <scheme val="minor"/>
    </font>
    <font>
      <b/>
      <sz val="10"/>
      <color rgb="FF002060"/>
      <name val="Calibri"/>
      <family val="2"/>
      <scheme val="minor"/>
    </font>
    <font>
      <sz val="10"/>
      <color rgb="FFFFFF00"/>
      <name val="Calibri"/>
      <family val="2"/>
      <scheme val="minor"/>
    </font>
    <font>
      <b/>
      <sz val="8"/>
      <color indexed="81"/>
      <name val="Calibri"/>
      <family val="2"/>
      <scheme val="minor"/>
    </font>
    <font>
      <sz val="8"/>
      <color indexed="81"/>
      <name val="Calibri"/>
      <family val="2"/>
      <scheme val="minor"/>
    </font>
    <font>
      <b/>
      <sz val="10"/>
      <color theme="1"/>
      <name val="Calibri"/>
      <family val="2"/>
    </font>
    <font>
      <sz val="8"/>
      <name val="Arial"/>
      <family val="2"/>
    </font>
    <font>
      <sz val="10"/>
      <color theme="0"/>
      <name val="Arial"/>
      <family val="2"/>
    </font>
    <font>
      <sz val="11"/>
      <name val="돋움"/>
      <family val="3"/>
      <charset val="129"/>
    </font>
    <font>
      <b/>
      <sz val="8"/>
      <name val="Arial"/>
      <family val="2"/>
    </font>
    <font>
      <u/>
      <sz val="8"/>
      <name val="Arial"/>
      <family val="2"/>
    </font>
    <font>
      <u/>
      <sz val="8"/>
      <color rgb="FFFF0000"/>
      <name val="Arial"/>
      <family val="2"/>
    </font>
    <font>
      <sz val="8"/>
      <color rgb="FFFF0000"/>
      <name val="Arial"/>
      <family val="2"/>
    </font>
    <font>
      <sz val="10"/>
      <color rgb="FF7030A0"/>
      <name val="Arial"/>
      <family val="2"/>
    </font>
    <font>
      <sz val="8"/>
      <color rgb="FF7030A0"/>
      <name val="Arial"/>
      <family val="2"/>
    </font>
    <font>
      <b/>
      <sz val="8"/>
      <color rgb="FF3333CC"/>
      <name val="Arial"/>
      <family val="2"/>
    </font>
    <font>
      <strike/>
      <sz val="10"/>
      <color rgb="FFFF0000"/>
      <name val="Arial"/>
      <family val="2"/>
    </font>
    <font>
      <sz val="8"/>
      <color theme="1"/>
      <name val="Arial"/>
      <family val="2"/>
    </font>
    <font>
      <b/>
      <sz val="8"/>
      <color rgb="FFFFC000"/>
      <name val="Arial"/>
      <family val="2"/>
    </font>
    <font>
      <b/>
      <sz val="8"/>
      <color rgb="FFFFFF00"/>
      <name val="Arial"/>
      <family val="2"/>
    </font>
    <font>
      <sz val="8"/>
      <color rgb="FFFFFF00"/>
      <name val="Arial"/>
      <family val="2"/>
    </font>
    <font>
      <strike/>
      <sz val="8"/>
      <color rgb="FFFFC000"/>
      <name val="Arial"/>
      <family val="2"/>
    </font>
    <font>
      <strike/>
      <sz val="8"/>
      <color rgb="FFFFFF00"/>
      <name val="Arial"/>
      <family val="2"/>
    </font>
    <font>
      <b/>
      <sz val="8"/>
      <color rgb="FFFF0000"/>
      <name val="Arial"/>
      <family val="2"/>
    </font>
    <font>
      <b/>
      <sz val="8"/>
      <color rgb="FF3333FF"/>
      <name val="Arial"/>
      <family val="2"/>
    </font>
    <font>
      <b/>
      <strike/>
      <sz val="8"/>
      <color rgb="FFFFC000"/>
      <name val="Arial"/>
      <family val="2"/>
    </font>
    <font>
      <sz val="8"/>
      <color rgb="FFFFC000"/>
      <name val="Arial"/>
      <family val="2"/>
    </font>
    <font>
      <b/>
      <sz val="10"/>
      <name val="Arial"/>
      <family val="2"/>
    </font>
    <font>
      <b/>
      <sz val="10"/>
      <color theme="0"/>
      <name val="Arial"/>
      <family val="2"/>
    </font>
    <font>
      <b/>
      <sz val="10"/>
      <color theme="1"/>
      <name val="Arial"/>
      <family val="2"/>
    </font>
    <font>
      <strike/>
      <sz val="8"/>
      <color rgb="FFFF0000"/>
      <name val="Arial"/>
      <family val="2"/>
    </font>
    <font>
      <b/>
      <sz val="8"/>
      <color rgb="FF0000FF"/>
      <name val="Arial"/>
      <family val="2"/>
    </font>
    <font>
      <b/>
      <u/>
      <sz val="8"/>
      <color rgb="FF7030A0"/>
      <name val="Arial"/>
      <family val="2"/>
    </font>
    <font>
      <b/>
      <sz val="10"/>
      <color rgb="FF0000FF"/>
      <name val="Arial"/>
      <family val="2"/>
    </font>
    <font>
      <b/>
      <strike/>
      <sz val="8"/>
      <name val="Arial"/>
      <family val="2"/>
    </font>
    <font>
      <sz val="8"/>
      <color rgb="FF663300"/>
      <name val="Arial"/>
      <family val="2"/>
    </font>
    <font>
      <sz val="8"/>
      <color rgb="FF0000FF"/>
      <name val="Arial"/>
      <family val="2"/>
    </font>
    <font>
      <b/>
      <strike/>
      <sz val="8"/>
      <color rgb="FFFFFF00"/>
      <name val="Arial"/>
      <family val="2"/>
    </font>
    <font>
      <b/>
      <sz val="10"/>
      <color theme="1"/>
      <name val="Calibri"/>
      <family val="3"/>
      <charset val="129"/>
      <scheme val="minor"/>
    </font>
    <font>
      <sz val="10"/>
      <color rgb="FF0000FF"/>
      <name val="Arial"/>
      <family val="2"/>
    </font>
    <font>
      <sz val="10"/>
      <color rgb="FFFF0000"/>
      <name val="Arial"/>
      <family val="2"/>
    </font>
    <font>
      <b/>
      <sz val="10"/>
      <color rgb="FFFF0000"/>
      <name val="Arial"/>
      <family val="2"/>
    </font>
    <font>
      <b/>
      <strike/>
      <sz val="8"/>
      <color rgb="FFFF0000"/>
      <name val="Arial"/>
      <family val="2"/>
    </font>
    <font>
      <sz val="10"/>
      <color rgb="FFFFC000"/>
      <name val="Arial"/>
      <family val="2"/>
    </font>
    <font>
      <b/>
      <sz val="10"/>
      <color rgb="FF7030A0"/>
      <name val="Arial"/>
      <family val="2"/>
    </font>
    <font>
      <sz val="10"/>
      <color rgb="FF3333FF"/>
      <name val="Arial"/>
      <family val="2"/>
    </font>
    <font>
      <sz val="8"/>
      <color rgb="FF3333FF"/>
      <name val="Arial"/>
      <family val="2"/>
    </font>
    <font>
      <sz val="10"/>
      <color theme="3"/>
      <name val="Arial"/>
      <family val="2"/>
    </font>
    <font>
      <b/>
      <sz val="10"/>
      <color theme="3"/>
      <name val="Arial"/>
      <family val="2"/>
    </font>
    <font>
      <sz val="8"/>
      <name val="Calibri"/>
      <family val="2"/>
    </font>
    <font>
      <sz val="8"/>
      <color rgb="FF7030A0"/>
      <name val="Calibri"/>
      <family val="2"/>
    </font>
    <font>
      <sz val="8"/>
      <name val="Calibri"/>
      <family val="2"/>
      <scheme val="minor"/>
    </font>
    <font>
      <b/>
      <sz val="8"/>
      <name val="Calibri"/>
      <family val="2"/>
    </font>
    <font>
      <sz val="8"/>
      <color rgb="FFFFC000"/>
      <name val="Calibri"/>
      <family val="2"/>
      <scheme val="minor"/>
    </font>
    <font>
      <b/>
      <sz val="8"/>
      <color rgb="FFFFC000"/>
      <name val="Calibri"/>
      <family val="2"/>
      <scheme val="minor"/>
    </font>
    <font>
      <sz val="8"/>
      <color rgb="FF7030A0"/>
      <name val="Calibri"/>
      <family val="2"/>
      <scheme val="minor"/>
    </font>
    <font>
      <sz val="8"/>
      <color theme="1"/>
      <name val="Calibri"/>
      <family val="2"/>
      <scheme val="minor"/>
    </font>
    <font>
      <b/>
      <sz val="10"/>
      <color rgb="FF3333FF"/>
      <name val="Arial"/>
      <family val="2"/>
    </font>
    <font>
      <sz val="8"/>
      <color rgb="FF0000FF"/>
      <name val="Calibri"/>
      <family val="2"/>
      <scheme val="minor"/>
    </font>
    <font>
      <u/>
      <sz val="8"/>
      <name val="Calibri"/>
      <family val="2"/>
      <scheme val="minor"/>
    </font>
    <font>
      <b/>
      <sz val="8"/>
      <color rgb="FF0000FF"/>
      <name val="Calibri"/>
      <family val="2"/>
      <scheme val="minor"/>
    </font>
    <font>
      <sz val="10"/>
      <name val="Calibri"/>
      <family val="2"/>
    </font>
    <font>
      <b/>
      <sz val="12"/>
      <color rgb="FFFF0000"/>
      <name val="Arial"/>
      <family val="2"/>
    </font>
    <font>
      <i/>
      <sz val="8"/>
      <color rgb="FFFF0000"/>
      <name val="Arial"/>
      <family val="2"/>
    </font>
    <font>
      <strike/>
      <sz val="8"/>
      <name val="Arial"/>
      <family val="2"/>
    </font>
    <font>
      <i/>
      <sz val="8"/>
      <color rgb="FFFFC000"/>
      <name val="Arial"/>
      <family val="2"/>
    </font>
    <font>
      <sz val="10"/>
      <color theme="0"/>
      <name val="Calibri"/>
      <family val="2"/>
    </font>
    <font>
      <sz val="11"/>
      <color theme="0"/>
      <name val="Arial"/>
      <family val="2"/>
    </font>
    <font>
      <sz val="8"/>
      <color indexed="12"/>
      <name val="Tahoma"/>
      <family val="2"/>
    </font>
    <font>
      <sz val="8"/>
      <color rgb="FF000000"/>
      <name val="Segoe UI"/>
      <family val="2"/>
    </font>
    <font>
      <sz val="11"/>
      <color theme="0"/>
      <name val="Calibri"/>
      <family val="2"/>
      <charset val="129"/>
      <scheme val="minor"/>
    </font>
    <font>
      <i/>
      <sz val="10"/>
      <color rgb="FFFF0000"/>
      <name val="Calibri"/>
      <family val="2"/>
      <scheme val="minor"/>
    </font>
    <font>
      <b/>
      <i/>
      <sz val="10"/>
      <name val="Calibri"/>
      <family val="2"/>
      <scheme val="minor"/>
    </font>
    <font>
      <b/>
      <u/>
      <sz val="8"/>
      <color indexed="81"/>
      <name val="Tahoma"/>
      <family val="2"/>
    </font>
    <font>
      <sz val="11"/>
      <color rgb="FF000000"/>
      <name val="Calibri"/>
      <family val="2"/>
    </font>
    <font>
      <b/>
      <sz val="10"/>
      <color rgb="FFC00000"/>
      <name val="Calibri"/>
      <family val="2"/>
      <scheme val="minor"/>
    </font>
  </fonts>
  <fills count="24">
    <fill>
      <patternFill patternType="none"/>
    </fill>
    <fill>
      <patternFill patternType="gray125"/>
    </fill>
    <fill>
      <patternFill patternType="solid">
        <fgColor rgb="FF00B050"/>
        <bgColor indexed="64"/>
      </patternFill>
    </fill>
    <fill>
      <patternFill patternType="solid">
        <fgColor rgb="FFFFC000"/>
        <bgColor indexed="64"/>
      </patternFill>
    </fill>
    <fill>
      <patternFill patternType="solid">
        <fgColor rgb="FFC00000"/>
        <bgColor indexed="64"/>
      </patternFill>
    </fill>
    <fill>
      <patternFill patternType="solid">
        <fgColor rgb="FF92D050"/>
        <bgColor indexed="64"/>
      </patternFill>
    </fill>
    <fill>
      <patternFill patternType="solid">
        <fgColor rgb="FF00B0F0"/>
        <bgColor indexed="64"/>
      </patternFill>
    </fill>
    <fill>
      <patternFill patternType="solid">
        <fgColor rgb="FFFFFF00"/>
        <bgColor indexed="64"/>
      </patternFill>
    </fill>
    <fill>
      <patternFill patternType="solid">
        <fgColor theme="1"/>
        <bgColor indexed="64"/>
      </patternFill>
    </fill>
    <fill>
      <patternFill patternType="solid">
        <fgColor theme="0"/>
        <bgColor indexed="64"/>
      </patternFill>
    </fill>
    <fill>
      <patternFill patternType="solid">
        <fgColor rgb="FFFF0000"/>
        <bgColor indexed="64"/>
      </patternFill>
    </fill>
    <fill>
      <patternFill patternType="solid">
        <fgColor rgb="FFFF99FF"/>
        <bgColor indexed="64"/>
      </patternFill>
    </fill>
    <fill>
      <patternFill patternType="solid">
        <fgColor rgb="FFC6EFCE"/>
      </patternFill>
    </fill>
    <fill>
      <patternFill patternType="solid">
        <fgColor theme="1" tint="4.9989318521683403E-2"/>
        <bgColor indexed="64"/>
      </patternFill>
    </fill>
    <fill>
      <patternFill patternType="solid">
        <fgColor rgb="FFCC0000"/>
        <bgColor indexed="64"/>
      </patternFill>
    </fill>
    <fill>
      <patternFill patternType="solid">
        <fgColor rgb="FFF880EA"/>
        <bgColor indexed="64"/>
      </patternFill>
    </fill>
    <fill>
      <patternFill patternType="solid">
        <fgColor rgb="FF7030A0"/>
        <bgColor indexed="64"/>
      </patternFill>
    </fill>
    <fill>
      <patternFill patternType="solid">
        <fgColor theme="9"/>
        <bgColor indexed="64"/>
      </patternFill>
    </fill>
    <fill>
      <patternFill patternType="solid">
        <fgColor theme="3" tint="0.79998168889431442"/>
        <bgColor indexed="64"/>
      </patternFill>
    </fill>
    <fill>
      <patternFill patternType="solid">
        <fgColor theme="8" tint="0.59999389629810485"/>
        <bgColor indexed="64"/>
      </patternFill>
    </fill>
    <fill>
      <patternFill patternType="solid">
        <fgColor rgb="FFFFFFFF"/>
        <bgColor indexed="64"/>
      </patternFill>
    </fill>
    <fill>
      <patternFill patternType="solid">
        <fgColor rgb="FF00FF00"/>
        <bgColor indexed="64"/>
      </patternFill>
    </fill>
    <fill>
      <patternFill patternType="solid">
        <fgColor rgb="FF0000FF"/>
        <bgColor indexed="64"/>
      </patternFill>
    </fill>
    <fill>
      <patternFill patternType="solid">
        <fgColor theme="4"/>
        <bgColor indexed="64"/>
      </patternFill>
    </fill>
  </fills>
  <borders count="114">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theme="0"/>
      </right>
      <top style="thin">
        <color indexed="64"/>
      </top>
      <bottom style="thin">
        <color indexed="64"/>
      </bottom>
      <diagonal/>
    </border>
    <border>
      <left style="thin">
        <color indexed="64"/>
      </left>
      <right/>
      <top/>
      <bottom/>
      <diagonal/>
    </border>
    <border>
      <left/>
      <right style="thin">
        <color indexed="64"/>
      </right>
      <top/>
      <bottom/>
      <diagonal/>
    </border>
    <border>
      <left style="medium">
        <color indexed="64"/>
      </left>
      <right style="thin">
        <color indexed="64"/>
      </right>
      <top style="medium">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theme="0"/>
      </left>
      <right/>
      <top style="thin">
        <color indexed="64"/>
      </top>
      <bottom style="thin">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medium">
        <color indexed="64"/>
      </top>
      <bottom/>
      <diagonal/>
    </border>
    <border>
      <left/>
      <right/>
      <top style="thin">
        <color indexed="64"/>
      </top>
      <bottom style="medium">
        <color indexed="64"/>
      </bottom>
      <diagonal/>
    </border>
    <border>
      <left style="thin">
        <color theme="0"/>
      </left>
      <right/>
      <top/>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ck">
        <color indexed="64"/>
      </right>
      <top style="medium">
        <color indexed="64"/>
      </top>
      <bottom style="thin">
        <color indexed="64"/>
      </bottom>
      <diagonal/>
    </border>
    <border>
      <left style="medium">
        <color indexed="64"/>
      </left>
      <right style="thin">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bottom style="medium">
        <color indexed="64"/>
      </bottom>
      <diagonal/>
    </border>
    <border>
      <left/>
      <right style="thin">
        <color indexed="64"/>
      </right>
      <top/>
      <bottom style="thin">
        <color indexed="64"/>
      </bottom>
      <diagonal/>
    </border>
    <border>
      <left/>
      <right style="thin">
        <color indexed="64"/>
      </right>
      <top style="medium">
        <color indexed="64"/>
      </top>
      <bottom style="thin">
        <color indexed="64"/>
      </bottom>
      <diagonal/>
    </border>
    <border>
      <left/>
      <right style="medium">
        <color indexed="64"/>
      </right>
      <top/>
      <bottom style="medium">
        <color indexed="64"/>
      </bottom>
      <diagonal/>
    </border>
    <border>
      <left/>
      <right style="thin">
        <color indexed="64"/>
      </right>
      <top/>
      <bottom style="medium">
        <color indexed="64"/>
      </bottom>
      <diagonal/>
    </border>
    <border>
      <left/>
      <right style="medium">
        <color indexed="64"/>
      </right>
      <top style="thin">
        <color indexed="64"/>
      </top>
      <bottom style="thin">
        <color indexed="64"/>
      </bottom>
      <diagonal/>
    </border>
    <border>
      <left style="thin">
        <color indexed="64"/>
      </left>
      <right/>
      <top/>
      <bottom style="medium">
        <color indexed="64"/>
      </bottom>
      <diagonal/>
    </border>
    <border>
      <left style="medium">
        <color indexed="64"/>
      </left>
      <right style="thin">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thin">
        <color indexed="64"/>
      </bottom>
      <diagonal/>
    </border>
    <border>
      <left/>
      <right style="medium">
        <color indexed="64"/>
      </right>
      <top style="thin">
        <color indexed="64"/>
      </top>
      <bottom/>
      <diagonal/>
    </border>
    <border>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right style="medium">
        <color indexed="64"/>
      </right>
      <top style="medium">
        <color indexed="64"/>
      </top>
      <bottom style="thin">
        <color indexed="64"/>
      </bottom>
      <diagonal/>
    </border>
    <border>
      <left style="thin">
        <color indexed="64"/>
      </left>
      <right style="medium">
        <color indexed="64"/>
      </right>
      <top/>
      <bottom style="medium">
        <color indexed="64"/>
      </bottom>
      <diagonal/>
    </border>
    <border>
      <left style="thin">
        <color indexed="64"/>
      </left>
      <right style="medium">
        <color indexed="64"/>
      </right>
      <top/>
      <bottom/>
      <diagonal/>
    </border>
    <border>
      <left style="medium">
        <color indexed="64"/>
      </left>
      <right style="medium">
        <color indexed="64"/>
      </right>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double">
        <color indexed="64"/>
      </bottom>
      <diagonal/>
    </border>
    <border>
      <left style="medium">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medium">
        <color indexed="64"/>
      </right>
      <top style="double">
        <color indexed="64"/>
      </top>
      <bottom/>
      <diagonal/>
    </border>
    <border>
      <left style="medium">
        <color indexed="64"/>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style="thin">
        <color indexed="64"/>
      </right>
      <top style="double">
        <color indexed="64"/>
      </top>
      <bottom style="double">
        <color indexed="64"/>
      </bottom>
      <diagonal/>
    </border>
    <border>
      <left style="medium">
        <color indexed="64"/>
      </left>
      <right style="medium">
        <color indexed="64"/>
      </right>
      <top style="thin">
        <color indexed="64"/>
      </top>
      <bottom style="double">
        <color indexed="64"/>
      </bottom>
      <diagonal/>
    </border>
    <border>
      <left style="thin">
        <color indexed="64"/>
      </left>
      <right/>
      <top/>
      <bottom style="double">
        <color indexed="64"/>
      </bottom>
      <diagonal/>
    </border>
    <border>
      <left style="medium">
        <color indexed="64"/>
      </left>
      <right style="thin">
        <color indexed="64"/>
      </right>
      <top style="double">
        <color indexed="64"/>
      </top>
      <bottom/>
      <diagonal/>
    </border>
    <border>
      <left style="thin">
        <color indexed="64"/>
      </left>
      <right style="thin">
        <color indexed="64"/>
      </right>
      <top style="double">
        <color indexed="64"/>
      </top>
      <bottom/>
      <diagonal/>
    </border>
    <border>
      <left style="thin">
        <color indexed="64"/>
      </left>
      <right/>
      <top style="double">
        <color indexed="64"/>
      </top>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medium">
        <color indexed="64"/>
      </left>
      <right style="medium">
        <color indexed="64"/>
      </right>
      <top/>
      <bottom style="double">
        <color indexed="64"/>
      </bottom>
      <diagonal/>
    </border>
    <border>
      <left/>
      <right style="medium">
        <color indexed="64"/>
      </right>
      <top style="thin">
        <color indexed="64"/>
      </top>
      <bottom style="double">
        <color indexed="64"/>
      </bottom>
      <diagonal/>
    </border>
    <border>
      <left style="medium">
        <color indexed="64"/>
      </left>
      <right style="thin">
        <color indexed="64"/>
      </right>
      <top style="double">
        <color indexed="64"/>
      </top>
      <bottom style="double">
        <color indexed="64"/>
      </bottom>
      <diagonal/>
    </border>
    <border>
      <left/>
      <right style="thin">
        <color indexed="64"/>
      </right>
      <top style="medium">
        <color indexed="64"/>
      </top>
      <bottom style="medium">
        <color indexed="64"/>
      </bottom>
      <diagonal/>
    </border>
    <border>
      <left/>
      <right style="medium">
        <color indexed="64"/>
      </right>
      <top/>
      <bottom style="double">
        <color indexed="64"/>
      </bottom>
      <diagonal/>
    </border>
    <border>
      <left/>
      <right style="thin">
        <color indexed="64"/>
      </right>
      <top/>
      <bottom style="double">
        <color indexed="64"/>
      </bottom>
      <diagonal/>
    </border>
    <border>
      <left/>
      <right style="thin">
        <color indexed="64"/>
      </right>
      <top style="double">
        <color indexed="64"/>
      </top>
      <bottom style="double">
        <color indexed="64"/>
      </bottom>
      <diagonal/>
    </border>
    <border>
      <left style="thin">
        <color indexed="64"/>
      </left>
      <right style="thin">
        <color indexed="64"/>
      </right>
      <top style="double">
        <color indexed="64"/>
      </top>
      <bottom style="medium">
        <color indexed="64"/>
      </bottom>
      <diagonal/>
    </border>
    <border>
      <left style="thin">
        <color indexed="64"/>
      </left>
      <right/>
      <top style="double">
        <color indexed="64"/>
      </top>
      <bottom style="double">
        <color indexed="64"/>
      </bottom>
      <diagonal/>
    </border>
    <border>
      <left style="thin">
        <color indexed="64"/>
      </left>
      <right style="medium">
        <color indexed="64"/>
      </right>
      <top style="double">
        <color indexed="64"/>
      </top>
      <bottom style="double">
        <color indexed="64"/>
      </bottom>
      <diagonal/>
    </border>
    <border>
      <left/>
      <right style="medium">
        <color indexed="64"/>
      </right>
      <top style="double">
        <color indexed="64"/>
      </top>
      <bottom style="double">
        <color indexed="64"/>
      </bottom>
      <diagonal/>
    </border>
    <border>
      <left/>
      <right style="medium">
        <color indexed="64"/>
      </right>
      <top style="double">
        <color indexed="64"/>
      </top>
      <bottom style="thin">
        <color indexed="64"/>
      </bottom>
      <diagonal/>
    </border>
    <border>
      <left style="medium">
        <color indexed="64"/>
      </left>
      <right style="thin">
        <color indexed="64"/>
      </right>
      <top style="double">
        <color indexed="64"/>
      </top>
      <bottom style="medium">
        <color indexed="64"/>
      </bottom>
      <diagonal/>
    </border>
    <border>
      <left style="thin">
        <color indexed="64"/>
      </left>
      <right/>
      <top style="double">
        <color indexed="64"/>
      </top>
      <bottom style="medium">
        <color indexed="64"/>
      </bottom>
      <diagonal/>
    </border>
    <border>
      <left style="thin">
        <color indexed="64"/>
      </left>
      <right style="medium">
        <color indexed="64"/>
      </right>
      <top style="double">
        <color indexed="64"/>
      </top>
      <bottom style="medium">
        <color indexed="64"/>
      </bottom>
      <diagonal/>
    </border>
    <border>
      <left/>
      <right style="medium">
        <color indexed="64"/>
      </right>
      <top style="double">
        <color indexed="64"/>
      </top>
      <bottom style="medium">
        <color indexed="64"/>
      </bottom>
      <diagonal/>
    </border>
  </borders>
  <cellStyleXfs count="10">
    <xf numFmtId="0" fontId="0" fillId="0" borderId="0">
      <alignment vertical="center"/>
    </xf>
    <xf numFmtId="9" fontId="18" fillId="0" borderId="0" applyFont="0" applyFill="0" applyBorder="0" applyAlignment="0" applyProtection="0"/>
    <xf numFmtId="0" fontId="27" fillId="12" borderId="0" applyNumberFormat="0" applyBorder="0" applyAlignment="0" applyProtection="0"/>
    <xf numFmtId="0" fontId="2" fillId="0" borderId="0"/>
    <xf numFmtId="0" fontId="41" fillId="0" borderId="0"/>
    <xf numFmtId="0" fontId="2" fillId="0" borderId="0"/>
    <xf numFmtId="0" fontId="1" fillId="0" borderId="0"/>
    <xf numFmtId="0" fontId="1" fillId="0" borderId="0"/>
    <xf numFmtId="43" fontId="18" fillId="0" borderId="0" applyFont="0" applyFill="0" applyBorder="0" applyAlignment="0" applyProtection="0"/>
    <xf numFmtId="0" fontId="102" fillId="0" borderId="0">
      <alignment vertical="center"/>
    </xf>
  </cellStyleXfs>
  <cellXfs count="1505">
    <xf numFmtId="0" fontId="0" fillId="0" borderId="0" xfId="0">
      <alignment vertical="center"/>
    </xf>
    <xf numFmtId="0" fontId="0" fillId="0" borderId="0" xfId="0" applyFont="1">
      <alignment vertical="center"/>
    </xf>
    <xf numFmtId="0" fontId="4" fillId="0" borderId="0" xfId="0" applyFont="1" applyAlignment="1">
      <alignment horizontal="center" vertical="center"/>
    </xf>
    <xf numFmtId="0" fontId="0" fillId="0" borderId="0" xfId="0" applyBorder="1">
      <alignment vertical="center"/>
    </xf>
    <xf numFmtId="0" fontId="0" fillId="0" borderId="0" xfId="0" applyFill="1" applyBorder="1">
      <alignment vertical="center"/>
    </xf>
    <xf numFmtId="0" fontId="5" fillId="0" borderId="0" xfId="0" applyFont="1">
      <alignment vertical="center"/>
    </xf>
    <xf numFmtId="0" fontId="5" fillId="4" borderId="1" xfId="0" applyFont="1" applyFill="1" applyBorder="1" applyAlignment="1">
      <alignment horizontal="center" vertical="center"/>
    </xf>
    <xf numFmtId="0" fontId="7" fillId="0" borderId="1" xfId="0" applyFont="1" applyFill="1" applyBorder="1" applyAlignment="1">
      <alignment horizontal="center" vertical="center"/>
    </xf>
    <xf numFmtId="0" fontId="8" fillId="0" borderId="0" xfId="0" applyFont="1">
      <alignment vertical="center"/>
    </xf>
    <xf numFmtId="0" fontId="14" fillId="0" borderId="0" xfId="0" applyFont="1" applyFill="1" applyBorder="1" applyAlignment="1">
      <alignment horizontal="left" vertical="center"/>
    </xf>
    <xf numFmtId="0" fontId="0" fillId="0" borderId="0" xfId="0" applyFill="1">
      <alignment vertical="center"/>
    </xf>
    <xf numFmtId="0" fontId="0" fillId="9" borderId="0" xfId="0" applyFill="1">
      <alignment vertical="center"/>
    </xf>
    <xf numFmtId="0" fontId="0" fillId="9" borderId="0" xfId="0" applyFill="1" applyBorder="1">
      <alignment vertical="center"/>
    </xf>
    <xf numFmtId="0" fontId="3" fillId="0" borderId="0" xfId="0" applyFont="1" applyBorder="1" applyAlignment="1">
      <alignment horizontal="center" vertical="center"/>
    </xf>
    <xf numFmtId="0" fontId="0" fillId="0" borderId="0" xfId="0" applyAlignment="1">
      <alignment horizontal="center" vertical="center"/>
    </xf>
    <xf numFmtId="0" fontId="8" fillId="0" borderId="0" xfId="0" applyFont="1" applyAlignment="1">
      <alignment horizontal="center" vertical="center"/>
    </xf>
    <xf numFmtId="0" fontId="12" fillId="8" borderId="32" xfId="0" applyFont="1" applyFill="1" applyBorder="1" applyAlignment="1">
      <alignment horizontal="center" vertical="center" wrapText="1"/>
    </xf>
    <xf numFmtId="0" fontId="0" fillId="0" borderId="0" xfId="0" applyBorder="1" applyAlignment="1">
      <alignment horizontal="center" vertical="center"/>
    </xf>
    <xf numFmtId="10" fontId="0" fillId="0" borderId="0" xfId="1" applyNumberFormat="1" applyFont="1" applyAlignment="1">
      <alignment horizontal="center" vertical="center"/>
    </xf>
    <xf numFmtId="10" fontId="0" fillId="0" borderId="0" xfId="1" applyNumberFormat="1" applyFont="1" applyBorder="1" applyAlignment="1">
      <alignment vertical="center"/>
    </xf>
    <xf numFmtId="0" fontId="0" fillId="10" borderId="0" xfId="0" applyFill="1" applyAlignment="1">
      <alignment horizontal="center" vertical="center"/>
    </xf>
    <xf numFmtId="0" fontId="0" fillId="7" borderId="0" xfId="0" applyFill="1" applyAlignment="1">
      <alignment horizontal="center" vertical="center"/>
    </xf>
    <xf numFmtId="0" fontId="0" fillId="5" borderId="0" xfId="0" applyFill="1" applyAlignment="1">
      <alignment horizontal="center" vertical="center"/>
    </xf>
    <xf numFmtId="0" fontId="0" fillId="3" borderId="0" xfId="0" applyFill="1" applyAlignment="1">
      <alignment horizontal="center" vertical="center"/>
    </xf>
    <xf numFmtId="0" fontId="0" fillId="0" borderId="0" xfId="0" applyAlignment="1">
      <alignment vertical="center" wrapText="1"/>
    </xf>
    <xf numFmtId="0" fontId="19" fillId="8" borderId="2" xfId="0" applyFont="1" applyFill="1" applyBorder="1" applyAlignment="1">
      <alignment horizontal="center" vertical="top" wrapText="1"/>
    </xf>
    <xf numFmtId="0" fontId="19" fillId="8" borderId="33" xfId="0" applyFont="1" applyFill="1" applyBorder="1" applyAlignment="1">
      <alignment horizontal="center" vertical="top" wrapText="1"/>
    </xf>
    <xf numFmtId="0" fontId="3" fillId="0" borderId="0" xfId="0" applyFont="1" applyBorder="1">
      <alignment vertical="center"/>
    </xf>
    <xf numFmtId="0" fontId="23" fillId="0" borderId="0" xfId="0" applyFont="1" applyAlignment="1">
      <alignment horizontal="center" vertical="center" wrapText="1"/>
    </xf>
    <xf numFmtId="0" fontId="25" fillId="8" borderId="44" xfId="0" applyFont="1" applyFill="1" applyBorder="1" applyAlignment="1">
      <alignment horizontal="center" vertical="center" wrapText="1"/>
    </xf>
    <xf numFmtId="0" fontId="12" fillId="8" borderId="33" xfId="0" applyFont="1" applyFill="1" applyBorder="1" applyAlignment="1">
      <alignment horizontal="center" vertical="top" wrapText="1"/>
    </xf>
    <xf numFmtId="0" fontId="26" fillId="8" borderId="2" xfId="0" applyFont="1" applyFill="1" applyBorder="1" applyAlignment="1">
      <alignment horizontal="center" vertical="top" wrapText="1"/>
    </xf>
    <xf numFmtId="0" fontId="12" fillId="8" borderId="2" xfId="0" applyFont="1" applyFill="1" applyBorder="1" applyAlignment="1">
      <alignment horizontal="center" vertical="top" wrapText="1"/>
    </xf>
    <xf numFmtId="0" fontId="30" fillId="0" borderId="0" xfId="0" applyFont="1">
      <alignment vertical="center"/>
    </xf>
    <xf numFmtId="0" fontId="3" fillId="0" borderId="0" xfId="0" applyFont="1">
      <alignment vertical="center"/>
    </xf>
    <xf numFmtId="0" fontId="31" fillId="0" borderId="1" xfId="2" quotePrefix="1" applyFont="1" applyFill="1" applyBorder="1" applyAlignment="1">
      <alignment horizontal="center" vertical="center"/>
    </xf>
    <xf numFmtId="0" fontId="32" fillId="0" borderId="0" xfId="0" applyFont="1">
      <alignment vertical="center"/>
    </xf>
    <xf numFmtId="0" fontId="6" fillId="2" borderId="1" xfId="0" applyFont="1" applyFill="1" applyBorder="1" applyAlignment="1">
      <alignment horizontal="center" vertical="center"/>
    </xf>
    <xf numFmtId="0" fontId="5" fillId="0" borderId="0" xfId="0" applyFont="1" applyAlignment="1">
      <alignment horizontal="center" vertical="center"/>
    </xf>
    <xf numFmtId="0" fontId="5" fillId="4" borderId="0" xfId="0" applyFont="1" applyFill="1" applyBorder="1" applyAlignment="1">
      <alignment horizontal="center" vertical="center"/>
    </xf>
    <xf numFmtId="0" fontId="9" fillId="8" borderId="35" xfId="0" applyFont="1" applyFill="1" applyBorder="1" applyAlignment="1">
      <alignment horizontal="center" vertical="top" wrapText="1"/>
    </xf>
    <xf numFmtId="0" fontId="9" fillId="8" borderId="46" xfId="0" applyFont="1" applyFill="1" applyBorder="1" applyAlignment="1">
      <alignment horizontal="center" vertical="top" wrapText="1"/>
    </xf>
    <xf numFmtId="0" fontId="9" fillId="8" borderId="51" xfId="0" applyFont="1" applyFill="1" applyBorder="1" applyAlignment="1">
      <alignment horizontal="center" vertical="top" wrapText="1"/>
    </xf>
    <xf numFmtId="0" fontId="34" fillId="0" borderId="40" xfId="0" applyFont="1" applyBorder="1" applyAlignment="1">
      <alignment horizontal="center" vertical="center"/>
    </xf>
    <xf numFmtId="0" fontId="35" fillId="3" borderId="2" xfId="0" applyFont="1" applyFill="1" applyBorder="1" applyAlignment="1">
      <alignment horizontal="center" vertical="center"/>
    </xf>
    <xf numFmtId="0" fontId="36" fillId="3" borderId="2" xfId="2" applyFont="1" applyFill="1" applyBorder="1" applyAlignment="1">
      <alignment horizontal="center" vertical="center"/>
    </xf>
    <xf numFmtId="0" fontId="35" fillId="0" borderId="2" xfId="0" applyFont="1" applyFill="1" applyBorder="1" applyAlignment="1">
      <alignment horizontal="center" vertical="center"/>
    </xf>
    <xf numFmtId="0" fontId="0" fillId="2" borderId="2" xfId="0" applyFont="1" applyFill="1" applyBorder="1" applyAlignment="1">
      <alignment horizontal="center" vertical="center"/>
    </xf>
    <xf numFmtId="0" fontId="30" fillId="2" borderId="2" xfId="0" applyFont="1" applyFill="1" applyBorder="1" applyAlignment="1">
      <alignment horizontal="center" vertical="center"/>
    </xf>
    <xf numFmtId="0" fontId="0" fillId="4" borderId="2" xfId="0" applyFont="1" applyFill="1" applyBorder="1" applyAlignment="1">
      <alignment horizontal="center" vertical="center"/>
    </xf>
    <xf numFmtId="0" fontId="0" fillId="4" borderId="47" xfId="0" applyFont="1" applyFill="1" applyBorder="1" applyAlignment="1">
      <alignment horizontal="center" vertical="center"/>
    </xf>
    <xf numFmtId="0" fontId="34" fillId="0" borderId="3" xfId="0" applyFont="1" applyBorder="1" applyAlignment="1">
      <alignment horizontal="center" vertical="center"/>
    </xf>
    <xf numFmtId="0" fontId="35" fillId="0" borderId="2" xfId="0" applyFont="1" applyBorder="1" applyAlignment="1">
      <alignment horizontal="center" vertical="center"/>
    </xf>
    <xf numFmtId="0" fontId="36" fillId="0" borderId="2" xfId="2" quotePrefix="1" applyFont="1" applyFill="1" applyBorder="1" applyAlignment="1">
      <alignment horizontal="center" vertical="center"/>
    </xf>
    <xf numFmtId="0" fontId="35" fillId="5" borderId="2" xfId="0" applyFont="1" applyFill="1" applyBorder="1" applyAlignment="1">
      <alignment horizontal="center" vertical="center"/>
    </xf>
    <xf numFmtId="0" fontId="34" fillId="0" borderId="36" xfId="0" applyFont="1" applyBorder="1" applyAlignment="1">
      <alignment horizontal="center" vertical="center"/>
    </xf>
    <xf numFmtId="0" fontId="36" fillId="0" borderId="2" xfId="2" applyFont="1" applyFill="1" applyBorder="1" applyAlignment="1">
      <alignment horizontal="center" vertical="center"/>
    </xf>
    <xf numFmtId="3" fontId="35" fillId="0" borderId="2" xfId="0" applyNumberFormat="1" applyFont="1" applyFill="1" applyBorder="1" applyAlignment="1">
      <alignment horizontal="center" vertical="center"/>
    </xf>
    <xf numFmtId="0" fontId="37" fillId="0" borderId="2" xfId="0" applyFont="1" applyFill="1" applyBorder="1" applyAlignment="1">
      <alignment horizontal="center" vertical="center"/>
    </xf>
    <xf numFmtId="0" fontId="36" fillId="0" borderId="2" xfId="0" applyFont="1" applyFill="1" applyBorder="1" applyAlignment="1">
      <alignment horizontal="center" vertical="center"/>
    </xf>
    <xf numFmtId="0" fontId="38" fillId="9" borderId="2" xfId="0" applyFont="1" applyFill="1" applyBorder="1" applyAlignment="1">
      <alignment horizontal="center" vertical="center"/>
    </xf>
    <xf numFmtId="0" fontId="38" fillId="0" borderId="2" xfId="2" applyFont="1" applyFill="1" applyBorder="1" applyAlignment="1">
      <alignment horizontal="center" vertical="center"/>
    </xf>
    <xf numFmtId="0" fontId="38" fillId="0" borderId="2" xfId="0" applyFont="1" applyFill="1" applyBorder="1" applyAlignment="1">
      <alignment horizontal="center" vertical="center" wrapText="1"/>
    </xf>
    <xf numFmtId="0" fontId="31" fillId="0" borderId="2" xfId="2" quotePrefix="1" applyFont="1" applyFill="1" applyBorder="1" applyAlignment="1">
      <alignment horizontal="center" vertical="center"/>
    </xf>
    <xf numFmtId="0" fontId="35" fillId="9" borderId="2" xfId="0" applyFont="1" applyFill="1" applyBorder="1" applyAlignment="1">
      <alignment horizontal="center" vertical="center"/>
    </xf>
    <xf numFmtId="0" fontId="38" fillId="0" borderId="2" xfId="0" applyFont="1" applyBorder="1" applyAlignment="1">
      <alignment horizontal="left" vertical="center"/>
    </xf>
    <xf numFmtId="0" fontId="38" fillId="0" borderId="2" xfId="2" quotePrefix="1" applyFont="1" applyFill="1" applyBorder="1" applyAlignment="1">
      <alignment horizontal="center" vertical="center"/>
    </xf>
    <xf numFmtId="0" fontId="34" fillId="0" borderId="2" xfId="0" applyFont="1" applyBorder="1" applyAlignment="1">
      <alignment horizontal="center" vertical="center"/>
    </xf>
    <xf numFmtId="0" fontId="38" fillId="3" borderId="2" xfId="0" applyFont="1" applyFill="1" applyBorder="1" applyAlignment="1">
      <alignment horizontal="center" vertical="center"/>
    </xf>
    <xf numFmtId="0" fontId="38" fillId="3" borderId="2" xfId="2" applyFont="1" applyFill="1" applyBorder="1" applyAlignment="1">
      <alignment horizontal="center" vertical="center"/>
    </xf>
    <xf numFmtId="0" fontId="39" fillId="0" borderId="2" xfId="0" applyFont="1" applyBorder="1" applyAlignment="1">
      <alignment horizontal="center" vertical="center"/>
    </xf>
    <xf numFmtId="0" fontId="39" fillId="0" borderId="2" xfId="0" applyFont="1" applyFill="1" applyBorder="1" applyAlignment="1">
      <alignment horizontal="center" vertical="center" wrapText="1"/>
    </xf>
    <xf numFmtId="0" fontId="35" fillId="0" borderId="2" xfId="2" applyFont="1" applyFill="1" applyBorder="1" applyAlignment="1">
      <alignment horizontal="center" vertical="center"/>
    </xf>
    <xf numFmtId="0" fontId="38" fillId="0" borderId="2" xfId="0" applyFont="1" applyBorder="1" applyAlignment="1">
      <alignment horizontal="center" vertical="center"/>
    </xf>
    <xf numFmtId="0" fontId="38" fillId="5" borderId="2" xfId="0" quotePrefix="1" applyFont="1" applyFill="1" applyBorder="1" applyAlignment="1">
      <alignment horizontal="center" vertical="center" wrapText="1"/>
    </xf>
    <xf numFmtId="0" fontId="38" fillId="0" borderId="2" xfId="0" quotePrefix="1" applyFont="1" applyFill="1" applyBorder="1" applyAlignment="1">
      <alignment horizontal="center" vertical="center" wrapText="1"/>
    </xf>
    <xf numFmtId="0" fontId="39" fillId="0" borderId="33" xfId="2" applyFont="1" applyFill="1" applyBorder="1" applyAlignment="1">
      <alignment horizontal="center" vertical="center"/>
    </xf>
    <xf numFmtId="0" fontId="2" fillId="9" borderId="0" xfId="3" applyFill="1"/>
    <xf numFmtId="0" fontId="2" fillId="9" borderId="0" xfId="3" applyFill="1" applyBorder="1"/>
    <xf numFmtId="2" fontId="2" fillId="9" borderId="0" xfId="3" applyNumberFormat="1" applyFill="1"/>
    <xf numFmtId="0" fontId="42" fillId="8" borderId="2" xfId="3" applyFont="1" applyFill="1" applyBorder="1" applyAlignment="1">
      <alignment horizontal="center" vertical="center" wrapText="1"/>
    </xf>
    <xf numFmtId="0" fontId="43" fillId="8" borderId="2" xfId="3" applyFont="1" applyFill="1" applyBorder="1" applyAlignment="1">
      <alignment horizontal="center" vertical="center" wrapText="1"/>
    </xf>
    <xf numFmtId="0" fontId="40" fillId="9" borderId="0" xfId="3" applyFont="1" applyFill="1" applyBorder="1" applyAlignment="1">
      <alignment horizontal="center" vertical="center" wrapText="1"/>
    </xf>
    <xf numFmtId="0" fontId="35" fillId="9" borderId="2" xfId="3" applyFont="1" applyFill="1" applyBorder="1" applyAlignment="1">
      <alignment vertical="center"/>
    </xf>
    <xf numFmtId="0" fontId="41" fillId="2" borderId="2" xfId="4" applyFont="1" applyFill="1" applyBorder="1" applyAlignment="1">
      <alignment horizontal="center" vertical="center"/>
    </xf>
    <xf numFmtId="0" fontId="35" fillId="9" borderId="0" xfId="3" applyFont="1" applyFill="1" applyBorder="1" applyAlignment="1">
      <alignment vertical="center"/>
    </xf>
    <xf numFmtId="0" fontId="41" fillId="9" borderId="0" xfId="4" applyFont="1" applyFill="1" applyBorder="1" applyAlignment="1">
      <alignment horizontal="center" vertical="center"/>
    </xf>
    <xf numFmtId="0" fontId="44" fillId="2" borderId="2" xfId="4" applyFont="1" applyFill="1" applyBorder="1" applyAlignment="1">
      <alignment horizontal="center" vertical="center"/>
    </xf>
    <xf numFmtId="0" fontId="36" fillId="9" borderId="2" xfId="3" applyFont="1" applyFill="1" applyBorder="1" applyAlignment="1">
      <alignment vertical="center"/>
    </xf>
    <xf numFmtId="0" fontId="35" fillId="7" borderId="2" xfId="3" applyFont="1" applyFill="1" applyBorder="1" applyAlignment="1">
      <alignment vertical="center"/>
    </xf>
    <xf numFmtId="0" fontId="36" fillId="9" borderId="0" xfId="3" applyFont="1" applyFill="1" applyBorder="1" applyAlignment="1">
      <alignment vertical="center"/>
    </xf>
    <xf numFmtId="0" fontId="3" fillId="9" borderId="0" xfId="0" applyFont="1" applyFill="1">
      <alignment vertical="center"/>
    </xf>
    <xf numFmtId="0" fontId="36" fillId="0" borderId="0" xfId="5" applyFont="1"/>
    <xf numFmtId="0" fontId="45" fillId="9" borderId="0" xfId="0" applyFont="1" applyFill="1" applyBorder="1" applyAlignment="1">
      <alignment horizontal="center" vertical="center"/>
    </xf>
    <xf numFmtId="0" fontId="7" fillId="0" borderId="0" xfId="0" applyFont="1" applyFill="1" applyBorder="1" applyAlignment="1">
      <alignment horizontal="center" vertical="center"/>
    </xf>
    <xf numFmtId="0" fontId="6" fillId="9" borderId="0" xfId="0" applyFont="1" applyFill="1" applyBorder="1" applyAlignment="1">
      <alignment horizontal="center" vertical="center"/>
    </xf>
    <xf numFmtId="0" fontId="15" fillId="0" borderId="0" xfId="5" applyFont="1"/>
    <xf numFmtId="0" fontId="42" fillId="8" borderId="22" xfId="5" applyFont="1" applyFill="1" applyBorder="1" applyAlignment="1">
      <alignment horizontal="center"/>
    </xf>
    <xf numFmtId="0" fontId="43" fillId="8" borderId="22" xfId="5" applyFont="1" applyFill="1" applyBorder="1" applyAlignment="1">
      <alignment horizontal="center"/>
    </xf>
    <xf numFmtId="0" fontId="43" fillId="8" borderId="21" xfId="5" applyFont="1" applyFill="1" applyBorder="1" applyAlignment="1">
      <alignment horizontal="center"/>
    </xf>
    <xf numFmtId="0" fontId="41" fillId="2" borderId="35" xfId="4" applyFont="1" applyFill="1" applyBorder="1" applyAlignment="1">
      <alignment horizontal="center" vertical="center"/>
    </xf>
    <xf numFmtId="0" fontId="41" fillId="2" borderId="19" xfId="4" applyFont="1" applyFill="1" applyBorder="1" applyAlignment="1">
      <alignment horizontal="center" vertical="center"/>
    </xf>
    <xf numFmtId="0" fontId="41" fillId="9" borderId="54" xfId="4" applyFont="1" applyFill="1" applyBorder="1" applyAlignment="1">
      <alignment horizontal="center" vertical="center"/>
    </xf>
    <xf numFmtId="0" fontId="41" fillId="9" borderId="19" xfId="4" applyFont="1" applyFill="1" applyBorder="1" applyAlignment="1">
      <alignment horizontal="center" vertical="center"/>
    </xf>
    <xf numFmtId="0" fontId="41" fillId="9" borderId="46" xfId="4" applyFont="1" applyFill="1" applyBorder="1" applyAlignment="1">
      <alignment horizontal="center" vertical="center"/>
    </xf>
    <xf numFmtId="0" fontId="41" fillId="2" borderId="4" xfId="4" applyFont="1" applyFill="1" applyBorder="1" applyAlignment="1">
      <alignment horizontal="center" vertical="center"/>
    </xf>
    <xf numFmtId="0" fontId="41" fillId="9" borderId="55" xfId="4" applyFont="1" applyFill="1" applyBorder="1" applyAlignment="1">
      <alignment horizontal="center" vertical="center"/>
    </xf>
    <xf numFmtId="0" fontId="41" fillId="9" borderId="4" xfId="4" applyFont="1" applyFill="1" applyBorder="1" applyAlignment="1">
      <alignment horizontal="center" vertical="center"/>
    </xf>
    <xf numFmtId="0" fontId="41" fillId="9" borderId="47" xfId="4" applyFont="1" applyFill="1" applyBorder="1" applyAlignment="1">
      <alignment horizontal="center" vertical="center"/>
    </xf>
    <xf numFmtId="0" fontId="41" fillId="9" borderId="2" xfId="4" applyFont="1" applyFill="1" applyBorder="1" applyAlignment="1">
      <alignment horizontal="center" vertical="center"/>
    </xf>
    <xf numFmtId="0" fontId="41" fillId="2" borderId="40" xfId="4" applyFont="1" applyFill="1" applyBorder="1" applyAlignment="1">
      <alignment horizontal="center" vertical="center"/>
    </xf>
    <xf numFmtId="0" fontId="41" fillId="2" borderId="18" xfId="4" applyFont="1" applyFill="1" applyBorder="1" applyAlignment="1">
      <alignment horizontal="center" vertical="center"/>
    </xf>
    <xf numFmtId="0" fontId="41" fillId="9" borderId="56" xfId="4" applyFont="1" applyFill="1" applyBorder="1" applyAlignment="1">
      <alignment horizontal="center" vertical="center"/>
    </xf>
    <xf numFmtId="0" fontId="41" fillId="9" borderId="18" xfId="4" applyFont="1" applyFill="1" applyBorder="1" applyAlignment="1">
      <alignment horizontal="center" vertical="center"/>
    </xf>
    <xf numFmtId="0" fontId="41" fillId="9" borderId="57" xfId="4" applyFont="1" applyFill="1" applyBorder="1" applyAlignment="1">
      <alignment horizontal="center" vertical="center"/>
    </xf>
    <xf numFmtId="0" fontId="41" fillId="2" borderId="42" xfId="4" applyFont="1" applyFill="1" applyBorder="1" applyAlignment="1">
      <alignment horizontal="center" vertical="center"/>
    </xf>
    <xf numFmtId="0" fontId="41" fillId="2" borderId="15" xfId="4" applyFont="1" applyFill="1" applyBorder="1" applyAlignment="1">
      <alignment horizontal="center" vertical="center"/>
    </xf>
    <xf numFmtId="0" fontId="41" fillId="9" borderId="10" xfId="4" applyFont="1" applyFill="1" applyBorder="1" applyAlignment="1">
      <alignment horizontal="center" vertical="center"/>
    </xf>
    <xf numFmtId="0" fontId="41" fillId="2" borderId="41" xfId="4" applyFont="1" applyFill="1" applyBorder="1" applyAlignment="1">
      <alignment horizontal="center" vertical="center"/>
    </xf>
    <xf numFmtId="0" fontId="41" fillId="2" borderId="32" xfId="4" applyFont="1" applyFill="1" applyBorder="1" applyAlignment="1">
      <alignment horizontal="center" vertical="center"/>
    </xf>
    <xf numFmtId="0" fontId="41" fillId="9" borderId="40" xfId="4" applyFont="1" applyFill="1" applyBorder="1" applyAlignment="1">
      <alignment horizontal="center" vertical="center"/>
    </xf>
    <xf numFmtId="0" fontId="41" fillId="9" borderId="11" xfId="4" applyFont="1" applyFill="1" applyBorder="1" applyAlignment="1">
      <alignment horizontal="center" vertical="center"/>
    </xf>
    <xf numFmtId="0" fontId="41" fillId="9" borderId="37" xfId="4" applyFont="1" applyFill="1" applyBorder="1" applyAlignment="1">
      <alignment horizontal="center" vertical="center"/>
    </xf>
    <xf numFmtId="0" fontId="41" fillId="9" borderId="48" xfId="4" applyFont="1" applyFill="1" applyBorder="1" applyAlignment="1">
      <alignment horizontal="center" vertical="center"/>
    </xf>
    <xf numFmtId="0" fontId="41" fillId="2" borderId="54" xfId="4" applyFont="1" applyFill="1" applyBorder="1" applyAlignment="1">
      <alignment horizontal="center" vertical="center"/>
    </xf>
    <xf numFmtId="0" fontId="41" fillId="9" borderId="34" xfId="4" applyFont="1" applyFill="1" applyBorder="1" applyAlignment="1">
      <alignment horizontal="center" vertical="center"/>
    </xf>
    <xf numFmtId="0" fontId="41" fillId="9" borderId="41" xfId="4" applyFont="1" applyFill="1" applyBorder="1" applyAlignment="1">
      <alignment horizontal="center" vertical="center"/>
    </xf>
    <xf numFmtId="0" fontId="41" fillId="9" borderId="32" xfId="4" applyFont="1" applyFill="1" applyBorder="1" applyAlignment="1">
      <alignment horizontal="center" vertical="center"/>
    </xf>
    <xf numFmtId="0" fontId="41" fillId="2" borderId="10" xfId="4" applyFont="1" applyFill="1" applyBorder="1" applyAlignment="1">
      <alignment horizontal="center" vertical="center"/>
    </xf>
    <xf numFmtId="0" fontId="41" fillId="9" borderId="42" xfId="4" applyFont="1" applyFill="1" applyBorder="1" applyAlignment="1">
      <alignment horizontal="center" vertical="center"/>
    </xf>
    <xf numFmtId="0" fontId="41" fillId="9" borderId="15" xfId="4" applyFont="1" applyFill="1" applyBorder="1" applyAlignment="1">
      <alignment horizontal="center" vertical="center"/>
    </xf>
    <xf numFmtId="0" fontId="41" fillId="9" borderId="9" xfId="4" applyFont="1" applyFill="1" applyBorder="1" applyAlignment="1">
      <alignment horizontal="center" vertical="center"/>
    </xf>
    <xf numFmtId="0" fontId="41" fillId="9" borderId="35" xfId="4" applyFont="1" applyFill="1" applyBorder="1" applyAlignment="1">
      <alignment horizontal="center" vertical="center"/>
    </xf>
    <xf numFmtId="0" fontId="41" fillId="2" borderId="46" xfId="4" applyFont="1" applyFill="1" applyBorder="1" applyAlignment="1">
      <alignment horizontal="center" vertical="center"/>
    </xf>
    <xf numFmtId="0" fontId="41" fillId="2" borderId="47" xfId="4" applyFont="1" applyFill="1" applyBorder="1" applyAlignment="1">
      <alignment horizontal="center" vertical="center"/>
    </xf>
    <xf numFmtId="0" fontId="41" fillId="9" borderId="38" xfId="4" applyFont="1" applyFill="1" applyBorder="1" applyAlignment="1">
      <alignment horizontal="center" vertical="center"/>
    </xf>
    <xf numFmtId="0" fontId="41" fillId="9" borderId="43" xfId="4" applyFont="1" applyFill="1" applyBorder="1" applyAlignment="1">
      <alignment horizontal="center" vertical="center"/>
    </xf>
    <xf numFmtId="0" fontId="41" fillId="2" borderId="48" xfId="4" applyFont="1" applyFill="1" applyBorder="1" applyAlignment="1">
      <alignment horizontal="center" vertical="center"/>
    </xf>
    <xf numFmtId="0" fontId="36" fillId="0" borderId="13" xfId="5" applyFont="1" applyBorder="1" applyAlignment="1">
      <alignment horizontal="left"/>
    </xf>
    <xf numFmtId="0" fontId="36" fillId="0" borderId="39" xfId="5" applyFont="1" applyBorder="1"/>
    <xf numFmtId="0" fontId="36" fillId="0" borderId="45" xfId="5" applyFont="1" applyFill="1" applyBorder="1" applyAlignment="1">
      <alignment horizontal="center"/>
    </xf>
    <xf numFmtId="0" fontId="36" fillId="0" borderId="1" xfId="5" applyFont="1" applyBorder="1"/>
    <xf numFmtId="0" fontId="41" fillId="2" borderId="39" xfId="4" applyFont="1" applyFill="1" applyBorder="1" applyAlignment="1">
      <alignment horizontal="center" vertical="center"/>
    </xf>
    <xf numFmtId="0" fontId="41" fillId="2" borderId="50" xfId="4" applyFont="1" applyFill="1" applyBorder="1" applyAlignment="1">
      <alignment horizontal="center" vertical="center"/>
    </xf>
    <xf numFmtId="0" fontId="19" fillId="8" borderId="40" xfId="0" applyFont="1" applyFill="1" applyBorder="1" applyAlignment="1">
      <alignment horizontal="center" vertical="top" wrapText="1"/>
    </xf>
    <xf numFmtId="0" fontId="20" fillId="8" borderId="40" xfId="0" applyFont="1" applyFill="1" applyBorder="1" applyAlignment="1">
      <alignment horizontal="center" vertical="top" wrapText="1"/>
    </xf>
    <xf numFmtId="0" fontId="21" fillId="8" borderId="18" xfId="0" applyFont="1" applyFill="1" applyBorder="1" applyAlignment="1">
      <alignment horizontal="center" vertical="top" wrapText="1"/>
    </xf>
    <xf numFmtId="0" fontId="13" fillId="9" borderId="2" xfId="0" applyFont="1" applyFill="1" applyBorder="1" applyAlignment="1">
      <alignment horizontal="center" vertical="center"/>
    </xf>
    <xf numFmtId="0" fontId="50" fillId="0" borderId="0" xfId="0" applyFont="1" applyAlignment="1">
      <alignment horizontal="center" vertical="center" wrapText="1"/>
    </xf>
    <xf numFmtId="10" fontId="49" fillId="0" borderId="0" xfId="1" applyNumberFormat="1" applyFont="1" applyAlignment="1">
      <alignment horizontal="center" vertical="center"/>
    </xf>
    <xf numFmtId="0" fontId="51" fillId="0" borderId="0" xfId="0" applyFont="1" applyAlignment="1">
      <alignment horizontal="center" vertical="center" wrapText="1"/>
    </xf>
    <xf numFmtId="10" fontId="52" fillId="0" borderId="0" xfId="1" applyNumberFormat="1" applyFont="1" applyAlignment="1">
      <alignment horizontal="center" vertical="center"/>
    </xf>
    <xf numFmtId="0" fontId="53" fillId="0" borderId="0" xfId="0" applyFont="1" applyAlignment="1">
      <alignment horizontal="center" vertical="center" wrapText="1"/>
    </xf>
    <xf numFmtId="10" fontId="30" fillId="0" borderId="0" xfId="1" applyNumberFormat="1" applyFont="1" applyAlignment="1">
      <alignment horizontal="center" vertical="center"/>
    </xf>
    <xf numFmtId="16" fontId="0" fillId="0" borderId="2" xfId="0" applyNumberFormat="1" applyBorder="1">
      <alignment vertical="center"/>
    </xf>
    <xf numFmtId="0" fontId="0" fillId="0" borderId="2" xfId="0" applyBorder="1">
      <alignment vertical="center"/>
    </xf>
    <xf numFmtId="0" fontId="0" fillId="3" borderId="2" xfId="0" applyFill="1" applyBorder="1" applyAlignment="1">
      <alignment horizontal="center" vertical="center"/>
    </xf>
    <xf numFmtId="0" fontId="0" fillId="3" borderId="2" xfId="0" applyFill="1" applyBorder="1" applyAlignment="1">
      <alignment horizontal="center" vertical="center" wrapText="1"/>
    </xf>
    <xf numFmtId="0" fontId="0" fillId="0" borderId="2" xfId="0" applyFill="1" applyBorder="1">
      <alignment vertical="center"/>
    </xf>
    <xf numFmtId="0" fontId="54" fillId="0" borderId="2" xfId="0" applyFont="1" applyFill="1" applyBorder="1">
      <alignment vertical="center"/>
    </xf>
    <xf numFmtId="0" fontId="55" fillId="0" borderId="2" xfId="0" applyFont="1" applyFill="1" applyBorder="1">
      <alignment vertical="center"/>
    </xf>
    <xf numFmtId="0" fontId="54" fillId="0" borderId="2" xfId="0" applyFont="1" applyBorder="1">
      <alignment vertical="center"/>
    </xf>
    <xf numFmtId="0" fontId="55" fillId="0" borderId="2" xfId="0" applyFont="1" applyFill="1" applyBorder="1" applyAlignment="1">
      <alignment horizontal="left" vertical="center" wrapText="1"/>
    </xf>
    <xf numFmtId="0" fontId="56" fillId="0" borderId="2" xfId="0" applyFont="1" applyFill="1" applyBorder="1">
      <alignment vertical="center"/>
    </xf>
    <xf numFmtId="0" fontId="0" fillId="0" borderId="2" xfId="0" applyBorder="1" applyAlignment="1">
      <alignment horizontal="left" vertical="center" wrapText="1"/>
    </xf>
    <xf numFmtId="0" fontId="0" fillId="0" borderId="2" xfId="0" applyFill="1" applyBorder="1" applyAlignment="1">
      <alignment vertical="center" wrapText="1"/>
    </xf>
    <xf numFmtId="0" fontId="4" fillId="0" borderId="0" xfId="0" applyFont="1">
      <alignment vertical="center"/>
    </xf>
    <xf numFmtId="0" fontId="57" fillId="8" borderId="24" xfId="0" applyFont="1" applyFill="1" applyBorder="1" applyAlignment="1">
      <alignment horizontal="center" vertical="center"/>
    </xf>
    <xf numFmtId="0" fontId="58" fillId="9" borderId="27" xfId="0" applyFont="1" applyFill="1" applyBorder="1">
      <alignment vertical="center"/>
    </xf>
    <xf numFmtId="0" fontId="10" fillId="8" borderId="5" xfId="0" applyFont="1" applyFill="1" applyBorder="1" applyAlignment="1">
      <alignment horizontal="center" vertical="center"/>
    </xf>
    <xf numFmtId="0" fontId="13" fillId="0" borderId="1" xfId="0" applyFont="1" applyBorder="1" applyAlignment="1">
      <alignment horizontal="center" vertical="center"/>
    </xf>
    <xf numFmtId="0" fontId="60" fillId="0" borderId="2" xfId="0" applyFont="1" applyFill="1" applyBorder="1" applyAlignment="1">
      <alignment horizontal="center" vertical="center"/>
    </xf>
    <xf numFmtId="0" fontId="13" fillId="2" borderId="2" xfId="0" applyFont="1" applyFill="1" applyBorder="1" applyAlignment="1">
      <alignment horizontal="center" vertical="center"/>
    </xf>
    <xf numFmtId="0" fontId="4" fillId="0" borderId="0" xfId="0" applyFont="1" applyFill="1" applyBorder="1">
      <alignment vertical="center"/>
    </xf>
    <xf numFmtId="0" fontId="4" fillId="0" borderId="0" xfId="0" applyFont="1" applyBorder="1">
      <alignment vertical="center"/>
    </xf>
    <xf numFmtId="0" fontId="62" fillId="2" borderId="2" xfId="0" applyFont="1" applyFill="1" applyBorder="1" applyAlignment="1">
      <alignment horizontal="center" vertical="center"/>
    </xf>
    <xf numFmtId="0" fontId="62" fillId="3" borderId="2" xfId="0" applyFont="1" applyFill="1" applyBorder="1" applyAlignment="1">
      <alignment horizontal="center" vertical="center"/>
    </xf>
    <xf numFmtId="0" fontId="4" fillId="4" borderId="2" xfId="0" applyFont="1" applyFill="1" applyBorder="1" applyAlignment="1">
      <alignment horizontal="center" vertical="center"/>
    </xf>
    <xf numFmtId="0" fontId="13" fillId="3" borderId="2" xfId="0" applyFont="1" applyFill="1" applyBorder="1" applyAlignment="1">
      <alignment horizontal="center" vertical="center"/>
    </xf>
    <xf numFmtId="0" fontId="4" fillId="9" borderId="0" xfId="0" applyFont="1" applyFill="1" applyBorder="1">
      <alignment vertical="center"/>
    </xf>
    <xf numFmtId="0" fontId="60" fillId="9" borderId="2" xfId="0" applyFont="1" applyFill="1" applyBorder="1" applyAlignment="1">
      <alignment horizontal="center" vertical="center"/>
    </xf>
    <xf numFmtId="0" fontId="60" fillId="9" borderId="0" xfId="0" applyFont="1" applyFill="1" applyBorder="1" applyAlignment="1">
      <alignment horizontal="center" vertical="center"/>
    </xf>
    <xf numFmtId="0" fontId="64" fillId="4" borderId="2" xfId="0" applyFont="1" applyFill="1" applyBorder="1" applyAlignment="1">
      <alignment horizontal="center" vertical="center"/>
    </xf>
    <xf numFmtId="0" fontId="60" fillId="11" borderId="2" xfId="0" applyFont="1" applyFill="1" applyBorder="1" applyAlignment="1">
      <alignment horizontal="center" vertical="center"/>
    </xf>
    <xf numFmtId="0" fontId="65" fillId="8" borderId="22" xfId="0" applyFont="1" applyFill="1" applyBorder="1" applyAlignment="1">
      <alignment horizontal="center" vertical="center" wrapText="1"/>
    </xf>
    <xf numFmtId="0" fontId="5" fillId="0" borderId="33" xfId="0" applyFont="1" applyBorder="1" applyAlignment="1">
      <alignment horizontal="center" vertical="center"/>
    </xf>
    <xf numFmtId="0" fontId="66" fillId="8" borderId="22" xfId="0" applyFont="1" applyFill="1" applyBorder="1" applyAlignment="1">
      <alignment horizontal="center" vertical="center" wrapText="1"/>
    </xf>
    <xf numFmtId="0" fontId="0" fillId="0" borderId="0" xfId="0" applyAlignment="1">
      <alignment horizontal="center" vertical="center" wrapText="1"/>
    </xf>
    <xf numFmtId="0" fontId="0" fillId="3" borderId="0" xfId="0" applyFill="1" applyBorder="1" applyAlignment="1">
      <alignment horizontal="center" vertical="center"/>
    </xf>
    <xf numFmtId="0" fontId="3" fillId="3" borderId="0" xfId="0" applyFont="1" applyFill="1" applyBorder="1" applyAlignment="1">
      <alignment vertical="center" wrapText="1"/>
    </xf>
    <xf numFmtId="0" fontId="0" fillId="3" borderId="0" xfId="0" applyFill="1">
      <alignment vertical="center"/>
    </xf>
    <xf numFmtId="0" fontId="0" fillId="3" borderId="0" xfId="0" applyFill="1" applyAlignment="1">
      <alignment vertical="center" wrapText="1"/>
    </xf>
    <xf numFmtId="0" fontId="0" fillId="3" borderId="0" xfId="0" applyFill="1" applyAlignment="1">
      <alignment horizontal="center" vertical="center" wrapText="1"/>
    </xf>
    <xf numFmtId="0" fontId="23" fillId="3" borderId="0" xfId="0" applyFont="1" applyFill="1" applyAlignment="1">
      <alignment horizontal="center" vertical="center" wrapText="1"/>
    </xf>
    <xf numFmtId="0" fontId="60" fillId="3" borderId="2" xfId="0" applyFont="1" applyFill="1" applyBorder="1" applyAlignment="1">
      <alignment horizontal="center" vertical="center"/>
    </xf>
    <xf numFmtId="0" fontId="0" fillId="10" borderId="0" xfId="0" applyFill="1" applyAlignment="1">
      <alignment vertical="center" wrapText="1"/>
    </xf>
    <xf numFmtId="0" fontId="0" fillId="6" borderId="0" xfId="0" applyFill="1">
      <alignment vertical="center"/>
    </xf>
    <xf numFmtId="0" fontId="8" fillId="6" borderId="0" xfId="0" applyFont="1" applyFill="1">
      <alignment vertical="center"/>
    </xf>
    <xf numFmtId="0" fontId="23" fillId="6" borderId="0" xfId="0" applyFont="1" applyFill="1" applyAlignment="1">
      <alignment horizontal="center" vertical="center" wrapText="1"/>
    </xf>
    <xf numFmtId="0" fontId="4" fillId="6" borderId="0" xfId="0" applyFont="1" applyFill="1" applyAlignment="1">
      <alignment horizontal="center" vertical="center"/>
    </xf>
    <xf numFmtId="0" fontId="0" fillId="6" borderId="0" xfId="0" applyFill="1" applyBorder="1">
      <alignment vertical="center"/>
    </xf>
    <xf numFmtId="0" fontId="0" fillId="6" borderId="0" xfId="0" applyFill="1" applyBorder="1" applyAlignment="1">
      <alignment horizontal="center" vertical="center"/>
    </xf>
    <xf numFmtId="10" fontId="0" fillId="3" borderId="0" xfId="1" applyNumberFormat="1" applyFont="1" applyFill="1" applyAlignment="1">
      <alignment horizontal="center" vertical="center"/>
    </xf>
    <xf numFmtId="0" fontId="0" fillId="0" borderId="0" xfId="0" applyBorder="1" applyAlignment="1">
      <alignment vertical="center" wrapText="1"/>
    </xf>
    <xf numFmtId="0" fontId="3" fillId="3" borderId="0" xfId="0" applyFont="1" applyFill="1" applyBorder="1" applyAlignment="1">
      <alignment vertical="center"/>
    </xf>
    <xf numFmtId="0" fontId="0" fillId="3" borderId="0" xfId="0" applyFill="1" applyBorder="1" applyAlignment="1">
      <alignment vertical="center"/>
    </xf>
    <xf numFmtId="0" fontId="1" fillId="9" borderId="0" xfId="6" applyFill="1"/>
    <xf numFmtId="0" fontId="36" fillId="0" borderId="0" xfId="7" applyFont="1"/>
    <xf numFmtId="0" fontId="6" fillId="10" borderId="1" xfId="0" applyFont="1" applyFill="1" applyBorder="1" applyAlignment="1">
      <alignment horizontal="center" vertical="center"/>
    </xf>
    <xf numFmtId="0" fontId="36" fillId="0" borderId="0" xfId="7" applyFont="1" applyBorder="1"/>
    <xf numFmtId="0" fontId="36" fillId="0" borderId="7" xfId="7" applyFont="1" applyBorder="1"/>
    <xf numFmtId="0" fontId="15" fillId="0" borderId="0" xfId="7" applyFont="1" applyBorder="1"/>
    <xf numFmtId="0" fontId="15" fillId="0" borderId="7" xfId="7" applyFont="1" applyBorder="1"/>
    <xf numFmtId="0" fontId="15" fillId="0" borderId="0" xfId="7" applyFont="1"/>
    <xf numFmtId="0" fontId="42" fillId="8" borderId="22" xfId="7" applyFont="1" applyFill="1" applyBorder="1" applyAlignment="1">
      <alignment horizontal="center"/>
    </xf>
    <xf numFmtId="0" fontId="43" fillId="8" borderId="22" xfId="7" applyFont="1" applyFill="1" applyBorder="1" applyAlignment="1">
      <alignment horizontal="center"/>
    </xf>
    <xf numFmtId="0" fontId="43" fillId="8" borderId="21" xfId="7" applyFont="1" applyFill="1" applyBorder="1" applyAlignment="1">
      <alignment horizontal="center"/>
    </xf>
    <xf numFmtId="0" fontId="28" fillId="8" borderId="1" xfId="7" applyFont="1" applyFill="1" applyBorder="1" applyAlignment="1">
      <alignment horizontal="center"/>
    </xf>
    <xf numFmtId="0" fontId="36" fillId="0" borderId="9" xfId="7" applyFont="1" applyBorder="1" applyAlignment="1">
      <alignment horizontal="left"/>
    </xf>
    <xf numFmtId="0" fontId="36" fillId="0" borderId="35" xfId="7" applyFont="1" applyBorder="1"/>
    <xf numFmtId="0" fontId="36" fillId="0" borderId="19" xfId="7" applyFont="1" applyFill="1" applyBorder="1" applyAlignment="1">
      <alignment horizontal="center"/>
    </xf>
    <xf numFmtId="0" fontId="36" fillId="0" borderId="27" xfId="7" applyFont="1" applyBorder="1"/>
    <xf numFmtId="0" fontId="36" fillId="0" borderId="0" xfId="7" applyFont="1" applyFill="1" applyBorder="1"/>
    <xf numFmtId="0" fontId="36" fillId="0" borderId="7" xfId="7" applyFont="1" applyFill="1" applyBorder="1"/>
    <xf numFmtId="0" fontId="36" fillId="0" borderId="0" xfId="7" applyFont="1" applyFill="1"/>
    <xf numFmtId="0" fontId="36" fillId="0" borderId="10" xfId="7" applyFont="1" applyBorder="1" applyAlignment="1">
      <alignment horizontal="left"/>
    </xf>
    <xf numFmtId="0" fontId="36" fillId="0" borderId="2" xfId="7" applyFont="1" applyBorder="1"/>
    <xf numFmtId="0" fontId="36" fillId="0" borderId="4" xfId="7" applyFont="1" applyFill="1" applyBorder="1" applyAlignment="1">
      <alignment horizontal="center"/>
    </xf>
    <xf numFmtId="0" fontId="36" fillId="0" borderId="28" xfId="7" applyFont="1" applyBorder="1"/>
    <xf numFmtId="0" fontId="36" fillId="0" borderId="10" xfId="7" applyFont="1" applyFill="1" applyBorder="1" applyAlignment="1">
      <alignment horizontal="left"/>
    </xf>
    <xf numFmtId="0" fontId="36" fillId="0" borderId="28" xfId="7" applyFont="1" applyFill="1" applyBorder="1"/>
    <xf numFmtId="0" fontId="36" fillId="0" borderId="10" xfId="7" applyFont="1" applyBorder="1"/>
    <xf numFmtId="0" fontId="36" fillId="0" borderId="17" xfId="7" applyFont="1" applyBorder="1"/>
    <xf numFmtId="0" fontId="36" fillId="0" borderId="40" xfId="7" applyFont="1" applyBorder="1"/>
    <xf numFmtId="0" fontId="36" fillId="0" borderId="18" xfId="7" applyFont="1" applyFill="1" applyBorder="1" applyAlignment="1">
      <alignment horizontal="center"/>
    </xf>
    <xf numFmtId="0" fontId="36" fillId="0" borderId="30" xfId="7" applyFont="1" applyBorder="1"/>
    <xf numFmtId="0" fontId="36" fillId="0" borderId="19" xfId="7" applyFont="1" applyBorder="1" applyAlignment="1">
      <alignment horizontal="center"/>
    </xf>
    <xf numFmtId="0" fontId="36" fillId="0" borderId="4" xfId="7" applyFont="1" applyBorder="1" applyAlignment="1">
      <alignment horizontal="center"/>
    </xf>
    <xf numFmtId="0" fontId="36" fillId="0" borderId="17" xfId="7" applyFont="1" applyBorder="1" applyAlignment="1">
      <alignment horizontal="left"/>
    </xf>
    <xf numFmtId="0" fontId="36" fillId="0" borderId="18" xfId="7" applyFont="1" applyBorder="1" applyAlignment="1">
      <alignment horizontal="center"/>
    </xf>
    <xf numFmtId="0" fontId="36" fillId="0" borderId="2" xfId="7" applyFont="1" applyBorder="1" applyAlignment="1">
      <alignment horizontal="left"/>
    </xf>
    <xf numFmtId="0" fontId="36" fillId="0" borderId="2" xfId="7" applyFont="1" applyBorder="1" applyAlignment="1">
      <alignment horizontal="center"/>
    </xf>
    <xf numFmtId="0" fontId="41" fillId="2" borderId="58" xfId="4" applyFont="1" applyFill="1" applyBorder="1" applyAlignment="1">
      <alignment horizontal="center" vertical="center"/>
    </xf>
    <xf numFmtId="0" fontId="41" fillId="9" borderId="59" xfId="4" applyFont="1" applyFill="1" applyBorder="1" applyAlignment="1">
      <alignment horizontal="center" vertical="center"/>
    </xf>
    <xf numFmtId="0" fontId="36" fillId="0" borderId="11" xfId="7" applyFont="1" applyBorder="1" applyAlignment="1">
      <alignment horizontal="left"/>
    </xf>
    <xf numFmtId="0" fontId="41" fillId="10" borderId="37" xfId="4" applyFont="1" applyFill="1" applyBorder="1" applyAlignment="1">
      <alignment horizontal="center" vertical="center"/>
    </xf>
    <xf numFmtId="0" fontId="36" fillId="0" borderId="8" xfId="7" applyFont="1" applyBorder="1" applyAlignment="1">
      <alignment horizontal="left"/>
    </xf>
    <xf numFmtId="0" fontId="36" fillId="0" borderId="34" xfId="7" applyFont="1" applyBorder="1"/>
    <xf numFmtId="0" fontId="36" fillId="0" borderId="20" xfId="7" applyFont="1" applyBorder="1" applyAlignment="1">
      <alignment horizontal="center"/>
    </xf>
    <xf numFmtId="0" fontId="36" fillId="0" borderId="22" xfId="7" applyFont="1" applyBorder="1"/>
    <xf numFmtId="0" fontId="36" fillId="0" borderId="37" xfId="7" applyFont="1" applyBorder="1"/>
    <xf numFmtId="0" fontId="36" fillId="0" borderId="12" xfId="7" applyFont="1" applyBorder="1" applyAlignment="1">
      <alignment horizontal="center"/>
    </xf>
    <xf numFmtId="0" fontId="36" fillId="0" borderId="29" xfId="7" applyFont="1" applyBorder="1"/>
    <xf numFmtId="0" fontId="36" fillId="0" borderId="0" xfId="7" applyFont="1" applyAlignment="1">
      <alignment wrapText="1"/>
    </xf>
    <xf numFmtId="16" fontId="0" fillId="0" borderId="31" xfId="0" applyNumberFormat="1" applyBorder="1">
      <alignment vertical="center"/>
    </xf>
    <xf numFmtId="0" fontId="40" fillId="4" borderId="1" xfId="0" applyFont="1" applyFill="1" applyBorder="1" applyAlignment="1">
      <alignment horizontal="center" vertical="center"/>
    </xf>
    <xf numFmtId="0" fontId="4" fillId="3" borderId="2" xfId="0" applyFont="1" applyFill="1" applyBorder="1" applyAlignment="1">
      <alignment horizontal="center" vertical="center"/>
    </xf>
    <xf numFmtId="0" fontId="70" fillId="2" borderId="2" xfId="0" applyFont="1" applyFill="1" applyBorder="1" applyAlignment="1">
      <alignment horizontal="center" vertical="center"/>
    </xf>
    <xf numFmtId="0" fontId="72" fillId="16" borderId="2" xfId="0" applyFont="1" applyFill="1" applyBorder="1" applyAlignment="1">
      <alignment horizontal="center" vertical="center"/>
    </xf>
    <xf numFmtId="0" fontId="36" fillId="3" borderId="2" xfId="0" applyFont="1" applyFill="1" applyBorder="1" applyAlignment="1">
      <alignment horizontal="center" vertical="center"/>
    </xf>
    <xf numFmtId="0" fontId="68" fillId="3" borderId="2" xfId="0" applyFont="1" applyFill="1" applyBorder="1" applyAlignment="1">
      <alignment horizontal="center" vertical="center"/>
    </xf>
    <xf numFmtId="0" fontId="0" fillId="15" borderId="0" xfId="0" applyFill="1" applyBorder="1">
      <alignment vertical="center"/>
    </xf>
    <xf numFmtId="10" fontId="0" fillId="15" borderId="0" xfId="1" applyNumberFormat="1" applyFont="1" applyFill="1" applyAlignment="1">
      <alignment horizontal="center" vertical="center"/>
    </xf>
    <xf numFmtId="10" fontId="52" fillId="0" borderId="2" xfId="1" applyNumberFormat="1" applyFont="1" applyBorder="1" applyAlignment="1">
      <alignment horizontal="center" vertical="center"/>
    </xf>
    <xf numFmtId="10" fontId="52" fillId="15" borderId="2" xfId="1" applyNumberFormat="1" applyFont="1" applyFill="1" applyBorder="1" applyAlignment="1">
      <alignment horizontal="center" vertical="center"/>
    </xf>
    <xf numFmtId="0" fontId="40" fillId="7" borderId="2" xfId="0" applyFont="1" applyFill="1" applyBorder="1" applyAlignment="1">
      <alignment horizontal="center" vertical="center" wrapText="1"/>
    </xf>
    <xf numFmtId="0" fontId="73" fillId="0" borderId="0" xfId="0" applyFont="1" applyAlignment="1">
      <alignment horizontal="right" vertical="center"/>
    </xf>
    <xf numFmtId="0" fontId="74" fillId="0" borderId="0" xfId="0" applyFont="1" applyAlignment="1">
      <alignment horizontal="right" vertical="center"/>
    </xf>
    <xf numFmtId="0" fontId="75" fillId="0" borderId="0" xfId="0" applyFont="1" applyAlignment="1">
      <alignment horizontal="right" vertical="center"/>
    </xf>
    <xf numFmtId="0" fontId="76" fillId="0" borderId="0" xfId="0" applyFont="1" applyAlignment="1">
      <alignment horizontal="right" vertical="center"/>
    </xf>
    <xf numFmtId="0" fontId="24" fillId="0" borderId="0" xfId="0" applyFont="1" applyAlignment="1">
      <alignment horizontal="right" vertical="center"/>
    </xf>
    <xf numFmtId="0" fontId="36" fillId="4" borderId="2" xfId="0" applyFont="1" applyFill="1" applyBorder="1" applyAlignment="1">
      <alignment horizontal="center" vertical="center"/>
    </xf>
    <xf numFmtId="0" fontId="14" fillId="9" borderId="0" xfId="0" applyFont="1" applyFill="1" applyBorder="1" applyAlignment="1">
      <alignment horizontal="left" vertical="center"/>
    </xf>
    <xf numFmtId="0" fontId="0" fillId="9" borderId="0" xfId="0" applyFill="1" applyAlignment="1">
      <alignment horizontal="center" vertical="center"/>
    </xf>
    <xf numFmtId="0" fontId="74" fillId="15" borderId="0" xfId="0" applyFont="1" applyFill="1" applyAlignment="1">
      <alignment vertical="center" wrapText="1"/>
    </xf>
    <xf numFmtId="0" fontId="74" fillId="15" borderId="0" xfId="0" applyFont="1" applyFill="1" applyAlignment="1">
      <alignment horizontal="right" vertical="center"/>
    </xf>
    <xf numFmtId="10" fontId="52" fillId="0" borderId="0" xfId="1" applyNumberFormat="1" applyFont="1" applyBorder="1" applyAlignment="1">
      <alignment horizontal="center" vertical="center"/>
    </xf>
    <xf numFmtId="0" fontId="6" fillId="0" borderId="0" xfId="0" applyFont="1" applyAlignment="1">
      <alignment horizontal="right" vertical="center"/>
    </xf>
    <xf numFmtId="0" fontId="77" fillId="0" borderId="0" xfId="0" applyFont="1" applyAlignment="1">
      <alignment horizontal="right" vertical="center"/>
    </xf>
    <xf numFmtId="0" fontId="78" fillId="0" borderId="0" xfId="0" applyFont="1" applyAlignment="1">
      <alignment horizontal="right" vertical="center"/>
    </xf>
    <xf numFmtId="0" fontId="3" fillId="0" borderId="0" xfId="0" applyFont="1" applyAlignment="1">
      <alignment horizontal="right" vertical="center"/>
    </xf>
    <xf numFmtId="0" fontId="0" fillId="0" borderId="2" xfId="0" applyBorder="1" applyAlignment="1">
      <alignment vertical="center" wrapText="1"/>
    </xf>
    <xf numFmtId="16" fontId="0" fillId="5" borderId="2" xfId="0" applyNumberFormat="1" applyFill="1" applyBorder="1">
      <alignment vertical="center"/>
    </xf>
    <xf numFmtId="0" fontId="0" fillId="5" borderId="2" xfId="0" applyFill="1" applyBorder="1">
      <alignment vertical="center"/>
    </xf>
    <xf numFmtId="0" fontId="81" fillId="0" borderId="2" xfId="0" applyFont="1" applyFill="1" applyBorder="1">
      <alignment vertical="center"/>
    </xf>
    <xf numFmtId="0" fontId="0" fillId="0" borderId="6" xfId="0" applyFill="1" applyBorder="1">
      <alignment vertical="center"/>
    </xf>
    <xf numFmtId="0" fontId="81" fillId="0" borderId="2" xfId="0" applyFont="1" applyBorder="1">
      <alignment vertical="center"/>
    </xf>
    <xf numFmtId="0" fontId="0" fillId="5" borderId="2" xfId="0" applyFill="1" applyBorder="1" applyAlignment="1">
      <alignment vertical="center" wrapText="1"/>
    </xf>
    <xf numFmtId="0" fontId="0" fillId="0" borderId="2" xfId="0" applyBorder="1" applyAlignment="1">
      <alignment horizontal="center" vertical="center" wrapText="1"/>
    </xf>
    <xf numFmtId="0" fontId="81" fillId="0" borderId="2" xfId="0" applyFont="1" applyBorder="1" applyAlignment="1">
      <alignment vertical="center" wrapText="1"/>
    </xf>
    <xf numFmtId="0" fontId="0" fillId="0" borderId="0" xfId="0" applyFill="1" applyAlignment="1">
      <alignment horizontal="center" vertical="center"/>
    </xf>
    <xf numFmtId="16" fontId="0" fillId="0" borderId="0" xfId="0" applyNumberFormat="1">
      <alignment vertical="center"/>
    </xf>
    <xf numFmtId="0" fontId="3" fillId="0" borderId="0" xfId="0" applyFont="1" applyAlignment="1">
      <alignment horizontal="center" vertical="center"/>
    </xf>
    <xf numFmtId="0" fontId="82" fillId="0" borderId="0" xfId="0" applyFont="1" applyAlignment="1">
      <alignment horizontal="center" vertical="center"/>
    </xf>
    <xf numFmtId="0" fontId="82" fillId="0" borderId="0" xfId="0" applyFont="1">
      <alignment vertical="center"/>
    </xf>
    <xf numFmtId="0" fontId="0" fillId="0" borderId="3" xfId="0" applyFill="1" applyBorder="1">
      <alignment vertical="center"/>
    </xf>
    <xf numFmtId="0" fontId="81" fillId="0" borderId="3" xfId="0" applyFont="1" applyFill="1" applyBorder="1">
      <alignment vertical="center"/>
    </xf>
    <xf numFmtId="0" fontId="54" fillId="0" borderId="36" xfId="0" applyFont="1" applyFill="1" applyBorder="1">
      <alignment vertical="center"/>
    </xf>
    <xf numFmtId="16" fontId="0" fillId="0" borderId="36" xfId="0" applyNumberFormat="1" applyBorder="1">
      <alignment vertical="center"/>
    </xf>
    <xf numFmtId="0" fontId="34" fillId="17" borderId="40" xfId="0" applyFont="1" applyFill="1" applyBorder="1" applyAlignment="1">
      <alignment horizontal="center" vertical="center"/>
    </xf>
    <xf numFmtId="0" fontId="35" fillId="17" borderId="2" xfId="0" applyFont="1" applyFill="1" applyBorder="1" applyAlignment="1">
      <alignment horizontal="center" vertical="center"/>
    </xf>
    <xf numFmtId="0" fontId="34" fillId="17" borderId="3" xfId="0" applyFont="1" applyFill="1" applyBorder="1" applyAlignment="1">
      <alignment horizontal="center" vertical="center"/>
    </xf>
    <xf numFmtId="0" fontId="3" fillId="9" borderId="0" xfId="3" applyFont="1" applyFill="1"/>
    <xf numFmtId="0" fontId="84" fillId="3" borderId="2" xfId="3" applyFont="1" applyFill="1" applyBorder="1" applyAlignment="1">
      <alignment horizontal="center" vertical="center" wrapText="1"/>
    </xf>
    <xf numFmtId="0" fontId="85" fillId="9" borderId="0" xfId="3" applyFont="1" applyFill="1" applyBorder="1" applyAlignment="1">
      <alignment wrapText="1"/>
    </xf>
    <xf numFmtId="0" fontId="40" fillId="7" borderId="2" xfId="3" applyFont="1" applyFill="1" applyBorder="1" applyAlignment="1">
      <alignment horizontal="center" vertical="center" wrapText="1"/>
    </xf>
    <xf numFmtId="0" fontId="3" fillId="3" borderId="2" xfId="3" applyFont="1" applyFill="1" applyBorder="1" applyAlignment="1">
      <alignment horizontal="center" vertical="center" wrapText="1"/>
    </xf>
    <xf numFmtId="0" fontId="86" fillId="8" borderId="35" xfId="0" applyFont="1" applyFill="1" applyBorder="1" applyAlignment="1">
      <alignment horizontal="center" vertical="top" wrapText="1"/>
    </xf>
    <xf numFmtId="0" fontId="86" fillId="8" borderId="51" xfId="0" applyFont="1" applyFill="1" applyBorder="1" applyAlignment="1">
      <alignment horizontal="center" vertical="top" wrapText="1"/>
    </xf>
    <xf numFmtId="0" fontId="87" fillId="2" borderId="1" xfId="0" applyFont="1" applyFill="1" applyBorder="1" applyAlignment="1">
      <alignment horizontal="left" vertical="center"/>
    </xf>
    <xf numFmtId="0" fontId="81" fillId="0" borderId="2" xfId="0" applyFont="1" applyFill="1" applyBorder="1" applyAlignment="1">
      <alignment vertical="center" wrapText="1"/>
    </xf>
    <xf numFmtId="0" fontId="34" fillId="0" borderId="36" xfId="0" applyFont="1" applyBorder="1" applyAlignment="1">
      <alignment horizontal="center" vertical="center"/>
    </xf>
    <xf numFmtId="0" fontId="0" fillId="0" borderId="2" xfId="0" applyBorder="1" applyAlignment="1">
      <alignment horizontal="center" vertical="center"/>
    </xf>
    <xf numFmtId="0" fontId="0" fillId="0" borderId="0" xfId="0" quotePrefix="1">
      <alignment vertical="center"/>
    </xf>
    <xf numFmtId="16" fontId="0" fillId="10" borderId="2" xfId="0" applyNumberFormat="1" applyFill="1" applyBorder="1">
      <alignment vertical="center"/>
    </xf>
    <xf numFmtId="0" fontId="0" fillId="10" borderId="2" xfId="0" applyFill="1" applyBorder="1">
      <alignment vertical="center"/>
    </xf>
    <xf numFmtId="0" fontId="15" fillId="10" borderId="2" xfId="0" applyFont="1" applyFill="1" applyBorder="1">
      <alignment vertical="center"/>
    </xf>
    <xf numFmtId="15" fontId="0" fillId="0" borderId="2" xfId="0" applyNumberFormat="1" applyBorder="1">
      <alignment vertical="center"/>
    </xf>
    <xf numFmtId="10" fontId="0" fillId="0" borderId="0" xfId="0" applyNumberFormat="1">
      <alignment vertical="center"/>
    </xf>
    <xf numFmtId="0" fontId="0" fillId="0" borderId="2" xfId="0" applyFill="1" applyBorder="1" applyAlignment="1">
      <alignment horizontal="left" vertical="center"/>
    </xf>
    <xf numFmtId="0" fontId="54" fillId="0" borderId="2" xfId="0" applyFont="1" applyFill="1" applyBorder="1" applyAlignment="1">
      <alignment horizontal="left" vertical="center"/>
    </xf>
    <xf numFmtId="16" fontId="0" fillId="0" borderId="2" xfId="0" applyNumberFormat="1" applyBorder="1" applyAlignment="1">
      <alignment horizontal="right" vertical="center"/>
    </xf>
    <xf numFmtId="0" fontId="81" fillId="0" borderId="2" xfId="0" applyFont="1" applyFill="1" applyBorder="1" applyAlignment="1">
      <alignment horizontal="left" vertical="center"/>
    </xf>
    <xf numFmtId="0" fontId="54" fillId="0" borderId="3" xfId="0" applyFont="1" applyFill="1" applyBorder="1">
      <alignment vertical="center"/>
    </xf>
    <xf numFmtId="0" fontId="13" fillId="2" borderId="36" xfId="0" applyFont="1" applyFill="1" applyBorder="1" applyAlignment="1">
      <alignment horizontal="center" vertical="center"/>
    </xf>
    <xf numFmtId="0" fontId="13" fillId="3" borderId="36" xfId="0" applyFont="1" applyFill="1" applyBorder="1" applyAlignment="1">
      <alignment horizontal="center" vertical="center"/>
    </xf>
    <xf numFmtId="0" fontId="4" fillId="4" borderId="36" xfId="0" applyFont="1" applyFill="1" applyBorder="1" applyAlignment="1">
      <alignment horizontal="center" vertical="center"/>
    </xf>
    <xf numFmtId="0" fontId="60" fillId="0" borderId="37" xfId="0" applyFont="1" applyFill="1" applyBorder="1" applyAlignment="1">
      <alignment horizontal="center" vertical="center"/>
    </xf>
    <xf numFmtId="0" fontId="13" fillId="2" borderId="37" xfId="0" applyFont="1" applyFill="1" applyBorder="1" applyAlignment="1">
      <alignment horizontal="center" vertical="center"/>
    </xf>
    <xf numFmtId="0" fontId="13" fillId="3" borderId="37" xfId="0" applyFont="1" applyFill="1" applyBorder="1" applyAlignment="1">
      <alignment horizontal="center" vertical="center"/>
    </xf>
    <xf numFmtId="0" fontId="13" fillId="2" borderId="40" xfId="0" applyFont="1" applyFill="1" applyBorder="1" applyAlignment="1">
      <alignment horizontal="center" vertical="center"/>
    </xf>
    <xf numFmtId="0" fontId="4" fillId="4" borderId="40" xfId="0" applyFont="1" applyFill="1" applyBorder="1" applyAlignment="1">
      <alignment horizontal="center" vertical="center"/>
    </xf>
    <xf numFmtId="0" fontId="62" fillId="3" borderId="37" xfId="0" applyFont="1" applyFill="1" applyBorder="1" applyAlignment="1">
      <alignment horizontal="center" vertical="center"/>
    </xf>
    <xf numFmtId="0" fontId="4" fillId="4" borderId="37" xfId="0" applyFont="1" applyFill="1" applyBorder="1" applyAlignment="1">
      <alignment horizontal="center" vertical="center"/>
    </xf>
    <xf numFmtId="0" fontId="68" fillId="2" borderId="37" xfId="0" applyFont="1" applyFill="1" applyBorder="1" applyAlignment="1">
      <alignment horizontal="center" vertical="center"/>
    </xf>
    <xf numFmtId="0" fontId="72" fillId="16" borderId="36" xfId="0" applyFont="1" applyFill="1" applyBorder="1" applyAlignment="1">
      <alignment horizontal="center" vertical="center"/>
    </xf>
    <xf numFmtId="0" fontId="5" fillId="0" borderId="61" xfId="0" applyFont="1" applyBorder="1" applyAlignment="1">
      <alignment horizontal="center" vertical="center"/>
    </xf>
    <xf numFmtId="0" fontId="64" fillId="3" borderId="36" xfId="0" applyFont="1" applyFill="1" applyBorder="1" applyAlignment="1">
      <alignment horizontal="center" vertical="center"/>
    </xf>
    <xf numFmtId="0" fontId="62" fillId="2" borderId="37" xfId="0" applyFont="1" applyFill="1" applyBorder="1" applyAlignment="1">
      <alignment horizontal="center" vertical="center"/>
    </xf>
    <xf numFmtId="0" fontId="60" fillId="0" borderId="39" xfId="0" applyFont="1" applyFill="1" applyBorder="1" applyAlignment="1">
      <alignment horizontal="center" vertical="center"/>
    </xf>
    <xf numFmtId="0" fontId="13" fillId="2" borderId="39" xfId="0" applyFont="1" applyFill="1" applyBorder="1" applyAlignment="1">
      <alignment horizontal="center" vertical="center"/>
    </xf>
    <xf numFmtId="0" fontId="4" fillId="3" borderId="36" xfId="0" applyFont="1" applyFill="1" applyBorder="1" applyAlignment="1">
      <alignment horizontal="center" vertical="center"/>
    </xf>
    <xf numFmtId="0" fontId="4" fillId="4" borderId="3" xfId="0" applyFont="1" applyFill="1" applyBorder="1" applyAlignment="1">
      <alignment horizontal="center" vertical="center"/>
    </xf>
    <xf numFmtId="0" fontId="13" fillId="3" borderId="40" xfId="0" applyFont="1" applyFill="1" applyBorder="1" applyAlignment="1">
      <alignment horizontal="center" vertical="center"/>
    </xf>
    <xf numFmtId="0" fontId="13" fillId="2" borderId="60" xfId="0" applyFont="1" applyFill="1" applyBorder="1" applyAlignment="1">
      <alignment horizontal="center" vertical="center"/>
    </xf>
    <xf numFmtId="0" fontId="60" fillId="0" borderId="60" xfId="0" applyFont="1" applyFill="1" applyBorder="1" applyAlignment="1">
      <alignment horizontal="center" vertical="center"/>
    </xf>
    <xf numFmtId="0" fontId="64" fillId="4" borderId="37" xfId="0" applyFont="1" applyFill="1" applyBorder="1" applyAlignment="1">
      <alignment horizontal="center" vertical="center"/>
    </xf>
    <xf numFmtId="0" fontId="64" fillId="4" borderId="40" xfId="0" applyFont="1" applyFill="1" applyBorder="1" applyAlignment="1">
      <alignment horizontal="center" vertical="center"/>
    </xf>
    <xf numFmtId="0" fontId="68" fillId="3" borderId="37" xfId="0" applyFont="1" applyFill="1" applyBorder="1" applyAlignment="1">
      <alignment horizontal="center" vertical="center"/>
    </xf>
    <xf numFmtId="0" fontId="64" fillId="4" borderId="60" xfId="0" applyFont="1" applyFill="1" applyBorder="1" applyAlignment="1">
      <alignment horizontal="center" vertical="center"/>
    </xf>
    <xf numFmtId="0" fontId="4" fillId="4" borderId="60" xfId="0" applyFont="1" applyFill="1" applyBorder="1" applyAlignment="1">
      <alignment horizontal="center" vertical="center"/>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36" xfId="0" applyBorder="1" applyAlignment="1">
      <alignment horizontal="center" vertical="center"/>
    </xf>
    <xf numFmtId="0" fontId="0" fillId="0" borderId="31" xfId="0" applyBorder="1" applyAlignment="1">
      <alignment horizontal="center" vertical="center"/>
    </xf>
    <xf numFmtId="0" fontId="0" fillId="10" borderId="2" xfId="0" applyFill="1" applyBorder="1" applyAlignment="1">
      <alignment horizontal="center" vertical="center"/>
    </xf>
    <xf numFmtId="0" fontId="36" fillId="0" borderId="2" xfId="0" applyFont="1" applyBorder="1" applyAlignment="1">
      <alignment horizontal="center" vertical="center"/>
    </xf>
    <xf numFmtId="0" fontId="36" fillId="5" borderId="2" xfId="0" applyFont="1" applyFill="1" applyBorder="1" applyAlignment="1">
      <alignment horizontal="center" vertical="center" wrapText="1"/>
    </xf>
    <xf numFmtId="0" fontId="34" fillId="0" borderId="3" xfId="0" applyFont="1" applyBorder="1" applyAlignment="1">
      <alignment horizontal="center" vertical="center"/>
    </xf>
    <xf numFmtId="0" fontId="39" fillId="0" borderId="33" xfId="2" applyFont="1" applyFill="1" applyBorder="1" applyAlignment="1">
      <alignment horizontal="center" vertical="center"/>
    </xf>
    <xf numFmtId="0" fontId="79" fillId="8" borderId="0" xfId="0" applyFont="1" applyFill="1" applyBorder="1" applyAlignment="1">
      <alignment horizontal="center" vertical="top" wrapText="1"/>
    </xf>
    <xf numFmtId="0" fontId="12" fillId="8" borderId="0" xfId="0" applyFont="1" applyFill="1" applyBorder="1" applyAlignment="1">
      <alignment horizontal="center" vertical="top" wrapText="1"/>
    </xf>
    <xf numFmtId="0" fontId="34" fillId="0" borderId="3" xfId="0" applyFont="1" applyBorder="1" applyAlignment="1">
      <alignment horizontal="center" vertical="center"/>
    </xf>
    <xf numFmtId="0" fontId="60" fillId="0" borderId="35" xfId="0" applyFont="1" applyFill="1" applyBorder="1" applyAlignment="1">
      <alignment horizontal="center" vertical="center"/>
    </xf>
    <xf numFmtId="0" fontId="5" fillId="0" borderId="16" xfId="0" applyFont="1" applyBorder="1" applyAlignment="1">
      <alignment horizontal="center" vertical="center"/>
    </xf>
    <xf numFmtId="0" fontId="58" fillId="9" borderId="65" xfId="0" applyFont="1" applyFill="1" applyBorder="1">
      <alignment vertical="center"/>
    </xf>
    <xf numFmtId="0" fontId="67" fillId="0" borderId="33" xfId="0" applyFont="1" applyBorder="1" applyAlignment="1">
      <alignment horizontal="center" vertical="center" wrapText="1"/>
    </xf>
    <xf numFmtId="0" fontId="5" fillId="0" borderId="41" xfId="0" applyFont="1" applyBorder="1" applyAlignment="1">
      <alignment horizontal="center" vertical="center"/>
    </xf>
    <xf numFmtId="0" fontId="5" fillId="0" borderId="64" xfId="0" applyFont="1" applyBorder="1" applyAlignment="1">
      <alignment horizontal="center" vertical="center"/>
    </xf>
    <xf numFmtId="0" fontId="58" fillId="9" borderId="29" xfId="0" applyFont="1" applyFill="1" applyBorder="1">
      <alignment vertical="center"/>
    </xf>
    <xf numFmtId="0" fontId="5" fillId="0" borderId="31" xfId="0" applyFont="1" applyBorder="1" applyAlignment="1">
      <alignment horizontal="center" vertical="center"/>
    </xf>
    <xf numFmtId="0" fontId="58" fillId="9" borderId="63" xfId="0" applyFont="1" applyFill="1" applyBorder="1">
      <alignment vertical="center"/>
    </xf>
    <xf numFmtId="0" fontId="0" fillId="4" borderId="4" xfId="0" applyFont="1" applyFill="1" applyBorder="1" applyAlignment="1">
      <alignment horizontal="center" vertical="center"/>
    </xf>
    <xf numFmtId="0" fontId="34" fillId="0" borderId="3" xfId="0" applyFont="1" applyFill="1" applyBorder="1" applyAlignment="1">
      <alignment horizontal="center" vertical="center"/>
    </xf>
    <xf numFmtId="0" fontId="81" fillId="0" borderId="33" xfId="0" applyFont="1" applyFill="1" applyBorder="1" applyAlignment="1">
      <alignment horizontal="left" vertical="center"/>
    </xf>
    <xf numFmtId="16" fontId="0" fillId="0" borderId="40" xfId="0" applyNumberFormat="1" applyBorder="1">
      <alignment vertical="center"/>
    </xf>
    <xf numFmtId="0" fontId="0" fillId="0" borderId="40" xfId="0" applyBorder="1" applyAlignment="1">
      <alignment horizontal="center" vertical="center"/>
    </xf>
    <xf numFmtId="0" fontId="0" fillId="0" borderId="40" xfId="0" applyFill="1" applyBorder="1">
      <alignment vertical="center"/>
    </xf>
    <xf numFmtId="0" fontId="38" fillId="3" borderId="2" xfId="2" quotePrefix="1" applyFont="1" applyFill="1" applyBorder="1" applyAlignment="1">
      <alignment horizontal="center" vertical="center"/>
    </xf>
    <xf numFmtId="0" fontId="13" fillId="0" borderId="40" xfId="0" applyFont="1" applyFill="1" applyBorder="1" applyAlignment="1">
      <alignment horizontal="center" vertical="center"/>
    </xf>
    <xf numFmtId="0" fontId="15" fillId="0" borderId="2" xfId="0" applyFont="1" applyFill="1" applyBorder="1" applyAlignment="1">
      <alignment horizontal="left" vertical="center"/>
    </xf>
    <xf numFmtId="49" fontId="13" fillId="6" borderId="37" xfId="0" applyNumberFormat="1" applyFont="1" applyFill="1" applyBorder="1" applyAlignment="1">
      <alignment horizontal="center" vertical="center"/>
    </xf>
    <xf numFmtId="0" fontId="90" fillId="0" borderId="2" xfId="0" applyFont="1" applyFill="1" applyBorder="1" applyAlignment="1">
      <alignment horizontal="left" vertical="center"/>
    </xf>
    <xf numFmtId="49" fontId="63" fillId="6" borderId="2" xfId="0" applyNumberFormat="1" applyFont="1" applyFill="1" applyBorder="1" applyAlignment="1">
      <alignment horizontal="center" vertical="center"/>
    </xf>
    <xf numFmtId="0" fontId="90" fillId="0" borderId="2" xfId="0" applyFont="1" applyBorder="1">
      <alignment vertical="center"/>
    </xf>
    <xf numFmtId="0" fontId="68" fillId="2" borderId="35" xfId="0" applyFont="1" applyFill="1" applyBorder="1" applyAlignment="1">
      <alignment horizontal="center" vertical="center"/>
    </xf>
    <xf numFmtId="0" fontId="82" fillId="0" borderId="2" xfId="0" applyFont="1" applyFill="1" applyBorder="1" applyAlignment="1">
      <alignment horizontal="left" vertical="center"/>
    </xf>
    <xf numFmtId="0" fontId="40" fillId="2" borderId="2" xfId="0" applyFont="1" applyFill="1" applyBorder="1" applyAlignment="1">
      <alignment horizontal="center" vertical="center"/>
    </xf>
    <xf numFmtId="0" fontId="13" fillId="6" borderId="2" xfId="0" quotePrefix="1" applyFont="1" applyFill="1" applyBorder="1" applyAlignment="1">
      <alignment horizontal="center" vertical="center"/>
    </xf>
    <xf numFmtId="0" fontId="64" fillId="0" borderId="0" xfId="0" applyFont="1" applyFill="1" applyBorder="1">
      <alignment vertical="center"/>
    </xf>
    <xf numFmtId="0" fontId="91" fillId="0" borderId="0" xfId="0" applyFont="1" applyFill="1">
      <alignment vertical="center"/>
    </xf>
    <xf numFmtId="0" fontId="91" fillId="0" borderId="0" xfId="0" applyFont="1" applyFill="1" applyAlignment="1">
      <alignment horizontal="center" vertical="center"/>
    </xf>
    <xf numFmtId="0" fontId="91" fillId="0" borderId="0" xfId="0" applyFont="1" applyFill="1" applyBorder="1">
      <alignment vertical="center"/>
    </xf>
    <xf numFmtId="0" fontId="62" fillId="0" borderId="0" xfId="0" applyFont="1" applyFill="1" applyBorder="1" applyAlignment="1">
      <alignment horizontal="center" vertical="center"/>
    </xf>
    <xf numFmtId="0" fontId="72" fillId="16" borderId="3" xfId="0" applyFont="1" applyFill="1" applyBorder="1" applyAlignment="1">
      <alignment horizontal="center" vertical="center"/>
    </xf>
    <xf numFmtId="0" fontId="91" fillId="9" borderId="0" xfId="0" applyFont="1" applyFill="1">
      <alignment vertical="center"/>
    </xf>
    <xf numFmtId="0" fontId="64" fillId="9" borderId="0" xfId="0" applyFont="1" applyFill="1" applyBorder="1">
      <alignment vertical="center"/>
    </xf>
    <xf numFmtId="0" fontId="91" fillId="9" borderId="0" xfId="0" applyFont="1" applyFill="1" applyAlignment="1">
      <alignment horizontal="center" vertical="center"/>
    </xf>
    <xf numFmtId="0" fontId="91" fillId="9" borderId="0" xfId="0" applyFont="1" applyFill="1" applyBorder="1">
      <alignment vertical="center"/>
    </xf>
    <xf numFmtId="0" fontId="62" fillId="9" borderId="0" xfId="0" applyFont="1" applyFill="1" applyBorder="1" applyAlignment="1">
      <alignment horizontal="center" vertical="center"/>
    </xf>
    <xf numFmtId="0" fontId="60" fillId="6" borderId="37" xfId="0" quotePrefix="1" applyFont="1" applyFill="1" applyBorder="1" applyAlignment="1">
      <alignment horizontal="center" vertical="center"/>
    </xf>
    <xf numFmtId="0" fontId="62" fillId="6" borderId="37" xfId="0" quotePrefix="1" applyFont="1" applyFill="1" applyBorder="1" applyAlignment="1">
      <alignment horizontal="center" vertical="center"/>
    </xf>
    <xf numFmtId="0" fontId="15" fillId="0" borderId="2" xfId="0" applyFont="1" applyFill="1" applyBorder="1" applyAlignment="1">
      <alignment horizontal="left" vertical="center" wrapText="1"/>
    </xf>
    <xf numFmtId="0" fontId="94" fillId="0" borderId="2" xfId="0" applyFont="1" applyFill="1" applyBorder="1" applyAlignment="1">
      <alignment horizontal="left" vertical="center" wrapText="1"/>
    </xf>
    <xf numFmtId="0" fontId="81" fillId="0" borderId="2" xfId="0" applyFont="1" applyFill="1" applyBorder="1" applyAlignment="1">
      <alignment horizontal="left" vertical="center" wrapText="1"/>
    </xf>
    <xf numFmtId="0" fontId="60" fillId="0" borderId="40" xfId="0" applyFont="1" applyFill="1" applyBorder="1" applyAlignment="1">
      <alignment horizontal="center" vertical="center"/>
    </xf>
    <xf numFmtId="0" fontId="60" fillId="0" borderId="3" xfId="0" applyFont="1" applyFill="1" applyBorder="1" applyAlignment="1">
      <alignment horizontal="center" vertical="center"/>
    </xf>
    <xf numFmtId="0" fontId="60" fillId="0" borderId="36" xfId="0" applyFont="1" applyFill="1" applyBorder="1" applyAlignment="1">
      <alignment horizontal="center" vertical="center"/>
    </xf>
    <xf numFmtId="0" fontId="68" fillId="6" borderId="35" xfId="0" quotePrefix="1" applyFont="1" applyFill="1" applyBorder="1" applyAlignment="1">
      <alignment horizontal="center" vertical="center"/>
    </xf>
    <xf numFmtId="0" fontId="61" fillId="6" borderId="2" xfId="0" quotePrefix="1" applyFont="1" applyFill="1" applyBorder="1" applyAlignment="1">
      <alignment horizontal="center" vertical="center"/>
    </xf>
    <xf numFmtId="0" fontId="61" fillId="6" borderId="37" xfId="0" quotePrefix="1" applyFont="1" applyFill="1" applyBorder="1" applyAlignment="1">
      <alignment horizontal="center" vertical="center"/>
    </xf>
    <xf numFmtId="0" fontId="37" fillId="6" borderId="37" xfId="0" quotePrefix="1" applyFont="1" applyFill="1" applyBorder="1" applyAlignment="1">
      <alignment horizontal="center" vertical="center"/>
    </xf>
    <xf numFmtId="0" fontId="61" fillId="6" borderId="60" xfId="0" quotePrefix="1" applyFont="1" applyFill="1" applyBorder="1" applyAlignment="1">
      <alignment horizontal="center" vertical="center"/>
    </xf>
    <xf numFmtId="0" fontId="13" fillId="2" borderId="2" xfId="0" quotePrefix="1" applyFont="1" applyFill="1" applyBorder="1" applyAlignment="1">
      <alignment horizontal="center" vertical="center" wrapText="1"/>
    </xf>
    <xf numFmtId="0" fontId="13" fillId="2" borderId="37" xfId="0" quotePrefix="1" applyFont="1" applyFill="1" applyBorder="1" applyAlignment="1">
      <alignment horizontal="center" vertical="center" wrapText="1"/>
    </xf>
    <xf numFmtId="0" fontId="13" fillId="4" borderId="40" xfId="0" applyFont="1" applyFill="1" applyBorder="1" applyAlignment="1">
      <alignment horizontal="center" vertical="center"/>
    </xf>
    <xf numFmtId="0" fontId="96" fillId="16" borderId="36" xfId="0" quotePrefix="1" applyFont="1" applyFill="1" applyBorder="1" applyAlignment="1">
      <alignment horizontal="center" vertical="center"/>
    </xf>
    <xf numFmtId="0" fontId="96" fillId="16" borderId="36" xfId="0" quotePrefix="1" applyFont="1" applyFill="1" applyBorder="1" applyAlignment="1">
      <alignment horizontal="center" vertical="center" wrapText="1"/>
    </xf>
    <xf numFmtId="0" fontId="58" fillId="0" borderId="70" xfId="0" applyFont="1" applyBorder="1">
      <alignment vertical="center"/>
    </xf>
    <xf numFmtId="0" fontId="58" fillId="0" borderId="71" xfId="0" applyFont="1" applyBorder="1">
      <alignment vertical="center"/>
    </xf>
    <xf numFmtId="0" fontId="58" fillId="0" borderId="65" xfId="0" applyFont="1" applyBorder="1">
      <alignment vertical="center"/>
    </xf>
    <xf numFmtId="0" fontId="58" fillId="0" borderId="72" xfId="0" applyFont="1" applyBorder="1">
      <alignment vertical="center"/>
    </xf>
    <xf numFmtId="0" fontId="58" fillId="0" borderId="73" xfId="0" applyFont="1" applyBorder="1">
      <alignment vertical="center"/>
    </xf>
    <xf numFmtId="0" fontId="13" fillId="2" borderId="2" xfId="0" applyFont="1" applyFill="1" applyBorder="1" applyAlignment="1">
      <alignment horizontal="center" vertical="center" wrapText="1"/>
    </xf>
    <xf numFmtId="16" fontId="13" fillId="2" borderId="2" xfId="0" quotePrefix="1" applyNumberFormat="1" applyFont="1" applyFill="1" applyBorder="1" applyAlignment="1">
      <alignment horizontal="center" vertical="center" wrapText="1"/>
    </xf>
    <xf numFmtId="0" fontId="39" fillId="0" borderId="33" xfId="2" applyFont="1" applyFill="1" applyBorder="1" applyAlignment="1">
      <alignment horizontal="center" vertical="center"/>
    </xf>
    <xf numFmtId="0" fontId="9" fillId="8" borderId="34" xfId="0" applyFont="1" applyFill="1" applyBorder="1" applyAlignment="1">
      <alignment horizontal="center" vertical="center" wrapText="1"/>
    </xf>
    <xf numFmtId="0" fontId="9" fillId="8" borderId="76" xfId="0" applyFont="1" applyFill="1" applyBorder="1" applyAlignment="1">
      <alignment horizontal="center" vertical="center" wrapText="1"/>
    </xf>
    <xf numFmtId="0" fontId="9" fillId="8" borderId="34" xfId="0" applyFont="1" applyFill="1" applyBorder="1" applyAlignment="1">
      <alignment horizontal="center" vertical="top" wrapText="1"/>
    </xf>
    <xf numFmtId="0" fontId="0" fillId="0" borderId="0" xfId="0" applyAlignment="1">
      <alignment vertical="center"/>
    </xf>
    <xf numFmtId="0" fontId="68" fillId="2" borderId="2" xfId="0" applyFont="1" applyFill="1" applyBorder="1" applyAlignment="1">
      <alignment horizontal="center" vertical="center"/>
    </xf>
    <xf numFmtId="0" fontId="13" fillId="0" borderId="22" xfId="0" applyFont="1" applyFill="1" applyBorder="1" applyAlignment="1">
      <alignment horizontal="center" vertical="center"/>
    </xf>
    <xf numFmtId="0" fontId="13" fillId="0" borderId="26" xfId="0" applyFont="1" applyFill="1" applyBorder="1" applyAlignment="1">
      <alignment horizontal="center" vertical="center"/>
    </xf>
    <xf numFmtId="0" fontId="13" fillId="0" borderId="23" xfId="0" applyFont="1" applyBorder="1" applyAlignment="1">
      <alignment horizontal="center" vertical="center"/>
    </xf>
    <xf numFmtId="0" fontId="58" fillId="0" borderId="68" xfId="0" applyFont="1" applyBorder="1">
      <alignment vertical="center"/>
    </xf>
    <xf numFmtId="0" fontId="58" fillId="0" borderId="56" xfId="0" applyFont="1" applyBorder="1">
      <alignment vertical="center"/>
    </xf>
    <xf numFmtId="0" fontId="58" fillId="9" borderId="56" xfId="0" applyFont="1" applyFill="1" applyBorder="1">
      <alignment vertical="center"/>
    </xf>
    <xf numFmtId="0" fontId="58" fillId="0" borderId="55" xfId="0" applyFont="1" applyBorder="1">
      <alignment vertical="center"/>
    </xf>
    <xf numFmtId="0" fontId="58" fillId="0" borderId="21" xfId="0" applyFont="1" applyFill="1" applyBorder="1">
      <alignment vertical="center"/>
    </xf>
    <xf numFmtId="0" fontId="58" fillId="0" borderId="55" xfId="0" applyFont="1" applyFill="1" applyBorder="1">
      <alignment vertical="center"/>
    </xf>
    <xf numFmtId="0" fontId="58" fillId="0" borderId="69" xfId="0" applyFont="1" applyFill="1" applyBorder="1">
      <alignment vertical="center"/>
    </xf>
    <xf numFmtId="0" fontId="58" fillId="0" borderId="77" xfId="0" applyFont="1" applyBorder="1">
      <alignment vertical="center"/>
    </xf>
    <xf numFmtId="0" fontId="58" fillId="0" borderId="69" xfId="0" applyFont="1" applyBorder="1">
      <alignment vertical="center"/>
    </xf>
    <xf numFmtId="0" fontId="58" fillId="0" borderId="54" xfId="0" applyFont="1" applyBorder="1">
      <alignment vertical="center"/>
    </xf>
    <xf numFmtId="0" fontId="58" fillId="0" borderId="78" xfId="0" applyFont="1" applyBorder="1">
      <alignment vertical="center"/>
    </xf>
    <xf numFmtId="0" fontId="58" fillId="0" borderId="4" xfId="0" applyFont="1" applyBorder="1">
      <alignment vertical="center"/>
    </xf>
    <xf numFmtId="0" fontId="58" fillId="0" borderId="68" xfId="0" applyFont="1" applyFill="1" applyBorder="1">
      <alignment vertical="center"/>
    </xf>
    <xf numFmtId="0" fontId="58" fillId="0" borderId="21" xfId="0" applyFont="1" applyBorder="1">
      <alignment vertical="center"/>
    </xf>
    <xf numFmtId="0" fontId="92" fillId="0" borderId="45" xfId="0" applyFont="1" applyFill="1" applyBorder="1">
      <alignment vertical="center"/>
    </xf>
    <xf numFmtId="0" fontId="92" fillId="0" borderId="66" xfId="0" applyFont="1" applyFill="1" applyBorder="1">
      <alignment vertical="center"/>
    </xf>
    <xf numFmtId="0" fontId="92" fillId="0" borderId="66" xfId="0" applyFont="1" applyFill="1" applyBorder="1" applyAlignment="1">
      <alignment vertical="center" wrapText="1"/>
    </xf>
    <xf numFmtId="0" fontId="92" fillId="9" borderId="66" xfId="0" applyFont="1" applyFill="1" applyBorder="1">
      <alignment vertical="center"/>
    </xf>
    <xf numFmtId="0" fontId="58" fillId="0" borderId="25" xfId="0" applyFont="1" applyBorder="1">
      <alignment vertical="center"/>
    </xf>
    <xf numFmtId="0" fontId="58" fillId="0" borderId="25" xfId="0" applyFont="1" applyFill="1" applyBorder="1">
      <alignment vertical="center"/>
    </xf>
    <xf numFmtId="0" fontId="58" fillId="0" borderId="56" xfId="0" applyFont="1" applyFill="1" applyBorder="1">
      <alignment vertical="center"/>
    </xf>
    <xf numFmtId="0" fontId="58" fillId="9" borderId="55" xfId="0" applyFont="1" applyFill="1" applyBorder="1">
      <alignment vertical="center"/>
    </xf>
    <xf numFmtId="0" fontId="58" fillId="0" borderId="15" xfId="0" applyFont="1" applyBorder="1">
      <alignment vertical="center"/>
    </xf>
    <xf numFmtId="0" fontId="58" fillId="0" borderId="0" xfId="0" applyFont="1" applyBorder="1">
      <alignment vertical="center"/>
    </xf>
    <xf numFmtId="0" fontId="58" fillId="0" borderId="31" xfId="0" applyFont="1" applyBorder="1">
      <alignment vertical="center"/>
    </xf>
    <xf numFmtId="0" fontId="58" fillId="0" borderId="49" xfId="0" applyFont="1" applyBorder="1">
      <alignment vertical="center"/>
    </xf>
    <xf numFmtId="0" fontId="58" fillId="0" borderId="32" xfId="0" applyFont="1" applyBorder="1">
      <alignment vertical="center"/>
    </xf>
    <xf numFmtId="0" fontId="58" fillId="0" borderId="43" xfId="0" applyFont="1" applyFill="1" applyBorder="1">
      <alignment vertical="center"/>
    </xf>
    <xf numFmtId="0" fontId="58" fillId="9" borderId="69" xfId="0" applyFont="1" applyFill="1" applyBorder="1">
      <alignment vertical="center"/>
    </xf>
    <xf numFmtId="0" fontId="58" fillId="9" borderId="54" xfId="0" applyFont="1" applyFill="1" applyBorder="1">
      <alignment vertical="center"/>
    </xf>
    <xf numFmtId="0" fontId="58" fillId="0" borderId="78" xfId="0" applyFont="1" applyFill="1" applyBorder="1">
      <alignment vertical="center"/>
    </xf>
    <xf numFmtId="0" fontId="58" fillId="9" borderId="78" xfId="0" applyFont="1" applyFill="1" applyBorder="1">
      <alignment vertical="center"/>
    </xf>
    <xf numFmtId="0" fontId="58" fillId="9" borderId="21" xfId="0" applyFont="1" applyFill="1" applyBorder="1">
      <alignment vertical="center"/>
    </xf>
    <xf numFmtId="0" fontId="58" fillId="9" borderId="31" xfId="0" applyFont="1" applyFill="1" applyBorder="1">
      <alignment vertical="center"/>
    </xf>
    <xf numFmtId="0" fontId="58" fillId="9" borderId="0" xfId="0" applyFont="1" applyFill="1" applyBorder="1">
      <alignment vertical="center"/>
    </xf>
    <xf numFmtId="0" fontId="3" fillId="0" borderId="27" xfId="0" applyFont="1" applyBorder="1">
      <alignment vertical="center"/>
    </xf>
    <xf numFmtId="0" fontId="3" fillId="0" borderId="29" xfId="0" applyFont="1" applyBorder="1">
      <alignment vertical="center"/>
    </xf>
    <xf numFmtId="0" fontId="84" fillId="9" borderId="0" xfId="0" applyFont="1" applyFill="1" applyBorder="1" applyAlignment="1">
      <alignment horizontal="center" vertical="center"/>
    </xf>
    <xf numFmtId="0" fontId="3" fillId="0" borderId="13" xfId="0" applyFont="1" applyBorder="1">
      <alignment vertical="center"/>
    </xf>
    <xf numFmtId="0" fontId="3" fillId="0" borderId="45" xfId="0" applyFont="1" applyBorder="1">
      <alignment vertical="center"/>
    </xf>
    <xf numFmtId="0" fontId="3" fillId="0" borderId="39" xfId="0" applyFont="1" applyBorder="1" applyAlignment="1">
      <alignment horizontal="center" vertical="center"/>
    </xf>
    <xf numFmtId="0" fontId="3" fillId="0" borderId="50" xfId="0" applyFont="1" applyBorder="1" applyAlignment="1">
      <alignment horizontal="center" vertical="center"/>
    </xf>
    <xf numFmtId="0" fontId="0" fillId="0" borderId="33" xfId="0" applyBorder="1" applyAlignment="1">
      <alignment horizontal="center" vertical="center"/>
    </xf>
    <xf numFmtId="0" fontId="0" fillId="0" borderId="37" xfId="0" applyBorder="1" applyAlignment="1">
      <alignment horizontal="center" vertical="center"/>
    </xf>
    <xf numFmtId="0" fontId="10" fillId="8" borderId="31" xfId="0" applyFont="1" applyFill="1" applyBorder="1" applyAlignment="1">
      <alignment horizontal="center" vertical="center"/>
    </xf>
    <xf numFmtId="0" fontId="13" fillId="0" borderId="1" xfId="0" applyFont="1" applyFill="1" applyBorder="1" applyAlignment="1">
      <alignment horizontal="center" vertical="center"/>
    </xf>
    <xf numFmtId="0" fontId="58" fillId="9" borderId="73" xfId="0" applyFont="1" applyFill="1" applyBorder="1">
      <alignment vertical="center"/>
    </xf>
    <xf numFmtId="0" fontId="58" fillId="0" borderId="70" xfId="0" applyFont="1" applyFill="1" applyBorder="1">
      <alignment vertical="center"/>
    </xf>
    <xf numFmtId="0" fontId="58" fillId="0" borderId="65" xfId="0" applyFont="1" applyFill="1" applyBorder="1">
      <alignment vertical="center"/>
    </xf>
    <xf numFmtId="0" fontId="58" fillId="0" borderId="63" xfId="0" applyFont="1" applyFill="1" applyBorder="1">
      <alignment vertical="center"/>
    </xf>
    <xf numFmtId="0" fontId="58" fillId="0" borderId="63" xfId="0" applyFont="1" applyBorder="1">
      <alignment vertical="center"/>
    </xf>
    <xf numFmtId="0" fontId="58" fillId="0" borderId="79" xfId="0" applyFont="1" applyBorder="1">
      <alignment vertical="center"/>
    </xf>
    <xf numFmtId="0" fontId="58" fillId="0" borderId="74" xfId="0" applyFont="1" applyBorder="1">
      <alignment vertical="center"/>
    </xf>
    <xf numFmtId="0" fontId="58" fillId="0" borderId="71" xfId="0" applyFont="1" applyFill="1" applyBorder="1">
      <alignment vertical="center"/>
    </xf>
    <xf numFmtId="0" fontId="58" fillId="0" borderId="53" xfId="0" applyFont="1" applyBorder="1">
      <alignment vertical="center"/>
    </xf>
    <xf numFmtId="0" fontId="58" fillId="0" borderId="53" xfId="0" applyFont="1" applyFill="1" applyBorder="1">
      <alignment vertical="center"/>
    </xf>
    <xf numFmtId="0" fontId="58" fillId="0" borderId="73" xfId="0" applyFont="1" applyFill="1" applyBorder="1">
      <alignment vertical="center"/>
    </xf>
    <xf numFmtId="0" fontId="58" fillId="9" borderId="79" xfId="0" applyFont="1" applyFill="1" applyBorder="1">
      <alignment vertical="center"/>
    </xf>
    <xf numFmtId="0" fontId="13" fillId="0" borderId="1" xfId="0" applyFont="1" applyBorder="1" applyAlignment="1">
      <alignment horizontal="center" vertical="center" wrapText="1"/>
    </xf>
    <xf numFmtId="0" fontId="13" fillId="9" borderId="1" xfId="0" applyFont="1" applyFill="1" applyBorder="1" applyAlignment="1">
      <alignment horizontal="center" vertical="center"/>
    </xf>
    <xf numFmtId="16" fontId="59" fillId="6" borderId="1" xfId="0" quotePrefix="1" applyNumberFormat="1" applyFont="1" applyFill="1" applyBorder="1" applyAlignment="1">
      <alignment horizontal="center" vertical="center"/>
    </xf>
    <xf numFmtId="0" fontId="60" fillId="0" borderId="46" xfId="0" applyFont="1" applyFill="1" applyBorder="1" applyAlignment="1">
      <alignment horizontal="center" vertical="center"/>
    </xf>
    <xf numFmtId="0" fontId="60" fillId="0" borderId="47" xfId="0" applyFont="1" applyFill="1" applyBorder="1" applyAlignment="1">
      <alignment horizontal="center" vertical="center"/>
    </xf>
    <xf numFmtId="0" fontId="60" fillId="0" borderId="48" xfId="0" applyFont="1" applyFill="1" applyBorder="1" applyAlignment="1">
      <alignment horizontal="center" vertical="center"/>
    </xf>
    <xf numFmtId="0" fontId="62" fillId="0" borderId="27" xfId="0" applyFont="1" applyFill="1" applyBorder="1" applyAlignment="1">
      <alignment horizontal="center" vertical="center" wrapText="1"/>
    </xf>
    <xf numFmtId="0" fontId="62" fillId="0" borderId="28" xfId="0" applyFont="1" applyFill="1" applyBorder="1" applyAlignment="1">
      <alignment horizontal="center" vertical="center" wrapText="1"/>
    </xf>
    <xf numFmtId="0" fontId="92" fillId="0" borderId="27" xfId="0" applyFont="1" applyFill="1" applyBorder="1">
      <alignment vertical="center"/>
    </xf>
    <xf numFmtId="0" fontId="92" fillId="0" borderId="28" xfId="0" applyFont="1" applyFill="1" applyBorder="1">
      <alignment vertical="center"/>
    </xf>
    <xf numFmtId="0" fontId="92" fillId="0" borderId="28" xfId="0" applyFont="1" applyFill="1" applyBorder="1" applyAlignment="1">
      <alignment vertical="center" wrapText="1"/>
    </xf>
    <xf numFmtId="0" fontId="92" fillId="9" borderId="29" xfId="0" applyFont="1" applyFill="1" applyBorder="1">
      <alignment vertical="center"/>
    </xf>
    <xf numFmtId="0" fontId="32" fillId="0" borderId="27" xfId="0" applyFont="1" applyFill="1" applyBorder="1" applyAlignment="1">
      <alignment horizontal="center" vertical="center"/>
    </xf>
    <xf numFmtId="0" fontId="32" fillId="0" borderId="28" xfId="0" applyFont="1" applyFill="1" applyBorder="1" applyAlignment="1">
      <alignment horizontal="center" vertical="center"/>
    </xf>
    <xf numFmtId="0" fontId="32" fillId="9" borderId="29" xfId="0" applyFont="1" applyFill="1" applyBorder="1" applyAlignment="1">
      <alignment horizontal="center" vertical="center"/>
    </xf>
    <xf numFmtId="0" fontId="89" fillId="9" borderId="37" xfId="0" quotePrefix="1" applyFont="1" applyFill="1" applyBorder="1" applyAlignment="1">
      <alignment horizontal="center" vertical="center"/>
    </xf>
    <xf numFmtId="0" fontId="69" fillId="9" borderId="37" xfId="0" applyFont="1" applyFill="1" applyBorder="1" applyAlignment="1">
      <alignment horizontal="center" vertical="center"/>
    </xf>
    <xf numFmtId="0" fontId="69" fillId="9" borderId="35" xfId="0" applyFont="1" applyFill="1" applyBorder="1" applyAlignment="1">
      <alignment horizontal="center" vertical="center"/>
    </xf>
    <xf numFmtId="0" fontId="69" fillId="9" borderId="3" xfId="0" applyFont="1" applyFill="1" applyBorder="1" applyAlignment="1">
      <alignment horizontal="center" vertical="center"/>
    </xf>
    <xf numFmtId="0" fontId="69" fillId="9" borderId="2" xfId="0" applyFont="1" applyFill="1" applyBorder="1" applyAlignment="1">
      <alignment horizontal="center" vertical="center"/>
    </xf>
    <xf numFmtId="0" fontId="13" fillId="2" borderId="37" xfId="0" applyFont="1" applyFill="1" applyBorder="1" applyAlignment="1">
      <alignment horizontal="center" vertical="center" wrapText="1"/>
    </xf>
    <xf numFmtId="0" fontId="60" fillId="0" borderId="6" xfId="0" applyFont="1" applyFill="1" applyBorder="1" applyAlignment="1">
      <alignment horizontal="center" vertical="center"/>
    </xf>
    <xf numFmtId="0" fontId="60" fillId="0" borderId="4" xfId="0" applyFont="1" applyFill="1" applyBorder="1" applyAlignment="1">
      <alignment horizontal="center" vertical="center"/>
    </xf>
    <xf numFmtId="0" fontId="60" fillId="0" borderId="66" xfId="0" applyFont="1" applyFill="1" applyBorder="1" applyAlignment="1">
      <alignment horizontal="center" vertical="center"/>
    </xf>
    <xf numFmtId="9" fontId="13" fillId="6" borderId="36" xfId="0" quotePrefix="1" applyNumberFormat="1" applyFont="1" applyFill="1" applyBorder="1" applyAlignment="1">
      <alignment horizontal="center" vertical="center"/>
    </xf>
    <xf numFmtId="0" fontId="13" fillId="6" borderId="40" xfId="0" quotePrefix="1" applyFont="1" applyFill="1" applyBorder="1" applyAlignment="1">
      <alignment horizontal="center" vertical="center"/>
    </xf>
    <xf numFmtId="0" fontId="40" fillId="6" borderId="36" xfId="0" quotePrefix="1" applyFont="1" applyFill="1" applyBorder="1" applyAlignment="1">
      <alignment horizontal="center" vertical="center"/>
    </xf>
    <xf numFmtId="16" fontId="13" fillId="6" borderId="2" xfId="0" quotePrefix="1" applyNumberFormat="1" applyFont="1" applyFill="1" applyBorder="1" applyAlignment="1">
      <alignment horizontal="center" vertical="center"/>
    </xf>
    <xf numFmtId="0" fontId="40" fillId="4" borderId="4" xfId="0" applyFont="1" applyFill="1" applyBorder="1" applyAlignment="1">
      <alignment horizontal="center" vertical="center"/>
    </xf>
    <xf numFmtId="0" fontId="13" fillId="0" borderId="27" xfId="0" applyFont="1" applyBorder="1" applyAlignment="1">
      <alignment horizontal="center" vertical="center"/>
    </xf>
    <xf numFmtId="0" fontId="13" fillId="0" borderId="28" xfId="0" applyFont="1" applyBorder="1" applyAlignment="1">
      <alignment horizontal="center" vertical="center"/>
    </xf>
    <xf numFmtId="0" fontId="13" fillId="0" borderId="29" xfId="0" applyFont="1" applyBorder="1" applyAlignment="1">
      <alignment horizontal="center" vertical="center"/>
    </xf>
    <xf numFmtId="0" fontId="5" fillId="0" borderId="27" xfId="0" applyFont="1" applyBorder="1" applyAlignment="1">
      <alignment horizontal="center" vertical="center"/>
    </xf>
    <xf numFmtId="0" fontId="5" fillId="0" borderId="28" xfId="0" applyFont="1" applyBorder="1" applyAlignment="1">
      <alignment horizontal="center" vertical="center"/>
    </xf>
    <xf numFmtId="0" fontId="5" fillId="0" borderId="29" xfId="0" applyFont="1" applyBorder="1" applyAlignment="1">
      <alignment horizontal="center" vertical="center"/>
    </xf>
    <xf numFmtId="0" fontId="23" fillId="0" borderId="27" xfId="0" applyFont="1" applyBorder="1" applyAlignment="1">
      <alignment horizontal="center" vertical="center" wrapText="1"/>
    </xf>
    <xf numFmtId="0" fontId="23" fillId="0" borderId="28" xfId="0" applyFont="1" applyBorder="1" applyAlignment="1">
      <alignment horizontal="center" vertical="center" wrapText="1"/>
    </xf>
    <xf numFmtId="0" fontId="23" fillId="0" borderId="29" xfId="0" applyFont="1" applyBorder="1" applyAlignment="1">
      <alignment horizontal="center" vertical="center" wrapText="1"/>
    </xf>
    <xf numFmtId="0" fontId="60" fillId="0" borderId="9" xfId="0" applyFont="1" applyFill="1" applyBorder="1" applyAlignment="1">
      <alignment horizontal="center" vertical="center"/>
    </xf>
    <xf numFmtId="0" fontId="13" fillId="2" borderId="35" xfId="0" applyFont="1" applyFill="1" applyBorder="1" applyAlignment="1">
      <alignment horizontal="center" vertical="center"/>
    </xf>
    <xf numFmtId="0" fontId="13" fillId="2" borderId="46" xfId="0" applyFont="1" applyFill="1" applyBorder="1" applyAlignment="1">
      <alignment horizontal="center" vertical="center"/>
    </xf>
    <xf numFmtId="0" fontId="60" fillId="0" borderId="10" xfId="0" applyFont="1" applyFill="1" applyBorder="1" applyAlignment="1">
      <alignment horizontal="center" vertical="center"/>
    </xf>
    <xf numFmtId="16" fontId="63" fillId="6" borderId="47" xfId="0" quotePrefix="1" applyNumberFormat="1" applyFont="1" applyFill="1" applyBorder="1" applyAlignment="1">
      <alignment horizontal="center" vertical="center"/>
    </xf>
    <xf numFmtId="0" fontId="61" fillId="6" borderId="10" xfId="0" quotePrefix="1" applyFont="1" applyFill="1" applyBorder="1" applyAlignment="1">
      <alignment horizontal="center" vertical="center"/>
    </xf>
    <xf numFmtId="0" fontId="60" fillId="0" borderId="11" xfId="0" applyFont="1" applyFill="1" applyBorder="1" applyAlignment="1">
      <alignment horizontal="center" vertical="center"/>
    </xf>
    <xf numFmtId="0" fontId="60" fillId="0" borderId="80" xfId="0" applyFont="1" applyFill="1" applyBorder="1" applyAlignment="1">
      <alignment horizontal="center" vertical="center"/>
    </xf>
    <xf numFmtId="0" fontId="37" fillId="6" borderId="35" xfId="0" quotePrefix="1" applyFont="1" applyFill="1" applyBorder="1" applyAlignment="1">
      <alignment horizontal="center" vertical="center"/>
    </xf>
    <xf numFmtId="0" fontId="4" fillId="4" borderId="46" xfId="0" applyFont="1" applyFill="1" applyBorder="1" applyAlignment="1">
      <alignment horizontal="center" vertical="center"/>
    </xf>
    <xf numFmtId="0" fontId="64" fillId="4" borderId="10" xfId="0" applyFont="1" applyFill="1" applyBorder="1" applyAlignment="1">
      <alignment horizontal="center" vertical="center"/>
    </xf>
    <xf numFmtId="0" fontId="64" fillId="4" borderId="47" xfId="0" applyFont="1" applyFill="1" applyBorder="1" applyAlignment="1">
      <alignment horizontal="center" vertical="center"/>
    </xf>
    <xf numFmtId="0" fontId="64" fillId="4" borderId="11"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35" xfId="0" applyFont="1" applyFill="1" applyBorder="1" applyAlignment="1">
      <alignment horizontal="center" vertical="center"/>
    </xf>
    <xf numFmtId="0" fontId="4" fillId="4" borderId="48" xfId="0" applyFont="1" applyFill="1" applyBorder="1" applyAlignment="1">
      <alignment horizontal="center" vertical="center"/>
    </xf>
    <xf numFmtId="0" fontId="70" fillId="2" borderId="35" xfId="0" quotePrefix="1" applyFont="1" applyFill="1" applyBorder="1" applyAlignment="1">
      <alignment horizontal="center" vertical="center" wrapText="1"/>
    </xf>
    <xf numFmtId="0" fontId="4" fillId="4" borderId="52" xfId="0" applyFont="1" applyFill="1" applyBorder="1" applyAlignment="1">
      <alignment horizontal="center" vertical="center"/>
    </xf>
    <xf numFmtId="0" fontId="4" fillId="4" borderId="67" xfId="0" applyFont="1" applyFill="1" applyBorder="1" applyAlignment="1">
      <alignment horizontal="center" vertical="center"/>
    </xf>
    <xf numFmtId="0" fontId="13" fillId="0" borderId="30" xfId="0" applyFont="1" applyBorder="1" applyAlignment="1">
      <alignment horizontal="center" vertical="center"/>
    </xf>
    <xf numFmtId="0" fontId="58" fillId="0" borderId="27" xfId="0" applyFont="1" applyBorder="1">
      <alignment vertical="center"/>
    </xf>
    <xf numFmtId="0" fontId="58" fillId="0" borderId="28" xfId="0" applyFont="1" applyBorder="1">
      <alignment vertical="center"/>
    </xf>
    <xf numFmtId="0" fontId="58" fillId="9" borderId="28" xfId="0" applyFont="1" applyFill="1" applyBorder="1">
      <alignment vertical="center"/>
    </xf>
    <xf numFmtId="0" fontId="58" fillId="0" borderId="29" xfId="0" applyFont="1" applyBorder="1">
      <alignment vertical="center"/>
    </xf>
    <xf numFmtId="0" fontId="60" fillId="0" borderId="17" xfId="0" applyFont="1" applyFill="1" applyBorder="1" applyAlignment="1">
      <alignment horizontal="center" vertical="center"/>
    </xf>
    <xf numFmtId="0" fontId="60" fillId="0" borderId="81" xfId="0" applyFont="1" applyFill="1" applyBorder="1" applyAlignment="1">
      <alignment horizontal="center" vertical="center"/>
    </xf>
    <xf numFmtId="0" fontId="23" fillId="0" borderId="49" xfId="0" applyFont="1" applyBorder="1" applyAlignment="1">
      <alignment horizontal="center" vertical="center" wrapText="1"/>
    </xf>
    <xf numFmtId="0" fontId="23" fillId="0" borderId="31" xfId="0" applyFont="1" applyBorder="1" applyAlignment="1">
      <alignment horizontal="center" vertical="center" wrapText="1"/>
    </xf>
    <xf numFmtId="0" fontId="23" fillId="9" borderId="31" xfId="0" applyFont="1" applyFill="1" applyBorder="1" applyAlignment="1">
      <alignment horizontal="center" vertical="center" wrapText="1"/>
    </xf>
    <xf numFmtId="0" fontId="23" fillId="0" borderId="43" xfId="0" applyFont="1" applyBorder="1" applyAlignment="1">
      <alignment horizontal="center" vertical="center" wrapText="1"/>
    </xf>
    <xf numFmtId="0" fontId="13" fillId="3" borderId="35" xfId="0" applyFont="1" applyFill="1" applyBorder="1" applyAlignment="1">
      <alignment horizontal="center" vertical="center"/>
    </xf>
    <xf numFmtId="0" fontId="13" fillId="2" borderId="47" xfId="0" applyFont="1" applyFill="1" applyBorder="1" applyAlignment="1">
      <alignment horizontal="center" vertical="center"/>
    </xf>
    <xf numFmtId="0" fontId="62" fillId="2" borderId="10" xfId="0" quotePrefix="1" applyFont="1" applyFill="1" applyBorder="1" applyAlignment="1">
      <alignment horizontal="center" vertical="center"/>
    </xf>
    <xf numFmtId="0" fontId="63" fillId="6" borderId="11" xfId="0" quotePrefix="1" applyFont="1" applyFill="1" applyBorder="1" applyAlignment="1">
      <alignment horizontal="center" vertical="center"/>
    </xf>
    <xf numFmtId="16" fontId="13" fillId="6" borderId="37" xfId="0" quotePrefix="1" applyNumberFormat="1" applyFont="1" applyFill="1" applyBorder="1" applyAlignment="1">
      <alignment horizontal="center" vertical="center"/>
    </xf>
    <xf numFmtId="0" fontId="13" fillId="3" borderId="46" xfId="0" applyFont="1" applyFill="1" applyBorder="1" applyAlignment="1">
      <alignment horizontal="center" vertical="center"/>
    </xf>
    <xf numFmtId="0" fontId="68" fillId="2" borderId="10" xfId="0" applyFont="1" applyFill="1" applyBorder="1" applyAlignment="1">
      <alignment horizontal="center" vertical="center"/>
    </xf>
    <xf numFmtId="0" fontId="13" fillId="3" borderId="10" xfId="0" applyFont="1" applyFill="1" applyBorder="1" applyAlignment="1">
      <alignment horizontal="center" vertical="center"/>
    </xf>
    <xf numFmtId="16" fontId="60" fillId="6" borderId="47" xfId="0" quotePrefix="1" applyNumberFormat="1" applyFont="1" applyFill="1" applyBorder="1" applyAlignment="1">
      <alignment horizontal="center" vertical="center"/>
    </xf>
    <xf numFmtId="0" fontId="4" fillId="4" borderId="10" xfId="0" applyFont="1" applyFill="1" applyBorder="1" applyAlignment="1">
      <alignment horizontal="center" vertical="center"/>
    </xf>
    <xf numFmtId="0" fontId="4" fillId="4" borderId="47" xfId="0" applyFont="1" applyFill="1" applyBorder="1" applyAlignment="1">
      <alignment horizontal="center" vertical="center"/>
    </xf>
    <xf numFmtId="0" fontId="4" fillId="4" borderId="11" xfId="0" applyFont="1" applyFill="1" applyBorder="1" applyAlignment="1">
      <alignment horizontal="center" vertical="center"/>
    </xf>
    <xf numFmtId="0" fontId="36" fillId="3" borderId="35" xfId="0" applyFont="1" applyFill="1" applyBorder="1" applyAlignment="1">
      <alignment horizontal="center" vertical="center"/>
    </xf>
    <xf numFmtId="0" fontId="62" fillId="3" borderId="35" xfId="0" applyFont="1" applyFill="1" applyBorder="1" applyAlignment="1">
      <alignment horizontal="center" vertical="center"/>
    </xf>
    <xf numFmtId="0" fontId="13" fillId="3" borderId="11" xfId="0" applyFont="1" applyFill="1" applyBorder="1" applyAlignment="1">
      <alignment horizontal="center" vertical="center"/>
    </xf>
    <xf numFmtId="0" fontId="5" fillId="0" borderId="22" xfId="0" applyFont="1" applyFill="1" applyBorder="1" applyAlignment="1">
      <alignment horizontal="center" vertical="center"/>
    </xf>
    <xf numFmtId="0" fontId="5" fillId="0" borderId="28" xfId="0" applyFont="1" applyFill="1" applyBorder="1" applyAlignment="1">
      <alignment horizontal="center" vertical="center"/>
    </xf>
    <xf numFmtId="0" fontId="5" fillId="0" borderId="26" xfId="0" applyFont="1" applyFill="1" applyBorder="1" applyAlignment="1">
      <alignment horizontal="center" vertical="center"/>
    </xf>
    <xf numFmtId="0" fontId="5" fillId="0" borderId="23" xfId="0" applyFont="1" applyFill="1" applyBorder="1" applyAlignment="1">
      <alignment horizontal="center" vertical="center"/>
    </xf>
    <xf numFmtId="0" fontId="60" fillId="0" borderId="57" xfId="0" applyFont="1" applyFill="1" applyBorder="1" applyAlignment="1">
      <alignment horizontal="center" vertical="center"/>
    </xf>
    <xf numFmtId="0" fontId="23" fillId="0" borderId="0" xfId="0" applyFont="1" applyFill="1" applyBorder="1" applyAlignment="1">
      <alignment horizontal="center" vertical="center" wrapText="1"/>
    </xf>
    <xf numFmtId="0" fontId="23" fillId="0" borderId="31" xfId="0" applyFont="1" applyFill="1" applyBorder="1" applyAlignment="1">
      <alignment horizontal="center" vertical="center" wrapText="1"/>
    </xf>
    <xf numFmtId="0" fontId="23" fillId="0" borderId="16" xfId="0" applyFont="1" applyFill="1" applyBorder="1" applyAlignment="1">
      <alignment horizontal="center" vertical="center" wrapText="1"/>
    </xf>
    <xf numFmtId="0" fontId="13" fillId="2" borderId="10" xfId="0" applyFont="1" applyFill="1" applyBorder="1" applyAlignment="1">
      <alignment horizontal="center" vertical="center"/>
    </xf>
    <xf numFmtId="0" fontId="60" fillId="0" borderId="52" xfId="0" applyFont="1" applyFill="1" applyBorder="1" applyAlignment="1">
      <alignment horizontal="center" vertical="center"/>
    </xf>
    <xf numFmtId="0" fontId="60" fillId="0" borderId="59" xfId="0" applyFont="1" applyFill="1" applyBorder="1" applyAlignment="1">
      <alignment horizontal="center" vertical="center"/>
    </xf>
    <xf numFmtId="0" fontId="4" fillId="4" borderId="57" xfId="0" applyFont="1" applyFill="1" applyBorder="1" applyAlignment="1">
      <alignment horizontal="center" vertical="center"/>
    </xf>
    <xf numFmtId="0" fontId="4" fillId="4" borderId="17" xfId="0" applyFont="1" applyFill="1" applyBorder="1" applyAlignment="1">
      <alignment horizontal="center" vertical="center"/>
    </xf>
    <xf numFmtId="0" fontId="13" fillId="2" borderId="4" xfId="0" applyFont="1" applyFill="1" applyBorder="1" applyAlignment="1">
      <alignment horizontal="center" vertical="center"/>
    </xf>
    <xf numFmtId="0" fontId="4" fillId="4" borderId="12" xfId="0" applyFont="1" applyFill="1" applyBorder="1" applyAlignment="1">
      <alignment horizontal="center" vertical="center"/>
    </xf>
    <xf numFmtId="0" fontId="60" fillId="0" borderId="19" xfId="0" applyFont="1" applyFill="1" applyBorder="1" applyAlignment="1">
      <alignment horizontal="center" vertical="center"/>
    </xf>
    <xf numFmtId="0" fontId="4" fillId="4" borderId="66" xfId="0" applyFont="1" applyFill="1" applyBorder="1" applyAlignment="1">
      <alignment horizontal="center" vertical="center"/>
    </xf>
    <xf numFmtId="0" fontId="0" fillId="0" borderId="4" xfId="0" applyBorder="1" applyAlignment="1">
      <alignment horizontal="center" vertical="center"/>
    </xf>
    <xf numFmtId="0" fontId="19" fillId="8" borderId="4" xfId="0" applyFont="1" applyFill="1" applyBorder="1" applyAlignment="1">
      <alignment horizontal="center" vertical="top" wrapText="1"/>
    </xf>
    <xf numFmtId="0" fontId="4" fillId="4" borderId="33" xfId="0" applyFont="1" applyFill="1" applyBorder="1" applyAlignment="1">
      <alignment horizontal="center" vertical="center"/>
    </xf>
    <xf numFmtId="0" fontId="36" fillId="4" borderId="33" xfId="0" applyFont="1" applyFill="1" applyBorder="1" applyAlignment="1">
      <alignment horizontal="center" vertical="center"/>
    </xf>
    <xf numFmtId="0" fontId="60" fillId="0" borderId="64" xfId="0" applyFont="1" applyFill="1" applyBorder="1" applyAlignment="1">
      <alignment horizontal="center" vertical="center"/>
    </xf>
    <xf numFmtId="0" fontId="4" fillId="4" borderId="64" xfId="0" applyFont="1" applyFill="1" applyBorder="1" applyAlignment="1">
      <alignment horizontal="center" vertical="center"/>
    </xf>
    <xf numFmtId="0" fontId="13" fillId="2" borderId="64" xfId="0" applyFont="1" applyFill="1" applyBorder="1" applyAlignment="1">
      <alignment horizontal="center" vertical="center"/>
    </xf>
    <xf numFmtId="0" fontId="68" fillId="2" borderId="4" xfId="0" applyFont="1" applyFill="1" applyBorder="1" applyAlignment="1">
      <alignment horizontal="center" vertical="center"/>
    </xf>
    <xf numFmtId="0" fontId="60" fillId="0" borderId="7" xfId="0" applyFont="1" applyFill="1" applyBorder="1" applyAlignment="1">
      <alignment horizontal="center" vertical="center"/>
    </xf>
    <xf numFmtId="0" fontId="72" fillId="16" borderId="61" xfId="0" applyFont="1" applyFill="1" applyBorder="1" applyAlignment="1">
      <alignment horizontal="center" vertical="center"/>
    </xf>
    <xf numFmtId="0" fontId="72" fillId="16" borderId="7" xfId="0" applyFont="1" applyFill="1" applyBorder="1" applyAlignment="1">
      <alignment horizontal="center" vertical="center"/>
    </xf>
    <xf numFmtId="0" fontId="4" fillId="15" borderId="41" xfId="0" applyFont="1" applyFill="1" applyBorder="1" applyAlignment="1">
      <alignment horizontal="center" vertical="center"/>
    </xf>
    <xf numFmtId="0" fontId="64" fillId="4" borderId="57" xfId="0" applyFont="1" applyFill="1" applyBorder="1" applyAlignment="1">
      <alignment horizontal="center" vertical="center"/>
    </xf>
    <xf numFmtId="0" fontId="64" fillId="4" borderId="17" xfId="0" applyFont="1" applyFill="1" applyBorder="1" applyAlignment="1">
      <alignment horizontal="center" vertical="center"/>
    </xf>
    <xf numFmtId="0" fontId="13" fillId="2" borderId="9" xfId="0" applyFont="1" applyFill="1" applyBorder="1" applyAlignment="1">
      <alignment horizontal="center" vertical="center"/>
    </xf>
    <xf numFmtId="0" fontId="13" fillId="9" borderId="10" xfId="0" applyFont="1" applyFill="1" applyBorder="1" applyAlignment="1">
      <alignment horizontal="center" vertical="center"/>
    </xf>
    <xf numFmtId="0" fontId="13" fillId="3" borderId="9" xfId="0" applyFont="1" applyFill="1" applyBorder="1" applyAlignment="1">
      <alignment horizontal="center" vertical="center"/>
    </xf>
    <xf numFmtId="0" fontId="13" fillId="3" borderId="47" xfId="0" applyFont="1" applyFill="1" applyBorder="1" applyAlignment="1">
      <alignment horizontal="center" vertical="center"/>
    </xf>
    <xf numFmtId="0" fontId="13" fillId="2" borderId="11" xfId="0" applyFont="1" applyFill="1" applyBorder="1" applyAlignment="1">
      <alignment horizontal="center" vertical="center"/>
    </xf>
    <xf numFmtId="0" fontId="13" fillId="2" borderId="48" xfId="0" applyFont="1" applyFill="1" applyBorder="1" applyAlignment="1">
      <alignment horizontal="center" vertical="center"/>
    </xf>
    <xf numFmtId="0" fontId="13" fillId="4" borderId="10" xfId="0" applyFont="1" applyFill="1" applyBorder="1" applyAlignment="1">
      <alignment horizontal="center" vertical="center"/>
    </xf>
    <xf numFmtId="0" fontId="40" fillId="4" borderId="55" xfId="0" applyFont="1" applyFill="1" applyBorder="1" applyAlignment="1">
      <alignment horizontal="center" vertical="center"/>
    </xf>
    <xf numFmtId="0" fontId="5" fillId="0" borderId="49" xfId="0" applyFont="1" applyFill="1" applyBorder="1" applyAlignment="1">
      <alignment horizontal="center" vertical="center"/>
    </xf>
    <xf numFmtId="0" fontId="5" fillId="0" borderId="32" xfId="0" applyFont="1" applyFill="1" applyBorder="1" applyAlignment="1">
      <alignment horizontal="center" vertical="center"/>
    </xf>
    <xf numFmtId="0" fontId="5" fillId="0" borderId="32" xfId="0" applyFont="1" applyBorder="1" applyAlignment="1">
      <alignment horizontal="center" vertical="center"/>
    </xf>
    <xf numFmtId="0" fontId="5" fillId="0" borderId="31" xfId="0" applyFont="1" applyFill="1" applyBorder="1" applyAlignment="1">
      <alignment horizontal="center" vertical="center"/>
    </xf>
    <xf numFmtId="0" fontId="5" fillId="0" borderId="43" xfId="0" applyFont="1" applyFill="1" applyBorder="1" applyAlignment="1">
      <alignment horizontal="center" vertical="center"/>
    </xf>
    <xf numFmtId="0" fontId="58" fillId="0" borderId="30" xfId="0" applyFont="1" applyBorder="1">
      <alignment vertical="center"/>
    </xf>
    <xf numFmtId="0" fontId="58" fillId="0" borderId="82" xfId="0" applyFont="1" applyBorder="1">
      <alignment vertical="center"/>
    </xf>
    <xf numFmtId="0" fontId="40" fillId="2" borderId="35" xfId="0" applyFont="1" applyFill="1" applyBorder="1" applyAlignment="1">
      <alignment horizontal="center" vertical="center"/>
    </xf>
    <xf numFmtId="0" fontId="13" fillId="2" borderId="52" xfId="0" applyFont="1" applyFill="1" applyBorder="1" applyAlignment="1">
      <alignment horizontal="center" vertical="center"/>
    </xf>
    <xf numFmtId="0" fontId="13" fillId="6" borderId="10" xfId="0" quotePrefix="1" applyFont="1" applyFill="1" applyBorder="1" applyAlignment="1">
      <alignment horizontal="center" vertical="center"/>
    </xf>
    <xf numFmtId="0" fontId="93" fillId="0" borderId="58" xfId="0" applyFont="1" applyFill="1" applyBorder="1" applyAlignment="1">
      <alignment horizontal="center" vertical="center" wrapText="1"/>
    </xf>
    <xf numFmtId="0" fontId="93" fillId="0" borderId="31" xfId="0" applyFont="1" applyFill="1" applyBorder="1" applyAlignment="1">
      <alignment horizontal="center" vertical="center" wrapText="1"/>
    </xf>
    <xf numFmtId="0" fontId="93" fillId="9" borderId="43" xfId="0" applyFont="1" applyFill="1" applyBorder="1" applyAlignment="1">
      <alignment horizontal="center" vertical="center" wrapText="1"/>
    </xf>
    <xf numFmtId="0" fontId="23" fillId="0" borderId="66" xfId="0" applyFont="1" applyBorder="1" applyAlignment="1">
      <alignment horizontal="center" vertical="center" wrapText="1"/>
    </xf>
    <xf numFmtId="0" fontId="23" fillId="0" borderId="54" xfId="0" applyFont="1" applyBorder="1" applyAlignment="1">
      <alignment horizontal="center" vertical="center" wrapText="1"/>
    </xf>
    <xf numFmtId="0" fontId="23" fillId="0" borderId="55" xfId="0" applyFont="1" applyBorder="1" applyAlignment="1">
      <alignment horizontal="center" vertical="center" wrapText="1"/>
    </xf>
    <xf numFmtId="0" fontId="23" fillId="0" borderId="78" xfId="0" applyFont="1" applyBorder="1" applyAlignment="1">
      <alignment horizontal="center" vertical="center" wrapText="1"/>
    </xf>
    <xf numFmtId="0" fontId="23" fillId="0" borderId="54" xfId="0" applyFont="1" applyFill="1" applyBorder="1" applyAlignment="1">
      <alignment horizontal="center" vertical="center" wrapText="1"/>
    </xf>
    <xf numFmtId="0" fontId="23" fillId="0" borderId="55" xfId="0" applyFont="1" applyFill="1" applyBorder="1" applyAlignment="1">
      <alignment horizontal="center" vertical="center" wrapText="1"/>
    </xf>
    <xf numFmtId="0" fontId="23" fillId="0" borderId="78" xfId="0" applyFont="1" applyFill="1" applyBorder="1" applyAlignment="1">
      <alignment horizontal="center" vertical="center" wrapText="1"/>
    </xf>
    <xf numFmtId="0" fontId="13" fillId="2" borderId="59" xfId="0" applyFont="1" applyFill="1" applyBorder="1" applyAlignment="1">
      <alignment horizontal="center" vertical="center"/>
    </xf>
    <xf numFmtId="0" fontId="13" fillId="2" borderId="11" xfId="0" quotePrefix="1" applyFont="1" applyFill="1" applyBorder="1" applyAlignment="1">
      <alignment horizontal="center" vertical="center" wrapText="1"/>
    </xf>
    <xf numFmtId="0" fontId="13" fillId="2" borderId="57" xfId="0" applyFont="1" applyFill="1" applyBorder="1" applyAlignment="1">
      <alignment horizontal="center" vertical="center"/>
    </xf>
    <xf numFmtId="0" fontId="68" fillId="2" borderId="47" xfId="0" applyFont="1" applyFill="1" applyBorder="1" applyAlignment="1">
      <alignment horizontal="center" vertical="center"/>
    </xf>
    <xf numFmtId="16" fontId="37" fillId="6" borderId="10" xfId="0" quotePrefix="1" applyNumberFormat="1" applyFont="1" applyFill="1" applyBorder="1" applyAlignment="1">
      <alignment horizontal="center" vertical="center"/>
    </xf>
    <xf numFmtId="0" fontId="69" fillId="9" borderId="11" xfId="0" applyFont="1" applyFill="1" applyBorder="1" applyAlignment="1">
      <alignment horizontal="center" vertical="center"/>
    </xf>
    <xf numFmtId="0" fontId="4" fillId="4" borderId="59" xfId="0" applyFont="1" applyFill="1" applyBorder="1" applyAlignment="1">
      <alignment horizontal="center" vertical="center"/>
    </xf>
    <xf numFmtId="0" fontId="13" fillId="2" borderId="17" xfId="0" applyFont="1" applyFill="1" applyBorder="1" applyAlignment="1">
      <alignment horizontal="center" vertical="center"/>
    </xf>
    <xf numFmtId="0" fontId="13" fillId="2" borderId="67" xfId="0" applyFont="1" applyFill="1" applyBorder="1" applyAlignment="1">
      <alignment horizontal="center" vertical="center"/>
    </xf>
    <xf numFmtId="0" fontId="60" fillId="0" borderId="67" xfId="0" applyFont="1" applyFill="1" applyBorder="1" applyAlignment="1">
      <alignment horizontal="center" vertical="center"/>
    </xf>
    <xf numFmtId="0" fontId="13" fillId="2" borderId="80" xfId="0" applyFont="1" applyFill="1" applyBorder="1" applyAlignment="1">
      <alignment horizontal="center" vertical="center"/>
    </xf>
    <xf numFmtId="0" fontId="62" fillId="0" borderId="30" xfId="0" applyFont="1" applyFill="1" applyBorder="1" applyAlignment="1">
      <alignment horizontal="center" vertical="center" wrapText="1"/>
    </xf>
    <xf numFmtId="0" fontId="69" fillId="9" borderId="9" xfId="0" applyFont="1" applyFill="1" applyBorder="1" applyAlignment="1">
      <alignment horizontal="center" vertical="center"/>
    </xf>
    <xf numFmtId="0" fontId="62" fillId="3" borderId="11" xfId="0" applyFont="1" applyFill="1" applyBorder="1" applyAlignment="1">
      <alignment horizontal="center" vertical="center"/>
    </xf>
    <xf numFmtId="0" fontId="69" fillId="9" borderId="40" xfId="0" applyFont="1" applyFill="1" applyBorder="1" applyAlignment="1">
      <alignment horizontal="center" vertical="center"/>
    </xf>
    <xf numFmtId="0" fontId="68" fillId="2" borderId="40" xfId="0" applyFont="1" applyFill="1" applyBorder="1" applyAlignment="1">
      <alignment horizontal="center" vertical="center"/>
    </xf>
    <xf numFmtId="16" fontId="37" fillId="6" borderId="40" xfId="0" quotePrefix="1" applyNumberFormat="1" applyFont="1" applyFill="1" applyBorder="1" applyAlignment="1">
      <alignment horizontal="center" vertical="center"/>
    </xf>
    <xf numFmtId="0" fontId="68" fillId="2" borderId="57" xfId="0" applyFont="1" applyFill="1" applyBorder="1" applyAlignment="1">
      <alignment horizontal="center" vertical="center"/>
    </xf>
    <xf numFmtId="0" fontId="68" fillId="2" borderId="46" xfId="0" applyFont="1" applyFill="1" applyBorder="1" applyAlignment="1">
      <alignment horizontal="center" vertical="center"/>
    </xf>
    <xf numFmtId="0" fontId="61" fillId="6" borderId="35" xfId="0" quotePrefix="1" applyFont="1" applyFill="1" applyBorder="1" applyAlignment="1">
      <alignment horizontal="center" vertical="center"/>
    </xf>
    <xf numFmtId="0" fontId="62" fillId="3" borderId="9" xfId="0" applyFont="1" applyFill="1" applyBorder="1" applyAlignment="1">
      <alignment horizontal="center" vertical="center"/>
    </xf>
    <xf numFmtId="0" fontId="62" fillId="2" borderId="9" xfId="0" applyFont="1" applyFill="1" applyBorder="1" applyAlignment="1">
      <alignment horizontal="center" vertical="center"/>
    </xf>
    <xf numFmtId="0" fontId="64" fillId="3" borderId="35" xfId="0" applyFont="1" applyFill="1" applyBorder="1" applyAlignment="1">
      <alignment horizontal="center" vertical="center"/>
    </xf>
    <xf numFmtId="0" fontId="62" fillId="2" borderId="35" xfId="0" applyFont="1" applyFill="1" applyBorder="1" applyAlignment="1">
      <alignment horizontal="center" vertical="center"/>
    </xf>
    <xf numFmtId="0" fontId="68" fillId="2" borderId="9" xfId="0" applyFont="1" applyFill="1" applyBorder="1" applyAlignment="1">
      <alignment horizontal="center" vertical="center"/>
    </xf>
    <xf numFmtId="0" fontId="69" fillId="9" borderId="48" xfId="0" applyFont="1" applyFill="1" applyBorder="1" applyAlignment="1">
      <alignment horizontal="center" vertical="center"/>
    </xf>
    <xf numFmtId="0" fontId="68" fillId="2" borderId="48" xfId="0" applyFont="1" applyFill="1" applyBorder="1" applyAlignment="1">
      <alignment horizontal="center" vertical="center"/>
    </xf>
    <xf numFmtId="0" fontId="5" fillId="0" borderId="49" xfId="0" applyFont="1" applyBorder="1" applyAlignment="1">
      <alignment horizontal="center" vertical="center"/>
    </xf>
    <xf numFmtId="0" fontId="68" fillId="2" borderId="11" xfId="0" applyFont="1" applyFill="1" applyBorder="1" applyAlignment="1">
      <alignment horizontal="center" vertical="center"/>
    </xf>
    <xf numFmtId="0" fontId="13" fillId="0" borderId="49" xfId="0" applyFont="1" applyBorder="1" applyAlignment="1">
      <alignment horizontal="center" vertical="center"/>
    </xf>
    <xf numFmtId="0" fontId="58" fillId="0" borderId="22" xfId="0" applyFont="1" applyBorder="1">
      <alignment vertical="center"/>
    </xf>
    <xf numFmtId="0" fontId="89" fillId="0" borderId="36" xfId="0" applyFont="1" applyFill="1" applyBorder="1" applyAlignment="1">
      <alignment horizontal="center" vertical="center"/>
    </xf>
    <xf numFmtId="0" fontId="89" fillId="0" borderId="2" xfId="0" applyFont="1" applyFill="1" applyBorder="1" applyAlignment="1">
      <alignment horizontal="center" vertical="center"/>
    </xf>
    <xf numFmtId="0" fontId="68" fillId="9" borderId="0" xfId="0" applyFont="1" applyFill="1" applyBorder="1" applyAlignment="1">
      <alignment horizontal="center" vertical="center"/>
    </xf>
    <xf numFmtId="0" fontId="13" fillId="0" borderId="27" xfId="0" applyFont="1" applyBorder="1" applyAlignment="1">
      <alignment horizontal="center" vertical="center" wrapText="1"/>
    </xf>
    <xf numFmtId="0" fontId="13" fillId="0" borderId="29" xfId="0" applyFont="1" applyBorder="1" applyAlignment="1">
      <alignment horizontal="center" vertical="center" wrapText="1"/>
    </xf>
    <xf numFmtId="0" fontId="5" fillId="0" borderId="43" xfId="0" applyFont="1" applyBorder="1" applyAlignment="1">
      <alignment horizontal="center" vertical="center"/>
    </xf>
    <xf numFmtId="0" fontId="23" fillId="0" borderId="82" xfId="0" applyFont="1" applyBorder="1" applyAlignment="1">
      <alignment horizontal="center" vertical="center" wrapText="1"/>
    </xf>
    <xf numFmtId="0" fontId="89" fillId="0" borderId="35" xfId="0" applyFont="1" applyFill="1" applyBorder="1" applyAlignment="1">
      <alignment horizontal="center" vertical="center"/>
    </xf>
    <xf numFmtId="0" fontId="89" fillId="0" borderId="60" xfId="0" applyFont="1" applyFill="1" applyBorder="1" applyAlignment="1">
      <alignment horizontal="center" vertical="center"/>
    </xf>
    <xf numFmtId="0" fontId="4" fillId="4" borderId="80" xfId="0" applyFont="1" applyFill="1" applyBorder="1" applyAlignment="1">
      <alignment horizontal="center" vertical="center"/>
    </xf>
    <xf numFmtId="0" fontId="69" fillId="0" borderId="10" xfId="0" applyFont="1" applyFill="1" applyBorder="1" applyAlignment="1">
      <alignment horizontal="center" vertical="center"/>
    </xf>
    <xf numFmtId="0" fontId="89" fillId="0" borderId="59" xfId="0" applyFont="1" applyFill="1" applyBorder="1" applyAlignment="1">
      <alignment horizontal="center" vertical="center"/>
    </xf>
    <xf numFmtId="0" fontId="89" fillId="0" borderId="67" xfId="0" applyFont="1" applyFill="1" applyBorder="1" applyAlignment="1">
      <alignment horizontal="center" vertical="center"/>
    </xf>
    <xf numFmtId="0" fontId="69" fillId="9" borderId="46" xfId="0" applyFont="1" applyFill="1" applyBorder="1" applyAlignment="1">
      <alignment horizontal="center" vertical="center"/>
    </xf>
    <xf numFmtId="16" fontId="68" fillId="6" borderId="2" xfId="0" quotePrefix="1" applyNumberFormat="1" applyFont="1" applyFill="1" applyBorder="1" applyAlignment="1">
      <alignment horizontal="center" vertical="center"/>
    </xf>
    <xf numFmtId="0" fontId="60" fillId="9" borderId="10" xfId="0" applyFont="1" applyFill="1" applyBorder="1" applyAlignment="1">
      <alignment horizontal="center" vertical="center"/>
    </xf>
    <xf numFmtId="0" fontId="89" fillId="9" borderId="11" xfId="0" applyFont="1" applyFill="1" applyBorder="1" applyAlignment="1">
      <alignment horizontal="center" vertical="center"/>
    </xf>
    <xf numFmtId="0" fontId="58" fillId="0" borderId="1" xfId="0" applyFont="1" applyBorder="1">
      <alignment vertical="center"/>
    </xf>
    <xf numFmtId="0" fontId="5" fillId="0" borderId="30" xfId="0" applyFont="1" applyFill="1" applyBorder="1" applyAlignment="1">
      <alignment horizontal="center" vertical="center"/>
    </xf>
    <xf numFmtId="0" fontId="23" fillId="0" borderId="28" xfId="0" applyFont="1" applyFill="1" applyBorder="1" applyAlignment="1">
      <alignment horizontal="center" vertical="center" wrapText="1"/>
    </xf>
    <xf numFmtId="0" fontId="13" fillId="2" borderId="3" xfId="0" applyFont="1" applyFill="1" applyBorder="1" applyAlignment="1">
      <alignment horizontal="center" vertical="center"/>
    </xf>
    <xf numFmtId="0" fontId="61" fillId="6" borderId="60" xfId="0" applyFont="1" applyFill="1" applyBorder="1" applyAlignment="1">
      <alignment horizontal="center" vertical="center"/>
    </xf>
    <xf numFmtId="0" fontId="60" fillId="4" borderId="3" xfId="0" applyFont="1" applyFill="1" applyBorder="1" applyAlignment="1">
      <alignment horizontal="center" vertical="center"/>
    </xf>
    <xf numFmtId="0" fontId="4" fillId="4" borderId="79" xfId="0" applyFont="1" applyFill="1" applyBorder="1" applyAlignment="1">
      <alignment horizontal="center" vertical="center"/>
    </xf>
    <xf numFmtId="0" fontId="4" fillId="4" borderId="55" xfId="0" applyFont="1" applyFill="1" applyBorder="1" applyAlignment="1">
      <alignment horizontal="center" vertical="center"/>
    </xf>
    <xf numFmtId="0" fontId="64" fillId="4" borderId="13" xfId="0" applyFont="1" applyFill="1" applyBorder="1" applyAlignment="1">
      <alignment horizontal="center" vertical="center"/>
    </xf>
    <xf numFmtId="0" fontId="64" fillId="4" borderId="39" xfId="0" applyFont="1" applyFill="1" applyBorder="1" applyAlignment="1">
      <alignment horizontal="center" vertical="center"/>
    </xf>
    <xf numFmtId="0" fontId="64" fillId="4" borderId="50" xfId="0" applyFont="1" applyFill="1" applyBorder="1" applyAlignment="1">
      <alignment horizontal="center" vertical="center"/>
    </xf>
    <xf numFmtId="0" fontId="60" fillId="0" borderId="8" xfId="0" applyFont="1" applyFill="1" applyBorder="1" applyAlignment="1">
      <alignment horizontal="center" vertical="center"/>
    </xf>
    <xf numFmtId="0" fontId="60" fillId="0" borderId="34" xfId="0" applyFont="1" applyFill="1" applyBorder="1" applyAlignment="1">
      <alignment horizontal="center" vertical="center"/>
    </xf>
    <xf numFmtId="0" fontId="13" fillId="2" borderId="34" xfId="0" applyFont="1" applyFill="1" applyBorder="1" applyAlignment="1">
      <alignment horizontal="center" vertical="center"/>
    </xf>
    <xf numFmtId="0" fontId="13" fillId="2" borderId="83" xfId="0" applyFont="1" applyFill="1" applyBorder="1" applyAlignment="1">
      <alignment horizontal="center" vertical="center"/>
    </xf>
    <xf numFmtId="0" fontId="64" fillId="4" borderId="80" xfId="0" applyFont="1" applyFill="1" applyBorder="1" applyAlignment="1">
      <alignment horizontal="center" vertical="center"/>
    </xf>
    <xf numFmtId="0" fontId="4" fillId="4" borderId="81" xfId="0" applyFont="1" applyFill="1" applyBorder="1" applyAlignment="1">
      <alignment horizontal="center" vertical="center"/>
    </xf>
    <xf numFmtId="0" fontId="68" fillId="4" borderId="67" xfId="0" applyFont="1" applyFill="1" applyBorder="1" applyAlignment="1">
      <alignment horizontal="center" vertical="center"/>
    </xf>
    <xf numFmtId="0" fontId="68" fillId="4" borderId="60" xfId="0" applyFont="1" applyFill="1" applyBorder="1" applyAlignment="1">
      <alignment horizontal="center" vertical="center"/>
    </xf>
    <xf numFmtId="0" fontId="68" fillId="4" borderId="80"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34" xfId="0" applyFont="1" applyFill="1" applyBorder="1" applyAlignment="1">
      <alignment horizontal="center" vertical="center"/>
    </xf>
    <xf numFmtId="0" fontId="4" fillId="4" borderId="83" xfId="0" applyFont="1" applyFill="1" applyBorder="1" applyAlignment="1">
      <alignment horizontal="center" vertical="center"/>
    </xf>
    <xf numFmtId="0" fontId="4" fillId="4" borderId="75" xfId="0" applyFont="1" applyFill="1" applyBorder="1" applyAlignment="1">
      <alignment horizontal="center" vertical="center"/>
    </xf>
    <xf numFmtId="0" fontId="4" fillId="4" borderId="13" xfId="0" applyFont="1" applyFill="1" applyBorder="1" applyAlignment="1">
      <alignment horizontal="center" vertical="center"/>
    </xf>
    <xf numFmtId="0" fontId="4" fillId="4" borderId="39" xfId="0" applyFont="1" applyFill="1" applyBorder="1" applyAlignment="1">
      <alignment horizontal="center" vertical="center"/>
    </xf>
    <xf numFmtId="0" fontId="4" fillId="4" borderId="50" xfId="0" applyFont="1" applyFill="1" applyBorder="1" applyAlignment="1">
      <alignment horizontal="center" vertical="center"/>
    </xf>
    <xf numFmtId="0" fontId="64" fillId="4" borderId="8" xfId="0" applyFont="1" applyFill="1" applyBorder="1" applyAlignment="1">
      <alignment horizontal="center" vertical="center"/>
    </xf>
    <xf numFmtId="0" fontId="64" fillId="4" borderId="34" xfId="0" applyFont="1" applyFill="1" applyBorder="1" applyAlignment="1">
      <alignment horizontal="center" vertical="center"/>
    </xf>
    <xf numFmtId="0" fontId="64" fillId="4" borderId="83" xfId="0" applyFont="1" applyFill="1" applyBorder="1" applyAlignment="1">
      <alignment horizontal="center" vertical="center"/>
    </xf>
    <xf numFmtId="0" fontId="64" fillId="4" borderId="2" xfId="0" applyFont="1" applyFill="1" applyBorder="1" applyAlignment="1">
      <alignment horizontal="center" vertical="center" wrapText="1"/>
    </xf>
    <xf numFmtId="0" fontId="64" fillId="4" borderId="9" xfId="0" applyFont="1" applyFill="1" applyBorder="1" applyAlignment="1">
      <alignment horizontal="center" vertical="center"/>
    </xf>
    <xf numFmtId="0" fontId="60" fillId="4" borderId="46" xfId="0" applyFont="1" applyFill="1" applyBorder="1" applyAlignment="1">
      <alignment horizontal="center" vertical="center"/>
    </xf>
    <xf numFmtId="0" fontId="83" fillId="3" borderId="10" xfId="0" applyFont="1" applyFill="1" applyBorder="1" applyAlignment="1">
      <alignment horizontal="center" vertical="center"/>
    </xf>
    <xf numFmtId="0" fontId="68" fillId="4" borderId="11" xfId="0" applyFont="1" applyFill="1" applyBorder="1" applyAlignment="1">
      <alignment horizontal="center" vertical="center"/>
    </xf>
    <xf numFmtId="0" fontId="68" fillId="4" borderId="37" xfId="0" applyFont="1" applyFill="1" applyBorder="1" applyAlignment="1">
      <alignment horizontal="center" vertical="center"/>
    </xf>
    <xf numFmtId="0" fontId="68" fillId="4" borderId="48" xfId="0" applyFont="1" applyFill="1" applyBorder="1" applyAlignment="1">
      <alignment horizontal="center" vertical="center"/>
    </xf>
    <xf numFmtId="0" fontId="60" fillId="4" borderId="81" xfId="0" applyFont="1" applyFill="1" applyBorder="1" applyAlignment="1">
      <alignment horizontal="center" vertical="center"/>
    </xf>
    <xf numFmtId="0" fontId="64" fillId="4" borderId="48" xfId="0" applyFont="1" applyFill="1" applyBorder="1" applyAlignment="1">
      <alignment horizontal="center" vertical="center"/>
    </xf>
    <xf numFmtId="49" fontId="13" fillId="6" borderId="35" xfId="0" applyNumberFormat="1" applyFont="1" applyFill="1" applyBorder="1" applyAlignment="1">
      <alignment horizontal="center" vertical="center"/>
    </xf>
    <xf numFmtId="0" fontId="13" fillId="2" borderId="13" xfId="0" applyFont="1" applyFill="1" applyBorder="1" applyAlignment="1">
      <alignment horizontal="center" vertical="center"/>
    </xf>
    <xf numFmtId="49" fontId="13" fillId="6" borderId="39" xfId="0" applyNumberFormat="1" applyFont="1" applyFill="1" applyBorder="1" applyAlignment="1">
      <alignment horizontal="center" vertical="center"/>
    </xf>
    <xf numFmtId="0" fontId="68" fillId="6" borderId="39" xfId="0" quotePrefix="1" applyFont="1" applyFill="1" applyBorder="1" applyAlignment="1">
      <alignment horizontal="center" vertical="center"/>
    </xf>
    <xf numFmtId="0" fontId="60" fillId="0" borderId="50" xfId="0" applyFont="1" applyFill="1" applyBorder="1" applyAlignment="1">
      <alignment horizontal="center" vertical="center"/>
    </xf>
    <xf numFmtId="0" fontId="4" fillId="15" borderId="7" xfId="0" applyFont="1" applyFill="1" applyBorder="1" applyAlignment="1">
      <alignment horizontal="center" vertical="center"/>
    </xf>
    <xf numFmtId="0" fontId="70" fillId="2" borderId="35" xfId="0" applyFont="1" applyFill="1" applyBorder="1" applyAlignment="1">
      <alignment horizontal="center" vertical="center"/>
    </xf>
    <xf numFmtId="16" fontId="68" fillId="3" borderId="11" xfId="0" quotePrefix="1" applyNumberFormat="1" applyFont="1" applyFill="1" applyBorder="1" applyAlignment="1">
      <alignment horizontal="center" vertical="center"/>
    </xf>
    <xf numFmtId="49" fontId="62" fillId="6" borderId="13" xfId="0" applyNumberFormat="1" applyFont="1" applyFill="1" applyBorder="1" applyAlignment="1">
      <alignment horizontal="center" vertical="center"/>
    </xf>
    <xf numFmtId="49" fontId="62" fillId="6" borderId="39" xfId="0" applyNumberFormat="1" applyFont="1" applyFill="1" applyBorder="1" applyAlignment="1">
      <alignment horizontal="center" vertical="center"/>
    </xf>
    <xf numFmtId="49" fontId="62" fillId="6" borderId="9" xfId="0" applyNumberFormat="1" applyFont="1" applyFill="1" applyBorder="1" applyAlignment="1">
      <alignment horizontal="center" vertical="center"/>
    </xf>
    <xf numFmtId="0" fontId="13" fillId="5" borderId="25" xfId="0" applyFont="1" applyFill="1" applyBorder="1" applyAlignment="1">
      <alignment horizontal="center" vertical="center"/>
    </xf>
    <xf numFmtId="0" fontId="5" fillId="0" borderId="1" xfId="0" applyFont="1" applyBorder="1" applyAlignment="1">
      <alignment horizontal="center" vertical="center"/>
    </xf>
    <xf numFmtId="0" fontId="23" fillId="0" borderId="1" xfId="0" applyFont="1" applyBorder="1" applyAlignment="1">
      <alignment horizontal="center" vertical="center" wrapText="1"/>
    </xf>
    <xf numFmtId="0" fontId="5" fillId="0" borderId="25" xfId="0" applyFont="1" applyFill="1" applyBorder="1" applyAlignment="1">
      <alignment horizontal="center" vertical="center"/>
    </xf>
    <xf numFmtId="0" fontId="23" fillId="0" borderId="1" xfId="0" applyFont="1" applyFill="1" applyBorder="1" applyAlignment="1">
      <alignment horizontal="center" vertical="center" wrapText="1"/>
    </xf>
    <xf numFmtId="0" fontId="60" fillId="0" borderId="13" xfId="0" applyFont="1" applyFill="1" applyBorder="1" applyAlignment="1">
      <alignment horizontal="center" vertical="center"/>
    </xf>
    <xf numFmtId="0" fontId="60" fillId="9" borderId="35" xfId="0" applyFont="1" applyFill="1" applyBorder="1" applyAlignment="1">
      <alignment horizontal="center" vertical="center"/>
    </xf>
    <xf numFmtId="0" fontId="4" fillId="2" borderId="9" xfId="0" applyFont="1" applyFill="1" applyBorder="1" applyAlignment="1">
      <alignment horizontal="center" vertical="center"/>
    </xf>
    <xf numFmtId="0" fontId="60" fillId="9" borderId="9" xfId="0" applyFont="1" applyFill="1" applyBorder="1" applyAlignment="1">
      <alignment horizontal="center" vertical="center"/>
    </xf>
    <xf numFmtId="0" fontId="60" fillId="9" borderId="46" xfId="0" applyFont="1" applyFill="1" applyBorder="1" applyAlignment="1">
      <alignment horizontal="center" vertical="center"/>
    </xf>
    <xf numFmtId="0" fontId="60" fillId="9" borderId="37" xfId="0" applyFont="1" applyFill="1" applyBorder="1" applyAlignment="1">
      <alignment horizontal="center" vertical="center"/>
    </xf>
    <xf numFmtId="0" fontId="60" fillId="9" borderId="48" xfId="0" applyFont="1" applyFill="1" applyBorder="1" applyAlignment="1">
      <alignment horizontal="center" vertical="center"/>
    </xf>
    <xf numFmtId="0" fontId="60" fillId="9" borderId="67" xfId="0" applyFont="1" applyFill="1" applyBorder="1" applyAlignment="1">
      <alignment horizontal="center" vertical="center"/>
    </xf>
    <xf numFmtId="0" fontId="40" fillId="3" borderId="1" xfId="0" applyFont="1" applyFill="1" applyBorder="1" applyAlignment="1">
      <alignment horizontal="center" vertical="center"/>
    </xf>
    <xf numFmtId="0" fontId="60" fillId="9" borderId="47" xfId="0" applyFont="1" applyFill="1" applyBorder="1" applyAlignment="1">
      <alignment horizontal="center" vertical="center"/>
    </xf>
    <xf numFmtId="0" fontId="89" fillId="9" borderId="10" xfId="0" applyFont="1" applyFill="1" applyBorder="1" applyAlignment="1">
      <alignment horizontal="center" vertical="center"/>
    </xf>
    <xf numFmtId="0" fontId="69" fillId="9" borderId="47" xfId="0" applyFont="1" applyFill="1" applyBorder="1" applyAlignment="1">
      <alignment horizontal="center" vertical="center"/>
    </xf>
    <xf numFmtId="0" fontId="89" fillId="9" borderId="2" xfId="0" applyFont="1" applyFill="1" applyBorder="1" applyAlignment="1">
      <alignment horizontal="center" vertical="center"/>
    </xf>
    <xf numFmtId="0" fontId="60" fillId="9" borderId="11" xfId="0" applyFont="1" applyFill="1" applyBorder="1" applyAlignment="1">
      <alignment horizontal="center" vertical="center"/>
    </xf>
    <xf numFmtId="0" fontId="89" fillId="9" borderId="37" xfId="0" applyFont="1" applyFill="1" applyBorder="1" applyAlignment="1">
      <alignment horizontal="center" vertical="center"/>
    </xf>
    <xf numFmtId="0" fontId="13" fillId="3" borderId="39" xfId="0" applyFont="1" applyFill="1" applyBorder="1" applyAlignment="1">
      <alignment horizontal="center" vertical="center"/>
    </xf>
    <xf numFmtId="0" fontId="89" fillId="9" borderId="9" xfId="0" applyFont="1" applyFill="1" applyBorder="1" applyAlignment="1">
      <alignment horizontal="center" vertical="center"/>
    </xf>
    <xf numFmtId="0" fontId="60" fillId="9" borderId="80" xfId="0" applyFont="1" applyFill="1" applyBorder="1" applyAlignment="1">
      <alignment horizontal="center" vertical="center"/>
    </xf>
    <xf numFmtId="0" fontId="89" fillId="9" borderId="48" xfId="0" quotePrefix="1" applyFont="1" applyFill="1" applyBorder="1" applyAlignment="1">
      <alignment horizontal="center" vertical="center"/>
    </xf>
    <xf numFmtId="0" fontId="13" fillId="2" borderId="13" xfId="0" quotePrefix="1" applyFont="1" applyFill="1" applyBorder="1" applyAlignment="1">
      <alignment horizontal="center" vertical="center" wrapText="1"/>
    </xf>
    <xf numFmtId="0" fontId="23" fillId="9" borderId="58" xfId="0" applyFont="1" applyFill="1" applyBorder="1" applyAlignment="1">
      <alignment horizontal="center" vertical="center" wrapText="1"/>
    </xf>
    <xf numFmtId="0" fontId="23" fillId="9" borderId="43" xfId="0" applyFont="1" applyFill="1" applyBorder="1" applyAlignment="1">
      <alignment horizontal="center" vertical="center" wrapText="1"/>
    </xf>
    <xf numFmtId="0" fontId="5" fillId="9" borderId="27" xfId="0" applyFont="1" applyFill="1" applyBorder="1" applyAlignment="1">
      <alignment horizontal="center" vertical="center"/>
    </xf>
    <xf numFmtId="0" fontId="5" fillId="9" borderId="29" xfId="0" applyFont="1" applyFill="1" applyBorder="1" applyAlignment="1">
      <alignment horizontal="center" vertical="center"/>
    </xf>
    <xf numFmtId="0" fontId="5" fillId="9" borderId="28" xfId="0" applyFont="1" applyFill="1" applyBorder="1" applyAlignment="1">
      <alignment horizontal="center" vertical="center"/>
    </xf>
    <xf numFmtId="0" fontId="67" fillId="9" borderId="58" xfId="0" applyFont="1" applyFill="1" applyBorder="1" applyAlignment="1">
      <alignment horizontal="center" vertical="center" wrapText="1"/>
    </xf>
    <xf numFmtId="0" fontId="5" fillId="9" borderId="43" xfId="0" applyFont="1" applyFill="1" applyBorder="1" applyAlignment="1">
      <alignment horizontal="center" vertical="center"/>
    </xf>
    <xf numFmtId="0" fontId="60" fillId="9" borderId="62" xfId="0" applyFont="1" applyFill="1" applyBorder="1" applyAlignment="1">
      <alignment horizontal="center" vertical="center"/>
    </xf>
    <xf numFmtId="0" fontId="60" fillId="9" borderId="38" xfId="0" applyFont="1" applyFill="1" applyBorder="1" applyAlignment="1">
      <alignment horizontal="center" vertical="center"/>
    </xf>
    <xf numFmtId="0" fontId="23" fillId="9" borderId="27" xfId="0" applyFont="1" applyFill="1" applyBorder="1" applyAlignment="1">
      <alignment horizontal="center" vertical="center" wrapText="1"/>
    </xf>
    <xf numFmtId="0" fontId="23" fillId="9" borderId="29" xfId="0" applyFont="1" applyFill="1" applyBorder="1" applyAlignment="1">
      <alignment horizontal="center" vertical="center" wrapText="1"/>
    </xf>
    <xf numFmtId="0" fontId="13" fillId="4" borderId="48" xfId="0" applyFont="1" applyFill="1" applyBorder="1" applyAlignment="1">
      <alignment horizontal="center" vertical="center"/>
    </xf>
    <xf numFmtId="0" fontId="36" fillId="4" borderId="61" xfId="0" applyFont="1" applyFill="1" applyBorder="1" applyAlignment="1">
      <alignment horizontal="center" vertical="center"/>
    </xf>
    <xf numFmtId="0" fontId="13" fillId="0" borderId="27" xfId="0" applyFont="1" applyFill="1" applyBorder="1" applyAlignment="1">
      <alignment horizontal="center" vertical="center"/>
    </xf>
    <xf numFmtId="0" fontId="13" fillId="0" borderId="28" xfId="0" applyFont="1" applyFill="1" applyBorder="1" applyAlignment="1">
      <alignment horizontal="center" vertical="center"/>
    </xf>
    <xf numFmtId="0" fontId="13" fillId="0" borderId="29" xfId="0" applyFont="1" applyFill="1" applyBorder="1" applyAlignment="1">
      <alignment horizontal="center" vertical="center"/>
    </xf>
    <xf numFmtId="0" fontId="23" fillId="0" borderId="27" xfId="0" applyFont="1" applyFill="1" applyBorder="1" applyAlignment="1">
      <alignment horizontal="center" vertical="center" wrapText="1"/>
    </xf>
    <xf numFmtId="0" fontId="23" fillId="0" borderId="29" xfId="0" applyFont="1" applyFill="1" applyBorder="1" applyAlignment="1">
      <alignment horizontal="center" vertical="center" wrapText="1"/>
    </xf>
    <xf numFmtId="0" fontId="63" fillId="6" borderId="10" xfId="0" quotePrefix="1" applyFont="1" applyFill="1" applyBorder="1" applyAlignment="1">
      <alignment horizontal="center" vertical="center"/>
    </xf>
    <xf numFmtId="0" fontId="63" fillId="6" borderId="47" xfId="0" quotePrefix="1" applyFont="1" applyFill="1" applyBorder="1" applyAlignment="1">
      <alignment horizontal="center" vertical="center"/>
    </xf>
    <xf numFmtId="0" fontId="36" fillId="4" borderId="9" xfId="0" applyFont="1" applyFill="1" applyBorder="1" applyAlignment="1">
      <alignment horizontal="center" vertical="center"/>
    </xf>
    <xf numFmtId="0" fontId="36" fillId="4" borderId="62" xfId="0" applyFont="1" applyFill="1" applyBorder="1" applyAlignment="1">
      <alignment horizontal="center" vertical="center"/>
    </xf>
    <xf numFmtId="0" fontId="36" fillId="4" borderId="79" xfId="0" applyFont="1" applyFill="1" applyBorder="1" applyAlignment="1">
      <alignment horizontal="center" vertical="center"/>
    </xf>
    <xf numFmtId="0" fontId="36" fillId="4" borderId="52" xfId="0" applyFont="1" applyFill="1" applyBorder="1" applyAlignment="1">
      <alignment horizontal="center" vertical="center"/>
    </xf>
    <xf numFmtId="0" fontId="36" fillId="4" borderId="72" xfId="0" applyFont="1" applyFill="1" applyBorder="1" applyAlignment="1">
      <alignment horizontal="center" vertical="center"/>
    </xf>
    <xf numFmtId="0" fontId="13" fillId="0" borderId="0" xfId="0" applyFont="1" applyBorder="1" applyAlignment="1">
      <alignment horizontal="center" vertical="center"/>
    </xf>
    <xf numFmtId="0" fontId="13" fillId="5" borderId="1" xfId="0" applyFont="1" applyFill="1" applyBorder="1" applyAlignment="1">
      <alignment horizontal="center" vertical="center"/>
    </xf>
    <xf numFmtId="0" fontId="60" fillId="0" borderId="83" xfId="0" applyFont="1" applyFill="1" applyBorder="1" applyAlignment="1">
      <alignment horizontal="center" vertical="center"/>
    </xf>
    <xf numFmtId="0" fontId="36" fillId="4" borderId="35" xfId="0" applyFont="1" applyFill="1" applyBorder="1" applyAlignment="1">
      <alignment horizontal="center" vertical="center"/>
    </xf>
    <xf numFmtId="0" fontId="36" fillId="4" borderId="46" xfId="0" applyFont="1" applyFill="1" applyBorder="1" applyAlignment="1">
      <alignment horizontal="center" vertical="center"/>
    </xf>
    <xf numFmtId="0" fontId="36" fillId="4" borderId="10" xfId="0" applyFont="1" applyFill="1" applyBorder="1" applyAlignment="1">
      <alignment horizontal="center" vertical="center"/>
    </xf>
    <xf numFmtId="0" fontId="36" fillId="4" borderId="47" xfId="0" applyFont="1" applyFill="1" applyBorder="1" applyAlignment="1">
      <alignment horizontal="center" vertical="center"/>
    </xf>
    <xf numFmtId="0" fontId="36" fillId="4" borderId="11" xfId="0" applyFont="1" applyFill="1" applyBorder="1" applyAlignment="1">
      <alignment horizontal="center" vertical="center"/>
    </xf>
    <xf numFmtId="0" fontId="36" fillId="4" borderId="37" xfId="0" applyFont="1" applyFill="1" applyBorder="1" applyAlignment="1">
      <alignment horizontal="center" vertical="center"/>
    </xf>
    <xf numFmtId="0" fontId="36" fillId="4" borderId="48" xfId="0" applyFont="1" applyFill="1" applyBorder="1" applyAlignment="1">
      <alignment horizontal="center" vertical="center"/>
    </xf>
    <xf numFmtId="0" fontId="13" fillId="2" borderId="75" xfId="0" applyFont="1" applyFill="1" applyBorder="1" applyAlignment="1">
      <alignment horizontal="center" vertical="center"/>
    </xf>
    <xf numFmtId="0" fontId="61" fillId="6" borderId="3" xfId="0" quotePrefix="1" applyFont="1" applyFill="1" applyBorder="1" applyAlignment="1">
      <alignment horizontal="center" vertical="center"/>
    </xf>
    <xf numFmtId="0" fontId="13" fillId="3" borderId="3" xfId="0" applyFont="1" applyFill="1" applyBorder="1" applyAlignment="1">
      <alignment horizontal="center" vertical="center"/>
    </xf>
    <xf numFmtId="0" fontId="23" fillId="0" borderId="36" xfId="0" applyFont="1" applyBorder="1" applyAlignment="1">
      <alignment horizontal="center" vertical="center" wrapText="1"/>
    </xf>
    <xf numFmtId="0" fontId="23" fillId="0" borderId="2" xfId="0" applyFont="1" applyBorder="1" applyAlignment="1">
      <alignment horizontal="center" vertical="center" wrapText="1"/>
    </xf>
    <xf numFmtId="0" fontId="23" fillId="0" borderId="40" xfId="0" applyFont="1" applyBorder="1" applyAlignment="1">
      <alignment horizontal="center" vertical="center" wrapText="1"/>
    </xf>
    <xf numFmtId="0" fontId="5" fillId="0" borderId="1" xfId="0" applyFont="1" applyFill="1" applyBorder="1" applyAlignment="1">
      <alignment horizontal="center" vertical="center"/>
    </xf>
    <xf numFmtId="0" fontId="63" fillId="6" borderId="36" xfId="0" quotePrefix="1" applyFont="1" applyFill="1" applyBorder="1" applyAlignment="1">
      <alignment horizontal="center" vertical="center"/>
    </xf>
    <xf numFmtId="0" fontId="13" fillId="2" borderId="50" xfId="0" applyFont="1" applyFill="1" applyBorder="1" applyAlignment="1">
      <alignment horizontal="center" vertical="center"/>
    </xf>
    <xf numFmtId="0" fontId="89" fillId="9" borderId="61" xfId="0" applyFont="1" applyFill="1" applyBorder="1" applyAlignment="1">
      <alignment horizontal="center" vertical="center"/>
    </xf>
    <xf numFmtId="49" fontId="60" fillId="0" borderId="2" xfId="0" applyNumberFormat="1" applyFont="1" applyFill="1" applyBorder="1" applyAlignment="1">
      <alignment horizontal="center" vertical="center"/>
    </xf>
    <xf numFmtId="49" fontId="13" fillId="2" borderId="2" xfId="0" applyNumberFormat="1" applyFont="1" applyFill="1" applyBorder="1" applyAlignment="1">
      <alignment horizontal="center" vertical="center" wrapText="1"/>
    </xf>
    <xf numFmtId="49" fontId="4" fillId="4" borderId="2" xfId="0" applyNumberFormat="1" applyFont="1" applyFill="1" applyBorder="1" applyAlignment="1">
      <alignment horizontal="center" vertical="center"/>
    </xf>
    <xf numFmtId="49" fontId="13" fillId="2" borderId="2" xfId="0" quotePrefix="1" applyNumberFormat="1" applyFont="1" applyFill="1" applyBorder="1" applyAlignment="1">
      <alignment horizontal="center" vertical="center" wrapText="1"/>
    </xf>
    <xf numFmtId="49" fontId="60" fillId="0" borderId="35" xfId="0" applyNumberFormat="1" applyFont="1" applyFill="1" applyBorder="1" applyAlignment="1">
      <alignment horizontal="center" vertical="center"/>
    </xf>
    <xf numFmtId="49" fontId="13" fillId="2" borderId="35" xfId="0" applyNumberFormat="1" applyFont="1" applyFill="1" applyBorder="1" applyAlignment="1">
      <alignment horizontal="center" vertical="center" wrapText="1"/>
    </xf>
    <xf numFmtId="49" fontId="63" fillId="6" borderId="35" xfId="0" quotePrefix="1" applyNumberFormat="1" applyFont="1" applyFill="1" applyBorder="1" applyAlignment="1">
      <alignment horizontal="center" vertical="center" wrapText="1"/>
    </xf>
    <xf numFmtId="49" fontId="63" fillId="6" borderId="2" xfId="0" applyNumberFormat="1" applyFont="1" applyFill="1" applyBorder="1" applyAlignment="1">
      <alignment horizontal="center" vertical="center" wrapText="1"/>
    </xf>
    <xf numFmtId="49" fontId="13" fillId="3" borderId="2" xfId="0" applyNumberFormat="1" applyFont="1" applyFill="1" applyBorder="1" applyAlignment="1">
      <alignment horizontal="center" vertical="center"/>
    </xf>
    <xf numFmtId="49" fontId="62" fillId="2" borderId="2" xfId="0" applyNumberFormat="1" applyFont="1" applyFill="1" applyBorder="1" applyAlignment="1">
      <alignment horizontal="center" vertical="center" wrapText="1"/>
    </xf>
    <xf numFmtId="49" fontId="36" fillId="4" borderId="2" xfId="0" applyNumberFormat="1" applyFont="1" applyFill="1" applyBorder="1" applyAlignment="1">
      <alignment horizontal="center" vertical="center"/>
    </xf>
    <xf numFmtId="49" fontId="60" fillId="0" borderId="37" xfId="0" applyNumberFormat="1" applyFont="1" applyFill="1" applyBorder="1" applyAlignment="1">
      <alignment horizontal="center" vertical="center"/>
    </xf>
    <xf numFmtId="49" fontId="13" fillId="2" borderId="37" xfId="0" applyNumberFormat="1" applyFont="1" applyFill="1" applyBorder="1" applyAlignment="1">
      <alignment horizontal="center" vertical="center" wrapText="1"/>
    </xf>
    <xf numFmtId="49" fontId="62" fillId="3" borderId="37" xfId="0" applyNumberFormat="1" applyFont="1" applyFill="1" applyBorder="1" applyAlignment="1">
      <alignment horizontal="center" vertical="center"/>
    </xf>
    <xf numFmtId="49" fontId="40" fillId="2" borderId="2" xfId="0" applyNumberFormat="1" applyFont="1" applyFill="1" applyBorder="1" applyAlignment="1">
      <alignment horizontal="center" vertical="center" wrapText="1"/>
    </xf>
    <xf numFmtId="49" fontId="60" fillId="0" borderId="47" xfId="0" applyNumberFormat="1" applyFont="1" applyFill="1" applyBorder="1" applyAlignment="1">
      <alignment horizontal="center" vertical="center"/>
    </xf>
    <xf numFmtId="49" fontId="4" fillId="4" borderId="35" xfId="0" applyNumberFormat="1" applyFont="1" applyFill="1" applyBorder="1" applyAlignment="1">
      <alignment horizontal="center" vertical="center"/>
    </xf>
    <xf numFmtId="49" fontId="60" fillId="0" borderId="46" xfId="0" applyNumberFormat="1" applyFont="1" applyFill="1" applyBorder="1" applyAlignment="1">
      <alignment horizontal="center" vertical="center"/>
    </xf>
    <xf numFmtId="49" fontId="62" fillId="2" borderId="37" xfId="0" applyNumberFormat="1" applyFont="1" applyFill="1" applyBorder="1" applyAlignment="1">
      <alignment horizontal="center" vertical="center" wrapText="1"/>
    </xf>
    <xf numFmtId="49" fontId="63" fillId="6" borderId="37" xfId="0" quotePrefix="1" applyNumberFormat="1" applyFont="1" applyFill="1" applyBorder="1" applyAlignment="1">
      <alignment horizontal="center" vertical="center" wrapText="1"/>
    </xf>
    <xf numFmtId="49" fontId="13" fillId="14" borderId="37" xfId="0" applyNumberFormat="1" applyFont="1" applyFill="1" applyBorder="1" applyAlignment="1">
      <alignment horizontal="center" vertical="center"/>
    </xf>
    <xf numFmtId="49" fontId="68" fillId="3" borderId="2" xfId="0" applyNumberFormat="1" applyFont="1" applyFill="1" applyBorder="1" applyAlignment="1">
      <alignment horizontal="center" vertical="center"/>
    </xf>
    <xf numFmtId="49" fontId="13" fillId="3" borderId="37" xfId="0" applyNumberFormat="1" applyFont="1" applyFill="1" applyBorder="1" applyAlignment="1">
      <alignment horizontal="center" vertical="center"/>
    </xf>
    <xf numFmtId="49" fontId="60" fillId="0" borderId="48" xfId="0" applyNumberFormat="1" applyFont="1" applyFill="1" applyBorder="1" applyAlignment="1">
      <alignment horizontal="center" vertical="center"/>
    </xf>
    <xf numFmtId="49" fontId="60" fillId="2" borderId="37" xfId="0" applyNumberFormat="1" applyFont="1" applyFill="1" applyBorder="1" applyAlignment="1">
      <alignment horizontal="center" vertical="center" wrapText="1"/>
    </xf>
    <xf numFmtId="49" fontId="62" fillId="2" borderId="35" xfId="0" applyNumberFormat="1" applyFont="1" applyFill="1" applyBorder="1" applyAlignment="1">
      <alignment horizontal="center" vertical="center" wrapText="1"/>
    </xf>
    <xf numFmtId="0" fontId="23" fillId="0" borderId="30" xfId="0" applyFont="1" applyBorder="1" applyAlignment="1">
      <alignment horizontal="center" vertical="center" wrapText="1"/>
    </xf>
    <xf numFmtId="0" fontId="5" fillId="9" borderId="31" xfId="0" applyFont="1" applyFill="1" applyBorder="1" applyAlignment="1">
      <alignment horizontal="center" vertical="center"/>
    </xf>
    <xf numFmtId="49" fontId="60" fillId="0" borderId="36" xfId="0" applyNumberFormat="1" applyFont="1" applyFill="1" applyBorder="1" applyAlignment="1">
      <alignment horizontal="center" vertical="center"/>
    </xf>
    <xf numFmtId="49" fontId="63" fillId="6" borderId="36" xfId="0" quotePrefix="1" applyNumberFormat="1" applyFont="1" applyFill="1" applyBorder="1" applyAlignment="1">
      <alignment horizontal="center" vertical="center" wrapText="1"/>
    </xf>
    <xf numFmtId="49" fontId="13" fillId="2" borderId="36" xfId="0" applyNumberFormat="1" applyFont="1" applyFill="1" applyBorder="1" applyAlignment="1">
      <alignment horizontal="center" vertical="center" wrapText="1"/>
    </xf>
    <xf numFmtId="49" fontId="60" fillId="0" borderId="10" xfId="0" applyNumberFormat="1" applyFont="1" applyFill="1" applyBorder="1" applyAlignment="1">
      <alignment horizontal="center" vertical="center"/>
    </xf>
    <xf numFmtId="0" fontId="62" fillId="3" borderId="40" xfId="0" applyFont="1" applyFill="1" applyBorder="1" applyAlignment="1">
      <alignment horizontal="center" vertical="center"/>
    </xf>
    <xf numFmtId="49" fontId="60" fillId="0" borderId="9" xfId="0" applyNumberFormat="1" applyFont="1" applyFill="1" applyBorder="1" applyAlignment="1">
      <alignment horizontal="center" vertical="center"/>
    </xf>
    <xf numFmtId="49" fontId="63" fillId="6" borderId="47" xfId="0" applyNumberFormat="1" applyFont="1" applyFill="1" applyBorder="1" applyAlignment="1">
      <alignment horizontal="center" vertical="center" wrapText="1"/>
    </xf>
    <xf numFmtId="49" fontId="60" fillId="0" borderId="52" xfId="0" applyNumberFormat="1" applyFont="1" applyFill="1" applyBorder="1" applyAlignment="1">
      <alignment horizontal="center" vertical="center"/>
    </xf>
    <xf numFmtId="49" fontId="60" fillId="0" borderId="59" xfId="0" applyNumberFormat="1" applyFont="1" applyFill="1" applyBorder="1" applyAlignment="1">
      <alignment horizontal="center" vertical="center"/>
    </xf>
    <xf numFmtId="49" fontId="6" fillId="3" borderId="10" xfId="0" applyNumberFormat="1" applyFont="1" applyFill="1" applyBorder="1" applyAlignment="1">
      <alignment horizontal="center" vertical="center"/>
    </xf>
    <xf numFmtId="49" fontId="60" fillId="0" borderId="11" xfId="0" applyNumberFormat="1" applyFont="1" applyFill="1" applyBorder="1" applyAlignment="1">
      <alignment horizontal="center" vertical="center"/>
    </xf>
    <xf numFmtId="49" fontId="63" fillId="6" borderId="9" xfId="0" applyNumberFormat="1" applyFont="1" applyFill="1" applyBorder="1" applyAlignment="1">
      <alignment horizontal="center" vertical="center" wrapText="1"/>
    </xf>
    <xf numFmtId="49" fontId="4" fillId="4" borderId="46" xfId="0" applyNumberFormat="1" applyFont="1" applyFill="1" applyBorder="1" applyAlignment="1">
      <alignment horizontal="center" vertical="center"/>
    </xf>
    <xf numFmtId="0" fontId="36" fillId="4" borderId="65" xfId="0" applyFont="1" applyFill="1" applyBorder="1" applyAlignment="1">
      <alignment horizontal="center" vertical="center"/>
    </xf>
    <xf numFmtId="49" fontId="13" fillId="3" borderId="10" xfId="0" applyNumberFormat="1" applyFont="1" applyFill="1" applyBorder="1" applyAlignment="1">
      <alignment horizontal="center" vertical="center"/>
    </xf>
    <xf numFmtId="49" fontId="13" fillId="2" borderId="47" xfId="0" applyNumberFormat="1" applyFont="1" applyFill="1" applyBorder="1" applyAlignment="1">
      <alignment horizontal="center" vertical="center" wrapText="1"/>
    </xf>
    <xf numFmtId="49" fontId="13" fillId="2" borderId="11" xfId="0" applyNumberFormat="1" applyFont="1" applyFill="1" applyBorder="1" applyAlignment="1">
      <alignment horizontal="center" vertical="center" wrapText="1"/>
    </xf>
    <xf numFmtId="49" fontId="62" fillId="3" borderId="48" xfId="0" applyNumberFormat="1" applyFont="1" applyFill="1" applyBorder="1" applyAlignment="1">
      <alignment horizontal="center" vertical="center"/>
    </xf>
    <xf numFmtId="49" fontId="36" fillId="4" borderId="10" xfId="0" applyNumberFormat="1" applyFont="1" applyFill="1" applyBorder="1" applyAlignment="1">
      <alignment horizontal="center" vertical="center"/>
    </xf>
    <xf numFmtId="49" fontId="36" fillId="4" borderId="47" xfId="0" applyNumberFormat="1" applyFont="1" applyFill="1" applyBorder="1" applyAlignment="1">
      <alignment horizontal="center" vertical="center"/>
    </xf>
    <xf numFmtId="49" fontId="4" fillId="4" borderId="9" xfId="0" applyNumberFormat="1" applyFont="1" applyFill="1" applyBorder="1" applyAlignment="1">
      <alignment horizontal="center" vertical="center"/>
    </xf>
    <xf numFmtId="49" fontId="13" fillId="2" borderId="10" xfId="0" applyNumberFormat="1" applyFont="1" applyFill="1" applyBorder="1" applyAlignment="1">
      <alignment horizontal="center" vertical="center" wrapText="1"/>
    </xf>
    <xf numFmtId="49" fontId="62" fillId="2" borderId="10" xfId="0" applyNumberFormat="1" applyFont="1" applyFill="1" applyBorder="1" applyAlignment="1">
      <alignment horizontal="center" vertical="center" wrapText="1"/>
    </xf>
    <xf numFmtId="49" fontId="4" fillId="4" borderId="10" xfId="0" applyNumberFormat="1" applyFont="1" applyFill="1" applyBorder="1" applyAlignment="1">
      <alignment horizontal="center" vertical="center"/>
    </xf>
    <xf numFmtId="49" fontId="13" fillId="2" borderId="46" xfId="0" applyNumberFormat="1" applyFont="1" applyFill="1" applyBorder="1" applyAlignment="1">
      <alignment horizontal="center" vertical="center" wrapText="1"/>
    </xf>
    <xf numFmtId="49" fontId="62" fillId="2" borderId="47" xfId="0" quotePrefix="1" applyNumberFormat="1" applyFont="1" applyFill="1" applyBorder="1" applyAlignment="1">
      <alignment horizontal="center" vertical="center" wrapText="1"/>
    </xf>
    <xf numFmtId="49" fontId="13" fillId="2" borderId="9" xfId="0" applyNumberFormat="1" applyFont="1" applyFill="1" applyBorder="1" applyAlignment="1">
      <alignment horizontal="center" vertical="center" wrapText="1"/>
    </xf>
    <xf numFmtId="49" fontId="13" fillId="2" borderId="47" xfId="0" applyNumberFormat="1" applyFont="1" applyFill="1" applyBorder="1" applyAlignment="1">
      <alignment horizontal="center" vertical="center"/>
    </xf>
    <xf numFmtId="0" fontId="63" fillId="6" borderId="35" xfId="0" quotePrefix="1" applyFont="1" applyFill="1" applyBorder="1" applyAlignment="1">
      <alignment horizontal="center" vertical="center"/>
    </xf>
    <xf numFmtId="0" fontId="13" fillId="2" borderId="8" xfId="0" applyFont="1" applyFill="1" applyBorder="1" applyAlignment="1">
      <alignment horizontal="center" vertical="center"/>
    </xf>
    <xf numFmtId="0" fontId="36" fillId="4" borderId="1" xfId="0" applyFont="1" applyFill="1" applyBorder="1" applyAlignment="1">
      <alignment horizontal="center" vertical="center"/>
    </xf>
    <xf numFmtId="0" fontId="13" fillId="0" borderId="82" xfId="0" applyFont="1" applyBorder="1" applyAlignment="1">
      <alignment horizontal="center" vertical="center"/>
    </xf>
    <xf numFmtId="0" fontId="89" fillId="9" borderId="62" xfId="0" applyFont="1" applyFill="1" applyBorder="1" applyAlignment="1">
      <alignment horizontal="center" vertical="center"/>
    </xf>
    <xf numFmtId="0" fontId="89" fillId="9" borderId="79" xfId="0" applyFont="1" applyFill="1" applyBorder="1" applyAlignment="1">
      <alignment horizontal="center" vertical="center"/>
    </xf>
    <xf numFmtId="0" fontId="89" fillId="9" borderId="52" xfId="0" applyFont="1" applyFill="1" applyBorder="1" applyAlignment="1">
      <alignment horizontal="center" vertical="center"/>
    </xf>
    <xf numFmtId="0" fontId="89" fillId="9" borderId="72" xfId="0" applyFont="1" applyFill="1" applyBorder="1" applyAlignment="1">
      <alignment horizontal="center" vertical="center"/>
    </xf>
    <xf numFmtId="0" fontId="89" fillId="9" borderId="67" xfId="0" applyFont="1" applyFill="1" applyBorder="1" applyAlignment="1">
      <alignment horizontal="center" vertical="center"/>
    </xf>
    <xf numFmtId="0" fontId="89" fillId="9" borderId="64" xfId="0" applyFont="1" applyFill="1" applyBorder="1" applyAlignment="1">
      <alignment horizontal="center" vertical="center"/>
    </xf>
    <xf numFmtId="0" fontId="4" fillId="3" borderId="37" xfId="0" applyFont="1" applyFill="1" applyBorder="1" applyAlignment="1">
      <alignment horizontal="center" vertical="center"/>
    </xf>
    <xf numFmtId="0" fontId="89" fillId="9" borderId="63" xfId="0" applyFont="1" applyFill="1" applyBorder="1" applyAlignment="1">
      <alignment horizontal="center" vertical="center"/>
    </xf>
    <xf numFmtId="0" fontId="89" fillId="9" borderId="7" xfId="0" applyFont="1" applyFill="1" applyBorder="1" applyAlignment="1">
      <alignment horizontal="center" vertical="center"/>
    </xf>
    <xf numFmtId="0" fontId="40" fillId="4" borderId="2" xfId="0" applyFont="1" applyFill="1" applyBorder="1" applyAlignment="1">
      <alignment horizontal="center" vertical="center"/>
    </xf>
    <xf numFmtId="0" fontId="63" fillId="6" borderId="60" xfId="0" quotePrefix="1" applyFont="1" applyFill="1" applyBorder="1" applyAlignment="1">
      <alignment horizontal="center" vertical="center"/>
    </xf>
    <xf numFmtId="0" fontId="23" fillId="0" borderId="32" xfId="0" applyFont="1" applyBorder="1" applyAlignment="1">
      <alignment horizontal="center" vertical="center" wrapText="1"/>
    </xf>
    <xf numFmtId="0" fontId="63" fillId="6" borderId="52" xfId="0" quotePrefix="1" applyFont="1" applyFill="1" applyBorder="1" applyAlignment="1">
      <alignment horizontal="center" vertical="center"/>
    </xf>
    <xf numFmtId="0" fontId="89" fillId="0" borderId="3" xfId="0" applyFont="1" applyFill="1" applyBorder="1" applyAlignment="1">
      <alignment horizontal="center" vertical="center"/>
    </xf>
    <xf numFmtId="0" fontId="69" fillId="9" borderId="17" xfId="0" applyFont="1" applyFill="1" applyBorder="1" applyAlignment="1">
      <alignment horizontal="center" vertical="center"/>
    </xf>
    <xf numFmtId="0" fontId="62" fillId="2" borderId="40" xfId="0" applyFont="1" applyFill="1" applyBorder="1" applyAlignment="1">
      <alignment horizontal="center" vertical="center"/>
    </xf>
    <xf numFmtId="0" fontId="13" fillId="4" borderId="27" xfId="0" applyFont="1" applyFill="1" applyBorder="1" applyAlignment="1">
      <alignment horizontal="center" vertical="center" wrapText="1"/>
    </xf>
    <xf numFmtId="0" fontId="58" fillId="4" borderId="70" xfId="0" applyFont="1" applyFill="1" applyBorder="1">
      <alignment vertical="center"/>
    </xf>
    <xf numFmtId="0" fontId="13" fillId="4" borderId="29" xfId="0" applyFont="1" applyFill="1" applyBorder="1" applyAlignment="1">
      <alignment horizontal="center" vertical="center" wrapText="1"/>
    </xf>
    <xf numFmtId="0" fontId="58" fillId="4" borderId="74" xfId="0" applyFont="1" applyFill="1" applyBorder="1">
      <alignment vertical="center"/>
    </xf>
    <xf numFmtId="0" fontId="5" fillId="4" borderId="27" xfId="0" applyFont="1" applyFill="1" applyBorder="1" applyAlignment="1">
      <alignment horizontal="center" vertical="center"/>
    </xf>
    <xf numFmtId="0" fontId="23" fillId="4" borderId="49" xfId="0" applyFont="1" applyFill="1" applyBorder="1" applyAlignment="1">
      <alignment horizontal="center" vertical="center" wrapText="1"/>
    </xf>
    <xf numFmtId="0" fontId="5" fillId="4" borderId="29" xfId="0" applyFont="1" applyFill="1" applyBorder="1" applyAlignment="1">
      <alignment horizontal="center" vertical="center"/>
    </xf>
    <xf numFmtId="0" fontId="23" fillId="4" borderId="43" xfId="0" applyFont="1" applyFill="1" applyBorder="1" applyAlignment="1">
      <alignment horizontal="center" vertical="center" wrapText="1"/>
    </xf>
    <xf numFmtId="0" fontId="69" fillId="9" borderId="36" xfId="0" applyFont="1" applyFill="1" applyBorder="1" applyAlignment="1">
      <alignment horizontal="center" vertical="center"/>
    </xf>
    <xf numFmtId="0" fontId="62" fillId="3" borderId="41" xfId="0" applyFont="1" applyFill="1" applyBorder="1" applyAlignment="1">
      <alignment horizontal="center" vertical="center"/>
    </xf>
    <xf numFmtId="0" fontId="23" fillId="0" borderId="23" xfId="0" applyFont="1" applyBorder="1" applyAlignment="1">
      <alignment horizontal="center" vertical="center" wrapText="1"/>
    </xf>
    <xf numFmtId="0" fontId="4" fillId="4" borderId="62" xfId="0" applyFont="1" applyFill="1" applyBorder="1" applyAlignment="1">
      <alignment horizontal="center" vertical="center"/>
    </xf>
    <xf numFmtId="0" fontId="4" fillId="4" borderId="63" xfId="0" applyFont="1" applyFill="1" applyBorder="1" applyAlignment="1">
      <alignment horizontal="center" vertical="center"/>
    </xf>
    <xf numFmtId="0" fontId="13" fillId="4" borderId="29" xfId="0" applyFont="1" applyFill="1" applyBorder="1" applyAlignment="1">
      <alignment horizontal="center" vertical="center"/>
    </xf>
    <xf numFmtId="0" fontId="58" fillId="4" borderId="73" xfId="0" applyFont="1" applyFill="1" applyBorder="1">
      <alignment vertical="center"/>
    </xf>
    <xf numFmtId="0" fontId="23" fillId="4" borderId="78" xfId="0" applyFont="1" applyFill="1" applyBorder="1" applyAlignment="1">
      <alignment horizontal="center" vertical="center" wrapText="1"/>
    </xf>
    <xf numFmtId="0" fontId="13" fillId="4" borderId="27" xfId="0" applyFont="1" applyFill="1" applyBorder="1" applyAlignment="1">
      <alignment horizontal="center" vertical="center"/>
    </xf>
    <xf numFmtId="0" fontId="58" fillId="4" borderId="79" xfId="0" applyFont="1" applyFill="1" applyBorder="1">
      <alignment vertical="center"/>
    </xf>
    <xf numFmtId="0" fontId="23" fillId="4" borderId="54" xfId="0" applyFont="1" applyFill="1" applyBorder="1" applyAlignment="1">
      <alignment horizontal="center" vertical="center" wrapText="1"/>
    </xf>
    <xf numFmtId="0" fontId="13" fillId="4" borderId="28" xfId="0" applyFont="1" applyFill="1" applyBorder="1" applyAlignment="1">
      <alignment horizontal="center" vertical="center"/>
    </xf>
    <xf numFmtId="0" fontId="58" fillId="4" borderId="65" xfId="0" applyFont="1" applyFill="1" applyBorder="1">
      <alignment vertical="center"/>
    </xf>
    <xf numFmtId="0" fontId="5" fillId="4" borderId="28" xfId="0" applyFont="1" applyFill="1" applyBorder="1" applyAlignment="1">
      <alignment horizontal="center" vertical="center"/>
    </xf>
    <xf numFmtId="0" fontId="23" fillId="4" borderId="55" xfId="0" applyFont="1" applyFill="1" applyBorder="1" applyAlignment="1">
      <alignment horizontal="center" vertical="center" wrapText="1"/>
    </xf>
    <xf numFmtId="0" fontId="13" fillId="4" borderId="32" xfId="0" applyFont="1" applyFill="1" applyBorder="1" applyAlignment="1">
      <alignment horizontal="center" vertical="center"/>
    </xf>
    <xf numFmtId="0" fontId="58" fillId="4" borderId="29" xfId="0" applyFont="1" applyFill="1" applyBorder="1">
      <alignment vertical="center"/>
    </xf>
    <xf numFmtId="0" fontId="23" fillId="0" borderId="27" xfId="0" applyFont="1" applyBorder="1" applyAlignment="1">
      <alignment horizontal="left" vertical="center"/>
    </xf>
    <xf numFmtId="0" fontId="62" fillId="2" borderId="46" xfId="0" applyFont="1" applyFill="1" applyBorder="1" applyAlignment="1">
      <alignment horizontal="center" vertical="center"/>
    </xf>
    <xf numFmtId="0" fontId="13" fillId="4" borderId="37" xfId="0" applyFont="1" applyFill="1" applyBorder="1" applyAlignment="1">
      <alignment horizontal="center" vertical="center"/>
    </xf>
    <xf numFmtId="0" fontId="13" fillId="0" borderId="39" xfId="0" applyFont="1" applyFill="1" applyBorder="1" applyAlignment="1">
      <alignment horizontal="center" vertical="center"/>
    </xf>
    <xf numFmtId="0" fontId="69" fillId="0" borderId="50" xfId="0" applyFont="1" applyFill="1" applyBorder="1" applyAlignment="1">
      <alignment horizontal="center" vertical="center"/>
    </xf>
    <xf numFmtId="0" fontId="69" fillId="0" borderId="39" xfId="0" applyFont="1" applyFill="1" applyBorder="1" applyAlignment="1">
      <alignment horizontal="center" vertical="center"/>
    </xf>
    <xf numFmtId="0" fontId="40" fillId="4" borderId="9" xfId="0" applyFont="1" applyFill="1" applyBorder="1" applyAlignment="1">
      <alignment horizontal="center" vertical="center"/>
    </xf>
    <xf numFmtId="0" fontId="40" fillId="4" borderId="35" xfId="0" applyFont="1" applyFill="1" applyBorder="1" applyAlignment="1">
      <alignment horizontal="center" vertical="center"/>
    </xf>
    <xf numFmtId="0" fontId="40" fillId="4" borderId="46" xfId="0" applyFont="1" applyFill="1" applyBorder="1" applyAlignment="1">
      <alignment horizontal="center" vertical="center"/>
    </xf>
    <xf numFmtId="0" fontId="40" fillId="4" borderId="10" xfId="0" applyFont="1" applyFill="1" applyBorder="1" applyAlignment="1">
      <alignment horizontal="center" vertical="center"/>
    </xf>
    <xf numFmtId="0" fontId="40" fillId="4" borderId="47" xfId="0" applyFont="1" applyFill="1" applyBorder="1" applyAlignment="1">
      <alignment horizontal="center" vertical="center"/>
    </xf>
    <xf numFmtId="0" fontId="40" fillId="4" borderId="11" xfId="0" applyFont="1" applyFill="1" applyBorder="1" applyAlignment="1">
      <alignment horizontal="center" vertical="center"/>
    </xf>
    <xf numFmtId="0" fontId="40" fillId="4" borderId="37" xfId="0" applyFont="1" applyFill="1" applyBorder="1" applyAlignment="1">
      <alignment horizontal="center" vertical="center"/>
    </xf>
    <xf numFmtId="0" fontId="40" fillId="4" borderId="48" xfId="0" applyFont="1" applyFill="1" applyBorder="1" applyAlignment="1">
      <alignment horizontal="center" vertical="center"/>
    </xf>
    <xf numFmtId="0" fontId="23" fillId="9" borderId="28" xfId="0" applyFont="1" applyFill="1" applyBorder="1" applyAlignment="1">
      <alignment horizontal="center" vertical="center" wrapText="1"/>
    </xf>
    <xf numFmtId="0" fontId="23" fillId="9" borderId="54" xfId="0" applyFont="1" applyFill="1" applyBorder="1" applyAlignment="1">
      <alignment horizontal="center" vertical="center" wrapText="1"/>
    </xf>
    <xf numFmtId="0" fontId="23" fillId="9" borderId="55" xfId="0" applyFont="1" applyFill="1" applyBorder="1" applyAlignment="1">
      <alignment horizontal="center" vertical="center" wrapText="1"/>
    </xf>
    <xf numFmtId="0" fontId="23" fillId="9" borderId="78" xfId="0" applyFont="1" applyFill="1" applyBorder="1" applyAlignment="1">
      <alignment horizontal="center" vertical="center" wrapText="1"/>
    </xf>
    <xf numFmtId="0" fontId="60" fillId="9" borderId="17" xfId="0" applyFont="1" applyFill="1" applyBorder="1" applyAlignment="1">
      <alignment horizontal="center" vertical="center"/>
    </xf>
    <xf numFmtId="16" fontId="13" fillId="6" borderId="40" xfId="0" quotePrefix="1" applyNumberFormat="1" applyFont="1" applyFill="1" applyBorder="1" applyAlignment="1">
      <alignment horizontal="center" vertical="center"/>
    </xf>
    <xf numFmtId="0" fontId="60" fillId="9" borderId="40" xfId="0" applyFont="1" applyFill="1" applyBorder="1" applyAlignment="1">
      <alignment horizontal="center" vertical="center"/>
    </xf>
    <xf numFmtId="0" fontId="60" fillId="9" borderId="57" xfId="0" applyFont="1" applyFill="1" applyBorder="1" applyAlignment="1">
      <alignment horizontal="center" vertical="center"/>
    </xf>
    <xf numFmtId="0" fontId="68" fillId="2" borderId="2" xfId="0" quotePrefix="1" applyFont="1" applyFill="1" applyBorder="1" applyAlignment="1">
      <alignment horizontal="center" vertical="center" wrapText="1"/>
    </xf>
    <xf numFmtId="0" fontId="40" fillId="4" borderId="17" xfId="0" applyFont="1" applyFill="1" applyBorder="1" applyAlignment="1">
      <alignment horizontal="center" vertical="center"/>
    </xf>
    <xf numFmtId="0" fontId="40" fillId="4" borderId="40" xfId="0" applyFont="1" applyFill="1" applyBorder="1" applyAlignment="1">
      <alignment horizontal="center" vertical="center"/>
    </xf>
    <xf numFmtId="0" fontId="40" fillId="4" borderId="57" xfId="0" applyFont="1" applyFill="1" applyBorder="1" applyAlignment="1">
      <alignment horizontal="center" vertical="center"/>
    </xf>
    <xf numFmtId="49" fontId="37" fillId="6" borderId="35" xfId="0" applyNumberFormat="1" applyFont="1" applyFill="1" applyBorder="1" applyAlignment="1">
      <alignment horizontal="center" vertical="center"/>
    </xf>
    <xf numFmtId="0" fontId="13" fillId="9" borderId="0" xfId="0" applyFont="1" applyFill="1" applyBorder="1" applyAlignment="1">
      <alignment horizontal="center" vertical="center"/>
    </xf>
    <xf numFmtId="0" fontId="5" fillId="9" borderId="0" xfId="0" applyFont="1" applyFill="1" applyBorder="1" applyAlignment="1">
      <alignment horizontal="center" vertical="center"/>
    </xf>
    <xf numFmtId="0" fontId="23" fillId="9" borderId="0" xfId="0" applyFont="1" applyFill="1" applyBorder="1" applyAlignment="1">
      <alignment horizontal="center" vertical="center" wrapText="1"/>
    </xf>
    <xf numFmtId="0" fontId="36" fillId="9" borderId="0" xfId="0" applyFont="1" applyFill="1" applyBorder="1" applyAlignment="1">
      <alignment horizontal="center" vertical="center"/>
    </xf>
    <xf numFmtId="49" fontId="95" fillId="9" borderId="0" xfId="0" quotePrefix="1" applyNumberFormat="1" applyFont="1" applyFill="1" applyBorder="1" applyAlignment="1">
      <alignment horizontal="center" vertical="center" wrapText="1"/>
    </xf>
    <xf numFmtId="0" fontId="4" fillId="9" borderId="0" xfId="0" applyFont="1" applyFill="1" applyBorder="1" applyAlignment="1">
      <alignment horizontal="center" vertical="center"/>
    </xf>
    <xf numFmtId="0" fontId="68" fillId="2" borderId="17" xfId="0" applyFont="1" applyFill="1" applyBorder="1" applyAlignment="1">
      <alignment horizontal="center" vertical="center"/>
    </xf>
    <xf numFmtId="49" fontId="95" fillId="6" borderId="37" xfId="0" quotePrefix="1" applyNumberFormat="1" applyFont="1" applyFill="1" applyBorder="1" applyAlignment="1">
      <alignment horizontal="center" vertical="center" wrapText="1"/>
    </xf>
    <xf numFmtId="0" fontId="13" fillId="9" borderId="54" xfId="0" applyFont="1" applyFill="1" applyBorder="1" applyAlignment="1">
      <alignment horizontal="center" vertical="center"/>
    </xf>
    <xf numFmtId="0" fontId="13" fillId="9" borderId="55" xfId="0" applyFont="1" applyFill="1" applyBorder="1" applyAlignment="1">
      <alignment horizontal="center" vertical="center"/>
    </xf>
    <xf numFmtId="0" fontId="13" fillId="9" borderId="78" xfId="0" applyFont="1" applyFill="1" applyBorder="1" applyAlignment="1">
      <alignment horizontal="center" vertical="center"/>
    </xf>
    <xf numFmtId="0" fontId="5" fillId="9" borderId="79" xfId="0" applyFont="1" applyFill="1" applyBorder="1" applyAlignment="1">
      <alignment horizontal="center" vertical="center"/>
    </xf>
    <xf numFmtId="0" fontId="5" fillId="9" borderId="65" xfId="0" applyFont="1" applyFill="1" applyBorder="1" applyAlignment="1">
      <alignment horizontal="center" vertical="center"/>
    </xf>
    <xf numFmtId="0" fontId="5" fillId="9" borderId="74" xfId="0" applyFont="1" applyFill="1" applyBorder="1" applyAlignment="1">
      <alignment horizontal="center" vertical="center"/>
    </xf>
    <xf numFmtId="0" fontId="44" fillId="0" borderId="0" xfId="0" applyFont="1">
      <alignment vertical="center"/>
    </xf>
    <xf numFmtId="0" fontId="41" fillId="9" borderId="0" xfId="0" applyFont="1" applyFill="1" applyAlignment="1">
      <alignment horizontal="left" vertical="center" wrapText="1"/>
    </xf>
    <xf numFmtId="0" fontId="41" fillId="9" borderId="0" xfId="0" applyFont="1" applyFill="1" applyAlignment="1">
      <alignment horizontal="right" vertical="center" wrapText="1"/>
    </xf>
    <xf numFmtId="0" fontId="41" fillId="0" borderId="0" xfId="0" applyFont="1" applyAlignment="1">
      <alignment vertical="center" wrapText="1"/>
    </xf>
    <xf numFmtId="14" fontId="41" fillId="9" borderId="0" xfId="0" applyNumberFormat="1" applyFont="1" applyFill="1">
      <alignment vertical="center"/>
    </xf>
    <xf numFmtId="14" fontId="100" fillId="9" borderId="0" xfId="0" applyNumberFormat="1" applyFont="1" applyFill="1">
      <alignment vertical="center"/>
    </xf>
    <xf numFmtId="14" fontId="41" fillId="9" borderId="0" xfId="0" applyNumberFormat="1" applyFont="1" applyFill="1" applyAlignment="1">
      <alignment vertical="center" wrapText="1"/>
    </xf>
    <xf numFmtId="0" fontId="41" fillId="9" borderId="0" xfId="0" applyFont="1" applyFill="1">
      <alignment vertical="center"/>
    </xf>
    <xf numFmtId="0" fontId="101" fillId="0" borderId="0" xfId="0" applyFont="1" applyAlignment="1">
      <alignment horizontal="center" vertical="center"/>
    </xf>
    <xf numFmtId="0" fontId="100" fillId="0" borderId="0" xfId="0" applyFont="1" applyAlignment="1">
      <alignment vertical="top"/>
    </xf>
    <xf numFmtId="0" fontId="41" fillId="0" borderId="0" xfId="0" applyFont="1">
      <alignment vertical="center"/>
    </xf>
    <xf numFmtId="0" fontId="41" fillId="5" borderId="9" xfId="0" applyFont="1" applyFill="1" applyBorder="1" applyAlignment="1">
      <alignment horizontal="center" vertical="center" wrapText="1"/>
    </xf>
    <xf numFmtId="0" fontId="41" fillId="5" borderId="35" xfId="0" applyFont="1" applyFill="1" applyBorder="1" applyAlignment="1">
      <alignment horizontal="center" vertical="center" wrapText="1"/>
    </xf>
    <xf numFmtId="0" fontId="41" fillId="5" borderId="35" xfId="0" applyFont="1" applyFill="1" applyBorder="1" applyAlignment="1">
      <alignment horizontal="center" vertical="center"/>
    </xf>
    <xf numFmtId="0" fontId="100" fillId="5" borderId="35" xfId="0" applyFont="1" applyFill="1" applyBorder="1" applyAlignment="1">
      <alignment horizontal="center" vertical="center" wrapText="1"/>
    </xf>
    <xf numFmtId="0" fontId="41" fillId="5" borderId="35" xfId="0" quotePrefix="1" applyFont="1" applyFill="1" applyBorder="1" applyAlignment="1">
      <alignment horizontal="center" vertical="center" wrapText="1"/>
    </xf>
    <xf numFmtId="0" fontId="100" fillId="18" borderId="83" xfId="0" applyFont="1" applyFill="1" applyBorder="1" applyAlignment="1">
      <alignment horizontal="left" vertical="top" wrapText="1"/>
    </xf>
    <xf numFmtId="0" fontId="100" fillId="0" borderId="2" xfId="0" quotePrefix="1" applyFont="1" applyBorder="1" applyAlignment="1">
      <alignment vertical="top" wrapText="1"/>
    </xf>
    <xf numFmtId="0" fontId="100" fillId="0" borderId="0" xfId="0" quotePrefix="1" applyFont="1" applyAlignment="1">
      <alignment vertical="top" wrapText="1"/>
    </xf>
    <xf numFmtId="0" fontId="41" fillId="5" borderId="10" xfId="0" applyFont="1" applyFill="1" applyBorder="1" applyAlignment="1">
      <alignment horizontal="center" vertical="center" wrapText="1"/>
    </xf>
    <xf numFmtId="0" fontId="100" fillId="5" borderId="2" xfId="0" applyFont="1" applyFill="1" applyBorder="1" applyAlignment="1">
      <alignment horizontal="center" vertical="center" wrapText="1"/>
    </xf>
    <xf numFmtId="0" fontId="41" fillId="5" borderId="2" xfId="0" quotePrefix="1" applyFont="1" applyFill="1" applyBorder="1" applyAlignment="1">
      <alignment horizontal="center" vertical="center" wrapText="1"/>
    </xf>
    <xf numFmtId="0" fontId="100" fillId="18" borderId="84" xfId="0" applyFont="1" applyFill="1" applyBorder="1" applyAlignment="1">
      <alignment horizontal="center" vertical="center" wrapText="1"/>
    </xf>
    <xf numFmtId="0" fontId="41" fillId="0" borderId="0" xfId="0" applyFont="1" applyAlignment="1">
      <alignment horizontal="center" vertical="center"/>
    </xf>
    <xf numFmtId="0" fontId="44" fillId="5" borderId="52" xfId="0" applyFont="1" applyFill="1" applyBorder="1" applyAlignment="1">
      <alignment horizontal="center" vertical="center" wrapText="1"/>
    </xf>
    <xf numFmtId="0" fontId="44" fillId="5" borderId="36" xfId="0" applyFont="1" applyFill="1" applyBorder="1" applyAlignment="1">
      <alignment horizontal="center" vertical="center" wrapText="1"/>
    </xf>
    <xf numFmtId="0" fontId="44" fillId="5" borderId="36" xfId="0" applyFont="1" applyFill="1" applyBorder="1" applyAlignment="1">
      <alignment horizontal="center" vertical="center"/>
    </xf>
    <xf numFmtId="0" fontId="111" fillId="5" borderId="36" xfId="0" applyFont="1" applyFill="1" applyBorder="1" applyAlignment="1">
      <alignment horizontal="center" vertical="center" wrapText="1"/>
    </xf>
    <xf numFmtId="0" fontId="44" fillId="5" borderId="36" xfId="0" quotePrefix="1" applyFont="1" applyFill="1" applyBorder="1" applyAlignment="1">
      <alignment horizontal="center" vertical="center" wrapText="1"/>
    </xf>
    <xf numFmtId="0" fontId="100" fillId="18" borderId="28" xfId="0" applyFont="1" applyFill="1" applyBorder="1" applyAlignment="1">
      <alignment horizontal="left" vertical="top" wrapText="1"/>
    </xf>
    <xf numFmtId="0" fontId="111" fillId="0" borderId="2" xfId="0" quotePrefix="1" applyFont="1" applyBorder="1" applyAlignment="1">
      <alignment vertical="top" wrapText="1"/>
    </xf>
    <xf numFmtId="0" fontId="111" fillId="0" borderId="0" xfId="0" quotePrefix="1" applyFont="1" applyAlignment="1">
      <alignment vertical="top" wrapText="1"/>
    </xf>
    <xf numFmtId="0" fontId="41" fillId="5" borderId="52" xfId="0" applyFont="1" applyFill="1" applyBorder="1" applyAlignment="1">
      <alignment horizontal="center" vertical="center" wrapText="1"/>
    </xf>
    <xf numFmtId="0" fontId="113" fillId="5" borderId="36" xfId="0" applyFont="1" applyFill="1" applyBorder="1" applyAlignment="1">
      <alignment horizontal="center" vertical="center" wrapText="1"/>
    </xf>
    <xf numFmtId="0" fontId="41" fillId="5" borderId="36" xfId="0" quotePrefix="1" applyFont="1" applyFill="1" applyBorder="1" applyAlignment="1">
      <alignment horizontal="center" vertical="center" wrapText="1"/>
    </xf>
    <xf numFmtId="0" fontId="100" fillId="18" borderId="71" xfId="0" applyFont="1" applyFill="1" applyBorder="1" applyAlignment="1">
      <alignment horizontal="left" vertical="top" wrapText="1"/>
    </xf>
    <xf numFmtId="0" fontId="41" fillId="5" borderId="85" xfId="0" applyFont="1" applyFill="1" applyBorder="1" applyAlignment="1">
      <alignment horizontal="center" vertical="center" wrapText="1"/>
    </xf>
    <xf numFmtId="0" fontId="114" fillId="5" borderId="86" xfId="0" applyFont="1" applyFill="1" applyBorder="1" applyAlignment="1">
      <alignment horizontal="center" vertical="center" wrapText="1"/>
    </xf>
    <xf numFmtId="0" fontId="41" fillId="5" borderId="86" xfId="0" quotePrefix="1" applyFont="1" applyFill="1" applyBorder="1" applyAlignment="1">
      <alignment horizontal="center" vertical="center" wrapText="1"/>
    </xf>
    <xf numFmtId="0" fontId="100" fillId="18" borderId="87" xfId="0" applyFont="1" applyFill="1" applyBorder="1" applyAlignment="1">
      <alignment horizontal="left" vertical="top" wrapText="1"/>
    </xf>
    <xf numFmtId="0" fontId="100" fillId="5" borderId="36" xfId="0" applyFont="1" applyFill="1" applyBorder="1" applyAlignment="1">
      <alignment horizontal="center" vertical="center" wrapText="1"/>
    </xf>
    <xf numFmtId="0" fontId="100" fillId="18" borderId="28" xfId="0" applyFont="1" applyFill="1" applyBorder="1" applyAlignment="1">
      <alignment horizontal="center" vertical="center" wrapText="1"/>
    </xf>
    <xf numFmtId="0" fontId="121" fillId="0" borderId="0" xfId="0" applyFont="1">
      <alignment vertical="center"/>
    </xf>
    <xf numFmtId="0" fontId="44" fillId="5" borderId="88" xfId="0" applyFont="1" applyFill="1" applyBorder="1" applyAlignment="1">
      <alignment horizontal="center" vertical="center" wrapText="1"/>
    </xf>
    <xf numFmtId="0" fontId="44" fillId="5" borderId="89" xfId="0" applyFont="1" applyFill="1" applyBorder="1" applyAlignment="1">
      <alignment horizontal="center" vertical="center" wrapText="1"/>
    </xf>
    <xf numFmtId="0" fontId="44" fillId="5" borderId="89" xfId="0" applyFont="1" applyFill="1" applyBorder="1" applyAlignment="1">
      <alignment horizontal="center" vertical="center"/>
    </xf>
    <xf numFmtId="0" fontId="111" fillId="5" borderId="89" xfId="0" applyFont="1" applyFill="1" applyBorder="1" applyAlignment="1">
      <alignment horizontal="center" vertical="center" wrapText="1"/>
    </xf>
    <xf numFmtId="0" fontId="44" fillId="5" borderId="89" xfId="0" quotePrefix="1" applyFont="1" applyFill="1" applyBorder="1" applyAlignment="1">
      <alignment horizontal="center" vertical="center" wrapText="1"/>
    </xf>
    <xf numFmtId="0" fontId="100" fillId="18" borderId="81" xfId="0" applyFont="1" applyFill="1" applyBorder="1" applyAlignment="1">
      <alignment horizontal="center" vertical="center"/>
    </xf>
    <xf numFmtId="0" fontId="122" fillId="0" borderId="0" xfId="0" applyFont="1" applyAlignment="1">
      <alignment horizontal="center" vertical="center"/>
    </xf>
    <xf numFmtId="0" fontId="111" fillId="5" borderId="86" xfId="0" applyFont="1" applyFill="1" applyBorder="1" applyAlignment="1">
      <alignment horizontal="center" vertical="center" wrapText="1"/>
    </xf>
    <xf numFmtId="0" fontId="41" fillId="5" borderId="86" xfId="9" applyNumberFormat="1" applyFont="1" applyFill="1" applyBorder="1" applyAlignment="1">
      <alignment horizontal="center" vertical="center"/>
    </xf>
    <xf numFmtId="0" fontId="100" fillId="18" borderId="87" xfId="0" applyFont="1" applyFill="1" applyBorder="1" applyAlignment="1">
      <alignment horizontal="center" vertical="center"/>
    </xf>
    <xf numFmtId="0" fontId="100" fillId="0" borderId="2" xfId="0" applyFont="1" applyBorder="1" applyAlignment="1">
      <alignment vertical="top"/>
    </xf>
    <xf numFmtId="0" fontId="41" fillId="5" borderId="88" xfId="0" applyFont="1" applyFill="1" applyBorder="1" applyAlignment="1">
      <alignment horizontal="center" vertical="center" wrapText="1"/>
    </xf>
    <xf numFmtId="0" fontId="100" fillId="5" borderId="89" xfId="0" applyFont="1" applyFill="1" applyBorder="1" applyAlignment="1">
      <alignment horizontal="center" vertical="center" wrapText="1"/>
    </xf>
    <xf numFmtId="0" fontId="41" fillId="5" borderId="89" xfId="0" quotePrefix="1" applyFont="1" applyFill="1" applyBorder="1" applyAlignment="1">
      <alignment horizontal="center" vertical="center" wrapText="1"/>
    </xf>
    <xf numFmtId="0" fontId="41" fillId="5" borderId="89" xfId="9" applyNumberFormat="1" applyFont="1" applyFill="1" applyBorder="1" applyAlignment="1">
      <alignment horizontal="center" vertical="center"/>
    </xf>
    <xf numFmtId="0" fontId="100" fillId="18" borderId="91" xfId="0" applyFont="1" applyFill="1" applyBorder="1" applyAlignment="1">
      <alignment horizontal="center" vertical="center" wrapText="1"/>
    </xf>
    <xf numFmtId="0" fontId="123" fillId="0" borderId="0" xfId="0" applyFont="1">
      <alignment vertical="center"/>
    </xf>
    <xf numFmtId="0" fontId="41" fillId="5" borderId="92" xfId="0" applyFont="1" applyFill="1" applyBorder="1" applyAlignment="1">
      <alignment horizontal="center" vertical="center"/>
    </xf>
    <xf numFmtId="0" fontId="114" fillId="5" borderId="92" xfId="0" applyFont="1" applyFill="1" applyBorder="1" applyAlignment="1">
      <alignment horizontal="center" vertical="center" wrapText="1"/>
    </xf>
    <xf numFmtId="0" fontId="41" fillId="5" borderId="93" xfId="0" applyFont="1" applyFill="1" applyBorder="1" applyAlignment="1">
      <alignment horizontal="center" vertical="center" wrapText="1"/>
    </xf>
    <xf numFmtId="0" fontId="41" fillId="5" borderId="95" xfId="0" quotePrefix="1" applyFont="1" applyFill="1" applyBorder="1" applyAlignment="1">
      <alignment horizontal="center" vertical="center"/>
    </xf>
    <xf numFmtId="0" fontId="114" fillId="5" borderId="95" xfId="0" quotePrefix="1" applyFont="1" applyFill="1" applyBorder="1" applyAlignment="1">
      <alignment horizontal="center" vertical="center" wrapText="1"/>
    </xf>
    <xf numFmtId="0" fontId="41" fillId="5" borderId="94" xfId="0" quotePrefix="1" applyFont="1" applyFill="1" applyBorder="1" applyAlignment="1">
      <alignment horizontal="center" vertical="center" wrapText="1"/>
    </xf>
    <xf numFmtId="0" fontId="100" fillId="0" borderId="2" xfId="0" quotePrefix="1" applyFont="1" applyFill="1" applyBorder="1" applyAlignment="1">
      <alignment vertical="top" wrapText="1"/>
    </xf>
    <xf numFmtId="0" fontId="100" fillId="0" borderId="0" xfId="0" quotePrefix="1" applyFont="1" applyFill="1" applyAlignment="1">
      <alignment vertical="top" wrapText="1"/>
    </xf>
    <xf numFmtId="0" fontId="111" fillId="0" borderId="0" xfId="0" applyFont="1" applyAlignment="1">
      <alignment vertical="center" wrapText="1"/>
    </xf>
    <xf numFmtId="0" fontId="41" fillId="5" borderId="2" xfId="0" quotePrefix="1" applyFont="1" applyFill="1" applyBorder="1" applyAlignment="1">
      <alignment horizontal="center" vertical="center"/>
    </xf>
    <xf numFmtId="0" fontId="100" fillId="5" borderId="2" xfId="0" quotePrefix="1" applyFont="1" applyFill="1" applyBorder="1" applyAlignment="1">
      <alignment horizontal="center" vertical="center" wrapText="1"/>
    </xf>
    <xf numFmtId="0" fontId="100" fillId="0" borderId="0" xfId="0" applyFont="1" applyAlignment="1">
      <alignment vertical="center" wrapText="1"/>
    </xf>
    <xf numFmtId="0" fontId="127" fillId="0" borderId="0" xfId="0" applyFont="1">
      <alignment vertical="center"/>
    </xf>
    <xf numFmtId="0" fontId="41" fillId="5" borderId="11" xfId="0" applyFont="1" applyFill="1" applyBorder="1" applyAlignment="1">
      <alignment horizontal="center" vertical="center" wrapText="1"/>
    </xf>
    <xf numFmtId="0" fontId="41" fillId="5" borderId="37" xfId="0" applyFont="1" applyFill="1" applyBorder="1" applyAlignment="1">
      <alignment horizontal="center" vertical="center" wrapText="1"/>
    </xf>
    <xf numFmtId="0" fontId="41" fillId="5" borderId="37" xfId="0" quotePrefix="1" applyFont="1" applyFill="1" applyBorder="1" applyAlignment="1">
      <alignment horizontal="center" vertical="center"/>
    </xf>
    <xf numFmtId="0" fontId="100" fillId="5" borderId="37" xfId="0" quotePrefix="1" applyFont="1" applyFill="1" applyBorder="1" applyAlignment="1">
      <alignment horizontal="center" vertical="center" wrapText="1"/>
    </xf>
    <xf numFmtId="0" fontId="41" fillId="5" borderId="37" xfId="0" quotePrefix="1" applyFont="1" applyFill="1" applyBorder="1" applyAlignment="1">
      <alignment horizontal="center" vertical="center" wrapText="1"/>
    </xf>
    <xf numFmtId="0" fontId="41" fillId="5" borderId="37" xfId="0" applyFont="1" applyFill="1" applyBorder="1" applyAlignment="1">
      <alignment horizontal="center" vertical="center"/>
    </xf>
    <xf numFmtId="0" fontId="100" fillId="18" borderId="80" xfId="0" applyFont="1" applyFill="1" applyBorder="1" applyAlignment="1">
      <alignment horizontal="left" vertical="top" wrapText="1"/>
    </xf>
    <xf numFmtId="0" fontId="125" fillId="0" borderId="0" xfId="0" applyFont="1" applyAlignment="1">
      <alignment vertical="center" wrapText="1"/>
    </xf>
    <xf numFmtId="0" fontId="100" fillId="0" borderId="0" xfId="0" applyFont="1">
      <alignment vertical="center"/>
    </xf>
    <xf numFmtId="0" fontId="41" fillId="0" borderId="0" xfId="0" applyFont="1" applyAlignment="1">
      <alignment horizontal="center" vertical="center" wrapText="1"/>
    </xf>
    <xf numFmtId="0" fontId="100" fillId="0" borderId="0" xfId="0" applyFont="1" applyAlignment="1">
      <alignment horizontal="center" vertical="center"/>
    </xf>
    <xf numFmtId="0" fontId="41" fillId="0" borderId="16" xfId="0" applyFont="1" applyBorder="1" applyAlignment="1">
      <alignment vertical="center" wrapText="1"/>
    </xf>
    <xf numFmtId="0" fontId="100" fillId="5" borderId="35" xfId="0" applyFont="1" applyFill="1" applyBorder="1" applyAlignment="1">
      <alignment horizontal="center" vertical="top" wrapText="1"/>
    </xf>
    <xf numFmtId="0" fontId="44" fillId="5" borderId="35" xfId="0" applyFont="1" applyFill="1" applyBorder="1" applyAlignment="1">
      <alignment horizontal="center" vertical="center" wrapText="1"/>
    </xf>
    <xf numFmtId="0" fontId="100" fillId="18" borderId="83" xfId="0" applyFont="1" applyFill="1" applyBorder="1" applyAlignment="1">
      <alignment horizontal="center" vertical="center"/>
    </xf>
    <xf numFmtId="0" fontId="130" fillId="0" borderId="0" xfId="0" quotePrefix="1" applyFont="1" applyAlignment="1">
      <alignment vertical="top" wrapText="1"/>
    </xf>
    <xf numFmtId="0" fontId="132" fillId="7" borderId="2" xfId="0" applyFont="1" applyFill="1" applyBorder="1" applyAlignment="1">
      <alignment horizontal="center" vertical="center" wrapText="1"/>
    </xf>
    <xf numFmtId="0" fontId="114" fillId="5" borderId="2" xfId="0" applyFont="1" applyFill="1" applyBorder="1" applyAlignment="1">
      <alignment horizontal="center" vertical="center"/>
    </xf>
    <xf numFmtId="0" fontId="44" fillId="5" borderId="2" xfId="0" applyFont="1" applyFill="1" applyBorder="1" applyAlignment="1">
      <alignment horizontal="left" vertical="center"/>
    </xf>
    <xf numFmtId="0" fontId="44" fillId="5" borderId="2" xfId="0" applyFont="1" applyFill="1" applyBorder="1" applyAlignment="1">
      <alignment horizontal="left" vertical="center" wrapText="1"/>
    </xf>
    <xf numFmtId="0" fontId="121" fillId="0" borderId="0" xfId="0" applyFont="1" applyAlignment="1">
      <alignment horizontal="center" vertical="center"/>
    </xf>
    <xf numFmtId="0" fontId="44" fillId="0" borderId="2" xfId="0" applyFont="1" applyFill="1" applyBorder="1" applyAlignment="1">
      <alignment horizontal="left" vertical="center"/>
    </xf>
    <xf numFmtId="0" fontId="100" fillId="18" borderId="81" xfId="0" applyFont="1" applyFill="1" applyBorder="1" applyAlignment="1">
      <alignment horizontal="left" vertical="top" wrapText="1"/>
    </xf>
    <xf numFmtId="0" fontId="133" fillId="0" borderId="0" xfId="0" applyFont="1">
      <alignment vertical="center"/>
    </xf>
    <xf numFmtId="0" fontId="44" fillId="5" borderId="2" xfId="0" applyFont="1" applyFill="1" applyBorder="1" applyAlignment="1">
      <alignment horizontal="center" vertical="center" wrapText="1"/>
    </xf>
    <xf numFmtId="0" fontId="44" fillId="5" borderId="2" xfId="0" applyFont="1" applyFill="1" applyBorder="1" applyAlignment="1">
      <alignment horizontal="center" vertical="center"/>
    </xf>
    <xf numFmtId="0" fontId="44" fillId="5" borderId="2" xfId="0" quotePrefix="1" applyFont="1" applyFill="1" applyBorder="1" applyAlignment="1">
      <alignment horizontal="center" vertical="center" wrapText="1"/>
    </xf>
    <xf numFmtId="0" fontId="127" fillId="5" borderId="10" xfId="0" applyFont="1" applyFill="1" applyBorder="1" applyAlignment="1">
      <alignment horizontal="center" vertical="center" wrapText="1"/>
    </xf>
    <xf numFmtId="0" fontId="127" fillId="5" borderId="2" xfId="0" applyFont="1" applyFill="1" applyBorder="1" applyAlignment="1">
      <alignment horizontal="center" vertical="center" wrapText="1"/>
    </xf>
    <xf numFmtId="0" fontId="127" fillId="5" borderId="2" xfId="0" applyFont="1" applyFill="1" applyBorder="1" applyAlignment="1">
      <alignment horizontal="center" vertical="center"/>
    </xf>
    <xf numFmtId="0" fontId="125" fillId="5" borderId="2" xfId="0" applyFont="1" applyFill="1" applyBorder="1" applyAlignment="1">
      <alignment horizontal="center" vertical="center" wrapText="1"/>
    </xf>
    <xf numFmtId="0" fontId="127" fillId="5" borderId="36" xfId="0" applyFont="1" applyFill="1" applyBorder="1" applyAlignment="1">
      <alignment horizontal="center" vertical="center" wrapText="1"/>
    </xf>
    <xf numFmtId="0" fontId="127" fillId="5" borderId="2" xfId="0" quotePrefix="1" applyFont="1" applyFill="1" applyBorder="1" applyAlignment="1">
      <alignment horizontal="center" vertical="center" wrapText="1"/>
    </xf>
    <xf numFmtId="0" fontId="41" fillId="0" borderId="2" xfId="0" applyFont="1" applyFill="1" applyBorder="1" applyAlignment="1">
      <alignment horizontal="left" vertical="center"/>
    </xf>
    <xf numFmtId="0" fontId="111" fillId="5" borderId="2" xfId="0" applyFont="1" applyFill="1" applyBorder="1" applyAlignment="1">
      <alignment horizontal="center" vertical="center" wrapText="1"/>
    </xf>
    <xf numFmtId="0" fontId="100" fillId="0" borderId="2" xfId="0" quotePrefix="1" applyFont="1" applyBorder="1" applyAlignment="1">
      <alignment horizontal="left" vertical="top" wrapText="1"/>
    </xf>
    <xf numFmtId="0" fontId="100" fillId="18" borderId="71" xfId="0" applyFont="1" applyFill="1" applyBorder="1" applyAlignment="1">
      <alignment horizontal="center" vertical="center"/>
    </xf>
    <xf numFmtId="0" fontId="134" fillId="0" borderId="0" xfId="0" applyFont="1">
      <alignment vertical="center"/>
    </xf>
    <xf numFmtId="0" fontId="41" fillId="5" borderId="96" xfId="0" applyFont="1" applyFill="1" applyBorder="1" applyAlignment="1">
      <alignment horizontal="center" vertical="center" wrapText="1"/>
    </xf>
    <xf numFmtId="0" fontId="111" fillId="5" borderId="97" xfId="0" applyFont="1" applyFill="1" applyBorder="1" applyAlignment="1">
      <alignment horizontal="center" vertical="center" wrapText="1"/>
    </xf>
    <xf numFmtId="0" fontId="41" fillId="5" borderId="97" xfId="0" quotePrefix="1" applyFont="1" applyFill="1" applyBorder="1" applyAlignment="1">
      <alignment horizontal="center" vertical="center" wrapText="1"/>
    </xf>
    <xf numFmtId="0" fontId="100" fillId="18" borderId="91" xfId="0" applyFont="1" applyFill="1" applyBorder="1" applyAlignment="1">
      <alignment horizontal="center" vertical="center"/>
    </xf>
    <xf numFmtId="0" fontId="100" fillId="5" borderId="86" xfId="0" applyFont="1" applyFill="1" applyBorder="1" applyAlignment="1">
      <alignment horizontal="center" vertical="center" wrapText="1"/>
    </xf>
    <xf numFmtId="0" fontId="111" fillId="0" borderId="2" xfId="0" applyFont="1" applyBorder="1" applyAlignment="1">
      <alignment vertical="top" wrapText="1"/>
    </xf>
    <xf numFmtId="0" fontId="111" fillId="0" borderId="0" xfId="0" applyFont="1" applyAlignment="1">
      <alignment vertical="top" wrapText="1"/>
    </xf>
    <xf numFmtId="0" fontId="130" fillId="0" borderId="0" xfId="0" quotePrefix="1" applyFont="1" applyAlignment="1">
      <alignment vertical="center" wrapText="1"/>
    </xf>
    <xf numFmtId="0" fontId="101" fillId="0" borderId="0" xfId="0" applyFont="1" applyFill="1" applyAlignment="1">
      <alignment horizontal="center" vertical="center"/>
    </xf>
    <xf numFmtId="0" fontId="137" fillId="0" borderId="0" xfId="0" applyFont="1" applyFill="1">
      <alignment vertical="center"/>
    </xf>
    <xf numFmtId="0" fontId="139" fillId="5" borderId="3" xfId="0" applyFont="1" applyFill="1" applyBorder="1" applyAlignment="1">
      <alignment horizontal="center" vertical="center" wrapText="1"/>
    </xf>
    <xf numFmtId="0" fontId="100" fillId="5" borderId="3" xfId="0" quotePrefix="1" applyFont="1" applyFill="1" applyBorder="1" applyAlignment="1">
      <alignment horizontal="center" vertical="center" wrapText="1"/>
    </xf>
    <xf numFmtId="0" fontId="140" fillId="0" borderId="2" xfId="0" quotePrefix="1" applyFont="1" applyBorder="1" applyAlignment="1">
      <alignment vertical="top" wrapText="1"/>
    </xf>
    <xf numFmtId="0" fontId="127" fillId="0" borderId="0" xfId="0" applyFont="1" applyAlignment="1">
      <alignment vertical="center" wrapText="1"/>
    </xf>
    <xf numFmtId="0" fontId="139" fillId="5" borderId="2" xfId="0" applyFont="1" applyFill="1" applyBorder="1" applyAlignment="1">
      <alignment horizontal="center" vertical="center" wrapText="1"/>
    </xf>
    <xf numFmtId="0" fontId="100" fillId="5" borderId="97" xfId="0" applyFont="1" applyFill="1" applyBorder="1" applyAlignment="1">
      <alignment horizontal="center" vertical="center" wrapText="1"/>
    </xf>
    <xf numFmtId="0" fontId="44" fillId="5" borderId="86" xfId="0" applyFont="1" applyFill="1" applyBorder="1" applyAlignment="1">
      <alignment horizontal="center" vertical="center" wrapText="1"/>
    </xf>
    <xf numFmtId="0" fontId="142" fillId="0" borderId="0" xfId="0" applyFont="1">
      <alignment vertical="center"/>
    </xf>
    <xf numFmtId="0" fontId="111" fillId="0" borderId="2" xfId="0" quotePrefix="1" applyFont="1" applyBorder="1" applyAlignment="1">
      <alignment horizontal="left" vertical="top" wrapText="1"/>
    </xf>
    <xf numFmtId="0" fontId="111" fillId="0" borderId="0" xfId="0" quotePrefix="1" applyFont="1" applyAlignment="1">
      <alignment horizontal="left" vertical="top" wrapText="1"/>
    </xf>
    <xf numFmtId="0" fontId="100" fillId="18" borderId="82" xfId="0" applyFont="1" applyFill="1" applyBorder="1" applyAlignment="1">
      <alignment horizontal="center" vertical="center" wrapText="1"/>
    </xf>
    <xf numFmtId="0" fontId="113" fillId="5" borderId="3" xfId="0" applyFont="1" applyFill="1" applyBorder="1" applyAlignment="1">
      <alignment horizontal="center" vertical="center" wrapText="1"/>
    </xf>
    <xf numFmtId="0" fontId="41" fillId="5" borderId="3" xfId="0" quotePrefix="1" applyFont="1" applyFill="1" applyBorder="1" applyAlignment="1">
      <alignment horizontal="center" vertical="center" wrapText="1"/>
    </xf>
    <xf numFmtId="0" fontId="143" fillId="0" borderId="2" xfId="0" quotePrefix="1" applyFont="1" applyBorder="1" applyAlignment="1">
      <alignment vertical="top" wrapText="1"/>
    </xf>
    <xf numFmtId="0" fontId="143" fillId="0" borderId="0" xfId="0" quotePrefix="1" applyFont="1" applyBorder="1" applyAlignment="1">
      <alignment vertical="top" wrapText="1"/>
    </xf>
    <xf numFmtId="0" fontId="145" fillId="0" borderId="2" xfId="0" quotePrefix="1" applyFont="1" applyBorder="1" applyAlignment="1">
      <alignment horizontal="left" vertical="top" wrapText="1"/>
    </xf>
    <xf numFmtId="0" fontId="133" fillId="5" borderId="2" xfId="0" applyFont="1" applyFill="1" applyBorder="1" applyAlignment="1">
      <alignment horizontal="center" vertical="center" wrapText="1"/>
    </xf>
    <xf numFmtId="0" fontId="145" fillId="0" borderId="2" xfId="0" quotePrefix="1" applyFont="1" applyBorder="1" applyAlignment="1">
      <alignment vertical="top" wrapText="1"/>
    </xf>
    <xf numFmtId="0" fontId="41" fillId="0" borderId="0" xfId="0" quotePrefix="1" applyFont="1" applyAlignment="1">
      <alignment vertical="center" wrapText="1"/>
    </xf>
    <xf numFmtId="0" fontId="114" fillId="5" borderId="2" xfId="0" applyFont="1" applyFill="1" applyBorder="1" applyAlignment="1">
      <alignment horizontal="center" vertical="center" wrapText="1"/>
    </xf>
    <xf numFmtId="0" fontId="150" fillId="0" borderId="2" xfId="0" quotePrefix="1" applyFont="1" applyBorder="1" applyAlignment="1">
      <alignment vertical="top" wrapText="1"/>
    </xf>
    <xf numFmtId="0" fontId="139" fillId="0" borderId="0" xfId="0" applyFont="1">
      <alignment vertical="center"/>
    </xf>
    <xf numFmtId="0" fontId="151" fillId="0" borderId="0" xfId="0" applyFont="1" applyAlignment="1">
      <alignment horizontal="center" vertical="center"/>
    </xf>
    <xf numFmtId="0" fontId="151" fillId="0" borderId="0" xfId="0" applyFont="1">
      <alignment vertical="center"/>
    </xf>
    <xf numFmtId="0" fontId="150" fillId="0" borderId="2" xfId="0" applyFont="1" applyBorder="1" applyAlignment="1">
      <alignment vertical="top" wrapText="1"/>
    </xf>
    <xf numFmtId="0" fontId="145" fillId="0" borderId="2" xfId="0" applyFont="1" applyBorder="1" applyAlignment="1">
      <alignment vertical="top" wrapText="1"/>
    </xf>
    <xf numFmtId="0" fontId="100" fillId="0" borderId="0" xfId="0" applyFont="1" applyAlignment="1">
      <alignment vertical="top" wrapText="1"/>
    </xf>
    <xf numFmtId="0" fontId="101" fillId="0" borderId="0" xfId="0" applyFont="1" applyAlignment="1">
      <alignment vertical="center" wrapText="1"/>
    </xf>
    <xf numFmtId="0" fontId="145" fillId="0" borderId="2" xfId="0" quotePrefix="1" applyFont="1" applyFill="1" applyBorder="1" applyAlignment="1">
      <alignment vertical="top" wrapText="1"/>
    </xf>
    <xf numFmtId="0" fontId="121" fillId="5" borderId="2" xfId="0" applyFont="1" applyFill="1" applyBorder="1" applyAlignment="1">
      <alignment horizontal="center" vertical="center"/>
    </xf>
    <xf numFmtId="0" fontId="154" fillId="0" borderId="2" xfId="0" quotePrefix="1" applyFont="1" applyBorder="1" applyAlignment="1">
      <alignment vertical="top" wrapText="1"/>
    </xf>
    <xf numFmtId="0" fontId="125" fillId="0" borderId="0" xfId="0" quotePrefix="1" applyFont="1" applyAlignment="1">
      <alignment vertical="top" wrapText="1"/>
    </xf>
    <xf numFmtId="0" fontId="100" fillId="5" borderId="2" xfId="0" applyFont="1" applyFill="1" applyBorder="1" applyAlignment="1">
      <alignment horizontal="center" vertical="center"/>
    </xf>
    <xf numFmtId="0" fontId="150" fillId="0" borderId="2" xfId="0" quotePrefix="1" applyFont="1" applyBorder="1" applyAlignment="1">
      <alignment horizontal="left" vertical="top" wrapText="1"/>
    </xf>
    <xf numFmtId="0" fontId="41" fillId="5" borderId="17" xfId="0" applyFont="1" applyFill="1" applyBorder="1" applyAlignment="1">
      <alignment horizontal="center" vertical="center" wrapText="1"/>
    </xf>
    <xf numFmtId="0" fontId="41" fillId="5" borderId="40" xfId="0" applyFont="1" applyFill="1" applyBorder="1" applyAlignment="1">
      <alignment horizontal="center" vertical="center" wrapText="1"/>
    </xf>
    <xf numFmtId="0" fontId="100" fillId="5" borderId="40" xfId="0" applyFont="1" applyFill="1" applyBorder="1" applyAlignment="1">
      <alignment horizontal="center" vertical="center" wrapText="1"/>
    </xf>
    <xf numFmtId="0" fontId="44" fillId="5" borderId="3" xfId="0" applyFont="1" applyFill="1" applyBorder="1" applyAlignment="1">
      <alignment horizontal="center" vertical="center" wrapText="1"/>
    </xf>
    <xf numFmtId="0" fontId="41" fillId="5" borderId="40" xfId="0" quotePrefix="1" applyFont="1" applyFill="1" applyBorder="1" applyAlignment="1">
      <alignment horizontal="center" vertical="center" wrapText="1"/>
    </xf>
    <xf numFmtId="0" fontId="41" fillId="5" borderId="75" xfId="0" applyFont="1" applyFill="1" applyBorder="1" applyAlignment="1">
      <alignment horizontal="center" vertical="center" wrapText="1"/>
    </xf>
    <xf numFmtId="0" fontId="100" fillId="5" borderId="3" xfId="0" applyFont="1" applyFill="1" applyBorder="1" applyAlignment="1">
      <alignment horizontal="center" vertical="center" wrapText="1"/>
    </xf>
    <xf numFmtId="0" fontId="100" fillId="18" borderId="98" xfId="0" applyFont="1" applyFill="1" applyBorder="1" applyAlignment="1">
      <alignment horizontal="center" vertical="center"/>
    </xf>
    <xf numFmtId="0" fontId="100" fillId="18" borderId="98" xfId="0" applyFont="1" applyFill="1" applyBorder="1" applyAlignment="1">
      <alignment horizontal="center" vertical="center" wrapText="1"/>
    </xf>
    <xf numFmtId="0" fontId="113" fillId="5" borderId="86" xfId="0" applyFont="1" applyFill="1" applyBorder="1" applyAlignment="1">
      <alignment horizontal="center" vertical="center" wrapText="1"/>
    </xf>
    <xf numFmtId="0" fontId="100" fillId="18" borderId="26" xfId="0" applyFont="1" applyFill="1" applyBorder="1" applyAlignment="1">
      <alignment horizontal="center" vertical="center" wrapText="1"/>
    </xf>
    <xf numFmtId="0" fontId="100" fillId="18" borderId="84" xfId="0" applyFont="1" applyFill="1" applyBorder="1" applyAlignment="1">
      <alignment horizontal="center" vertical="center"/>
    </xf>
    <xf numFmtId="0" fontId="100" fillId="0" borderId="2" xfId="0" quotePrefix="1" applyFont="1" applyBorder="1" applyAlignment="1">
      <alignment vertical="top"/>
    </xf>
    <xf numFmtId="0" fontId="100" fillId="0" borderId="0" xfId="0" quotePrefix="1" applyFont="1" applyAlignment="1">
      <alignment vertical="top"/>
    </xf>
    <xf numFmtId="0" fontId="119" fillId="5" borderId="97" xfId="0" applyFont="1" applyFill="1" applyBorder="1" applyAlignment="1">
      <alignment horizontal="center" vertical="center" wrapText="1"/>
    </xf>
    <xf numFmtId="0" fontId="100" fillId="18" borderId="99" xfId="0" applyFont="1" applyFill="1" applyBorder="1" applyAlignment="1">
      <alignment horizontal="center" vertical="center"/>
    </xf>
    <xf numFmtId="0" fontId="113" fillId="5" borderId="86" xfId="0" applyFont="1" applyFill="1" applyBorder="1" applyAlignment="1">
      <alignment horizontal="center" vertical="center"/>
    </xf>
    <xf numFmtId="0" fontId="113" fillId="5" borderId="2" xfId="0" applyFont="1" applyFill="1" applyBorder="1" applyAlignment="1">
      <alignment horizontal="center" vertical="center"/>
    </xf>
    <xf numFmtId="0" fontId="100" fillId="18" borderId="65" xfId="0" applyFont="1" applyFill="1" applyBorder="1" applyAlignment="1">
      <alignment horizontal="center" vertical="center" wrapText="1"/>
    </xf>
    <xf numFmtId="0" fontId="100" fillId="5" borderId="97" xfId="0" applyFont="1" applyFill="1" applyBorder="1" applyAlignment="1">
      <alignment horizontal="center" vertical="center"/>
    </xf>
    <xf numFmtId="0" fontId="113" fillId="5" borderId="89" xfId="0" applyFont="1" applyFill="1" applyBorder="1" applyAlignment="1">
      <alignment horizontal="center" vertical="center" wrapText="1"/>
    </xf>
    <xf numFmtId="0" fontId="100" fillId="18" borderId="63" xfId="0" applyFont="1" applyFill="1" applyBorder="1" applyAlignment="1">
      <alignment horizontal="center" vertical="center"/>
    </xf>
    <xf numFmtId="0" fontId="100" fillId="18" borderId="0" xfId="0" applyFont="1" applyFill="1" applyBorder="1" applyAlignment="1">
      <alignment horizontal="center" vertical="center"/>
    </xf>
    <xf numFmtId="0" fontId="41" fillId="5" borderId="100" xfId="0" applyFont="1" applyFill="1" applyBorder="1" applyAlignment="1">
      <alignment horizontal="center" vertical="center" wrapText="1"/>
    </xf>
    <xf numFmtId="0" fontId="140" fillId="5" borderId="90" xfId="0" applyFont="1" applyFill="1" applyBorder="1" applyAlignment="1">
      <alignment horizontal="center" vertical="center" wrapText="1"/>
    </xf>
    <xf numFmtId="0" fontId="100" fillId="5" borderId="90" xfId="0" applyFont="1" applyFill="1" applyBorder="1" applyAlignment="1">
      <alignment horizontal="center" vertical="center" wrapText="1"/>
    </xf>
    <xf numFmtId="0" fontId="41" fillId="5" borderId="90" xfId="0" quotePrefix="1" applyFont="1" applyFill="1" applyBorder="1" applyAlignment="1">
      <alignment horizontal="center" vertical="center" wrapText="1"/>
    </xf>
    <xf numFmtId="0" fontId="100" fillId="0" borderId="7" xfId="0" applyFont="1" applyFill="1" applyBorder="1" applyAlignment="1">
      <alignment horizontal="center" vertical="center"/>
    </xf>
    <xf numFmtId="0" fontId="41" fillId="0" borderId="0" xfId="0" applyFont="1" applyFill="1" applyAlignment="1">
      <alignment horizontal="center" vertical="center"/>
    </xf>
    <xf numFmtId="0" fontId="41" fillId="9" borderId="75" xfId="0" applyFont="1" applyFill="1" applyBorder="1" applyAlignment="1">
      <alignment horizontal="center" vertical="center" wrapText="1"/>
    </xf>
    <xf numFmtId="0" fontId="41" fillId="9" borderId="3" xfId="0" applyFont="1" applyFill="1" applyBorder="1" applyAlignment="1">
      <alignment horizontal="center" vertical="center" wrapText="1"/>
    </xf>
    <xf numFmtId="0" fontId="41" fillId="9" borderId="7" xfId="0" applyFont="1" applyFill="1" applyBorder="1" applyAlignment="1">
      <alignment horizontal="center" vertical="center"/>
    </xf>
    <xf numFmtId="0" fontId="100" fillId="9" borderId="3" xfId="0" applyFont="1" applyFill="1" applyBorder="1" applyAlignment="1">
      <alignment horizontal="center" vertical="center" wrapText="1"/>
    </xf>
    <xf numFmtId="0" fontId="41" fillId="9" borderId="0" xfId="0" applyFont="1" applyFill="1" applyBorder="1" applyAlignment="1">
      <alignment horizontal="center" vertical="center" wrapText="1"/>
    </xf>
    <xf numFmtId="0" fontId="41" fillId="9" borderId="3" xfId="0" quotePrefix="1" applyFont="1" applyFill="1" applyBorder="1" applyAlignment="1">
      <alignment horizontal="center" vertical="center" wrapText="1"/>
    </xf>
    <xf numFmtId="0" fontId="41" fillId="9" borderId="3" xfId="0" applyFont="1" applyFill="1" applyBorder="1" applyAlignment="1">
      <alignment horizontal="center" vertical="center"/>
    </xf>
    <xf numFmtId="0" fontId="41" fillId="0" borderId="6" xfId="0" applyFont="1" applyFill="1" applyBorder="1" applyAlignment="1">
      <alignment horizontal="center" vertical="center"/>
    </xf>
    <xf numFmtId="0" fontId="100" fillId="0" borderId="6" xfId="0" applyFont="1" applyFill="1" applyBorder="1" applyAlignment="1">
      <alignment horizontal="center" vertical="center"/>
    </xf>
    <xf numFmtId="0" fontId="41" fillId="3" borderId="13" xfId="0" applyFont="1" applyFill="1" applyBorder="1" applyAlignment="1">
      <alignment horizontal="center" vertical="center" wrapText="1"/>
    </xf>
    <xf numFmtId="0" fontId="41" fillId="3" borderId="39" xfId="0" applyFont="1" applyFill="1" applyBorder="1" applyAlignment="1">
      <alignment horizontal="center" vertical="center" wrapText="1"/>
    </xf>
    <xf numFmtId="0" fontId="41" fillId="3" borderId="101" xfId="0" applyFont="1" applyFill="1" applyBorder="1" applyAlignment="1">
      <alignment horizontal="center" vertical="center"/>
    </xf>
    <xf numFmtId="0" fontId="41" fillId="3" borderId="39" xfId="0" quotePrefix="1" applyFont="1" applyFill="1" applyBorder="1" applyAlignment="1">
      <alignment horizontal="center" vertical="center" wrapText="1"/>
    </xf>
    <xf numFmtId="0" fontId="41" fillId="3" borderId="14" xfId="0" applyFont="1" applyFill="1" applyBorder="1" applyAlignment="1">
      <alignment horizontal="center" vertical="center" wrapText="1"/>
    </xf>
    <xf numFmtId="0" fontId="41" fillId="3" borderId="39" xfId="0" applyFont="1" applyFill="1" applyBorder="1" applyAlignment="1">
      <alignment horizontal="center" vertical="center"/>
    </xf>
    <xf numFmtId="0" fontId="41" fillId="3" borderId="50" xfId="0" applyFont="1" applyFill="1" applyBorder="1" applyAlignment="1">
      <alignment horizontal="center" vertical="center"/>
    </xf>
    <xf numFmtId="0" fontId="100" fillId="3" borderId="50" xfId="0" applyFont="1" applyFill="1" applyBorder="1" applyAlignment="1">
      <alignment horizontal="center" vertical="center"/>
    </xf>
    <xf numFmtId="0" fontId="100" fillId="3" borderId="2" xfId="0" quotePrefix="1" applyFont="1" applyFill="1" applyBorder="1" applyAlignment="1">
      <alignment vertical="top"/>
    </xf>
    <xf numFmtId="0" fontId="41" fillId="0" borderId="0" xfId="0" applyFont="1" applyBorder="1" applyAlignment="1">
      <alignment vertical="center" wrapText="1"/>
    </xf>
    <xf numFmtId="0" fontId="41" fillId="0" borderId="0" xfId="0" applyFont="1" applyBorder="1" applyAlignment="1">
      <alignment horizontal="center" vertical="center"/>
    </xf>
    <xf numFmtId="0" fontId="100" fillId="0" borderId="0" xfId="0" applyFont="1" applyBorder="1">
      <alignment vertical="center"/>
    </xf>
    <xf numFmtId="0" fontId="155" fillId="0" borderId="0" xfId="0" applyFont="1" applyAlignment="1">
      <alignment vertical="center" readingOrder="1"/>
    </xf>
    <xf numFmtId="0" fontId="41" fillId="19" borderId="9" xfId="0" applyFont="1" applyFill="1" applyBorder="1" applyAlignment="1">
      <alignment horizontal="center" vertical="center" wrapText="1"/>
    </xf>
    <xf numFmtId="0" fontId="41" fillId="19" borderId="35" xfId="0" applyFont="1" applyFill="1" applyBorder="1" applyAlignment="1">
      <alignment horizontal="center" vertical="center" wrapText="1"/>
    </xf>
    <xf numFmtId="0" fontId="114" fillId="19" borderId="35" xfId="0" applyFont="1" applyFill="1" applyBorder="1" applyAlignment="1">
      <alignment horizontal="center" vertical="center" wrapText="1"/>
    </xf>
    <xf numFmtId="0" fontId="41" fillId="19" borderId="35" xfId="0" quotePrefix="1" applyFont="1" applyFill="1" applyBorder="1" applyAlignment="1">
      <alignment horizontal="center" vertical="center" wrapText="1"/>
    </xf>
    <xf numFmtId="0" fontId="41" fillId="19" borderId="83" xfId="0" applyFont="1" applyFill="1" applyBorder="1" applyAlignment="1">
      <alignment horizontal="center" vertical="center"/>
    </xf>
    <xf numFmtId="0" fontId="100" fillId="18" borderId="70" xfId="0" applyFont="1" applyFill="1" applyBorder="1" applyAlignment="1">
      <alignment horizontal="center" vertical="center"/>
    </xf>
    <xf numFmtId="0" fontId="41" fillId="19" borderId="96" xfId="0" applyFont="1" applyFill="1" applyBorder="1" applyAlignment="1">
      <alignment horizontal="center" vertical="center" wrapText="1"/>
    </xf>
    <xf numFmtId="0" fontId="41" fillId="19" borderId="97" xfId="0" applyFont="1" applyFill="1" applyBorder="1" applyAlignment="1">
      <alignment horizontal="center" vertical="center" wrapText="1"/>
    </xf>
    <xf numFmtId="0" fontId="114" fillId="19" borderId="97" xfId="0" applyFont="1" applyFill="1" applyBorder="1" applyAlignment="1">
      <alignment horizontal="center" vertical="center" wrapText="1"/>
    </xf>
    <xf numFmtId="0" fontId="41" fillId="19" borderId="97" xfId="0" quotePrefix="1" applyFont="1" applyFill="1" applyBorder="1" applyAlignment="1">
      <alignment horizontal="center" vertical="center" wrapText="1"/>
    </xf>
    <xf numFmtId="0" fontId="41" fillId="19" borderId="84" xfId="0" applyFont="1" applyFill="1" applyBorder="1" applyAlignment="1">
      <alignment horizontal="center" vertical="center"/>
    </xf>
    <xf numFmtId="0" fontId="100" fillId="18" borderId="102" xfId="0" applyFont="1" applyFill="1" applyBorder="1" applyAlignment="1">
      <alignment horizontal="center" vertical="center"/>
    </xf>
    <xf numFmtId="0" fontId="41" fillId="19" borderId="85" xfId="0" applyFont="1" applyFill="1" applyBorder="1" applyAlignment="1">
      <alignment horizontal="center" vertical="center" wrapText="1"/>
    </xf>
    <xf numFmtId="0" fontId="41" fillId="19" borderId="86" xfId="0" applyFont="1" applyFill="1" applyBorder="1" applyAlignment="1">
      <alignment horizontal="center" vertical="center" wrapText="1"/>
    </xf>
    <xf numFmtId="0" fontId="41" fillId="19" borderId="86" xfId="0" applyFont="1" applyFill="1" applyBorder="1" applyAlignment="1">
      <alignment horizontal="center" vertical="center"/>
    </xf>
    <xf numFmtId="0" fontId="114" fillId="19" borderId="86" xfId="0" applyFont="1" applyFill="1" applyBorder="1" applyAlignment="1">
      <alignment horizontal="center" vertical="center" wrapText="1"/>
    </xf>
    <xf numFmtId="0" fontId="41" fillId="19" borderId="3" xfId="0" applyFont="1" applyFill="1" applyBorder="1" applyAlignment="1">
      <alignment horizontal="center" vertical="center" wrapText="1"/>
    </xf>
    <xf numFmtId="0" fontId="41" fillId="19" borderId="86" xfId="0" quotePrefix="1" applyFont="1" applyFill="1" applyBorder="1" applyAlignment="1">
      <alignment horizontal="center" vertical="center" wrapText="1"/>
    </xf>
    <xf numFmtId="0" fontId="41" fillId="19" borderId="87" xfId="0" applyFont="1" applyFill="1" applyBorder="1" applyAlignment="1">
      <alignment horizontal="center" vertical="center"/>
    </xf>
    <xf numFmtId="0" fontId="41" fillId="19" borderId="10" xfId="0" applyFont="1" applyFill="1" applyBorder="1" applyAlignment="1">
      <alignment horizontal="center" vertical="center" wrapText="1"/>
    </xf>
    <xf numFmtId="0" fontId="41" fillId="19" borderId="2" xfId="0" applyFont="1" applyFill="1" applyBorder="1" applyAlignment="1">
      <alignment horizontal="center" vertical="center" wrapText="1"/>
    </xf>
    <xf numFmtId="0" fontId="41" fillId="19" borderId="2" xfId="0" applyFont="1" applyFill="1" applyBorder="1" applyAlignment="1">
      <alignment horizontal="center" vertical="center"/>
    </xf>
    <xf numFmtId="0" fontId="114" fillId="19" borderId="2" xfId="0" applyFont="1" applyFill="1" applyBorder="1" applyAlignment="1">
      <alignment horizontal="center" vertical="center" wrapText="1"/>
    </xf>
    <xf numFmtId="0" fontId="41" fillId="19" borderId="2" xfId="0" quotePrefix="1" applyFont="1" applyFill="1" applyBorder="1" applyAlignment="1">
      <alignment horizontal="center" vertical="center" wrapText="1"/>
    </xf>
    <xf numFmtId="0" fontId="41" fillId="19" borderId="81" xfId="0" applyFont="1" applyFill="1" applyBorder="1" applyAlignment="1">
      <alignment horizontal="center" vertical="center"/>
    </xf>
    <xf numFmtId="0" fontId="100" fillId="18" borderId="65" xfId="0" applyFont="1" applyFill="1" applyBorder="1" applyAlignment="1">
      <alignment horizontal="left" vertical="top" wrapText="1"/>
    </xf>
    <xf numFmtId="0" fontId="100" fillId="19" borderId="97" xfId="0" applyFont="1" applyFill="1" applyBorder="1" applyAlignment="1">
      <alignment horizontal="center" vertical="center" wrapText="1"/>
    </xf>
    <xf numFmtId="0" fontId="41" fillId="19" borderId="60" xfId="0" applyFont="1" applyFill="1" applyBorder="1" applyAlignment="1">
      <alignment horizontal="center" vertical="center" wrapText="1"/>
    </xf>
    <xf numFmtId="0" fontId="100" fillId="18" borderId="99" xfId="0" applyFont="1" applyFill="1" applyBorder="1" applyAlignment="1">
      <alignment horizontal="left" vertical="top" wrapText="1"/>
    </xf>
    <xf numFmtId="0" fontId="41" fillId="19" borderId="100" xfId="0" applyFont="1" applyFill="1" applyBorder="1" applyAlignment="1">
      <alignment horizontal="center" vertical="center" wrapText="1"/>
    </xf>
    <xf numFmtId="0" fontId="41" fillId="19" borderId="90" xfId="0" applyFont="1" applyFill="1" applyBorder="1" applyAlignment="1">
      <alignment horizontal="center" vertical="center" wrapText="1"/>
    </xf>
    <xf numFmtId="0" fontId="41" fillId="19" borderId="105" xfId="0" applyFont="1" applyFill="1" applyBorder="1" applyAlignment="1">
      <alignment horizontal="center" vertical="center" wrapText="1"/>
    </xf>
    <xf numFmtId="0" fontId="41" fillId="19" borderId="105" xfId="0" applyFont="1" applyFill="1" applyBorder="1" applyAlignment="1">
      <alignment horizontal="center" vertical="center"/>
    </xf>
    <xf numFmtId="0" fontId="100" fillId="19" borderId="105" xfId="0" applyFont="1" applyFill="1" applyBorder="1" applyAlignment="1">
      <alignment horizontal="center" vertical="center" wrapText="1"/>
    </xf>
    <xf numFmtId="0" fontId="41" fillId="19" borderId="105" xfId="0" quotePrefix="1" applyFont="1" applyFill="1" applyBorder="1" applyAlignment="1">
      <alignment horizontal="center" vertical="center" wrapText="1"/>
    </xf>
    <xf numFmtId="0" fontId="41" fillId="19" borderId="106" xfId="0" quotePrefix="1" applyFont="1" applyFill="1" applyBorder="1" applyAlignment="1">
      <alignment horizontal="center" vertical="center"/>
    </xf>
    <xf numFmtId="0" fontId="41" fillId="19" borderId="107" xfId="0" quotePrefix="1" applyFont="1" applyFill="1" applyBorder="1" applyAlignment="1">
      <alignment horizontal="center" vertical="center"/>
    </xf>
    <xf numFmtId="0" fontId="100" fillId="18" borderId="108" xfId="0" quotePrefix="1" applyFont="1" applyFill="1" applyBorder="1" applyAlignment="1">
      <alignment horizontal="center" vertical="center"/>
    </xf>
    <xf numFmtId="0" fontId="120" fillId="0" borderId="2" xfId="0" quotePrefix="1" applyFont="1" applyBorder="1" applyAlignment="1">
      <alignment vertical="top" wrapText="1"/>
    </xf>
    <xf numFmtId="0" fontId="100" fillId="18" borderId="109" xfId="0" applyFont="1" applyFill="1" applyBorder="1" applyAlignment="1">
      <alignment horizontal="center" vertical="center"/>
    </xf>
    <xf numFmtId="0" fontId="114" fillId="19" borderId="105" xfId="0" applyFont="1" applyFill="1" applyBorder="1" applyAlignment="1">
      <alignment horizontal="center" vertical="center" wrapText="1"/>
    </xf>
    <xf numFmtId="0" fontId="41" fillId="19" borderId="106" xfId="0" applyFont="1" applyFill="1" applyBorder="1" applyAlignment="1">
      <alignment horizontal="center" vertical="center"/>
    </xf>
    <xf numFmtId="0" fontId="41" fillId="19" borderId="110" xfId="0" applyFont="1" applyFill="1" applyBorder="1" applyAlignment="1">
      <alignment horizontal="center" vertical="center" wrapText="1"/>
    </xf>
    <xf numFmtId="0" fontId="41" fillId="19" borderId="111" xfId="0" applyFont="1" applyFill="1" applyBorder="1" applyAlignment="1">
      <alignment horizontal="center" vertical="center"/>
    </xf>
    <xf numFmtId="0" fontId="41" fillId="19" borderId="112" xfId="0" applyFont="1" applyFill="1" applyBorder="1" applyAlignment="1">
      <alignment horizontal="center" vertical="center"/>
    </xf>
    <xf numFmtId="0" fontId="100" fillId="18" borderId="113" xfId="0" applyFont="1" applyFill="1" applyBorder="1" applyAlignment="1">
      <alignment horizontal="center" vertical="center"/>
    </xf>
    <xf numFmtId="0" fontId="156" fillId="0" borderId="0" xfId="0" applyFont="1" applyAlignment="1">
      <alignment vertical="center"/>
    </xf>
    <xf numFmtId="0" fontId="137" fillId="5" borderId="10" xfId="0" applyFont="1" applyFill="1" applyBorder="1" applyAlignment="1">
      <alignment horizontal="center" vertical="center" wrapText="1"/>
    </xf>
    <xf numFmtId="0" fontId="158" fillId="5" borderId="2" xfId="0" applyFont="1" applyFill="1" applyBorder="1" applyAlignment="1">
      <alignment horizontal="center" vertical="center" wrapText="1"/>
    </xf>
    <xf numFmtId="0" fontId="134" fillId="5" borderId="2" xfId="0" quotePrefix="1" applyFont="1" applyFill="1" applyBorder="1" applyAlignment="1">
      <alignment horizontal="center" vertical="center" wrapText="1"/>
    </xf>
    <xf numFmtId="0" fontId="137" fillId="0" borderId="0" xfId="0" applyFont="1">
      <alignment vertical="center"/>
    </xf>
    <xf numFmtId="0" fontId="44" fillId="0" borderId="0" xfId="0" applyFont="1" applyAlignment="1">
      <alignment vertical="center" wrapText="1"/>
    </xf>
    <xf numFmtId="0" fontId="101" fillId="0" borderId="0" xfId="0" applyFont="1">
      <alignment vertical="center"/>
    </xf>
    <xf numFmtId="0" fontId="122" fillId="0" borderId="0" xfId="0" applyFont="1" applyAlignment="1">
      <alignment vertical="center" wrapText="1"/>
    </xf>
    <xf numFmtId="166" fontId="160" fillId="0" borderId="0" xfId="1" applyNumberFormat="1" applyFont="1" applyAlignment="1">
      <alignment vertical="center" readingOrder="1"/>
    </xf>
    <xf numFmtId="0" fontId="160" fillId="0" borderId="0" xfId="0" applyFont="1" applyAlignment="1">
      <alignment vertical="center" readingOrder="1"/>
    </xf>
    <xf numFmtId="0" fontId="44" fillId="0" borderId="0" xfId="0" applyFont="1" applyAlignment="1">
      <alignment horizontal="center" vertical="center"/>
    </xf>
    <xf numFmtId="0" fontId="111" fillId="0" borderId="0" xfId="0" applyFont="1" applyAlignment="1">
      <alignment vertical="top"/>
    </xf>
    <xf numFmtId="0" fontId="103" fillId="0" borderId="0" xfId="0" applyFont="1">
      <alignment vertical="center"/>
    </xf>
    <xf numFmtId="10" fontId="161" fillId="0" borderId="0" xfId="0" applyNumberFormat="1" applyFont="1" applyAlignment="1">
      <alignment vertical="center" wrapText="1"/>
    </xf>
    <xf numFmtId="10" fontId="101" fillId="0" borderId="0" xfId="0" applyNumberFormat="1" applyFont="1" applyAlignment="1">
      <alignment vertical="center" wrapText="1"/>
    </xf>
    <xf numFmtId="0" fontId="122" fillId="0" borderId="0" xfId="0" applyFont="1" applyAlignment="1">
      <alignment vertical="center"/>
    </xf>
    <xf numFmtId="0" fontId="101" fillId="0" borderId="0" xfId="0" quotePrefix="1" applyFont="1" applyAlignment="1">
      <alignment vertical="center" wrapText="1"/>
    </xf>
    <xf numFmtId="0" fontId="19" fillId="8" borderId="41" xfId="0" applyFont="1" applyFill="1" applyBorder="1" applyAlignment="1">
      <alignment horizontal="center" vertical="top" wrapText="1"/>
    </xf>
    <xf numFmtId="0" fontId="22" fillId="8" borderId="40" xfId="0" applyFont="1" applyFill="1" applyBorder="1" applyAlignment="1">
      <alignment horizontal="center" vertical="top" wrapText="1"/>
    </xf>
    <xf numFmtId="0" fontId="71" fillId="8" borderId="40" xfId="0" applyFont="1" applyFill="1" applyBorder="1" applyAlignment="1">
      <alignment horizontal="center" vertical="top" wrapText="1"/>
    </xf>
    <xf numFmtId="0" fontId="22" fillId="8" borderId="18" xfId="0" applyFont="1" applyFill="1" applyBorder="1" applyAlignment="1">
      <alignment horizontal="center" vertical="top" wrapText="1"/>
    </xf>
    <xf numFmtId="0" fontId="20" fillId="8" borderId="41" xfId="0" applyFont="1" applyFill="1" applyBorder="1" applyAlignment="1">
      <alignment horizontal="center" vertical="top" wrapText="1"/>
    </xf>
    <xf numFmtId="0" fontId="11" fillId="8" borderId="18" xfId="0" applyFont="1" applyFill="1" applyBorder="1" applyAlignment="1">
      <alignment horizontal="center" vertical="top" wrapText="1"/>
    </xf>
    <xf numFmtId="0" fontId="79" fillId="8" borderId="7" xfId="0" applyFont="1" applyFill="1" applyBorder="1" applyAlignment="1">
      <alignment horizontal="center" vertical="top" wrapText="1"/>
    </xf>
    <xf numFmtId="0" fontId="79" fillId="8" borderId="3" xfId="0" applyFont="1" applyFill="1" applyBorder="1" applyAlignment="1">
      <alignment horizontal="center" vertical="top" wrapText="1"/>
    </xf>
    <xf numFmtId="0" fontId="13" fillId="4" borderId="47" xfId="0" applyFont="1" applyFill="1" applyBorder="1" applyAlignment="1">
      <alignment horizontal="center" vertical="center"/>
    </xf>
    <xf numFmtId="0" fontId="67" fillId="0" borderId="28" xfId="0" applyFont="1" applyBorder="1" applyAlignment="1">
      <alignment horizontal="center" vertical="center" wrapText="1"/>
    </xf>
    <xf numFmtId="164" fontId="40" fillId="2" borderId="37" xfId="8" quotePrefix="1" applyNumberFormat="1" applyFont="1" applyFill="1" applyBorder="1" applyAlignment="1">
      <alignment horizontal="center" vertical="center"/>
    </xf>
    <xf numFmtId="0" fontId="13" fillId="2" borderId="35" xfId="0" quotePrefix="1" applyFont="1" applyFill="1" applyBorder="1" applyAlignment="1">
      <alignment horizontal="center" vertical="center" wrapText="1"/>
    </xf>
    <xf numFmtId="49" fontId="68" fillId="2" borderId="46" xfId="0" quotePrefix="1" applyNumberFormat="1" applyFont="1" applyFill="1" applyBorder="1" applyAlignment="1">
      <alignment horizontal="center" vertical="center" wrapText="1"/>
    </xf>
    <xf numFmtId="49" fontId="68" fillId="2" borderId="9" xfId="0" quotePrefix="1" applyNumberFormat="1" applyFont="1" applyFill="1" applyBorder="1" applyAlignment="1">
      <alignment horizontal="center" vertical="center" wrapText="1"/>
    </xf>
    <xf numFmtId="0" fontId="13" fillId="2" borderId="46" xfId="0" quotePrefix="1" applyFont="1" applyFill="1" applyBorder="1" applyAlignment="1">
      <alignment horizontal="center" vertical="center" wrapText="1"/>
    </xf>
    <xf numFmtId="0" fontId="96" fillId="16" borderId="9" xfId="0" quotePrefix="1" applyFont="1" applyFill="1" applyBorder="1" applyAlignment="1">
      <alignment horizontal="center" vertical="center"/>
    </xf>
    <xf numFmtId="0" fontId="96" fillId="16" borderId="35" xfId="0" quotePrefix="1" applyFont="1" applyFill="1" applyBorder="1" applyAlignment="1">
      <alignment horizontal="center" vertical="center"/>
    </xf>
    <xf numFmtId="0" fontId="96" fillId="16" borderId="35" xfId="0" applyFont="1" applyFill="1" applyBorder="1" applyAlignment="1">
      <alignment horizontal="center" vertical="center"/>
    </xf>
    <xf numFmtId="0" fontId="96" fillId="16" borderId="35" xfId="0" quotePrefix="1" applyFont="1" applyFill="1" applyBorder="1" applyAlignment="1">
      <alignment horizontal="center" vertical="center" wrapText="1"/>
    </xf>
    <xf numFmtId="0" fontId="96" fillId="16" borderId="35" xfId="0" applyFont="1" applyFill="1" applyBorder="1" applyAlignment="1">
      <alignment horizontal="center" vertical="center" wrapText="1"/>
    </xf>
    <xf numFmtId="0" fontId="96" fillId="16" borderId="46" xfId="0" applyFont="1" applyFill="1" applyBorder="1" applyAlignment="1">
      <alignment horizontal="center" vertical="center"/>
    </xf>
    <xf numFmtId="0" fontId="68" fillId="2" borderId="2" xfId="0" quotePrefix="1" applyFont="1" applyFill="1" applyBorder="1" applyAlignment="1">
      <alignment horizontal="center" vertical="center"/>
    </xf>
    <xf numFmtId="0" fontId="96" fillId="16" borderId="52" xfId="0" quotePrefix="1" applyFont="1" applyFill="1" applyBorder="1" applyAlignment="1">
      <alignment horizontal="center" vertical="center"/>
    </xf>
    <xf numFmtId="0" fontId="96" fillId="16" borderId="59" xfId="0" quotePrefix="1" applyFont="1" applyFill="1" applyBorder="1" applyAlignment="1">
      <alignment horizontal="center" vertical="center"/>
    </xf>
    <xf numFmtId="0" fontId="68" fillId="2" borderId="37" xfId="0" quotePrefix="1" applyFont="1" applyFill="1" applyBorder="1" applyAlignment="1">
      <alignment horizontal="center" vertical="center" wrapText="1"/>
    </xf>
    <xf numFmtId="0" fontId="13" fillId="2" borderId="60" xfId="0" quotePrefix="1" applyFont="1" applyFill="1" applyBorder="1" applyAlignment="1">
      <alignment horizontal="center" vertical="center" wrapText="1"/>
    </xf>
    <xf numFmtId="0" fontId="68" fillId="2" borderId="17" xfId="0" quotePrefix="1" applyFont="1" applyFill="1" applyBorder="1" applyAlignment="1">
      <alignment horizontal="center" vertical="center" wrapText="1"/>
    </xf>
    <xf numFmtId="16" fontId="63" fillId="6" borderId="3" xfId="0" quotePrefix="1" applyNumberFormat="1" applyFont="1" applyFill="1" applyBorder="1" applyAlignment="1">
      <alignment horizontal="center" vertical="center"/>
    </xf>
    <xf numFmtId="16" fontId="40" fillId="6" borderId="40" xfId="0" quotePrefix="1" applyNumberFormat="1" applyFont="1" applyFill="1" applyBorder="1" applyAlignment="1">
      <alignment horizontal="center" vertical="center" wrapText="1"/>
    </xf>
    <xf numFmtId="0" fontId="70" fillId="2" borderId="57" xfId="0" applyFont="1" applyFill="1" applyBorder="1" applyAlignment="1">
      <alignment horizontal="center" vertical="center"/>
    </xf>
    <xf numFmtId="0" fontId="62" fillId="6" borderId="9" xfId="0" quotePrefix="1" applyFont="1" applyFill="1" applyBorder="1" applyAlignment="1">
      <alignment horizontal="center" vertical="center"/>
    </xf>
    <xf numFmtId="0" fontId="62" fillId="6" borderId="35" xfId="0" quotePrefix="1" applyFont="1" applyFill="1" applyBorder="1" applyAlignment="1">
      <alignment horizontal="center" vertical="center"/>
    </xf>
    <xf numFmtId="16" fontId="13" fillId="6" borderId="35" xfId="0" quotePrefix="1" applyNumberFormat="1" applyFont="1" applyFill="1" applyBorder="1" applyAlignment="1">
      <alignment horizontal="center" vertical="center" wrapText="1"/>
    </xf>
    <xf numFmtId="0" fontId="13" fillId="6" borderId="35" xfId="0" quotePrefix="1" applyFont="1" applyFill="1" applyBorder="1" applyAlignment="1">
      <alignment horizontal="center" vertical="center" wrapText="1"/>
    </xf>
    <xf numFmtId="0" fontId="70" fillId="2" borderId="46" xfId="0" applyFont="1" applyFill="1" applyBorder="1" applyAlignment="1">
      <alignment horizontal="center" vertical="center"/>
    </xf>
    <xf numFmtId="0" fontId="13" fillId="2" borderId="10" xfId="0" quotePrefix="1" applyFont="1" applyFill="1" applyBorder="1" applyAlignment="1">
      <alignment horizontal="center" vertical="center" wrapText="1"/>
    </xf>
    <xf numFmtId="0" fontId="61" fillId="6" borderId="47" xfId="0" quotePrefix="1" applyFont="1" applyFill="1" applyBorder="1" applyAlignment="1">
      <alignment horizontal="center" vertical="center"/>
    </xf>
    <xf numFmtId="0" fontId="13" fillId="2" borderId="17" xfId="0" quotePrefix="1" applyFont="1" applyFill="1" applyBorder="1" applyAlignment="1">
      <alignment horizontal="center" vertical="center" wrapText="1"/>
    </xf>
    <xf numFmtId="0" fontId="13" fillId="2" borderId="40" xfId="0" quotePrefix="1" applyFont="1" applyFill="1" applyBorder="1" applyAlignment="1">
      <alignment horizontal="center" vertical="center" wrapText="1"/>
    </xf>
    <xf numFmtId="0" fontId="13" fillId="2" borderId="57" xfId="0" quotePrefix="1" applyFont="1" applyFill="1" applyBorder="1" applyAlignment="1">
      <alignment horizontal="center" vertical="center" wrapText="1"/>
    </xf>
    <xf numFmtId="0" fontId="13" fillId="2" borderId="48" xfId="0" quotePrefix="1" applyFont="1" applyFill="1" applyBorder="1" applyAlignment="1">
      <alignment horizontal="center" vertical="center" wrapText="1"/>
    </xf>
    <xf numFmtId="0" fontId="5" fillId="0" borderId="58" xfId="0" applyFont="1" applyBorder="1" applyAlignment="1">
      <alignment horizontal="center" vertical="center"/>
    </xf>
    <xf numFmtId="16" fontId="62" fillId="3" borderId="36" xfId="0" quotePrefix="1" applyNumberFormat="1" applyFont="1" applyFill="1" applyBorder="1" applyAlignment="1">
      <alignment horizontal="center" vertical="center"/>
    </xf>
    <xf numFmtId="0" fontId="63" fillId="6" borderId="2" xfId="0" quotePrefix="1" applyFont="1" applyFill="1" applyBorder="1" applyAlignment="1">
      <alignment horizontal="center" vertical="center"/>
    </xf>
    <xf numFmtId="0" fontId="0" fillId="20" borderId="0" xfId="0" applyFill="1">
      <alignment vertical="center"/>
    </xf>
    <xf numFmtId="0" fontId="0" fillId="21" borderId="0" xfId="0" applyFill="1">
      <alignment vertical="center"/>
    </xf>
    <xf numFmtId="0" fontId="0" fillId="7" borderId="0" xfId="0" applyFill="1">
      <alignment vertical="center"/>
    </xf>
    <xf numFmtId="0" fontId="0" fillId="10" borderId="0" xfId="0" applyFill="1">
      <alignment vertical="center"/>
    </xf>
    <xf numFmtId="0" fontId="0" fillId="22" borderId="0" xfId="0" applyFill="1">
      <alignment vertical="center"/>
    </xf>
    <xf numFmtId="0" fontId="0" fillId="10" borderId="2" xfId="0" applyFill="1" applyBorder="1" applyAlignment="1">
      <alignment horizontal="center" vertical="center"/>
    </xf>
    <xf numFmtId="0" fontId="41" fillId="19" borderId="35" xfId="0" applyFont="1" applyFill="1" applyBorder="1" applyAlignment="1">
      <alignment horizontal="center" vertical="center"/>
    </xf>
    <xf numFmtId="0" fontId="41" fillId="19" borderId="97" xfId="0" applyFont="1" applyFill="1" applyBorder="1" applyAlignment="1">
      <alignment horizontal="center" vertical="center"/>
    </xf>
    <xf numFmtId="0" fontId="41" fillId="5" borderId="94" xfId="0" applyFont="1" applyFill="1" applyBorder="1" applyAlignment="1">
      <alignment horizontal="center" vertical="center"/>
    </xf>
    <xf numFmtId="0" fontId="41" fillId="5" borderId="3" xfId="0" applyFont="1" applyFill="1" applyBorder="1" applyAlignment="1">
      <alignment horizontal="center" vertical="center"/>
    </xf>
    <xf numFmtId="0" fontId="41" fillId="5" borderId="36" xfId="0" applyFont="1" applyFill="1" applyBorder="1" applyAlignment="1">
      <alignment horizontal="center" vertical="center"/>
    </xf>
    <xf numFmtId="0" fontId="41" fillId="5" borderId="40" xfId="0" applyFont="1" applyFill="1" applyBorder="1" applyAlignment="1">
      <alignment horizontal="center" vertical="center"/>
    </xf>
    <xf numFmtId="0" fontId="41" fillId="5" borderId="89" xfId="0" applyFont="1" applyFill="1" applyBorder="1" applyAlignment="1">
      <alignment horizontal="center" vertical="center"/>
    </xf>
    <xf numFmtId="0" fontId="41" fillId="5" borderId="86" xfId="0" applyFont="1" applyFill="1" applyBorder="1" applyAlignment="1">
      <alignment horizontal="center" vertical="center" wrapText="1"/>
    </xf>
    <xf numFmtId="0" fontId="41" fillId="5" borderId="2" xfId="0" applyFont="1" applyFill="1" applyBorder="1" applyAlignment="1">
      <alignment horizontal="center" vertical="center" wrapText="1"/>
    </xf>
    <xf numFmtId="0" fontId="41" fillId="5" borderId="97" xfId="0" applyFont="1" applyFill="1" applyBorder="1" applyAlignment="1">
      <alignment horizontal="center" vertical="center" wrapText="1"/>
    </xf>
    <xf numFmtId="0" fontId="41" fillId="5" borderId="81" xfId="0" applyFont="1" applyFill="1" applyBorder="1" applyAlignment="1">
      <alignment horizontal="center" vertical="center" wrapText="1"/>
    </xf>
    <xf numFmtId="0" fontId="41" fillId="5" borderId="86" xfId="0" applyFont="1" applyFill="1" applyBorder="1" applyAlignment="1">
      <alignment horizontal="center" vertical="center"/>
    </xf>
    <xf numFmtId="0" fontId="41" fillId="5" borderId="2" xfId="0" applyFont="1" applyFill="1" applyBorder="1" applyAlignment="1">
      <alignment horizontal="center" vertical="center"/>
    </xf>
    <xf numFmtId="0" fontId="41" fillId="5" borderId="97" xfId="0" applyFont="1" applyFill="1" applyBorder="1" applyAlignment="1">
      <alignment horizontal="center" vertical="center"/>
    </xf>
    <xf numFmtId="0" fontId="100" fillId="0" borderId="0" xfId="0" quotePrefix="1" applyFont="1" applyAlignment="1">
      <alignment horizontal="left" vertical="top" wrapText="1"/>
    </xf>
    <xf numFmtId="0" fontId="41" fillId="5" borderId="84" xfId="0" applyFont="1" applyFill="1" applyBorder="1" applyAlignment="1">
      <alignment horizontal="center" vertical="center"/>
    </xf>
    <xf numFmtId="0" fontId="41" fillId="5" borderId="94" xfId="0" applyFont="1" applyFill="1" applyBorder="1" applyAlignment="1">
      <alignment horizontal="center" vertical="center" wrapText="1"/>
    </xf>
    <xf numFmtId="0" fontId="41" fillId="5" borderId="3" xfId="0" applyFont="1" applyFill="1" applyBorder="1" applyAlignment="1">
      <alignment horizontal="center" vertical="center" wrapText="1"/>
    </xf>
    <xf numFmtId="0" fontId="41" fillId="5" borderId="89" xfId="0" applyFont="1" applyFill="1" applyBorder="1" applyAlignment="1">
      <alignment horizontal="center" vertical="center" wrapText="1"/>
    </xf>
    <xf numFmtId="0" fontId="41" fillId="5" borderId="36" xfId="0" applyFont="1" applyFill="1" applyBorder="1" applyAlignment="1">
      <alignment horizontal="center" vertical="center" wrapText="1"/>
    </xf>
    <xf numFmtId="0" fontId="41" fillId="5" borderId="90" xfId="0" applyFont="1" applyFill="1" applyBorder="1" applyAlignment="1">
      <alignment horizontal="center" vertical="center"/>
    </xf>
    <xf numFmtId="0" fontId="41" fillId="5" borderId="90" xfId="0" applyFont="1" applyFill="1" applyBorder="1" applyAlignment="1">
      <alignment horizontal="center" vertical="center" wrapText="1"/>
    </xf>
    <xf numFmtId="0" fontId="0" fillId="20" borderId="0" xfId="0" applyFill="1" applyAlignment="1">
      <alignment horizontal="center" vertical="center"/>
    </xf>
    <xf numFmtId="0" fontId="0" fillId="20" borderId="2" xfId="0" applyFill="1" applyBorder="1">
      <alignment vertical="center"/>
    </xf>
    <xf numFmtId="0" fontId="0" fillId="20" borderId="2" xfId="0" applyFill="1" applyBorder="1" applyAlignment="1">
      <alignment horizontal="center" vertical="center"/>
    </xf>
    <xf numFmtId="0" fontId="0" fillId="21" borderId="2" xfId="0" applyFill="1" applyBorder="1" applyAlignment="1">
      <alignment horizontal="center" vertical="center"/>
    </xf>
    <xf numFmtId="0" fontId="0" fillId="7" borderId="2" xfId="0" applyFill="1" applyBorder="1" applyAlignment="1">
      <alignment horizontal="center" vertical="center"/>
    </xf>
    <xf numFmtId="0" fontId="0" fillId="22" borderId="2" xfId="0" applyFill="1" applyBorder="1" applyAlignment="1">
      <alignment horizontal="center" vertical="center"/>
    </xf>
    <xf numFmtId="0" fontId="0" fillId="20" borderId="0" xfId="0" applyFill="1" applyBorder="1">
      <alignment vertical="center"/>
    </xf>
    <xf numFmtId="0" fontId="0" fillId="20" borderId="0" xfId="0" applyFill="1" applyBorder="1" applyAlignment="1">
      <alignment horizontal="center" vertical="center"/>
    </xf>
    <xf numFmtId="49" fontId="68" fillId="2" borderId="48" xfId="0" applyNumberFormat="1" applyFont="1" applyFill="1" applyBorder="1" applyAlignment="1">
      <alignment horizontal="center" vertical="center" wrapText="1"/>
    </xf>
    <xf numFmtId="49" fontId="68" fillId="2" borderId="35" xfId="0" applyNumberFormat="1" applyFont="1" applyFill="1" applyBorder="1" applyAlignment="1">
      <alignment horizontal="center" vertical="center" wrapText="1"/>
    </xf>
    <xf numFmtId="0" fontId="60" fillId="9" borderId="60" xfId="0" applyFont="1" applyFill="1" applyBorder="1" applyAlignment="1">
      <alignment horizontal="center" vertical="center"/>
    </xf>
    <xf numFmtId="0" fontId="68" fillId="2" borderId="19" xfId="0" applyFont="1" applyFill="1" applyBorder="1" applyAlignment="1">
      <alignment horizontal="center" vertical="center"/>
    </xf>
    <xf numFmtId="0" fontId="63" fillId="6" borderId="46" xfId="0" quotePrefix="1" applyFont="1" applyFill="1" applyBorder="1" applyAlignment="1">
      <alignment horizontal="center" vertical="center"/>
    </xf>
    <xf numFmtId="16" fontId="63" fillId="6" borderId="35" xfId="0" quotePrefix="1" applyNumberFormat="1" applyFont="1" applyFill="1" applyBorder="1" applyAlignment="1">
      <alignment horizontal="center" vertical="center"/>
    </xf>
    <xf numFmtId="16" fontId="37" fillId="6" borderId="36" xfId="0" quotePrefix="1" applyNumberFormat="1" applyFont="1" applyFill="1" applyBorder="1" applyAlignment="1">
      <alignment horizontal="center" vertical="center"/>
    </xf>
    <xf numFmtId="0" fontId="37" fillId="6" borderId="46" xfId="0" quotePrefix="1" applyFont="1" applyFill="1" applyBorder="1" applyAlignment="1">
      <alignment horizontal="center" vertical="center"/>
    </xf>
    <xf numFmtId="0" fontId="37" fillId="6" borderId="11" xfId="0" quotePrefix="1" applyFont="1" applyFill="1" applyBorder="1" applyAlignment="1">
      <alignment horizontal="center" vertical="center"/>
    </xf>
    <xf numFmtId="16" fontId="37" fillId="6" borderId="2" xfId="0" quotePrefix="1" applyNumberFormat="1" applyFont="1" applyFill="1" applyBorder="1" applyAlignment="1">
      <alignment horizontal="center" vertical="center"/>
    </xf>
    <xf numFmtId="0" fontId="164" fillId="0" borderId="0" xfId="0" applyFont="1">
      <alignment vertical="center"/>
    </xf>
    <xf numFmtId="0" fontId="165" fillId="6" borderId="47" xfId="0" quotePrefix="1" applyFont="1" applyFill="1" applyBorder="1" applyAlignment="1">
      <alignment horizontal="center" vertical="center"/>
    </xf>
    <xf numFmtId="0" fontId="60" fillId="14" borderId="47" xfId="0" applyFont="1" applyFill="1" applyBorder="1" applyAlignment="1">
      <alignment horizontal="center" vertical="center"/>
    </xf>
    <xf numFmtId="0" fontId="60" fillId="14" borderId="2" xfId="0" applyFont="1" applyFill="1" applyBorder="1" applyAlignment="1">
      <alignment horizontal="center" vertical="center"/>
    </xf>
    <xf numFmtId="0" fontId="166" fillId="3" borderId="2" xfId="0" applyFont="1" applyFill="1" applyBorder="1" applyAlignment="1">
      <alignment horizontal="center" vertical="center"/>
    </xf>
    <xf numFmtId="0" fontId="0" fillId="9" borderId="2" xfId="0" applyFont="1" applyFill="1" applyBorder="1" applyAlignment="1">
      <alignment horizontal="center" vertical="center"/>
    </xf>
    <xf numFmtId="0" fontId="31" fillId="9" borderId="2" xfId="2" quotePrefix="1" applyFont="1" applyFill="1" applyBorder="1" applyAlignment="1">
      <alignment horizontal="center" vertical="center"/>
    </xf>
    <xf numFmtId="0" fontId="33" fillId="15" borderId="76" xfId="0" applyFont="1" applyFill="1" applyBorder="1" applyAlignment="1">
      <alignment horizontal="center" vertical="center" wrapText="1"/>
    </xf>
    <xf numFmtId="16" fontId="63" fillId="6" borderId="46" xfId="0" quotePrefix="1" applyNumberFormat="1" applyFont="1" applyFill="1" applyBorder="1" applyAlignment="1">
      <alignment horizontal="center" vertical="center"/>
    </xf>
    <xf numFmtId="0" fontId="92" fillId="0" borderId="82" xfId="0" applyFont="1" applyFill="1" applyBorder="1">
      <alignment vertical="center"/>
    </xf>
    <xf numFmtId="0" fontId="32" fillId="0" borderId="82" xfId="0" applyFont="1" applyFill="1" applyBorder="1" applyAlignment="1">
      <alignment horizontal="center" vertical="center"/>
    </xf>
    <xf numFmtId="0" fontId="93" fillId="0" borderId="49" xfId="0" applyFont="1" applyFill="1" applyBorder="1" applyAlignment="1">
      <alignment horizontal="center" vertical="center" wrapText="1"/>
    </xf>
    <xf numFmtId="0" fontId="68" fillId="0" borderId="36" xfId="0" applyFont="1" applyFill="1" applyBorder="1" applyAlignment="1">
      <alignment horizontal="center" vertical="center"/>
    </xf>
    <xf numFmtId="0" fontId="68" fillId="0" borderId="75" xfId="0" applyFont="1" applyFill="1" applyBorder="1" applyAlignment="1">
      <alignment horizontal="center" vertical="center"/>
    </xf>
    <xf numFmtId="0" fontId="13" fillId="0" borderId="2" xfId="0" applyFont="1" applyBorder="1" applyAlignment="1">
      <alignment horizontal="center" vertical="center"/>
    </xf>
    <xf numFmtId="0" fontId="58" fillId="0" borderId="2" xfId="0" applyFont="1" applyBorder="1">
      <alignment vertical="center"/>
    </xf>
    <xf numFmtId="0" fontId="5" fillId="0" borderId="2" xfId="0" applyFont="1" applyFill="1" applyBorder="1" applyAlignment="1">
      <alignment horizontal="center" vertical="center"/>
    </xf>
    <xf numFmtId="0" fontId="23" fillId="0" borderId="2" xfId="0" applyFont="1" applyFill="1" applyBorder="1" applyAlignment="1">
      <alignment horizontal="center" vertical="center" wrapText="1"/>
    </xf>
    <xf numFmtId="17" fontId="0" fillId="0" borderId="2" xfId="0" applyNumberFormat="1" applyBorder="1">
      <alignment vertical="center"/>
    </xf>
    <xf numFmtId="0" fontId="4" fillId="4" borderId="61" xfId="0" applyFont="1" applyFill="1" applyBorder="1" applyAlignment="1">
      <alignment horizontal="center" vertical="center"/>
    </xf>
    <xf numFmtId="0" fontId="99" fillId="3" borderId="35" xfId="0" applyFont="1" applyFill="1" applyBorder="1" applyAlignment="1">
      <alignment horizontal="center" vertical="center"/>
    </xf>
    <xf numFmtId="49" fontId="63" fillId="3" borderId="35" xfId="0" quotePrefix="1" applyNumberFormat="1" applyFont="1" applyFill="1" applyBorder="1" applyAlignment="1">
      <alignment horizontal="center" vertical="center" wrapText="1"/>
    </xf>
    <xf numFmtId="0" fontId="60" fillId="9" borderId="33" xfId="0" applyFont="1" applyFill="1" applyBorder="1" applyAlignment="1">
      <alignment horizontal="center" vertical="center"/>
    </xf>
    <xf numFmtId="0" fontId="60" fillId="9" borderId="75" xfId="0" applyFont="1" applyFill="1" applyBorder="1" applyAlignment="1">
      <alignment horizontal="center" vertical="center"/>
    </xf>
    <xf numFmtId="0" fontId="62" fillId="6" borderId="36" xfId="0" quotePrefix="1" applyFont="1" applyFill="1" applyBorder="1" applyAlignment="1">
      <alignment horizontal="center" vertical="center"/>
    </xf>
    <xf numFmtId="16" fontId="59" fillId="6" borderId="2" xfId="0" quotePrefix="1" applyNumberFormat="1" applyFont="1" applyFill="1" applyBorder="1" applyAlignment="1">
      <alignment horizontal="center" vertical="center"/>
    </xf>
    <xf numFmtId="0" fontId="68" fillId="2" borderId="35" xfId="0" quotePrefix="1" applyFont="1" applyFill="1" applyBorder="1" applyAlignment="1">
      <alignment horizontal="center" vertical="center"/>
    </xf>
    <xf numFmtId="16" fontId="60" fillId="6" borderId="35" xfId="0" quotePrefix="1" applyNumberFormat="1" applyFont="1" applyFill="1" applyBorder="1" applyAlignment="1">
      <alignment horizontal="center" vertical="center"/>
    </xf>
    <xf numFmtId="0" fontId="68" fillId="2" borderId="80" xfId="0" applyFont="1" applyFill="1" applyBorder="1" applyAlignment="1">
      <alignment horizontal="center" vertical="center"/>
    </xf>
    <xf numFmtId="0" fontId="60" fillId="0" borderId="76" xfId="0" applyFont="1" applyFill="1" applyBorder="1" applyAlignment="1">
      <alignment horizontal="center" vertical="center"/>
    </xf>
    <xf numFmtId="0" fontId="60" fillId="9" borderId="4" xfId="0" applyFont="1" applyFill="1" applyBorder="1" applyAlignment="1">
      <alignment horizontal="center" vertical="center"/>
    </xf>
    <xf numFmtId="0" fontId="62" fillId="6" borderId="2" xfId="0" quotePrefix="1" applyFont="1" applyFill="1" applyBorder="1" applyAlignment="1">
      <alignment horizontal="center" vertical="center"/>
    </xf>
    <xf numFmtId="0" fontId="4" fillId="2" borderId="47" xfId="0" applyFont="1" applyFill="1" applyBorder="1" applyAlignment="1">
      <alignment horizontal="center" vertical="center"/>
    </xf>
    <xf numFmtId="0" fontId="166" fillId="2" borderId="2" xfId="0" applyFont="1" applyFill="1" applyBorder="1" applyAlignment="1">
      <alignment horizontal="center" vertical="center"/>
    </xf>
    <xf numFmtId="0" fontId="13" fillId="5" borderId="21" xfId="0" applyFont="1" applyFill="1" applyBorder="1" applyAlignment="1">
      <alignment horizontal="center" vertical="center"/>
    </xf>
    <xf numFmtId="0" fontId="13" fillId="5" borderId="68" xfId="0" applyFont="1" applyFill="1" applyBorder="1" applyAlignment="1">
      <alignment horizontal="center" vertical="center"/>
    </xf>
    <xf numFmtId="0" fontId="13" fillId="9" borderId="23" xfId="0" applyFont="1" applyFill="1" applyBorder="1" applyAlignment="1">
      <alignment horizontal="center" vertical="center"/>
    </xf>
    <xf numFmtId="0" fontId="13" fillId="0" borderId="23" xfId="0" applyFont="1" applyFill="1" applyBorder="1" applyAlignment="1">
      <alignment horizontal="center" vertical="center"/>
    </xf>
    <xf numFmtId="0" fontId="13" fillId="0" borderId="22" xfId="0" applyFont="1" applyBorder="1" applyAlignment="1">
      <alignment horizontal="center" vertical="center"/>
    </xf>
    <xf numFmtId="0" fontId="13" fillId="0" borderId="26" xfId="0" applyFont="1" applyBorder="1" applyAlignment="1">
      <alignment horizontal="center" vertical="center"/>
    </xf>
    <xf numFmtId="0" fontId="13" fillId="0" borderId="23" xfId="0" applyFont="1" applyBorder="1" applyAlignment="1">
      <alignment horizontal="center" vertical="center"/>
    </xf>
    <xf numFmtId="0" fontId="13" fillId="0" borderId="69" xfId="0" applyFont="1" applyBorder="1" applyAlignment="1">
      <alignment horizontal="center" vertical="center"/>
    </xf>
    <xf numFmtId="0" fontId="13" fillId="0" borderId="68" xfId="0" applyFont="1" applyBorder="1" applyAlignment="1">
      <alignment horizontal="center" vertical="center"/>
    </xf>
    <xf numFmtId="0" fontId="13" fillId="0" borderId="22" xfId="0" applyFont="1" applyBorder="1" applyAlignment="1">
      <alignment horizontal="center" vertical="center" wrapText="1"/>
    </xf>
    <xf numFmtId="49" fontId="63" fillId="6" borderId="11" xfId="0" applyNumberFormat="1" applyFont="1" applyFill="1" applyBorder="1" applyAlignment="1">
      <alignment horizontal="center" vertical="center" wrapText="1"/>
    </xf>
    <xf numFmtId="16" fontId="68" fillId="3" borderId="35" xfId="0" quotePrefix="1" applyNumberFormat="1" applyFont="1" applyFill="1" applyBorder="1" applyAlignment="1">
      <alignment horizontal="center" vertical="center"/>
    </xf>
    <xf numFmtId="0" fontId="68" fillId="2" borderId="37" xfId="0" quotePrefix="1" applyFont="1" applyFill="1" applyBorder="1" applyAlignment="1">
      <alignment horizontal="center" vertical="center"/>
    </xf>
    <xf numFmtId="16" fontId="68" fillId="6" borderId="33" xfId="0" quotePrefix="1" applyNumberFormat="1" applyFont="1" applyFill="1" applyBorder="1" applyAlignment="1">
      <alignment horizontal="center" vertical="center"/>
    </xf>
    <xf numFmtId="16" fontId="169" fillId="6" borderId="2" xfId="0" quotePrefix="1" applyNumberFormat="1" applyFont="1" applyFill="1" applyBorder="1" applyAlignment="1">
      <alignment horizontal="center" vertical="center"/>
    </xf>
    <xf numFmtId="0" fontId="68" fillId="6" borderId="35" xfId="0" applyFont="1" applyFill="1" applyBorder="1" applyAlignment="1">
      <alignment horizontal="center" vertical="center"/>
    </xf>
    <xf numFmtId="49" fontId="63" fillId="23" borderId="35" xfId="0" quotePrefix="1" applyNumberFormat="1" applyFont="1" applyFill="1" applyBorder="1" applyAlignment="1">
      <alignment horizontal="center" vertical="center" wrapText="1"/>
    </xf>
    <xf numFmtId="12" fontId="68" fillId="6" borderId="37" xfId="8" quotePrefix="1" applyNumberFormat="1" applyFont="1" applyFill="1" applyBorder="1" applyAlignment="1">
      <alignment horizontal="center" vertical="center"/>
    </xf>
    <xf numFmtId="16" fontId="81" fillId="6" borderId="2" xfId="0" quotePrefix="1" applyNumberFormat="1" applyFont="1" applyFill="1" applyBorder="1" applyAlignment="1">
      <alignment horizontal="center" vertical="center"/>
    </xf>
    <xf numFmtId="0" fontId="13" fillId="7" borderId="2" xfId="0" applyFont="1" applyFill="1" applyBorder="1" applyAlignment="1">
      <alignment horizontal="center" vertical="center" wrapText="1"/>
    </xf>
    <xf numFmtId="0" fontId="63" fillId="7" borderId="2" xfId="0" applyFont="1" applyFill="1" applyBorder="1" applyAlignment="1">
      <alignment horizontal="center" vertical="center" wrapText="1"/>
    </xf>
    <xf numFmtId="0" fontId="68" fillId="2" borderId="61" xfId="0" applyFont="1" applyFill="1" applyBorder="1" applyAlignment="1">
      <alignment horizontal="center" vertical="center"/>
    </xf>
    <xf numFmtId="0" fontId="60" fillId="0" borderId="62" xfId="0" applyFont="1" applyFill="1" applyBorder="1" applyAlignment="1">
      <alignment horizontal="center" vertical="center"/>
    </xf>
    <xf numFmtId="0" fontId="68" fillId="2" borderId="1" xfId="0" applyFont="1" applyFill="1" applyBorder="1" applyAlignment="1">
      <alignment horizontal="center" vertical="center"/>
    </xf>
    <xf numFmtId="0" fontId="20" fillId="8" borderId="18" xfId="0" applyFont="1" applyFill="1" applyBorder="1" applyAlignment="1">
      <alignment horizontal="center" vertical="top" wrapText="1"/>
    </xf>
    <xf numFmtId="0" fontId="36" fillId="2" borderId="12" xfId="0" applyFont="1" applyFill="1" applyBorder="1" applyAlignment="1">
      <alignment horizontal="center" vertical="center"/>
    </xf>
    <xf numFmtId="0" fontId="36" fillId="2" borderId="2" xfId="0" applyFont="1" applyFill="1" applyBorder="1" applyAlignment="1">
      <alignment horizontal="center" vertical="center"/>
    </xf>
    <xf numFmtId="0" fontId="60" fillId="9" borderId="20" xfId="0" applyFont="1" applyFill="1" applyBorder="1" applyAlignment="1">
      <alignment horizontal="center" vertical="center"/>
    </xf>
    <xf numFmtId="0" fontId="13" fillId="5" borderId="21" xfId="0" applyFont="1" applyFill="1" applyBorder="1" applyAlignment="1">
      <alignment horizontal="center" vertical="center"/>
    </xf>
    <xf numFmtId="0" fontId="13" fillId="5" borderId="68" xfId="0" applyFont="1" applyFill="1" applyBorder="1" applyAlignment="1">
      <alignment horizontal="center" vertical="center"/>
    </xf>
    <xf numFmtId="0" fontId="13" fillId="5" borderId="69" xfId="0" applyFont="1" applyFill="1" applyBorder="1" applyAlignment="1">
      <alignment horizontal="center" vertical="center"/>
    </xf>
    <xf numFmtId="0" fontId="13" fillId="5" borderId="22" xfId="0" applyFont="1" applyFill="1" applyBorder="1" applyAlignment="1">
      <alignment horizontal="center" vertical="center"/>
    </xf>
    <xf numFmtId="0" fontId="13" fillId="5" borderId="26" xfId="0" applyFont="1" applyFill="1" applyBorder="1" applyAlignment="1">
      <alignment horizontal="center" vertical="center"/>
    </xf>
    <xf numFmtId="0" fontId="13" fillId="5" borderId="23" xfId="0" applyFont="1" applyFill="1" applyBorder="1" applyAlignment="1">
      <alignment horizontal="center" vertical="center"/>
    </xf>
    <xf numFmtId="0" fontId="13" fillId="4" borderId="21" xfId="0" applyFont="1" applyFill="1" applyBorder="1" applyAlignment="1">
      <alignment horizontal="center" vertical="center" wrapText="1"/>
    </xf>
    <xf numFmtId="0" fontId="13" fillId="4" borderId="69" xfId="0" applyFont="1" applyFill="1" applyBorder="1" applyAlignment="1">
      <alignment horizontal="center" vertical="center" wrapText="1"/>
    </xf>
    <xf numFmtId="0" fontId="13" fillId="5" borderId="21" xfId="0" applyFont="1" applyFill="1" applyBorder="1" applyAlignment="1">
      <alignment horizontal="center" vertical="center" wrapText="1"/>
    </xf>
    <xf numFmtId="0" fontId="13" fillId="5" borderId="68" xfId="0" applyFont="1" applyFill="1" applyBorder="1" applyAlignment="1">
      <alignment horizontal="center" vertical="center" wrapText="1"/>
    </xf>
    <xf numFmtId="0" fontId="62" fillId="5" borderId="27" xfId="0" applyFont="1" applyFill="1" applyBorder="1" applyAlignment="1">
      <alignment horizontal="center" vertical="center" wrapText="1"/>
    </xf>
    <xf numFmtId="0" fontId="62" fillId="5" borderId="82" xfId="0" applyFont="1" applyFill="1" applyBorder="1" applyAlignment="1">
      <alignment horizontal="center" vertical="center" wrapText="1"/>
    </xf>
    <xf numFmtId="0" fontId="62" fillId="5" borderId="28" xfId="0" applyFont="1" applyFill="1" applyBorder="1" applyAlignment="1">
      <alignment horizontal="center" vertical="center" wrapText="1"/>
    </xf>
    <xf numFmtId="0" fontId="62" fillId="5" borderId="29" xfId="0" applyFont="1" applyFill="1" applyBorder="1" applyAlignment="1">
      <alignment horizontal="center" vertical="center" wrapText="1"/>
    </xf>
    <xf numFmtId="0" fontId="13" fillId="5" borderId="69" xfId="0" applyFont="1" applyFill="1" applyBorder="1" applyAlignment="1">
      <alignment horizontal="center" vertical="center" wrapText="1"/>
    </xf>
    <xf numFmtId="0" fontId="13" fillId="4" borderId="22" xfId="0" applyFont="1" applyFill="1" applyBorder="1" applyAlignment="1">
      <alignment horizontal="center" vertical="center"/>
    </xf>
    <xf numFmtId="0" fontId="13" fillId="4" borderId="26" xfId="0" applyFont="1" applyFill="1" applyBorder="1" applyAlignment="1">
      <alignment horizontal="center" vertical="center"/>
    </xf>
    <xf numFmtId="0" fontId="13" fillId="4" borderId="23" xfId="0" applyFont="1" applyFill="1" applyBorder="1" applyAlignment="1">
      <alignment horizontal="center" vertical="center"/>
    </xf>
    <xf numFmtId="0" fontId="13" fillId="0" borderId="22" xfId="0" applyFont="1" applyBorder="1" applyAlignment="1">
      <alignment horizontal="center" vertical="center" wrapText="1"/>
    </xf>
    <xf numFmtId="0" fontId="13" fillId="0" borderId="26" xfId="0" applyFont="1" applyBorder="1" applyAlignment="1">
      <alignment horizontal="center" vertical="center" wrapText="1"/>
    </xf>
    <xf numFmtId="0" fontId="62" fillId="0" borderId="8" xfId="0" applyFont="1" applyFill="1" applyBorder="1" applyAlignment="1">
      <alignment horizontal="center" vertical="center" wrapText="1"/>
    </xf>
    <xf numFmtId="0" fontId="62" fillId="0" borderId="75" xfId="0" applyFont="1" applyFill="1" applyBorder="1" applyAlignment="1">
      <alignment horizontal="center" vertical="center" wrapText="1"/>
    </xf>
    <xf numFmtId="0" fontId="62" fillId="0" borderId="67" xfId="0" applyFont="1" applyFill="1" applyBorder="1" applyAlignment="1">
      <alignment horizontal="center" vertical="center" wrapText="1"/>
    </xf>
    <xf numFmtId="0" fontId="13" fillId="0" borderId="22" xfId="0" applyFont="1" applyBorder="1" applyAlignment="1">
      <alignment horizontal="center" vertical="center"/>
    </xf>
    <xf numFmtId="0" fontId="13" fillId="0" borderId="26" xfId="0" applyFont="1" applyBorder="1" applyAlignment="1">
      <alignment horizontal="center" vertical="center"/>
    </xf>
    <xf numFmtId="0" fontId="13" fillId="0" borderId="23" xfId="0" applyFont="1" applyBorder="1" applyAlignment="1">
      <alignment horizontal="center" vertical="center"/>
    </xf>
    <xf numFmtId="0" fontId="13" fillId="0" borderId="26" xfId="0" applyFont="1" applyFill="1" applyBorder="1" applyAlignment="1">
      <alignment horizontal="center" vertical="center"/>
    </xf>
    <xf numFmtId="0" fontId="13" fillId="0" borderId="23" xfId="0" applyFont="1" applyFill="1" applyBorder="1" applyAlignment="1">
      <alignment horizontal="center" vertical="center"/>
    </xf>
    <xf numFmtId="0" fontId="13" fillId="0" borderId="22" xfId="0" applyFont="1" applyFill="1" applyBorder="1" applyAlignment="1">
      <alignment horizontal="center" vertical="center"/>
    </xf>
    <xf numFmtId="0" fontId="3" fillId="0" borderId="39" xfId="0" applyFont="1" applyBorder="1" applyAlignment="1">
      <alignment horizontal="center" vertical="center"/>
    </xf>
    <xf numFmtId="0" fontId="3" fillId="0" borderId="50" xfId="0" applyFont="1" applyBorder="1" applyAlignment="1">
      <alignment horizontal="center" vertical="center"/>
    </xf>
    <xf numFmtId="0" fontId="13" fillId="0" borderId="68" xfId="0" applyFont="1" applyBorder="1" applyAlignment="1">
      <alignment horizontal="center" vertical="center"/>
    </xf>
    <xf numFmtId="0" fontId="13" fillId="0" borderId="23" xfId="0" applyFont="1" applyBorder="1" applyAlignment="1">
      <alignment horizontal="center" vertical="center" wrapText="1"/>
    </xf>
    <xf numFmtId="0" fontId="13" fillId="9" borderId="22" xfId="0" applyFont="1" applyFill="1" applyBorder="1" applyAlignment="1">
      <alignment horizontal="center" vertical="center"/>
    </xf>
    <xf numFmtId="0" fontId="13" fillId="9" borderId="26" xfId="0" applyFont="1" applyFill="1" applyBorder="1" applyAlignment="1">
      <alignment horizontal="center" vertical="center"/>
    </xf>
    <xf numFmtId="0" fontId="13" fillId="9" borderId="23" xfId="0" applyFont="1" applyFill="1" applyBorder="1" applyAlignment="1">
      <alignment horizontal="center" vertical="center"/>
    </xf>
    <xf numFmtId="0" fontId="3" fillId="0" borderId="13" xfId="0" applyFont="1" applyBorder="1" applyAlignment="1">
      <alignment horizontal="center" vertical="center"/>
    </xf>
    <xf numFmtId="0" fontId="13" fillId="0" borderId="69" xfId="0" applyFont="1" applyBorder="1" applyAlignment="1">
      <alignment horizontal="center" vertical="center"/>
    </xf>
    <xf numFmtId="0" fontId="0" fillId="10" borderId="76" xfId="0" applyFill="1" applyBorder="1" applyAlignment="1">
      <alignment horizontal="center" vertical="center" wrapText="1"/>
    </xf>
    <xf numFmtId="0" fontId="0" fillId="10" borderId="49" xfId="0" applyFill="1" applyBorder="1" applyAlignment="1">
      <alignment horizontal="center" vertical="center" wrapText="1"/>
    </xf>
    <xf numFmtId="0" fontId="0" fillId="10" borderId="61" xfId="0" applyFill="1" applyBorder="1" applyAlignment="1">
      <alignment horizontal="center" vertical="center" wrapText="1"/>
    </xf>
    <xf numFmtId="0" fontId="34" fillId="0" borderId="40" xfId="0" applyFont="1" applyBorder="1" applyAlignment="1">
      <alignment horizontal="center" vertical="center"/>
    </xf>
    <xf numFmtId="0" fontId="34" fillId="0" borderId="3" xfId="0" applyFont="1" applyBorder="1" applyAlignment="1">
      <alignment horizontal="center" vertical="center"/>
    </xf>
    <xf numFmtId="0" fontId="34" fillId="0" borderId="36" xfId="0" applyFont="1" applyBorder="1" applyAlignment="1">
      <alignment horizontal="center" vertical="center"/>
    </xf>
    <xf numFmtId="0" fontId="39" fillId="0" borderId="4" xfId="2" applyFont="1" applyFill="1" applyBorder="1" applyAlignment="1">
      <alignment horizontal="center" vertical="center"/>
    </xf>
    <xf numFmtId="0" fontId="39" fillId="0" borderId="33" xfId="2" applyFont="1" applyFill="1" applyBorder="1" applyAlignment="1">
      <alignment horizontal="center" vertical="center"/>
    </xf>
    <xf numFmtId="0" fontId="9" fillId="8" borderId="8" xfId="0" applyFont="1" applyFill="1" applyBorder="1" applyAlignment="1">
      <alignment horizontal="center" vertical="center" wrapText="1"/>
    </xf>
    <xf numFmtId="0" fontId="9" fillId="8" borderId="52" xfId="0" applyFont="1" applyFill="1" applyBorder="1" applyAlignment="1">
      <alignment horizontal="center" vertical="center" wrapText="1"/>
    </xf>
    <xf numFmtId="0" fontId="9" fillId="8" borderId="34" xfId="0" applyFont="1" applyFill="1" applyBorder="1" applyAlignment="1">
      <alignment horizontal="center" vertical="center"/>
    </xf>
    <xf numFmtId="0" fontId="9" fillId="8" borderId="36" xfId="0" applyFont="1" applyFill="1" applyBorder="1" applyAlignment="1">
      <alignment horizontal="center" vertical="center"/>
    </xf>
    <xf numFmtId="0" fontId="33" fillId="6" borderId="4" xfId="0" applyFont="1" applyFill="1" applyBorder="1" applyAlignment="1">
      <alignment horizontal="center" vertical="center" wrapText="1"/>
    </xf>
    <xf numFmtId="0" fontId="33" fillId="6" borderId="31" xfId="0" applyFont="1" applyFill="1" applyBorder="1" applyAlignment="1">
      <alignment horizontal="center" vertical="center" wrapText="1"/>
    </xf>
    <xf numFmtId="0" fontId="33" fillId="6" borderId="33" xfId="0" applyFont="1" applyFill="1" applyBorder="1" applyAlignment="1">
      <alignment horizontal="center" vertical="center" wrapText="1"/>
    </xf>
    <xf numFmtId="0" fontId="33" fillId="7" borderId="4" xfId="0" applyFont="1" applyFill="1" applyBorder="1" applyAlignment="1">
      <alignment horizontal="center" vertical="center" wrapText="1"/>
    </xf>
    <xf numFmtId="0" fontId="33" fillId="7" borderId="31" xfId="0" applyFont="1" applyFill="1" applyBorder="1" applyAlignment="1">
      <alignment horizontal="center" vertical="center" wrapText="1"/>
    </xf>
    <xf numFmtId="0" fontId="33" fillId="7" borderId="33" xfId="0" applyFont="1" applyFill="1" applyBorder="1" applyAlignment="1">
      <alignment horizontal="center" vertical="center" wrapText="1"/>
    </xf>
    <xf numFmtId="0" fontId="33" fillId="3" borderId="31" xfId="0" applyFont="1" applyFill="1" applyBorder="1" applyAlignment="1">
      <alignment horizontal="center" vertical="center" wrapText="1"/>
    </xf>
    <xf numFmtId="0" fontId="33" fillId="3" borderId="33" xfId="0" applyFont="1" applyFill="1" applyBorder="1" applyAlignment="1">
      <alignment horizontal="center" vertical="center" wrapText="1"/>
    </xf>
    <xf numFmtId="0" fontId="9" fillId="8" borderId="34" xfId="0" applyFont="1" applyFill="1" applyBorder="1" applyAlignment="1">
      <alignment horizontal="center" vertical="center" wrapText="1"/>
    </xf>
    <xf numFmtId="0" fontId="9" fillId="8" borderId="36" xfId="0" applyFont="1" applyFill="1" applyBorder="1" applyAlignment="1">
      <alignment horizontal="center" vertical="center" wrapText="1"/>
    </xf>
    <xf numFmtId="0" fontId="34" fillId="0" borderId="2" xfId="0" applyFont="1" applyBorder="1" applyAlignment="1">
      <alignment horizontal="center" vertical="center"/>
    </xf>
    <xf numFmtId="0" fontId="33" fillId="5" borderId="76" xfId="0" applyFont="1" applyFill="1" applyBorder="1" applyAlignment="1">
      <alignment horizontal="center" vertical="center" wrapText="1"/>
    </xf>
    <xf numFmtId="0" fontId="33" fillId="5" borderId="61" xfId="0" applyFont="1" applyFill="1" applyBorder="1" applyAlignment="1">
      <alignment horizontal="center" vertical="center" wrapText="1"/>
    </xf>
    <xf numFmtId="0" fontId="35" fillId="9" borderId="40" xfId="3" applyFont="1" applyFill="1" applyBorder="1" applyAlignment="1">
      <alignment vertical="center"/>
    </xf>
    <xf numFmtId="0" fontId="41" fillId="0" borderId="36" xfId="4" applyBorder="1" applyAlignment="1">
      <alignment vertical="center"/>
    </xf>
    <xf numFmtId="0" fontId="36" fillId="9" borderId="40" xfId="3" applyFont="1" applyFill="1" applyBorder="1" applyAlignment="1">
      <alignment vertical="center"/>
    </xf>
    <xf numFmtId="0" fontId="36" fillId="9" borderId="40" xfId="3" applyFont="1" applyFill="1" applyBorder="1" applyAlignment="1">
      <alignment horizontal="left" vertical="center"/>
    </xf>
    <xf numFmtId="0" fontId="41" fillId="0" borderId="3" xfId="4" applyBorder="1" applyAlignment="1">
      <alignment vertical="center"/>
    </xf>
    <xf numFmtId="0" fontId="36" fillId="9" borderId="2" xfId="3" applyFont="1" applyFill="1" applyBorder="1" applyAlignment="1">
      <alignment vertical="center"/>
    </xf>
    <xf numFmtId="0" fontId="84" fillId="6" borderId="76" xfId="3" applyFont="1" applyFill="1" applyBorder="1" applyAlignment="1">
      <alignment horizontal="center" vertical="center" wrapText="1"/>
    </xf>
    <xf numFmtId="0" fontId="84" fillId="6" borderId="49" xfId="3" applyFont="1" applyFill="1" applyBorder="1" applyAlignment="1">
      <alignment horizontal="center" vertical="center" wrapText="1"/>
    </xf>
    <xf numFmtId="0" fontId="84" fillId="7" borderId="49" xfId="3" applyFont="1" applyFill="1" applyBorder="1" applyAlignment="1">
      <alignment horizontal="center" vertical="center" wrapText="1"/>
    </xf>
    <xf numFmtId="0" fontId="84" fillId="7" borderId="61" xfId="3" applyFont="1" applyFill="1" applyBorder="1" applyAlignment="1">
      <alignment horizontal="center" vertical="center" wrapText="1"/>
    </xf>
    <xf numFmtId="0" fontId="36" fillId="9" borderId="3" xfId="3" applyFont="1" applyFill="1" applyBorder="1" applyAlignment="1">
      <alignment vertical="center"/>
    </xf>
    <xf numFmtId="0" fontId="46" fillId="13" borderId="25" xfId="7" applyFont="1" applyFill="1" applyBorder="1" applyAlignment="1">
      <alignment horizontal="center"/>
    </xf>
    <xf numFmtId="0" fontId="46" fillId="13" borderId="14" xfId="0" applyFont="1" applyFill="1" applyBorder="1" applyAlignment="1">
      <alignment horizontal="center"/>
    </xf>
    <xf numFmtId="0" fontId="46" fillId="13" borderId="53" xfId="0" applyFont="1" applyFill="1" applyBorder="1" applyAlignment="1">
      <alignment horizontal="center"/>
    </xf>
    <xf numFmtId="0" fontId="36" fillId="0" borderId="22" xfId="7" applyFont="1" applyBorder="1" applyAlignment="1">
      <alignment horizontal="center" vertical="center" wrapText="1"/>
    </xf>
    <xf numFmtId="0" fontId="0" fillId="0" borderId="26" xfId="0" applyBorder="1" applyAlignment="1">
      <alignment horizontal="center" vertical="center"/>
    </xf>
    <xf numFmtId="0" fontId="0" fillId="0" borderId="23" xfId="0" applyBorder="1" applyAlignment="1">
      <alignment horizontal="center" vertical="center"/>
    </xf>
    <xf numFmtId="0" fontId="36" fillId="7" borderId="21" xfId="7" applyFont="1" applyFill="1" applyBorder="1" applyAlignment="1">
      <alignment horizontal="left"/>
    </xf>
    <xf numFmtId="0" fontId="0" fillId="7" borderId="15" xfId="0" applyFill="1" applyBorder="1" applyAlignment="1">
      <alignment vertical="center"/>
    </xf>
    <xf numFmtId="0" fontId="0" fillId="7" borderId="14" xfId="0" applyFill="1" applyBorder="1" applyAlignment="1">
      <alignment vertical="center"/>
    </xf>
    <xf numFmtId="0" fontId="36" fillId="7" borderId="25" xfId="7" applyFont="1" applyFill="1" applyBorder="1" applyAlignment="1">
      <alignment horizontal="left"/>
    </xf>
    <xf numFmtId="0" fontId="0" fillId="7" borderId="16" xfId="0" applyFill="1" applyBorder="1" applyAlignment="1">
      <alignment vertical="center"/>
    </xf>
    <xf numFmtId="0" fontId="3" fillId="0" borderId="0" xfId="0" applyFont="1" applyAlignment="1">
      <alignment horizontal="left" vertical="center"/>
    </xf>
    <xf numFmtId="0" fontId="3" fillId="0" borderId="49" xfId="0" applyFont="1" applyBorder="1" applyAlignment="1">
      <alignment horizontal="left" vertical="center"/>
    </xf>
    <xf numFmtId="165" fontId="41" fillId="7" borderId="35" xfId="9" applyNumberFormat="1" applyFont="1" applyFill="1" applyBorder="1" applyAlignment="1">
      <alignment horizontal="center" vertical="center" wrapText="1"/>
    </xf>
    <xf numFmtId="165" fontId="41" fillId="7" borderId="37" xfId="9" applyNumberFormat="1" applyFont="1" applyFill="1" applyBorder="1" applyAlignment="1">
      <alignment horizontal="center" vertical="center" wrapText="1"/>
    </xf>
    <xf numFmtId="165" fontId="41" fillId="7" borderId="9" xfId="9" applyNumberFormat="1" applyFont="1" applyFill="1" applyBorder="1" applyAlignment="1">
      <alignment horizontal="center" vertical="center" wrapText="1"/>
    </xf>
    <xf numFmtId="165" fontId="41" fillId="7" borderId="11" xfId="9" applyNumberFormat="1" applyFont="1" applyFill="1" applyBorder="1" applyAlignment="1">
      <alignment horizontal="center" vertical="center" wrapText="1"/>
    </xf>
    <xf numFmtId="165" fontId="41" fillId="7" borderId="34" xfId="9" applyNumberFormat="1" applyFont="1" applyFill="1" applyBorder="1" applyAlignment="1">
      <alignment horizontal="center" vertical="center" wrapText="1"/>
    </xf>
    <xf numFmtId="165" fontId="41" fillId="7" borderId="60" xfId="9" applyNumberFormat="1" applyFont="1" applyFill="1" applyBorder="1" applyAlignment="1">
      <alignment horizontal="center" vertical="center" wrapText="1"/>
    </xf>
    <xf numFmtId="0" fontId="41" fillId="5" borderId="90" xfId="0" applyFont="1" applyFill="1" applyBorder="1" applyAlignment="1">
      <alignment horizontal="center" vertical="center"/>
    </xf>
    <xf numFmtId="0" fontId="41" fillId="5" borderId="87" xfId="0" applyFont="1" applyFill="1" applyBorder="1" applyAlignment="1">
      <alignment horizontal="center" vertical="center"/>
    </xf>
    <xf numFmtId="0" fontId="41" fillId="5" borderId="81" xfId="0" applyFont="1" applyFill="1" applyBorder="1" applyAlignment="1">
      <alignment horizontal="center" vertical="center"/>
    </xf>
    <xf numFmtId="0" fontId="41" fillId="5" borderId="80" xfId="0" applyFont="1" applyFill="1" applyBorder="1" applyAlignment="1">
      <alignment horizontal="center" vertical="center"/>
    </xf>
    <xf numFmtId="0" fontId="41" fillId="5" borderId="90" xfId="0" applyFont="1" applyFill="1" applyBorder="1" applyAlignment="1">
      <alignment horizontal="center" vertical="center" wrapText="1"/>
    </xf>
    <xf numFmtId="165" fontId="41" fillId="7" borderId="35" xfId="9" applyNumberFormat="1" applyFont="1" applyFill="1" applyBorder="1" applyAlignment="1">
      <alignment horizontal="center" vertical="center"/>
    </xf>
    <xf numFmtId="165" fontId="41" fillId="7" borderId="37" xfId="9" applyNumberFormat="1" applyFont="1" applyFill="1" applyBorder="1" applyAlignment="1">
      <alignment horizontal="center" vertical="center"/>
    </xf>
    <xf numFmtId="165" fontId="41" fillId="7" borderId="39" xfId="9" applyNumberFormat="1" applyFont="1" applyFill="1" applyBorder="1" applyAlignment="1">
      <alignment horizontal="center" vertical="center"/>
    </xf>
    <xf numFmtId="165" fontId="41" fillId="7" borderId="46" xfId="9" applyNumberFormat="1" applyFont="1" applyFill="1" applyBorder="1" applyAlignment="1">
      <alignment horizontal="center" vertical="center"/>
    </xf>
    <xf numFmtId="165" fontId="41" fillId="7" borderId="48" xfId="9" applyNumberFormat="1" applyFont="1" applyFill="1" applyBorder="1" applyAlignment="1">
      <alignment horizontal="center" vertical="center"/>
    </xf>
    <xf numFmtId="0" fontId="103" fillId="7" borderId="40" xfId="0" applyFont="1" applyFill="1" applyBorder="1" applyAlignment="1">
      <alignment horizontal="center" vertical="top"/>
    </xf>
    <xf numFmtId="0" fontId="103" fillId="7" borderId="36" xfId="0" applyFont="1" applyFill="1" applyBorder="1" applyAlignment="1">
      <alignment horizontal="center" vertical="top"/>
    </xf>
    <xf numFmtId="0" fontId="41" fillId="5" borderId="34" xfId="0" applyFont="1" applyFill="1" applyBorder="1" applyAlignment="1">
      <alignment horizontal="center" vertical="center" wrapText="1"/>
    </xf>
    <xf numFmtId="0" fontId="41" fillId="5" borderId="3" xfId="0" applyFont="1" applyFill="1" applyBorder="1" applyAlignment="1">
      <alignment horizontal="center" vertical="center" wrapText="1"/>
    </xf>
    <xf numFmtId="0" fontId="41" fillId="5" borderId="36" xfId="0" applyFont="1" applyFill="1" applyBorder="1" applyAlignment="1">
      <alignment horizontal="center" vertical="center" wrapText="1"/>
    </xf>
    <xf numFmtId="0" fontId="41" fillId="5" borderId="83" xfId="0" applyFont="1" applyFill="1" applyBorder="1" applyAlignment="1">
      <alignment horizontal="center" vertical="center" wrapText="1"/>
    </xf>
    <xf numFmtId="0" fontId="41" fillId="5" borderId="81" xfId="0" applyFont="1" applyFill="1" applyBorder="1" applyAlignment="1">
      <alignment horizontal="center" vertical="center" wrapText="1"/>
    </xf>
    <xf numFmtId="0" fontId="41" fillId="5" borderId="3" xfId="0" applyFont="1" applyFill="1" applyBorder="1" applyAlignment="1">
      <alignment horizontal="center" vertical="center"/>
    </xf>
    <xf numFmtId="165" fontId="41" fillId="7" borderId="22" xfId="9" applyNumberFormat="1" applyFont="1" applyFill="1" applyBorder="1" applyAlignment="1">
      <alignment horizontal="center" vertical="center" wrapText="1"/>
    </xf>
    <xf numFmtId="165" fontId="41" fillId="7" borderId="23" xfId="9" applyNumberFormat="1" applyFont="1" applyFill="1" applyBorder="1" applyAlignment="1">
      <alignment horizontal="center" vertical="center" wrapText="1"/>
    </xf>
    <xf numFmtId="0" fontId="41" fillId="5" borderId="87" xfId="0" applyFont="1" applyFill="1" applyBorder="1" applyAlignment="1">
      <alignment horizontal="center" vertical="center" wrapText="1"/>
    </xf>
    <xf numFmtId="0" fontId="41" fillId="5" borderId="84" xfId="0" applyFont="1" applyFill="1" applyBorder="1" applyAlignment="1">
      <alignment horizontal="center" vertical="center" wrapText="1"/>
    </xf>
    <xf numFmtId="0" fontId="41" fillId="5" borderId="86" xfId="0" applyFont="1" applyFill="1" applyBorder="1" applyAlignment="1">
      <alignment horizontal="center" vertical="center"/>
    </xf>
    <xf numFmtId="0" fontId="41" fillId="5" borderId="2" xfId="0" applyFont="1" applyFill="1" applyBorder="1" applyAlignment="1">
      <alignment horizontal="center" vertical="center"/>
    </xf>
    <xf numFmtId="0" fontId="41" fillId="5" borderId="97" xfId="0" applyFont="1" applyFill="1" applyBorder="1" applyAlignment="1">
      <alignment horizontal="center" vertical="center"/>
    </xf>
    <xf numFmtId="0" fontId="41" fillId="5" borderId="94" xfId="0" applyFont="1" applyFill="1" applyBorder="1" applyAlignment="1">
      <alignment horizontal="center" vertical="center"/>
    </xf>
    <xf numFmtId="0" fontId="41" fillId="5" borderId="89" xfId="0" applyFont="1" applyFill="1" applyBorder="1" applyAlignment="1">
      <alignment horizontal="center" vertical="center"/>
    </xf>
    <xf numFmtId="0" fontId="100" fillId="0" borderId="0" xfId="0" quotePrefix="1" applyFont="1" applyAlignment="1">
      <alignment horizontal="left" vertical="top" wrapText="1"/>
    </xf>
    <xf numFmtId="0" fontId="41" fillId="5" borderId="36" xfId="0" applyFont="1" applyFill="1" applyBorder="1" applyAlignment="1">
      <alignment horizontal="center" vertical="center"/>
    </xf>
    <xf numFmtId="0" fontId="100" fillId="3" borderId="34" xfId="0" applyFont="1" applyFill="1" applyBorder="1" applyAlignment="1">
      <alignment horizontal="center" vertical="center" wrapText="1"/>
    </xf>
    <xf numFmtId="0" fontId="100" fillId="3" borderId="3" xfId="0" applyFont="1" applyFill="1" applyBorder="1" applyAlignment="1">
      <alignment horizontal="center" vertical="center" wrapText="1"/>
    </xf>
    <xf numFmtId="0" fontId="41" fillId="5" borderId="83" xfId="0" applyFont="1" applyFill="1" applyBorder="1" applyAlignment="1">
      <alignment horizontal="center" vertical="center"/>
    </xf>
    <xf numFmtId="0" fontId="41" fillId="5" borderId="84" xfId="0" applyFont="1" applyFill="1" applyBorder="1" applyAlignment="1">
      <alignment horizontal="center" vertical="center"/>
    </xf>
    <xf numFmtId="0" fontId="106" fillId="3" borderId="40" xfId="0" applyFont="1" applyFill="1" applyBorder="1" applyAlignment="1">
      <alignment horizontal="center" vertical="center" wrapText="1"/>
    </xf>
    <xf numFmtId="0" fontId="106" fillId="3" borderId="89" xfId="0" applyFont="1" applyFill="1" applyBorder="1" applyAlignment="1">
      <alignment horizontal="center" vertical="center" wrapText="1"/>
    </xf>
    <xf numFmtId="0" fontId="41" fillId="5" borderId="94" xfId="0" applyFont="1" applyFill="1" applyBorder="1" applyAlignment="1">
      <alignment horizontal="center" vertical="center" wrapText="1"/>
    </xf>
    <xf numFmtId="0" fontId="41" fillId="5" borderId="89" xfId="0" applyFont="1" applyFill="1" applyBorder="1" applyAlignment="1">
      <alignment horizontal="center" vertical="center" wrapText="1"/>
    </xf>
    <xf numFmtId="0" fontId="41" fillId="19" borderId="35" xfId="0" applyFont="1" applyFill="1" applyBorder="1" applyAlignment="1">
      <alignment horizontal="center" vertical="center"/>
    </xf>
    <xf numFmtId="0" fontId="41" fillId="19" borderId="97" xfId="0" applyFont="1" applyFill="1" applyBorder="1" applyAlignment="1">
      <alignment horizontal="center" vertical="center"/>
    </xf>
    <xf numFmtId="0" fontId="41" fillId="19" borderId="103" xfId="0" applyFont="1" applyFill="1" applyBorder="1" applyAlignment="1">
      <alignment horizontal="center" vertical="center"/>
    </xf>
    <xf numFmtId="0" fontId="41" fillId="19" borderId="104" xfId="0" applyFont="1" applyFill="1" applyBorder="1" applyAlignment="1">
      <alignment horizontal="center" vertical="center"/>
    </xf>
    <xf numFmtId="0" fontId="41" fillId="19" borderId="94" xfId="0" applyFont="1" applyFill="1" applyBorder="1" applyAlignment="1">
      <alignment horizontal="center" vertical="center"/>
    </xf>
    <xf numFmtId="0" fontId="41" fillId="19" borderId="89" xfId="0" applyFont="1" applyFill="1" applyBorder="1" applyAlignment="1">
      <alignment horizontal="center" vertical="center"/>
    </xf>
    <xf numFmtId="0" fontId="41" fillId="5" borderId="40" xfId="0" applyFont="1" applyFill="1" applyBorder="1" applyAlignment="1">
      <alignment horizontal="center" vertical="center"/>
    </xf>
    <xf numFmtId="0" fontId="41" fillId="5" borderId="86" xfId="0" applyFont="1" applyFill="1" applyBorder="1" applyAlignment="1">
      <alignment horizontal="center" vertical="center" wrapText="1"/>
    </xf>
    <xf numFmtId="0" fontId="41" fillId="5" borderId="2" xfId="0" applyFont="1" applyFill="1" applyBorder="1" applyAlignment="1">
      <alignment horizontal="center" vertical="center" wrapText="1"/>
    </xf>
    <xf numFmtId="0" fontId="41" fillId="5" borderId="97" xfId="0" applyFont="1" applyFill="1" applyBorder="1" applyAlignment="1">
      <alignment horizontal="center" vertical="center" wrapText="1"/>
    </xf>
  </cellXfs>
  <cellStyles count="10">
    <cellStyle name="Comma" xfId="8" builtinId="3"/>
    <cellStyle name="Good" xfId="2" builtinId="26"/>
    <cellStyle name="Normal" xfId="0" builtinId="0"/>
    <cellStyle name="Normal 2" xfId="3"/>
    <cellStyle name="Normal 2 2" xfId="6"/>
    <cellStyle name="Percent" xfId="1" builtinId="5"/>
    <cellStyle name="표준 2" xfId="4"/>
    <cellStyle name="표준 3" xfId="5"/>
    <cellStyle name="표준 3 2" xfId="7"/>
    <cellStyle name="표준_PROFILE_BACKUP" xfId="9"/>
  </cellStyles>
  <dxfs count="3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0000"/>
      <color rgb="FFF880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20-EC42-11CE-9E0D-00AA006002F3}" ax:persistence="persistStreamInit"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PS800 Qualification at ATP</a:t>
            </a:r>
          </a:p>
        </c:rich>
      </c:tx>
      <c:layout>
        <c:manualLayout>
          <c:xMode val="edge"/>
          <c:yMode val="edge"/>
          <c:x val="0.2743796679224052"/>
          <c:y val="0"/>
        </c:manualLayout>
      </c:layout>
      <c:overlay val="0"/>
      <c:spPr>
        <a:noFill/>
        <a:ln>
          <a:noFill/>
        </a:ln>
        <a:effectLst/>
      </c:spPr>
    </c:title>
    <c:autoTitleDeleted val="0"/>
    <c:plotArea>
      <c:layout>
        <c:manualLayout>
          <c:layoutTarget val="inner"/>
          <c:xMode val="edge"/>
          <c:yMode val="edge"/>
          <c:x val="0.11609492563429571"/>
          <c:y val="9.044270684257795E-2"/>
          <c:w val="0.85334951881014875"/>
          <c:h val="0.75130127089658139"/>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6"/>
              </a:solidFill>
              <a:ln>
                <a:noFill/>
              </a:ln>
              <a:effectLst/>
            </c:spPr>
            <c:extLst xmlns:c16r2="http://schemas.microsoft.com/office/drawing/2015/06/chart">
              <c:ext xmlns:c16="http://schemas.microsoft.com/office/drawing/2014/chart" uri="{C3380CC4-5D6E-409C-BE32-E72D297353CC}">
                <c16:uniqueId val="{00000001-4B41-4628-B70E-40ADE940F209}"/>
              </c:ext>
            </c:extLst>
          </c:dPt>
          <c:dPt>
            <c:idx val="2"/>
            <c:invertIfNegative val="0"/>
            <c:bubble3D val="0"/>
            <c:spPr>
              <a:solidFill>
                <a:schemeClr val="accent6">
                  <a:lumMod val="60000"/>
                  <a:lumOff val="40000"/>
                </a:schemeClr>
              </a:solidFill>
              <a:ln>
                <a:noFill/>
              </a:ln>
              <a:effectLst/>
            </c:spPr>
            <c:extLst xmlns:c16r2="http://schemas.microsoft.com/office/drawing/2015/06/chart">
              <c:ext xmlns:c16="http://schemas.microsoft.com/office/drawing/2014/chart" uri="{C3380CC4-5D6E-409C-BE32-E72D297353CC}">
                <c16:uniqueId val="{00000003-4B41-4628-B70E-40ADE940F209}"/>
              </c:ext>
            </c:extLst>
          </c:dPt>
          <c:dPt>
            <c:idx val="3"/>
            <c:invertIfNegative val="0"/>
            <c:bubble3D val="0"/>
            <c:spPr>
              <a:solidFill>
                <a:schemeClr val="accent4"/>
              </a:solidFill>
              <a:ln>
                <a:noFill/>
              </a:ln>
              <a:effectLst/>
            </c:spPr>
            <c:extLst xmlns:c16r2="http://schemas.microsoft.com/office/drawing/2015/06/chart">
              <c:ext xmlns:c16="http://schemas.microsoft.com/office/drawing/2014/chart" uri="{C3380CC4-5D6E-409C-BE32-E72D297353CC}">
                <c16:uniqueId val="{00000005-4B41-4628-B70E-40ADE940F209}"/>
              </c:ext>
            </c:extLst>
          </c:dPt>
          <c:dPt>
            <c:idx val="4"/>
            <c:invertIfNegative val="0"/>
            <c:bubble3D val="0"/>
            <c:spPr>
              <a:solidFill>
                <a:schemeClr val="accent2">
                  <a:lumMod val="60000"/>
                  <a:lumOff val="40000"/>
                </a:schemeClr>
              </a:solidFill>
              <a:ln>
                <a:noFill/>
              </a:ln>
              <a:effectLst/>
            </c:spPr>
            <c:extLst xmlns:c16r2="http://schemas.microsoft.com/office/drawing/2015/06/chart">
              <c:ext xmlns:c16="http://schemas.microsoft.com/office/drawing/2014/chart" uri="{C3380CC4-5D6E-409C-BE32-E72D297353CC}">
                <c16:uniqueId val="{00000007-4B41-4628-B70E-40ADE940F209}"/>
              </c:ext>
            </c:extLst>
          </c:dPt>
          <c:dPt>
            <c:idx val="5"/>
            <c:invertIfNegative val="0"/>
            <c:bubble3D val="0"/>
            <c:spPr>
              <a:solidFill>
                <a:schemeClr val="accent2">
                  <a:lumMod val="75000"/>
                </a:schemeClr>
              </a:solidFill>
              <a:ln>
                <a:noFill/>
              </a:ln>
              <a:effectLst/>
            </c:spPr>
            <c:extLst xmlns:c16r2="http://schemas.microsoft.com/office/drawing/2015/06/chart">
              <c:ext xmlns:c16="http://schemas.microsoft.com/office/drawing/2014/chart" uri="{C3380CC4-5D6E-409C-BE32-E72D297353CC}">
                <c16:uniqueId val="{00000009-4B41-4628-B70E-40ADE940F209}"/>
              </c:ext>
            </c:extLst>
          </c:dPt>
          <c:dPt>
            <c:idx val="7"/>
            <c:invertIfNegative val="0"/>
            <c:bubble3D val="0"/>
            <c:spPr>
              <a:solidFill>
                <a:srgbClr val="FF0000"/>
              </a:solidFill>
              <a:ln>
                <a:noFill/>
              </a:ln>
              <a:effectLst/>
            </c:spPr>
            <c:extLst xmlns:c16r2="http://schemas.microsoft.com/office/drawing/2015/06/chart">
              <c:ext xmlns:c16="http://schemas.microsoft.com/office/drawing/2014/chart" uri="{C3380CC4-5D6E-409C-BE32-E72D297353CC}">
                <c16:uniqueId val="{0000000B-4B41-4628-B70E-40ADE940F20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ATP_HP93K!$AK$169:$AR$169</c:f>
              <c:strCache>
                <c:ptCount val="8"/>
                <c:pt idx="0">
                  <c:v>PASS</c:v>
                </c:pt>
                <c:pt idx="1">
                  <c:v>PASS ATK</c:v>
                </c:pt>
                <c:pt idx="2">
                  <c:v>With Site Fail</c:v>
                </c:pt>
                <c:pt idx="3">
                  <c:v>Fail on Qual</c:v>
                </c:pt>
                <c:pt idx="4">
                  <c:v>Not Configured</c:v>
                </c:pt>
                <c:pt idx="5">
                  <c:v>No Pgm 
(DD Pins)</c:v>
                </c:pt>
                <c:pt idx="6">
                  <c:v>Low Yield</c:v>
                </c:pt>
                <c:pt idx="7">
                  <c:v>For Qual</c:v>
                </c:pt>
              </c:strCache>
            </c:strRef>
          </c:cat>
          <c:val>
            <c:numRef>
              <c:f>ATP_HP93K!$AK$170:$AR$170</c:f>
              <c:numCache>
                <c:formatCode>0.00%</c:formatCode>
                <c:ptCount val="8"/>
                <c:pt idx="0">
                  <c:v>0.96899224806201545</c:v>
                </c:pt>
                <c:pt idx="1">
                  <c:v>0</c:v>
                </c:pt>
                <c:pt idx="2">
                  <c:v>0</c:v>
                </c:pt>
                <c:pt idx="3">
                  <c:v>0</c:v>
                </c:pt>
                <c:pt idx="4">
                  <c:v>0</c:v>
                </c:pt>
                <c:pt idx="5">
                  <c:v>0</c:v>
                </c:pt>
                <c:pt idx="6">
                  <c:v>0</c:v>
                </c:pt>
                <c:pt idx="7">
                  <c:v>3.1007751937984496E-2</c:v>
                </c:pt>
              </c:numCache>
            </c:numRef>
          </c:val>
          <c:extLst xmlns:c16r2="http://schemas.microsoft.com/office/drawing/2015/06/chart">
            <c:ext xmlns:c16="http://schemas.microsoft.com/office/drawing/2014/chart" uri="{C3380CC4-5D6E-409C-BE32-E72D297353CC}">
              <c16:uniqueId val="{0000000C-4B41-4628-B70E-40ADE940F209}"/>
            </c:ext>
          </c:extLst>
        </c:ser>
        <c:dLbls>
          <c:showLegendKey val="0"/>
          <c:showVal val="0"/>
          <c:showCatName val="0"/>
          <c:showSerName val="0"/>
          <c:showPercent val="0"/>
          <c:showBubbleSize val="0"/>
        </c:dLbls>
        <c:gapWidth val="219"/>
        <c:overlap val="-27"/>
        <c:axId val="203014144"/>
        <c:axId val="203015680"/>
      </c:barChart>
      <c:catAx>
        <c:axId val="203014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15680"/>
        <c:crosses val="autoZero"/>
        <c:auto val="1"/>
        <c:lblAlgn val="ctr"/>
        <c:lblOffset val="100"/>
        <c:noMultiLvlLbl val="0"/>
      </c:catAx>
      <c:valAx>
        <c:axId val="203015680"/>
        <c:scaling>
          <c:orientation val="minMax"/>
        </c:scaling>
        <c:delete val="0"/>
        <c:axPos val="l"/>
        <c:majorGridlines>
          <c:spPr>
            <a:ln w="9525" cap="flat" cmpd="sng" algn="ctr">
              <a:solidFill>
                <a:schemeClr val="accent4"/>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3014144"/>
        <c:crosses val="autoZero"/>
        <c:crossBetween val="between"/>
      </c:valAx>
      <c:spPr>
        <a:solidFill>
          <a:schemeClr val="bg1"/>
        </a:solid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HP93K Flexibility Update</a:t>
            </a:r>
          </a:p>
        </c:rich>
      </c:tx>
      <c:layout/>
      <c:overlay val="0"/>
      <c:spPr>
        <a:noFill/>
        <a:ln>
          <a:noFill/>
        </a:ln>
        <a:effectLst/>
      </c:spPr>
    </c:title>
    <c:autoTitleDeleted val="0"/>
    <c:plotArea>
      <c:layout>
        <c:manualLayout>
          <c:layoutTarget val="inner"/>
          <c:xMode val="edge"/>
          <c:yMode val="edge"/>
          <c:x val="5.0168527704060988E-2"/>
          <c:y val="9.7587470042725971E-2"/>
          <c:w val="0.93089838773110634"/>
          <c:h val="0.70418585286283619"/>
        </c:manualLayout>
      </c:layout>
      <c:lineChart>
        <c:grouping val="standard"/>
        <c:varyColors val="0"/>
        <c:ser>
          <c:idx val="0"/>
          <c:order val="0"/>
          <c:spPr>
            <a:ln w="38100" cap="rnd">
              <a:solidFill>
                <a:schemeClr val="accent6">
                  <a:lumMod val="75000"/>
                </a:schemeClr>
              </a:solidFill>
              <a:round/>
            </a:ln>
            <a:effectLst/>
          </c:spPr>
          <c:marker>
            <c:symbol val="circle"/>
            <c:size val="5"/>
            <c:spPr>
              <a:solidFill>
                <a:schemeClr val="accent6">
                  <a:lumMod val="75000"/>
                </a:schemeClr>
              </a:solidFill>
              <a:ln w="9525">
                <a:solidFill>
                  <a:schemeClr val="accent6">
                    <a:lumMod val="75000"/>
                  </a:schemeClr>
                </a:solidFill>
              </a:ln>
              <a:effectLst/>
            </c:spPr>
          </c:marker>
          <c:cat>
            <c:strRef>
              <c:f>ATP_HP93K!$D$179:$AE$179</c:f>
              <c:strCache>
                <c:ptCount val="28"/>
                <c:pt idx="0">
                  <c:v>Status</c:v>
                </c:pt>
                <c:pt idx="2">
                  <c:v>HP-008
</c:v>
                </c:pt>
                <c:pt idx="3">
                  <c:v>HP-015
</c:v>
                </c:pt>
                <c:pt idx="4">
                  <c:v>HP-024</c:v>
                </c:pt>
                <c:pt idx="5">
                  <c:v>HP-007</c:v>
                </c:pt>
                <c:pt idx="6">
                  <c:v>HP-016</c:v>
                </c:pt>
                <c:pt idx="7">
                  <c:v>HP-022</c:v>
                </c:pt>
                <c:pt idx="8">
                  <c:v>HP-012</c:v>
                </c:pt>
                <c:pt idx="10">
                  <c:v>HP-014</c:v>
                </c:pt>
                <c:pt idx="11">
                  <c:v>HP-017</c:v>
                </c:pt>
                <c:pt idx="12">
                  <c:v>HP-019</c:v>
                </c:pt>
                <c:pt idx="13">
                  <c:v>HP-023</c:v>
                </c:pt>
                <c:pt idx="14">
                  <c:v>HP-009</c:v>
                </c:pt>
                <c:pt idx="16">
                  <c:v>HP-021</c:v>
                </c:pt>
                <c:pt idx="17">
                  <c:v>HP-011</c:v>
                </c:pt>
                <c:pt idx="18">
                  <c:v>HP-018</c:v>
                </c:pt>
                <c:pt idx="19">
                  <c:v>HP-013 
(Small TH)</c:v>
                </c:pt>
                <c:pt idx="20">
                  <c:v>HP-020 
(PS800)
</c:v>
                </c:pt>
                <c:pt idx="21">
                  <c:v>HP-025
(PS800)
</c:v>
                </c:pt>
                <c:pt idx="22">
                  <c:v>HP-026 
(PS800)
</c:v>
                </c:pt>
                <c:pt idx="23">
                  <c:v>HP-027
(PS800)
</c:v>
                </c:pt>
                <c:pt idx="24">
                  <c:v>HP-028
(PS800)
</c:v>
                </c:pt>
                <c:pt idx="25">
                  <c:v>HP-030
(PS800)
</c:v>
                </c:pt>
                <c:pt idx="26">
                  <c:v>HP-031
(PS800)
</c:v>
                </c:pt>
                <c:pt idx="27">
                  <c:v>HP-032
(PS800)</c:v>
                </c:pt>
              </c:strCache>
            </c:strRef>
          </c:cat>
          <c:val>
            <c:numRef>
              <c:f>ATP_HP93K!$D$180:$AE$180</c:f>
              <c:numCache>
                <c:formatCode>General</c:formatCode>
                <c:ptCount val="28"/>
                <c:pt idx="2" formatCode="0.00%">
                  <c:v>0</c:v>
                </c:pt>
                <c:pt idx="3" formatCode="0.00%">
                  <c:v>0</c:v>
                </c:pt>
                <c:pt idx="4" formatCode="0.00%">
                  <c:v>0</c:v>
                </c:pt>
                <c:pt idx="5" formatCode="0.00%">
                  <c:v>8.6206896551724137E-3</c:v>
                </c:pt>
                <c:pt idx="6" formatCode="0.00%">
                  <c:v>0</c:v>
                </c:pt>
                <c:pt idx="7" formatCode="0.00%">
                  <c:v>0</c:v>
                </c:pt>
                <c:pt idx="8" formatCode="0.00%">
                  <c:v>0</c:v>
                </c:pt>
                <c:pt idx="10" formatCode="0.00%">
                  <c:v>0</c:v>
                </c:pt>
                <c:pt idx="11" formatCode="0.00%">
                  <c:v>0</c:v>
                </c:pt>
                <c:pt idx="12" formatCode="0.00%">
                  <c:v>0</c:v>
                </c:pt>
                <c:pt idx="13" formatCode="0.00%">
                  <c:v>0</c:v>
                </c:pt>
                <c:pt idx="14"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numCache>
            </c:numRef>
          </c:val>
          <c:smooth val="0"/>
          <c:extLst xmlns:c16r2="http://schemas.microsoft.com/office/drawing/2015/06/chart">
            <c:ext xmlns:c16="http://schemas.microsoft.com/office/drawing/2014/chart" uri="{C3380CC4-5D6E-409C-BE32-E72D297353CC}">
              <c16:uniqueId val="{00000000-565F-4DFB-817E-E3F812872A56}"/>
            </c:ext>
          </c:extLst>
        </c:ser>
        <c:ser>
          <c:idx val="1"/>
          <c:order val="1"/>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ATP_HP93K!$D$179:$AE$179</c:f>
              <c:strCache>
                <c:ptCount val="28"/>
                <c:pt idx="0">
                  <c:v>Status</c:v>
                </c:pt>
                <c:pt idx="2">
                  <c:v>HP-008
</c:v>
                </c:pt>
                <c:pt idx="3">
                  <c:v>HP-015
</c:v>
                </c:pt>
                <c:pt idx="4">
                  <c:v>HP-024</c:v>
                </c:pt>
                <c:pt idx="5">
                  <c:v>HP-007</c:v>
                </c:pt>
                <c:pt idx="6">
                  <c:v>HP-016</c:v>
                </c:pt>
                <c:pt idx="7">
                  <c:v>HP-022</c:v>
                </c:pt>
                <c:pt idx="8">
                  <c:v>HP-012</c:v>
                </c:pt>
                <c:pt idx="10">
                  <c:v>HP-014</c:v>
                </c:pt>
                <c:pt idx="11">
                  <c:v>HP-017</c:v>
                </c:pt>
                <c:pt idx="12">
                  <c:v>HP-019</c:v>
                </c:pt>
                <c:pt idx="13">
                  <c:v>HP-023</c:v>
                </c:pt>
                <c:pt idx="14">
                  <c:v>HP-009</c:v>
                </c:pt>
                <c:pt idx="16">
                  <c:v>HP-021</c:v>
                </c:pt>
                <c:pt idx="17">
                  <c:v>HP-011</c:v>
                </c:pt>
                <c:pt idx="18">
                  <c:v>HP-018</c:v>
                </c:pt>
                <c:pt idx="19">
                  <c:v>HP-013 
(Small TH)</c:v>
                </c:pt>
                <c:pt idx="20">
                  <c:v>HP-020 
(PS800)
</c:v>
                </c:pt>
                <c:pt idx="21">
                  <c:v>HP-025
(PS800)
</c:v>
                </c:pt>
                <c:pt idx="22">
                  <c:v>HP-026 
(PS800)
</c:v>
                </c:pt>
                <c:pt idx="23">
                  <c:v>HP-027
(PS800)
</c:v>
                </c:pt>
                <c:pt idx="24">
                  <c:v>HP-028
(PS800)
</c:v>
                </c:pt>
                <c:pt idx="25">
                  <c:v>HP-030
(PS800)
</c:v>
                </c:pt>
                <c:pt idx="26">
                  <c:v>HP-031
(PS800)
</c:v>
                </c:pt>
                <c:pt idx="27">
                  <c:v>HP-032
(PS800)</c:v>
                </c:pt>
              </c:strCache>
            </c:strRef>
          </c:cat>
          <c:val>
            <c:numRef>
              <c:f>ATP_HP93K!$D$181:$AE$181</c:f>
              <c:numCache>
                <c:formatCode>General</c:formatCode>
                <c:ptCount val="28"/>
                <c:pt idx="2" formatCode="0.00%">
                  <c:v>0</c:v>
                </c:pt>
                <c:pt idx="3" formatCode="0.00%">
                  <c:v>0</c:v>
                </c:pt>
                <c:pt idx="4" formatCode="0.00%">
                  <c:v>0</c:v>
                </c:pt>
                <c:pt idx="5" formatCode="0.00%">
                  <c:v>0</c:v>
                </c:pt>
                <c:pt idx="6" formatCode="0.00%">
                  <c:v>0</c:v>
                </c:pt>
                <c:pt idx="7" formatCode="0.00%">
                  <c:v>1.0309278350515464E-2</c:v>
                </c:pt>
                <c:pt idx="8" formatCode="0.00%">
                  <c:v>0</c:v>
                </c:pt>
                <c:pt idx="10" formatCode="0.00%">
                  <c:v>0</c:v>
                </c:pt>
                <c:pt idx="11" formatCode="0.00%">
                  <c:v>0</c:v>
                </c:pt>
                <c:pt idx="12" formatCode="0.00%">
                  <c:v>0</c:v>
                </c:pt>
                <c:pt idx="13" formatCode="0.00%">
                  <c:v>0</c:v>
                </c:pt>
                <c:pt idx="14"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numCache>
            </c:numRef>
          </c:val>
          <c:smooth val="0"/>
          <c:extLst xmlns:c16r2="http://schemas.microsoft.com/office/drawing/2015/06/chart">
            <c:ext xmlns:c16="http://schemas.microsoft.com/office/drawing/2014/chart" uri="{C3380CC4-5D6E-409C-BE32-E72D297353CC}">
              <c16:uniqueId val="{00000001-565F-4DFB-817E-E3F812872A56}"/>
            </c:ext>
          </c:extLst>
        </c:ser>
        <c:ser>
          <c:idx val="2"/>
          <c:order val="2"/>
          <c:spPr>
            <a:ln w="28575" cap="rnd">
              <a:solidFill>
                <a:srgbClr val="7030A0"/>
              </a:solidFill>
              <a:round/>
            </a:ln>
            <a:effectLst/>
          </c:spPr>
          <c:marker>
            <c:symbol val="circle"/>
            <c:size val="5"/>
            <c:spPr>
              <a:solidFill>
                <a:srgbClr val="7030A0"/>
              </a:solidFill>
              <a:ln w="9525">
                <a:solidFill>
                  <a:srgbClr val="7030A0"/>
                </a:solidFill>
              </a:ln>
              <a:effectLst/>
            </c:spPr>
          </c:marker>
          <c:cat>
            <c:strRef>
              <c:f>ATP_HP93K!$D$179:$AE$179</c:f>
              <c:strCache>
                <c:ptCount val="28"/>
                <c:pt idx="0">
                  <c:v>Status</c:v>
                </c:pt>
                <c:pt idx="2">
                  <c:v>HP-008
</c:v>
                </c:pt>
                <c:pt idx="3">
                  <c:v>HP-015
</c:v>
                </c:pt>
                <c:pt idx="4">
                  <c:v>HP-024</c:v>
                </c:pt>
                <c:pt idx="5">
                  <c:v>HP-007</c:v>
                </c:pt>
                <c:pt idx="6">
                  <c:v>HP-016</c:v>
                </c:pt>
                <c:pt idx="7">
                  <c:v>HP-022</c:v>
                </c:pt>
                <c:pt idx="8">
                  <c:v>HP-012</c:v>
                </c:pt>
                <c:pt idx="10">
                  <c:v>HP-014</c:v>
                </c:pt>
                <c:pt idx="11">
                  <c:v>HP-017</c:v>
                </c:pt>
                <c:pt idx="12">
                  <c:v>HP-019</c:v>
                </c:pt>
                <c:pt idx="13">
                  <c:v>HP-023</c:v>
                </c:pt>
                <c:pt idx="14">
                  <c:v>HP-009</c:v>
                </c:pt>
                <c:pt idx="16">
                  <c:v>HP-021</c:v>
                </c:pt>
                <c:pt idx="17">
                  <c:v>HP-011</c:v>
                </c:pt>
                <c:pt idx="18">
                  <c:v>HP-018</c:v>
                </c:pt>
                <c:pt idx="19">
                  <c:v>HP-013 
(Small TH)</c:v>
                </c:pt>
                <c:pt idx="20">
                  <c:v>HP-020 
(PS800)
</c:v>
                </c:pt>
                <c:pt idx="21">
                  <c:v>HP-025
(PS800)
</c:v>
                </c:pt>
                <c:pt idx="22">
                  <c:v>HP-026 
(PS800)
</c:v>
                </c:pt>
                <c:pt idx="23">
                  <c:v>HP-027
(PS800)
</c:v>
                </c:pt>
                <c:pt idx="24">
                  <c:v>HP-028
(PS800)
</c:v>
                </c:pt>
                <c:pt idx="25">
                  <c:v>HP-030
(PS800)
</c:v>
                </c:pt>
                <c:pt idx="26">
                  <c:v>HP-031
(PS800)
</c:v>
                </c:pt>
                <c:pt idx="27">
                  <c:v>HP-032
(PS800)</c:v>
                </c:pt>
              </c:strCache>
            </c:strRef>
          </c:cat>
          <c:val>
            <c:numRef>
              <c:f>ATP_HP93K!$D$182:$AE$182</c:f>
              <c:numCache>
                <c:formatCode>General</c:formatCode>
                <c:ptCount val="28"/>
                <c:pt idx="2" formatCode="0.00%">
                  <c:v>0.86868686868686873</c:v>
                </c:pt>
                <c:pt idx="3" formatCode="0.00%">
                  <c:v>0.82692307692307687</c:v>
                </c:pt>
                <c:pt idx="4" formatCode="0.00%">
                  <c:v>0.8214285714285714</c:v>
                </c:pt>
                <c:pt idx="5" formatCode="0.00%">
                  <c:v>0.89655172413793105</c:v>
                </c:pt>
                <c:pt idx="6" formatCode="0.00%">
                  <c:v>0.87378640776699024</c:v>
                </c:pt>
                <c:pt idx="7" formatCode="0.00%">
                  <c:v>0.84536082474226804</c:v>
                </c:pt>
                <c:pt idx="8" formatCode="0.00%">
                  <c:v>0.86274509803921573</c:v>
                </c:pt>
                <c:pt idx="10" formatCode="0.00%">
                  <c:v>0.88785046728971961</c:v>
                </c:pt>
                <c:pt idx="11" formatCode="0.00%">
                  <c:v>0.72357723577235777</c:v>
                </c:pt>
                <c:pt idx="12" formatCode="0.00%">
                  <c:v>0.69747899159663862</c:v>
                </c:pt>
                <c:pt idx="13" formatCode="0.00%">
                  <c:v>0.69918699186991873</c:v>
                </c:pt>
                <c:pt idx="14" formatCode="0.00%">
                  <c:v>0.73728813559322037</c:v>
                </c:pt>
                <c:pt idx="16" formatCode="0.00%">
                  <c:v>0.57758620689655171</c:v>
                </c:pt>
                <c:pt idx="17" formatCode="0.00%">
                  <c:v>0.34090909090909088</c:v>
                </c:pt>
                <c:pt idx="18" formatCode="0.00%">
                  <c:v>0.3282442748091603</c:v>
                </c:pt>
                <c:pt idx="19" formatCode="0.00%">
                  <c:v>0.35714285714285715</c:v>
                </c:pt>
                <c:pt idx="20" formatCode="0.00%">
                  <c:v>0.50793650793650791</c:v>
                </c:pt>
                <c:pt idx="21" formatCode="0.00%">
                  <c:v>0.50819672131147542</c:v>
                </c:pt>
                <c:pt idx="22" formatCode="0.00%">
                  <c:v>0.71532846715328469</c:v>
                </c:pt>
                <c:pt idx="23" formatCode="0.00%">
                  <c:v>0.60317460317460314</c:v>
                </c:pt>
                <c:pt idx="24" formatCode="0.00%">
                  <c:v>0.60606060606060608</c:v>
                </c:pt>
                <c:pt idx="25" formatCode="0.00%">
                  <c:v>0.62686567164179108</c:v>
                </c:pt>
                <c:pt idx="26" formatCode="0.00%">
                  <c:v>0.54545454545454541</c:v>
                </c:pt>
                <c:pt idx="27" formatCode="0.00%">
                  <c:v>0.68055555555555558</c:v>
                </c:pt>
              </c:numCache>
            </c:numRef>
          </c:val>
          <c:smooth val="0"/>
          <c:extLst xmlns:c16r2="http://schemas.microsoft.com/office/drawing/2015/06/chart">
            <c:ext xmlns:c16="http://schemas.microsoft.com/office/drawing/2014/chart" uri="{C3380CC4-5D6E-409C-BE32-E72D297353CC}">
              <c16:uniqueId val="{00000002-565F-4DFB-817E-E3F812872A56}"/>
            </c:ext>
          </c:extLst>
        </c:ser>
        <c:ser>
          <c:idx val="3"/>
          <c:order val="3"/>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ATP_HP93K!$D$179:$AE$179</c:f>
              <c:strCache>
                <c:ptCount val="28"/>
                <c:pt idx="0">
                  <c:v>Status</c:v>
                </c:pt>
                <c:pt idx="2">
                  <c:v>HP-008
</c:v>
                </c:pt>
                <c:pt idx="3">
                  <c:v>HP-015
</c:v>
                </c:pt>
                <c:pt idx="4">
                  <c:v>HP-024</c:v>
                </c:pt>
                <c:pt idx="5">
                  <c:v>HP-007</c:v>
                </c:pt>
                <c:pt idx="6">
                  <c:v>HP-016</c:v>
                </c:pt>
                <c:pt idx="7">
                  <c:v>HP-022</c:v>
                </c:pt>
                <c:pt idx="8">
                  <c:v>HP-012</c:v>
                </c:pt>
                <c:pt idx="10">
                  <c:v>HP-014</c:v>
                </c:pt>
                <c:pt idx="11">
                  <c:v>HP-017</c:v>
                </c:pt>
                <c:pt idx="12">
                  <c:v>HP-019</c:v>
                </c:pt>
                <c:pt idx="13">
                  <c:v>HP-023</c:v>
                </c:pt>
                <c:pt idx="14">
                  <c:v>HP-009</c:v>
                </c:pt>
                <c:pt idx="16">
                  <c:v>HP-021</c:v>
                </c:pt>
                <c:pt idx="17">
                  <c:v>HP-011</c:v>
                </c:pt>
                <c:pt idx="18">
                  <c:v>HP-018</c:v>
                </c:pt>
                <c:pt idx="19">
                  <c:v>HP-013 
(Small TH)</c:v>
                </c:pt>
                <c:pt idx="20">
                  <c:v>HP-020 
(PS800)
</c:v>
                </c:pt>
                <c:pt idx="21">
                  <c:v>HP-025
(PS800)
</c:v>
                </c:pt>
                <c:pt idx="22">
                  <c:v>HP-026 
(PS800)
</c:v>
                </c:pt>
                <c:pt idx="23">
                  <c:v>HP-027
(PS800)
</c:v>
                </c:pt>
                <c:pt idx="24">
                  <c:v>HP-028
(PS800)
</c:v>
                </c:pt>
                <c:pt idx="25">
                  <c:v>HP-030
(PS800)
</c:v>
                </c:pt>
                <c:pt idx="26">
                  <c:v>HP-031
(PS800)
</c:v>
                </c:pt>
                <c:pt idx="27">
                  <c:v>HP-032
(PS800)</c:v>
                </c:pt>
              </c:strCache>
            </c:strRef>
          </c:cat>
          <c:val>
            <c:numRef>
              <c:f>ATP_HP93K!$D$183:$AE$183</c:f>
              <c:numCache>
                <c:formatCode>General</c:formatCode>
                <c:ptCount val="28"/>
                <c:pt idx="2" formatCode="0.00%">
                  <c:v>0</c:v>
                </c:pt>
                <c:pt idx="3" formatCode="0.00%">
                  <c:v>0</c:v>
                </c:pt>
                <c:pt idx="4" formatCode="0.00%">
                  <c:v>0</c:v>
                </c:pt>
                <c:pt idx="5" formatCode="0.00%">
                  <c:v>0</c:v>
                </c:pt>
                <c:pt idx="6" formatCode="0.00%">
                  <c:v>0</c:v>
                </c:pt>
                <c:pt idx="7" formatCode="0.00%">
                  <c:v>0</c:v>
                </c:pt>
                <c:pt idx="8" formatCode="0.00%">
                  <c:v>0</c:v>
                </c:pt>
                <c:pt idx="10" formatCode="0.00%">
                  <c:v>0</c:v>
                </c:pt>
                <c:pt idx="11" formatCode="0.00%">
                  <c:v>0</c:v>
                </c:pt>
                <c:pt idx="12" formatCode="0.00%">
                  <c:v>0</c:v>
                </c:pt>
                <c:pt idx="13" formatCode="0.00%">
                  <c:v>8.130081300813009E-3</c:v>
                </c:pt>
                <c:pt idx="14"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numCache>
            </c:numRef>
          </c:val>
          <c:smooth val="0"/>
          <c:extLst xmlns:c16r2="http://schemas.microsoft.com/office/drawing/2015/06/chart">
            <c:ext xmlns:c16="http://schemas.microsoft.com/office/drawing/2014/chart" uri="{C3380CC4-5D6E-409C-BE32-E72D297353CC}">
              <c16:uniqueId val="{00000003-565F-4DFB-817E-E3F812872A56}"/>
            </c:ext>
          </c:extLst>
        </c:ser>
        <c:ser>
          <c:idx val="4"/>
          <c:order val="4"/>
          <c:spPr>
            <a:ln w="28575" cap="rnd">
              <a:solidFill>
                <a:srgbClr val="FF0000"/>
              </a:solidFill>
              <a:round/>
            </a:ln>
            <a:effectLst/>
          </c:spPr>
          <c:marker>
            <c:symbol val="circle"/>
            <c:size val="5"/>
            <c:spPr>
              <a:solidFill>
                <a:srgbClr val="FF0000"/>
              </a:solidFill>
              <a:ln w="9525">
                <a:solidFill>
                  <a:srgbClr val="FF0000"/>
                </a:solidFill>
              </a:ln>
              <a:effectLst/>
            </c:spPr>
          </c:marker>
          <c:cat>
            <c:strRef>
              <c:f>ATP_HP93K!$D$179:$AE$179</c:f>
              <c:strCache>
                <c:ptCount val="28"/>
                <c:pt idx="0">
                  <c:v>Status</c:v>
                </c:pt>
                <c:pt idx="2">
                  <c:v>HP-008
</c:v>
                </c:pt>
                <c:pt idx="3">
                  <c:v>HP-015
</c:v>
                </c:pt>
                <c:pt idx="4">
                  <c:v>HP-024</c:v>
                </c:pt>
                <c:pt idx="5">
                  <c:v>HP-007</c:v>
                </c:pt>
                <c:pt idx="6">
                  <c:v>HP-016</c:v>
                </c:pt>
                <c:pt idx="7">
                  <c:v>HP-022</c:v>
                </c:pt>
                <c:pt idx="8">
                  <c:v>HP-012</c:v>
                </c:pt>
                <c:pt idx="10">
                  <c:v>HP-014</c:v>
                </c:pt>
                <c:pt idx="11">
                  <c:v>HP-017</c:v>
                </c:pt>
                <c:pt idx="12">
                  <c:v>HP-019</c:v>
                </c:pt>
                <c:pt idx="13">
                  <c:v>HP-023</c:v>
                </c:pt>
                <c:pt idx="14">
                  <c:v>HP-009</c:v>
                </c:pt>
                <c:pt idx="16">
                  <c:v>HP-021</c:v>
                </c:pt>
                <c:pt idx="17">
                  <c:v>HP-011</c:v>
                </c:pt>
                <c:pt idx="18">
                  <c:v>HP-018</c:v>
                </c:pt>
                <c:pt idx="19">
                  <c:v>HP-013 
(Small TH)</c:v>
                </c:pt>
                <c:pt idx="20">
                  <c:v>HP-020 
(PS800)
</c:v>
                </c:pt>
                <c:pt idx="21">
                  <c:v>HP-025
(PS800)
</c:v>
                </c:pt>
                <c:pt idx="22">
                  <c:v>HP-026 
(PS800)
</c:v>
                </c:pt>
                <c:pt idx="23">
                  <c:v>HP-027
(PS800)
</c:v>
                </c:pt>
                <c:pt idx="24">
                  <c:v>HP-028
(PS800)
</c:v>
                </c:pt>
                <c:pt idx="25">
                  <c:v>HP-030
(PS800)
</c:v>
                </c:pt>
                <c:pt idx="26">
                  <c:v>HP-031
(PS800)
</c:v>
                </c:pt>
                <c:pt idx="27">
                  <c:v>HP-032
(PS800)</c:v>
                </c:pt>
              </c:strCache>
            </c:strRef>
          </c:cat>
          <c:val>
            <c:numRef>
              <c:f>ATP_HP93K!$D$184:$AE$184</c:f>
              <c:numCache>
                <c:formatCode>General</c:formatCode>
                <c:ptCount val="28"/>
                <c:pt idx="2" formatCode="0.00%">
                  <c:v>4.0404040404040407E-2</c:v>
                </c:pt>
                <c:pt idx="3" formatCode="0.00%">
                  <c:v>8.6538461538461536E-2</c:v>
                </c:pt>
                <c:pt idx="4" formatCode="0.00%">
                  <c:v>9.8214285714285712E-2</c:v>
                </c:pt>
                <c:pt idx="5" formatCode="0.00%">
                  <c:v>8.6206896551724137E-3</c:v>
                </c:pt>
                <c:pt idx="6" formatCode="0.00%">
                  <c:v>0</c:v>
                </c:pt>
                <c:pt idx="7" formatCode="0.00%">
                  <c:v>4.1237113402061855E-2</c:v>
                </c:pt>
                <c:pt idx="8" formatCode="0.00%">
                  <c:v>2.9411764705882353E-2</c:v>
                </c:pt>
                <c:pt idx="10" formatCode="0.00%">
                  <c:v>1.8691588785046728E-2</c:v>
                </c:pt>
                <c:pt idx="11" formatCode="0.00%">
                  <c:v>6.5040650406504072E-2</c:v>
                </c:pt>
                <c:pt idx="12" formatCode="0.00%">
                  <c:v>1.680672268907563E-2</c:v>
                </c:pt>
                <c:pt idx="13" formatCode="0.00%">
                  <c:v>2.4390243902439025E-2</c:v>
                </c:pt>
                <c:pt idx="14" formatCode="0.00%">
                  <c:v>8.4745762711864406E-3</c:v>
                </c:pt>
                <c:pt idx="16" formatCode="0.00%">
                  <c:v>4.3103448275862072E-2</c:v>
                </c:pt>
                <c:pt idx="17" formatCode="0.00%">
                  <c:v>7.575757575757576E-3</c:v>
                </c:pt>
                <c:pt idx="18" formatCode="0.00%">
                  <c:v>1.5267175572519083E-2</c:v>
                </c:pt>
                <c:pt idx="19" formatCode="0.00%">
                  <c:v>1.4285714285714285E-2</c:v>
                </c:pt>
                <c:pt idx="20" formatCode="0.00%">
                  <c:v>0.14285714285714285</c:v>
                </c:pt>
                <c:pt idx="21" formatCode="0.00%">
                  <c:v>0.18852459016393441</c:v>
                </c:pt>
                <c:pt idx="22" formatCode="0.00%">
                  <c:v>0.11678832116788321</c:v>
                </c:pt>
                <c:pt idx="23" formatCode="0.00%">
                  <c:v>0.11904761904761904</c:v>
                </c:pt>
                <c:pt idx="24" formatCode="0.00%">
                  <c:v>0.10606060606060606</c:v>
                </c:pt>
                <c:pt idx="25" formatCode="0.00%">
                  <c:v>8.9552238805970144E-2</c:v>
                </c:pt>
                <c:pt idx="26" formatCode="0.00%">
                  <c:v>0.12396694214876033</c:v>
                </c:pt>
                <c:pt idx="27" formatCode="0.00%">
                  <c:v>7.6388888888888895E-2</c:v>
                </c:pt>
              </c:numCache>
            </c:numRef>
          </c:val>
          <c:smooth val="0"/>
          <c:extLst xmlns:c16r2="http://schemas.microsoft.com/office/drawing/2015/06/chart">
            <c:ext xmlns:c16="http://schemas.microsoft.com/office/drawing/2014/chart" uri="{C3380CC4-5D6E-409C-BE32-E72D297353CC}">
              <c16:uniqueId val="{00000004-565F-4DFB-817E-E3F812872A56}"/>
            </c:ext>
          </c:extLst>
        </c:ser>
        <c:ser>
          <c:idx val="5"/>
          <c:order val="5"/>
          <c:spPr>
            <a:ln w="28575" cap="rnd">
              <a:solidFill>
                <a:schemeClr val="tx1">
                  <a:lumMod val="65000"/>
                  <a:lumOff val="35000"/>
                </a:schemeClr>
              </a:solidFill>
              <a:round/>
            </a:ln>
            <a:effectLst/>
          </c:spPr>
          <c:marker>
            <c:symbol val="circle"/>
            <c:size val="5"/>
            <c:spPr>
              <a:solidFill>
                <a:schemeClr val="tx1">
                  <a:lumMod val="75000"/>
                  <a:lumOff val="25000"/>
                </a:schemeClr>
              </a:solidFill>
              <a:ln w="9525">
                <a:solidFill>
                  <a:schemeClr val="tx1">
                    <a:lumMod val="75000"/>
                    <a:lumOff val="25000"/>
                  </a:schemeClr>
                </a:solidFill>
              </a:ln>
              <a:effectLst/>
            </c:spPr>
          </c:marker>
          <c:cat>
            <c:strRef>
              <c:f>ATP_HP93K!$D$179:$AE$179</c:f>
              <c:strCache>
                <c:ptCount val="28"/>
                <c:pt idx="0">
                  <c:v>Status</c:v>
                </c:pt>
                <c:pt idx="2">
                  <c:v>HP-008
</c:v>
                </c:pt>
                <c:pt idx="3">
                  <c:v>HP-015
</c:v>
                </c:pt>
                <c:pt idx="4">
                  <c:v>HP-024</c:v>
                </c:pt>
                <c:pt idx="5">
                  <c:v>HP-007</c:v>
                </c:pt>
                <c:pt idx="6">
                  <c:v>HP-016</c:v>
                </c:pt>
                <c:pt idx="7">
                  <c:v>HP-022</c:v>
                </c:pt>
                <c:pt idx="8">
                  <c:v>HP-012</c:v>
                </c:pt>
                <c:pt idx="10">
                  <c:v>HP-014</c:v>
                </c:pt>
                <c:pt idx="11">
                  <c:v>HP-017</c:v>
                </c:pt>
                <c:pt idx="12">
                  <c:v>HP-019</c:v>
                </c:pt>
                <c:pt idx="13">
                  <c:v>HP-023</c:v>
                </c:pt>
                <c:pt idx="14">
                  <c:v>HP-009</c:v>
                </c:pt>
                <c:pt idx="16">
                  <c:v>HP-021</c:v>
                </c:pt>
                <c:pt idx="17">
                  <c:v>HP-011</c:v>
                </c:pt>
                <c:pt idx="18">
                  <c:v>HP-018</c:v>
                </c:pt>
                <c:pt idx="19">
                  <c:v>HP-013 
(Small TH)</c:v>
                </c:pt>
                <c:pt idx="20">
                  <c:v>HP-020 
(PS800)
</c:v>
                </c:pt>
                <c:pt idx="21">
                  <c:v>HP-025
(PS800)
</c:v>
                </c:pt>
                <c:pt idx="22">
                  <c:v>HP-026 
(PS800)
</c:v>
                </c:pt>
                <c:pt idx="23">
                  <c:v>HP-027
(PS800)
</c:v>
                </c:pt>
                <c:pt idx="24">
                  <c:v>HP-028
(PS800)
</c:v>
                </c:pt>
                <c:pt idx="25">
                  <c:v>HP-030
(PS800)
</c:v>
                </c:pt>
                <c:pt idx="26">
                  <c:v>HP-031
(PS800)
</c:v>
                </c:pt>
                <c:pt idx="27">
                  <c:v>HP-032
(PS800)</c:v>
                </c:pt>
              </c:strCache>
            </c:strRef>
          </c:cat>
          <c:val>
            <c:numRef>
              <c:f>ATP_HP93K!$D$185:$AE$185</c:f>
              <c:numCache>
                <c:formatCode>General</c:formatCode>
                <c:ptCount val="28"/>
                <c:pt idx="2" formatCode="0.00%">
                  <c:v>9.0909090909090912E-2</c:v>
                </c:pt>
                <c:pt idx="3" formatCode="0.00%">
                  <c:v>8.6538461538461536E-2</c:v>
                </c:pt>
                <c:pt idx="4" formatCode="0.00%">
                  <c:v>8.0357142857142863E-2</c:v>
                </c:pt>
                <c:pt idx="5" formatCode="0.00%">
                  <c:v>8.6206896551724144E-2</c:v>
                </c:pt>
                <c:pt idx="6" formatCode="0.00%">
                  <c:v>0.12621359223300971</c:v>
                </c:pt>
                <c:pt idx="7" formatCode="0.00%">
                  <c:v>0.10309278350515463</c:v>
                </c:pt>
                <c:pt idx="8" formatCode="0.00%">
                  <c:v>0.10784313725490197</c:v>
                </c:pt>
                <c:pt idx="10" formatCode="0.00%">
                  <c:v>9.3457943925233641E-2</c:v>
                </c:pt>
                <c:pt idx="11" formatCode="0.00%">
                  <c:v>0.21138211382113822</c:v>
                </c:pt>
                <c:pt idx="12" formatCode="0.00%">
                  <c:v>0.2857142857142857</c:v>
                </c:pt>
                <c:pt idx="13" formatCode="0.00%">
                  <c:v>0.26829268292682928</c:v>
                </c:pt>
                <c:pt idx="14" formatCode="0.00%">
                  <c:v>0.25423728813559321</c:v>
                </c:pt>
                <c:pt idx="16" formatCode="0.00%">
                  <c:v>0.37931034482758619</c:v>
                </c:pt>
                <c:pt idx="17" formatCode="0.00%">
                  <c:v>0.65151515151515149</c:v>
                </c:pt>
                <c:pt idx="18" formatCode="0.00%">
                  <c:v>0.65648854961832059</c:v>
                </c:pt>
                <c:pt idx="19" formatCode="0.00%">
                  <c:v>0.62857142857142856</c:v>
                </c:pt>
                <c:pt idx="20" formatCode="0.00%">
                  <c:v>0.26190476190476192</c:v>
                </c:pt>
                <c:pt idx="21" formatCode="0.00%">
                  <c:v>0.22950819672131148</c:v>
                </c:pt>
                <c:pt idx="22" formatCode="0.00%">
                  <c:v>0.10218978102189781</c:v>
                </c:pt>
                <c:pt idx="23" formatCode="0.00%">
                  <c:v>0.20634920634920634</c:v>
                </c:pt>
                <c:pt idx="24" formatCode="0.00%">
                  <c:v>0.2196969696969697</c:v>
                </c:pt>
                <c:pt idx="25" formatCode="0.00%">
                  <c:v>0.21641791044776118</c:v>
                </c:pt>
                <c:pt idx="26" formatCode="0.00%">
                  <c:v>0.256198347107438</c:v>
                </c:pt>
                <c:pt idx="27" formatCode="0.00%">
                  <c:v>0.18055555555555555</c:v>
                </c:pt>
              </c:numCache>
            </c:numRef>
          </c:val>
          <c:smooth val="0"/>
          <c:extLst xmlns:c16r2="http://schemas.microsoft.com/office/drawing/2015/06/chart">
            <c:ext xmlns:c16="http://schemas.microsoft.com/office/drawing/2014/chart" uri="{C3380CC4-5D6E-409C-BE32-E72D297353CC}">
              <c16:uniqueId val="{00000005-565F-4DFB-817E-E3F812872A56}"/>
            </c:ext>
          </c:extLst>
        </c:ser>
        <c:ser>
          <c:idx val="6"/>
          <c:order val="6"/>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ATP_HP93K!$D$179:$AE$179</c:f>
              <c:strCache>
                <c:ptCount val="28"/>
                <c:pt idx="0">
                  <c:v>Status</c:v>
                </c:pt>
                <c:pt idx="2">
                  <c:v>HP-008
</c:v>
                </c:pt>
                <c:pt idx="3">
                  <c:v>HP-015
</c:v>
                </c:pt>
                <c:pt idx="4">
                  <c:v>HP-024</c:v>
                </c:pt>
                <c:pt idx="5">
                  <c:v>HP-007</c:v>
                </c:pt>
                <c:pt idx="6">
                  <c:v>HP-016</c:v>
                </c:pt>
                <c:pt idx="7">
                  <c:v>HP-022</c:v>
                </c:pt>
                <c:pt idx="8">
                  <c:v>HP-012</c:v>
                </c:pt>
                <c:pt idx="10">
                  <c:v>HP-014</c:v>
                </c:pt>
                <c:pt idx="11">
                  <c:v>HP-017</c:v>
                </c:pt>
                <c:pt idx="12">
                  <c:v>HP-019</c:v>
                </c:pt>
                <c:pt idx="13">
                  <c:v>HP-023</c:v>
                </c:pt>
                <c:pt idx="14">
                  <c:v>HP-009</c:v>
                </c:pt>
                <c:pt idx="16">
                  <c:v>HP-021</c:v>
                </c:pt>
                <c:pt idx="17">
                  <c:v>HP-011</c:v>
                </c:pt>
                <c:pt idx="18">
                  <c:v>HP-018</c:v>
                </c:pt>
                <c:pt idx="19">
                  <c:v>HP-013 
(Small TH)</c:v>
                </c:pt>
                <c:pt idx="20">
                  <c:v>HP-020 
(PS800)
</c:v>
                </c:pt>
                <c:pt idx="21">
                  <c:v>HP-025
(PS800)
</c:v>
                </c:pt>
                <c:pt idx="22">
                  <c:v>HP-026 
(PS800)
</c:v>
                </c:pt>
                <c:pt idx="23">
                  <c:v>HP-027
(PS800)
</c:v>
                </c:pt>
                <c:pt idx="24">
                  <c:v>HP-028
(PS800)
</c:v>
                </c:pt>
                <c:pt idx="25">
                  <c:v>HP-030
(PS800)
</c:v>
                </c:pt>
                <c:pt idx="26">
                  <c:v>HP-031
(PS800)
</c:v>
                </c:pt>
                <c:pt idx="27">
                  <c:v>HP-032
(PS800)</c:v>
                </c:pt>
              </c:strCache>
            </c:strRef>
          </c:cat>
          <c:val>
            <c:numRef>
              <c:f>ATP_HP93K!$D$186:$AE$186</c:f>
              <c:numCache>
                <c:formatCode>General</c:formatCode>
                <c:ptCount val="28"/>
                <c:pt idx="2" formatCode="0.00%">
                  <c:v>0</c:v>
                </c:pt>
                <c:pt idx="3" formatCode="0.00%">
                  <c:v>0</c:v>
                </c:pt>
                <c:pt idx="4" formatCode="0.00%">
                  <c:v>0</c:v>
                </c:pt>
                <c:pt idx="5" formatCode="0.00%">
                  <c:v>0</c:v>
                </c:pt>
                <c:pt idx="6" formatCode="0.00%">
                  <c:v>0</c:v>
                </c:pt>
                <c:pt idx="7" formatCode="0.00%">
                  <c:v>0</c:v>
                </c:pt>
                <c:pt idx="8" formatCode="0.00%">
                  <c:v>0</c:v>
                </c:pt>
                <c:pt idx="10" formatCode="0.00%">
                  <c:v>0</c:v>
                </c:pt>
                <c:pt idx="11" formatCode="0.00%">
                  <c:v>0</c:v>
                </c:pt>
                <c:pt idx="12" formatCode="0.00%">
                  <c:v>0</c:v>
                </c:pt>
                <c:pt idx="13" formatCode="0.00%">
                  <c:v>0</c:v>
                </c:pt>
                <c:pt idx="14" formatCode="0.00%">
                  <c:v>0</c:v>
                </c:pt>
                <c:pt idx="16" formatCode="0.00%">
                  <c:v>0</c:v>
                </c:pt>
                <c:pt idx="17" formatCode="0.00%">
                  <c:v>0</c:v>
                </c:pt>
                <c:pt idx="18" formatCode="0.00%">
                  <c:v>0</c:v>
                </c:pt>
                <c:pt idx="19" formatCode="0.00%">
                  <c:v>0</c:v>
                </c:pt>
                <c:pt idx="20" formatCode="0.00%">
                  <c:v>7.1428571428571425E-2</c:v>
                </c:pt>
                <c:pt idx="21" formatCode="0.00%">
                  <c:v>7.3770491803278687E-2</c:v>
                </c:pt>
                <c:pt idx="22" formatCode="0.00%">
                  <c:v>6.569343065693431E-2</c:v>
                </c:pt>
                <c:pt idx="23" formatCode="0.00%">
                  <c:v>7.1428571428571425E-2</c:v>
                </c:pt>
                <c:pt idx="24" formatCode="0.00%">
                  <c:v>6.8181818181818177E-2</c:v>
                </c:pt>
                <c:pt idx="25" formatCode="0.00%">
                  <c:v>6.7164179104477612E-2</c:v>
                </c:pt>
                <c:pt idx="26" formatCode="0.00%">
                  <c:v>7.43801652892562E-2</c:v>
                </c:pt>
                <c:pt idx="27" formatCode="0.00%">
                  <c:v>6.25E-2</c:v>
                </c:pt>
              </c:numCache>
            </c:numRef>
          </c:val>
          <c:smooth val="0"/>
          <c:extLst xmlns:c16r2="http://schemas.microsoft.com/office/drawing/2015/06/chart">
            <c:ext xmlns:c16="http://schemas.microsoft.com/office/drawing/2014/chart" uri="{C3380CC4-5D6E-409C-BE32-E72D297353CC}">
              <c16:uniqueId val="{00000006-565F-4DFB-817E-E3F812872A56}"/>
            </c:ext>
          </c:extLst>
        </c:ser>
        <c:dLbls>
          <c:showLegendKey val="0"/>
          <c:showVal val="0"/>
          <c:showCatName val="0"/>
          <c:showSerName val="0"/>
          <c:showPercent val="0"/>
          <c:showBubbleSize val="0"/>
        </c:dLbls>
        <c:marker val="1"/>
        <c:smooth val="0"/>
        <c:axId val="202886144"/>
        <c:axId val="202900608"/>
      </c:lineChart>
      <c:catAx>
        <c:axId val="20288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00608"/>
        <c:crosses val="autoZero"/>
        <c:auto val="1"/>
        <c:lblAlgn val="ctr"/>
        <c:lblOffset val="100"/>
        <c:noMultiLvlLbl val="0"/>
      </c:catAx>
      <c:valAx>
        <c:axId val="2029006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8614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PS800 Qualification at ATP</a:t>
            </a:r>
          </a:p>
        </c:rich>
      </c:tx>
      <c:layout/>
      <c:overlay val="0"/>
      <c:spPr>
        <a:noFill/>
        <a:ln>
          <a:noFill/>
        </a:ln>
        <a:effectLst/>
      </c:spPr>
    </c:title>
    <c:autoTitleDeleted val="0"/>
    <c:plotArea>
      <c:layout>
        <c:manualLayout>
          <c:layoutTarget val="inner"/>
          <c:xMode val="edge"/>
          <c:yMode val="edge"/>
          <c:x val="0.11609492563429571"/>
          <c:y val="0.14393518518518519"/>
          <c:w val="0.85334951881014875"/>
          <c:h val="0.69780876348789722"/>
        </c:manualLayout>
      </c:layout>
      <c:barChart>
        <c:barDir val="col"/>
        <c:grouping val="clustered"/>
        <c:varyColors val="0"/>
        <c:ser>
          <c:idx val="0"/>
          <c:order val="0"/>
          <c:spPr>
            <a:solidFill>
              <a:schemeClr val="accent1"/>
            </a:solidFill>
            <a:ln>
              <a:noFill/>
            </a:ln>
            <a:effectLst/>
          </c:spPr>
          <c:invertIfNegative val="0"/>
          <c:cat>
            <c:strRef>
              <c:f>ATP_HP93K!$AW$169:$BD$169</c:f>
              <c:strCache>
                <c:ptCount val="8"/>
                <c:pt idx="0">
                  <c:v>PASS</c:v>
                </c:pt>
                <c:pt idx="1">
                  <c:v>PASS ATK</c:v>
                </c:pt>
                <c:pt idx="2">
                  <c:v>With Site Fail</c:v>
                </c:pt>
                <c:pt idx="3">
                  <c:v>Fail on Qual</c:v>
                </c:pt>
                <c:pt idx="4">
                  <c:v>Not Configured</c:v>
                </c:pt>
                <c:pt idx="5">
                  <c:v>No Pgm 
(DD Pins)</c:v>
                </c:pt>
                <c:pt idx="6">
                  <c:v>Low Yield</c:v>
                </c:pt>
                <c:pt idx="7">
                  <c:v>For Qual</c:v>
                </c:pt>
              </c:strCache>
            </c:strRef>
          </c:cat>
          <c:val>
            <c:numRef>
              <c:f>ATP_HP93K!$AW$170:$BD$170</c:f>
              <c:numCache>
                <c:formatCode>0.00%</c:formatCode>
                <c:ptCount val="8"/>
                <c:pt idx="0">
                  <c:v>0.32203389830508472</c:v>
                </c:pt>
                <c:pt idx="1">
                  <c:v>0</c:v>
                </c:pt>
                <c:pt idx="2">
                  <c:v>0</c:v>
                </c:pt>
                <c:pt idx="3">
                  <c:v>0</c:v>
                </c:pt>
                <c:pt idx="4">
                  <c:v>0</c:v>
                </c:pt>
                <c:pt idx="5">
                  <c:v>8.4745762711864403E-2</c:v>
                </c:pt>
                <c:pt idx="6">
                  <c:v>0</c:v>
                </c:pt>
                <c:pt idx="7">
                  <c:v>0.59322033898305082</c:v>
                </c:pt>
              </c:numCache>
            </c:numRef>
          </c:val>
          <c:extLst xmlns:c16r2="http://schemas.microsoft.com/office/drawing/2015/06/chart">
            <c:ext xmlns:c16="http://schemas.microsoft.com/office/drawing/2014/chart" uri="{C3380CC4-5D6E-409C-BE32-E72D297353CC}">
              <c16:uniqueId val="{00000000-50E5-45B4-9F24-4E5E7C9B3249}"/>
            </c:ext>
          </c:extLst>
        </c:ser>
        <c:dLbls>
          <c:showLegendKey val="0"/>
          <c:showVal val="0"/>
          <c:showCatName val="0"/>
          <c:showSerName val="0"/>
          <c:showPercent val="0"/>
          <c:showBubbleSize val="0"/>
        </c:dLbls>
        <c:gapWidth val="219"/>
        <c:overlap val="-27"/>
        <c:axId val="202909952"/>
        <c:axId val="202932224"/>
      </c:barChart>
      <c:catAx>
        <c:axId val="202909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32224"/>
        <c:crosses val="autoZero"/>
        <c:auto val="1"/>
        <c:lblAlgn val="ctr"/>
        <c:lblOffset val="100"/>
        <c:noMultiLvlLbl val="0"/>
      </c:catAx>
      <c:valAx>
        <c:axId val="202932224"/>
        <c:scaling>
          <c:orientation val="minMax"/>
        </c:scaling>
        <c:delete val="0"/>
        <c:axPos val="l"/>
        <c:majorGridlines>
          <c:spPr>
            <a:ln w="9525" cap="flat" cmpd="sng" algn="ctr">
              <a:solidFill>
                <a:schemeClr val="accent4"/>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2909952"/>
        <c:crosses val="autoZero"/>
        <c:crossBetween val="between"/>
      </c:valAx>
      <c:spPr>
        <a:solidFill>
          <a:schemeClr val="bg1"/>
        </a:solid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PS800 Qualification at ATP</a:t>
            </a:r>
          </a:p>
        </c:rich>
      </c:tx>
      <c:layout>
        <c:manualLayout>
          <c:xMode val="edge"/>
          <c:yMode val="edge"/>
          <c:x val="0.2743796679224052"/>
          <c:y val="0"/>
        </c:manualLayout>
      </c:layout>
      <c:overlay val="0"/>
      <c:spPr>
        <a:noFill/>
        <a:ln>
          <a:noFill/>
        </a:ln>
        <a:effectLst/>
      </c:spPr>
    </c:title>
    <c:autoTitleDeleted val="0"/>
    <c:plotArea>
      <c:layout>
        <c:manualLayout>
          <c:layoutTarget val="inner"/>
          <c:xMode val="edge"/>
          <c:yMode val="edge"/>
          <c:x val="0.11609492563429571"/>
          <c:y val="9.044270684257795E-2"/>
          <c:w val="0.85334951881014875"/>
          <c:h val="0.75130127089658139"/>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6"/>
              </a:solidFill>
              <a:ln>
                <a:noFill/>
              </a:ln>
              <a:effectLst/>
            </c:spPr>
            <c:extLst xmlns:c16r2="http://schemas.microsoft.com/office/drawing/2015/06/chart">
              <c:ext xmlns:c16="http://schemas.microsoft.com/office/drawing/2014/chart" uri="{C3380CC4-5D6E-409C-BE32-E72D297353CC}">
                <c16:uniqueId val="{00000001-4B41-4628-B70E-40ADE940F209}"/>
              </c:ext>
            </c:extLst>
          </c:dPt>
          <c:dPt>
            <c:idx val="2"/>
            <c:invertIfNegative val="0"/>
            <c:bubble3D val="0"/>
            <c:spPr>
              <a:solidFill>
                <a:schemeClr val="accent6">
                  <a:lumMod val="60000"/>
                  <a:lumOff val="40000"/>
                </a:schemeClr>
              </a:solidFill>
              <a:ln>
                <a:noFill/>
              </a:ln>
              <a:effectLst/>
            </c:spPr>
            <c:extLst xmlns:c16r2="http://schemas.microsoft.com/office/drawing/2015/06/chart">
              <c:ext xmlns:c16="http://schemas.microsoft.com/office/drawing/2014/chart" uri="{C3380CC4-5D6E-409C-BE32-E72D297353CC}">
                <c16:uniqueId val="{00000003-4B41-4628-B70E-40ADE940F209}"/>
              </c:ext>
            </c:extLst>
          </c:dPt>
          <c:dPt>
            <c:idx val="3"/>
            <c:invertIfNegative val="0"/>
            <c:bubble3D val="0"/>
            <c:spPr>
              <a:solidFill>
                <a:schemeClr val="accent4"/>
              </a:solidFill>
              <a:ln>
                <a:noFill/>
              </a:ln>
              <a:effectLst/>
            </c:spPr>
            <c:extLst xmlns:c16r2="http://schemas.microsoft.com/office/drawing/2015/06/chart">
              <c:ext xmlns:c16="http://schemas.microsoft.com/office/drawing/2014/chart" uri="{C3380CC4-5D6E-409C-BE32-E72D297353CC}">
                <c16:uniqueId val="{00000005-4B41-4628-B70E-40ADE940F209}"/>
              </c:ext>
            </c:extLst>
          </c:dPt>
          <c:dPt>
            <c:idx val="4"/>
            <c:invertIfNegative val="0"/>
            <c:bubble3D val="0"/>
            <c:spPr>
              <a:solidFill>
                <a:schemeClr val="accent2">
                  <a:lumMod val="60000"/>
                  <a:lumOff val="40000"/>
                </a:schemeClr>
              </a:solidFill>
              <a:ln>
                <a:noFill/>
              </a:ln>
              <a:effectLst/>
            </c:spPr>
            <c:extLst xmlns:c16r2="http://schemas.microsoft.com/office/drawing/2015/06/chart">
              <c:ext xmlns:c16="http://schemas.microsoft.com/office/drawing/2014/chart" uri="{C3380CC4-5D6E-409C-BE32-E72D297353CC}">
                <c16:uniqueId val="{00000007-4B41-4628-B70E-40ADE940F209}"/>
              </c:ext>
            </c:extLst>
          </c:dPt>
          <c:dPt>
            <c:idx val="5"/>
            <c:invertIfNegative val="0"/>
            <c:bubble3D val="0"/>
            <c:spPr>
              <a:solidFill>
                <a:schemeClr val="accent2">
                  <a:lumMod val="75000"/>
                </a:schemeClr>
              </a:solidFill>
              <a:ln>
                <a:noFill/>
              </a:ln>
              <a:effectLst/>
            </c:spPr>
            <c:extLst xmlns:c16r2="http://schemas.microsoft.com/office/drawing/2015/06/chart">
              <c:ext xmlns:c16="http://schemas.microsoft.com/office/drawing/2014/chart" uri="{C3380CC4-5D6E-409C-BE32-E72D297353CC}">
                <c16:uniqueId val="{00000009-4B41-4628-B70E-40ADE940F209}"/>
              </c:ext>
            </c:extLst>
          </c:dPt>
          <c:dPt>
            <c:idx val="7"/>
            <c:invertIfNegative val="0"/>
            <c:bubble3D val="0"/>
            <c:spPr>
              <a:solidFill>
                <a:srgbClr val="FF0000"/>
              </a:solidFill>
              <a:ln>
                <a:noFill/>
              </a:ln>
              <a:effectLst/>
            </c:spPr>
            <c:extLst xmlns:c16r2="http://schemas.microsoft.com/office/drawing/2015/06/chart">
              <c:ext xmlns:c16="http://schemas.microsoft.com/office/drawing/2014/chart" uri="{C3380CC4-5D6E-409C-BE32-E72D297353CC}">
                <c16:uniqueId val="{0000000B-4B41-4628-B70E-40ADE940F20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[1]ATP_HP93K!$AN$174:$AU$174</c:f>
              <c:strCache>
                <c:ptCount val="8"/>
                <c:pt idx="0">
                  <c:v>PASS</c:v>
                </c:pt>
                <c:pt idx="1">
                  <c:v>PASS ATK</c:v>
                </c:pt>
                <c:pt idx="2">
                  <c:v>With Site Fail</c:v>
                </c:pt>
                <c:pt idx="3">
                  <c:v>Fail on Qual</c:v>
                </c:pt>
                <c:pt idx="4">
                  <c:v>Not Configured</c:v>
                </c:pt>
                <c:pt idx="5">
                  <c:v>No Pgm 
(DD Pins)</c:v>
                </c:pt>
                <c:pt idx="6">
                  <c:v>Low Yield</c:v>
                </c:pt>
                <c:pt idx="7">
                  <c:v>For Qual</c:v>
                </c:pt>
              </c:strCache>
            </c:strRef>
          </c:cat>
          <c:val>
            <c:numRef>
              <c:f>[1]ATP_HP93K!$AN$175:$AU$175</c:f>
              <c:numCache>
                <c:formatCode>General</c:formatCode>
                <c:ptCount val="8"/>
                <c:pt idx="0">
                  <c:v>0.96899224806201545</c:v>
                </c:pt>
                <c:pt idx="1">
                  <c:v>0</c:v>
                </c:pt>
                <c:pt idx="2">
                  <c:v>0</c:v>
                </c:pt>
                <c:pt idx="3">
                  <c:v>0</c:v>
                </c:pt>
                <c:pt idx="4">
                  <c:v>0</c:v>
                </c:pt>
                <c:pt idx="5">
                  <c:v>0</c:v>
                </c:pt>
                <c:pt idx="6">
                  <c:v>0</c:v>
                </c:pt>
                <c:pt idx="7">
                  <c:v>3.1007751937984496E-2</c:v>
                </c:pt>
              </c:numCache>
            </c:numRef>
          </c:val>
          <c:extLst xmlns:c16r2="http://schemas.microsoft.com/office/drawing/2015/06/chart">
            <c:ext xmlns:c16="http://schemas.microsoft.com/office/drawing/2014/chart" uri="{C3380CC4-5D6E-409C-BE32-E72D297353CC}">
              <c16:uniqueId val="{0000000C-4B41-4628-B70E-40ADE940F209}"/>
            </c:ext>
          </c:extLst>
        </c:ser>
        <c:dLbls>
          <c:showLegendKey val="0"/>
          <c:showVal val="0"/>
          <c:showCatName val="0"/>
          <c:showSerName val="0"/>
          <c:showPercent val="0"/>
          <c:showBubbleSize val="0"/>
        </c:dLbls>
        <c:gapWidth val="219"/>
        <c:overlap val="-27"/>
        <c:axId val="203303552"/>
        <c:axId val="203317632"/>
      </c:barChart>
      <c:catAx>
        <c:axId val="20330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17632"/>
        <c:crosses val="autoZero"/>
        <c:auto val="1"/>
        <c:lblAlgn val="ctr"/>
        <c:lblOffset val="100"/>
        <c:noMultiLvlLbl val="0"/>
      </c:catAx>
      <c:valAx>
        <c:axId val="203317632"/>
        <c:scaling>
          <c:orientation val="minMax"/>
        </c:scaling>
        <c:delete val="0"/>
        <c:axPos val="l"/>
        <c:majorGridlines>
          <c:spPr>
            <a:ln w="9525" cap="flat" cmpd="sng" algn="ctr">
              <a:solidFill>
                <a:schemeClr val="accent4"/>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3303552"/>
        <c:crosses val="autoZero"/>
        <c:crossBetween val="between"/>
      </c:valAx>
      <c:spPr>
        <a:solidFill>
          <a:schemeClr val="bg1"/>
        </a:solid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HP93K Flexibility Update</a:t>
            </a:r>
          </a:p>
        </c:rich>
      </c:tx>
      <c:layout/>
      <c:overlay val="0"/>
      <c:spPr>
        <a:noFill/>
        <a:ln>
          <a:noFill/>
        </a:ln>
        <a:effectLst/>
      </c:spPr>
    </c:title>
    <c:autoTitleDeleted val="0"/>
    <c:plotArea>
      <c:layout>
        <c:manualLayout>
          <c:layoutTarget val="inner"/>
          <c:xMode val="edge"/>
          <c:yMode val="edge"/>
          <c:x val="5.0168527704060988E-2"/>
          <c:y val="9.7587470042725971E-2"/>
          <c:w val="0.93089838773110634"/>
          <c:h val="0.70418585286283619"/>
        </c:manualLayout>
      </c:layout>
      <c:lineChart>
        <c:grouping val="standard"/>
        <c:varyColors val="0"/>
        <c:ser>
          <c:idx val="0"/>
          <c:order val="0"/>
          <c:spPr>
            <a:ln w="38100" cap="rnd">
              <a:solidFill>
                <a:schemeClr val="accent6">
                  <a:lumMod val="75000"/>
                </a:schemeClr>
              </a:solidFill>
              <a:round/>
            </a:ln>
            <a:effectLst/>
          </c:spPr>
          <c:marker>
            <c:symbol val="circle"/>
            <c:size val="5"/>
            <c:spPr>
              <a:solidFill>
                <a:schemeClr val="accent6">
                  <a:lumMod val="75000"/>
                </a:schemeClr>
              </a:solidFill>
              <a:ln w="9525">
                <a:solidFill>
                  <a:schemeClr val="accent6">
                    <a:lumMod val="75000"/>
                  </a:schemeClr>
                </a:solidFill>
              </a:ln>
              <a:effectLst/>
            </c:spPr>
          </c:marker>
          <c:cat>
            <c:strRef>
              <c:f>[1]ATP_HP93K!$E$184:$AH$184</c:f>
              <c:strCache>
                <c:ptCount val="30"/>
                <c:pt idx="0">
                  <c:v>Status</c:v>
                </c:pt>
                <c:pt idx="1">
                  <c:v>0</c:v>
                </c:pt>
                <c:pt idx="2">
                  <c:v>HP-008
</c:v>
                </c:pt>
                <c:pt idx="3">
                  <c:v>HP-015
</c:v>
                </c:pt>
                <c:pt idx="4">
                  <c:v>HP-024</c:v>
                </c:pt>
                <c:pt idx="5">
                  <c:v>HP-007</c:v>
                </c:pt>
                <c:pt idx="6">
                  <c:v>HP-016</c:v>
                </c:pt>
                <c:pt idx="7">
                  <c:v>HP-022</c:v>
                </c:pt>
                <c:pt idx="8">
                  <c:v>HP-012</c:v>
                </c:pt>
                <c:pt idx="9">
                  <c:v>HP-014</c:v>
                </c:pt>
                <c:pt idx="10">
                  <c:v>0</c:v>
                </c:pt>
                <c:pt idx="11">
                  <c:v>HP-017</c:v>
                </c:pt>
                <c:pt idx="12">
                  <c:v>HP-019</c:v>
                </c:pt>
                <c:pt idx="13">
                  <c:v>HP-023</c:v>
                </c:pt>
                <c:pt idx="14">
                  <c:v>HP-009</c:v>
                </c:pt>
                <c:pt idx="15">
                  <c:v>0</c:v>
                </c:pt>
                <c:pt idx="16">
                  <c:v>HP-021</c:v>
                </c:pt>
                <c:pt idx="17">
                  <c:v>0</c:v>
                </c:pt>
                <c:pt idx="18">
                  <c:v>HP-011</c:v>
                </c:pt>
                <c:pt idx="19">
                  <c:v>HP-018</c:v>
                </c:pt>
                <c:pt idx="20">
                  <c:v>HP-013 
(Small TH)</c:v>
                </c:pt>
                <c:pt idx="21">
                  <c:v>0</c:v>
                </c:pt>
                <c:pt idx="22">
                  <c:v>HP-020 
(PS800)
</c:v>
                </c:pt>
                <c:pt idx="23">
                  <c:v>HP-025
(PS800)
</c:v>
                </c:pt>
                <c:pt idx="24">
                  <c:v>HP-026 
(PS800)
</c:v>
                </c:pt>
                <c:pt idx="25">
                  <c:v>HP-027
(PS800)
</c:v>
                </c:pt>
                <c:pt idx="26">
                  <c:v>HP-028
(PS800)
</c:v>
                </c:pt>
                <c:pt idx="27">
                  <c:v>HP-030
(PS800)
</c:v>
                </c:pt>
                <c:pt idx="28">
                  <c:v>HP-031
(PS800)
</c:v>
                </c:pt>
                <c:pt idx="29">
                  <c:v>HP-032
(PS800)</c:v>
                </c:pt>
              </c:strCache>
            </c:strRef>
          </c:cat>
          <c:val>
            <c:numRef>
              <c:f>[1]ATP_HP93K!$E$185:$AH$185</c:f>
              <c:numCache>
                <c:formatCode>General</c:formatCode>
                <c:ptCount val="30"/>
                <c:pt idx="0">
                  <c:v>0</c:v>
                </c:pt>
                <c:pt idx="1">
                  <c:v>0</c:v>
                </c:pt>
                <c:pt idx="2">
                  <c:v>0</c:v>
                </c:pt>
                <c:pt idx="3">
                  <c:v>0</c:v>
                </c:pt>
                <c:pt idx="4">
                  <c:v>0</c:v>
                </c:pt>
                <c:pt idx="5">
                  <c:v>8.6206896551724137E-3</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numCache>
            </c:numRef>
          </c:val>
          <c:smooth val="0"/>
          <c:extLst xmlns:c16r2="http://schemas.microsoft.com/office/drawing/2015/06/chart">
            <c:ext xmlns:c16="http://schemas.microsoft.com/office/drawing/2014/chart" uri="{C3380CC4-5D6E-409C-BE32-E72D297353CC}">
              <c16:uniqueId val="{00000000-565F-4DFB-817E-E3F812872A56}"/>
            </c:ext>
          </c:extLst>
        </c:ser>
        <c:ser>
          <c:idx val="1"/>
          <c:order val="1"/>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[1]ATP_HP93K!$E$184:$AH$184</c:f>
              <c:strCache>
                <c:ptCount val="30"/>
                <c:pt idx="0">
                  <c:v>Status</c:v>
                </c:pt>
                <c:pt idx="1">
                  <c:v>0</c:v>
                </c:pt>
                <c:pt idx="2">
                  <c:v>HP-008
</c:v>
                </c:pt>
                <c:pt idx="3">
                  <c:v>HP-015
</c:v>
                </c:pt>
                <c:pt idx="4">
                  <c:v>HP-024</c:v>
                </c:pt>
                <c:pt idx="5">
                  <c:v>HP-007</c:v>
                </c:pt>
                <c:pt idx="6">
                  <c:v>HP-016</c:v>
                </c:pt>
                <c:pt idx="7">
                  <c:v>HP-022</c:v>
                </c:pt>
                <c:pt idx="8">
                  <c:v>HP-012</c:v>
                </c:pt>
                <c:pt idx="9">
                  <c:v>HP-014</c:v>
                </c:pt>
                <c:pt idx="10">
                  <c:v>0</c:v>
                </c:pt>
                <c:pt idx="11">
                  <c:v>HP-017</c:v>
                </c:pt>
                <c:pt idx="12">
                  <c:v>HP-019</c:v>
                </c:pt>
                <c:pt idx="13">
                  <c:v>HP-023</c:v>
                </c:pt>
                <c:pt idx="14">
                  <c:v>HP-009</c:v>
                </c:pt>
                <c:pt idx="15">
                  <c:v>0</c:v>
                </c:pt>
                <c:pt idx="16">
                  <c:v>HP-021</c:v>
                </c:pt>
                <c:pt idx="17">
                  <c:v>0</c:v>
                </c:pt>
                <c:pt idx="18">
                  <c:v>HP-011</c:v>
                </c:pt>
                <c:pt idx="19">
                  <c:v>HP-018</c:v>
                </c:pt>
                <c:pt idx="20">
                  <c:v>HP-013 
(Small TH)</c:v>
                </c:pt>
                <c:pt idx="21">
                  <c:v>0</c:v>
                </c:pt>
                <c:pt idx="22">
                  <c:v>HP-020 
(PS800)
</c:v>
                </c:pt>
                <c:pt idx="23">
                  <c:v>HP-025
(PS800)
</c:v>
                </c:pt>
                <c:pt idx="24">
                  <c:v>HP-026 
(PS800)
</c:v>
                </c:pt>
                <c:pt idx="25">
                  <c:v>HP-027
(PS800)
</c:v>
                </c:pt>
                <c:pt idx="26">
                  <c:v>HP-028
(PS800)
</c:v>
                </c:pt>
                <c:pt idx="27">
                  <c:v>HP-030
(PS800)
</c:v>
                </c:pt>
                <c:pt idx="28">
                  <c:v>HP-031
(PS800)
</c:v>
                </c:pt>
                <c:pt idx="29">
                  <c:v>HP-032
(PS800)</c:v>
                </c:pt>
              </c:strCache>
            </c:strRef>
          </c:cat>
          <c:val>
            <c:numRef>
              <c:f>[1]ATP_HP93K!$E$186:$AH$186</c:f>
              <c:numCache>
                <c:formatCode>General</c:formatCode>
                <c:ptCount val="30"/>
                <c:pt idx="0">
                  <c:v>0</c:v>
                </c:pt>
                <c:pt idx="2">
                  <c:v>0</c:v>
                </c:pt>
                <c:pt idx="3">
                  <c:v>0</c:v>
                </c:pt>
                <c:pt idx="4">
                  <c:v>0</c:v>
                </c:pt>
                <c:pt idx="5">
                  <c:v>0</c:v>
                </c:pt>
                <c:pt idx="6">
                  <c:v>0</c:v>
                </c:pt>
                <c:pt idx="7">
                  <c:v>9.9009900990099011E-3</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numCache>
            </c:numRef>
          </c:val>
          <c:smooth val="0"/>
          <c:extLst xmlns:c16r2="http://schemas.microsoft.com/office/drawing/2015/06/chart">
            <c:ext xmlns:c16="http://schemas.microsoft.com/office/drawing/2014/chart" uri="{C3380CC4-5D6E-409C-BE32-E72D297353CC}">
              <c16:uniqueId val="{00000001-565F-4DFB-817E-E3F812872A56}"/>
            </c:ext>
          </c:extLst>
        </c:ser>
        <c:ser>
          <c:idx val="2"/>
          <c:order val="2"/>
          <c:spPr>
            <a:ln w="28575" cap="rnd">
              <a:solidFill>
                <a:srgbClr val="7030A0"/>
              </a:solidFill>
              <a:round/>
            </a:ln>
            <a:effectLst/>
          </c:spPr>
          <c:marker>
            <c:symbol val="circle"/>
            <c:size val="5"/>
            <c:spPr>
              <a:solidFill>
                <a:srgbClr val="7030A0"/>
              </a:solidFill>
              <a:ln w="9525">
                <a:solidFill>
                  <a:srgbClr val="7030A0"/>
                </a:solidFill>
              </a:ln>
              <a:effectLst/>
            </c:spPr>
          </c:marker>
          <c:cat>
            <c:strRef>
              <c:f>[1]ATP_HP93K!$E$184:$AH$184</c:f>
              <c:strCache>
                <c:ptCount val="30"/>
                <c:pt idx="0">
                  <c:v>Status</c:v>
                </c:pt>
                <c:pt idx="1">
                  <c:v>0</c:v>
                </c:pt>
                <c:pt idx="2">
                  <c:v>HP-008
</c:v>
                </c:pt>
                <c:pt idx="3">
                  <c:v>HP-015
</c:v>
                </c:pt>
                <c:pt idx="4">
                  <c:v>HP-024</c:v>
                </c:pt>
                <c:pt idx="5">
                  <c:v>HP-007</c:v>
                </c:pt>
                <c:pt idx="6">
                  <c:v>HP-016</c:v>
                </c:pt>
                <c:pt idx="7">
                  <c:v>HP-022</c:v>
                </c:pt>
                <c:pt idx="8">
                  <c:v>HP-012</c:v>
                </c:pt>
                <c:pt idx="9">
                  <c:v>HP-014</c:v>
                </c:pt>
                <c:pt idx="10">
                  <c:v>0</c:v>
                </c:pt>
                <c:pt idx="11">
                  <c:v>HP-017</c:v>
                </c:pt>
                <c:pt idx="12">
                  <c:v>HP-019</c:v>
                </c:pt>
                <c:pt idx="13">
                  <c:v>HP-023</c:v>
                </c:pt>
                <c:pt idx="14">
                  <c:v>HP-009</c:v>
                </c:pt>
                <c:pt idx="15">
                  <c:v>0</c:v>
                </c:pt>
                <c:pt idx="16">
                  <c:v>HP-021</c:v>
                </c:pt>
                <c:pt idx="17">
                  <c:v>0</c:v>
                </c:pt>
                <c:pt idx="18">
                  <c:v>HP-011</c:v>
                </c:pt>
                <c:pt idx="19">
                  <c:v>HP-018</c:v>
                </c:pt>
                <c:pt idx="20">
                  <c:v>HP-013 
(Small TH)</c:v>
                </c:pt>
                <c:pt idx="21">
                  <c:v>0</c:v>
                </c:pt>
                <c:pt idx="22">
                  <c:v>HP-020 
(PS800)
</c:v>
                </c:pt>
                <c:pt idx="23">
                  <c:v>HP-025
(PS800)
</c:v>
                </c:pt>
                <c:pt idx="24">
                  <c:v>HP-026 
(PS800)
</c:v>
                </c:pt>
                <c:pt idx="25">
                  <c:v>HP-027
(PS800)
</c:v>
                </c:pt>
                <c:pt idx="26">
                  <c:v>HP-028
(PS800)
</c:v>
                </c:pt>
                <c:pt idx="27">
                  <c:v>HP-030
(PS800)
</c:v>
                </c:pt>
                <c:pt idx="28">
                  <c:v>HP-031
(PS800)
</c:v>
                </c:pt>
                <c:pt idx="29">
                  <c:v>HP-032
(PS800)</c:v>
                </c:pt>
              </c:strCache>
            </c:strRef>
          </c:cat>
          <c:val>
            <c:numRef>
              <c:f>[1]ATP_HP93K!$E$187:$AH$187</c:f>
              <c:numCache>
                <c:formatCode>General</c:formatCode>
                <c:ptCount val="30"/>
                <c:pt idx="0">
                  <c:v>0</c:v>
                </c:pt>
                <c:pt idx="1">
                  <c:v>0</c:v>
                </c:pt>
                <c:pt idx="2">
                  <c:v>0.86868686868686873</c:v>
                </c:pt>
                <c:pt idx="3">
                  <c:v>0.83809523809523812</c:v>
                </c:pt>
                <c:pt idx="4">
                  <c:v>0.82300884955752207</c:v>
                </c:pt>
                <c:pt idx="5">
                  <c:v>0.89655172413793105</c:v>
                </c:pt>
                <c:pt idx="6">
                  <c:v>0.875</c:v>
                </c:pt>
                <c:pt idx="7">
                  <c:v>0.86138613861386137</c:v>
                </c:pt>
                <c:pt idx="8">
                  <c:v>0.86407766990291257</c:v>
                </c:pt>
                <c:pt idx="9">
                  <c:v>0.89090909090909087</c:v>
                </c:pt>
                <c:pt idx="10">
                  <c:v>0</c:v>
                </c:pt>
                <c:pt idx="11">
                  <c:v>0.72</c:v>
                </c:pt>
                <c:pt idx="12">
                  <c:v>0.69747899159663862</c:v>
                </c:pt>
                <c:pt idx="13">
                  <c:v>0.70161290322580649</c:v>
                </c:pt>
                <c:pt idx="14">
                  <c:v>0.73728813559322037</c:v>
                </c:pt>
                <c:pt idx="15">
                  <c:v>0</c:v>
                </c:pt>
                <c:pt idx="16">
                  <c:v>0.58260869565217388</c:v>
                </c:pt>
                <c:pt idx="17">
                  <c:v>0</c:v>
                </c:pt>
                <c:pt idx="18">
                  <c:v>0.34090909090909088</c:v>
                </c:pt>
                <c:pt idx="19">
                  <c:v>0.33333333333333331</c:v>
                </c:pt>
                <c:pt idx="20">
                  <c:v>0.35714285714285715</c:v>
                </c:pt>
                <c:pt idx="21">
                  <c:v>0</c:v>
                </c:pt>
                <c:pt idx="22">
                  <c:v>0.50793650793650791</c:v>
                </c:pt>
                <c:pt idx="23">
                  <c:v>0.56000000000000005</c:v>
                </c:pt>
                <c:pt idx="24">
                  <c:v>0.71532846715328469</c:v>
                </c:pt>
                <c:pt idx="25">
                  <c:v>0.60317460317460314</c:v>
                </c:pt>
                <c:pt idx="26">
                  <c:v>0.64748201438848918</c:v>
                </c:pt>
                <c:pt idx="27">
                  <c:v>0.62686567164179108</c:v>
                </c:pt>
                <c:pt idx="28">
                  <c:v>0.62015503875968991</c:v>
                </c:pt>
                <c:pt idx="29">
                  <c:v>0.68055555555555558</c:v>
                </c:pt>
              </c:numCache>
            </c:numRef>
          </c:val>
          <c:smooth val="0"/>
          <c:extLst xmlns:c16r2="http://schemas.microsoft.com/office/drawing/2015/06/chart">
            <c:ext xmlns:c16="http://schemas.microsoft.com/office/drawing/2014/chart" uri="{C3380CC4-5D6E-409C-BE32-E72D297353CC}">
              <c16:uniqueId val="{00000002-565F-4DFB-817E-E3F812872A56}"/>
            </c:ext>
          </c:extLst>
        </c:ser>
        <c:ser>
          <c:idx val="3"/>
          <c:order val="3"/>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[1]ATP_HP93K!$E$184:$AH$184</c:f>
              <c:strCache>
                <c:ptCount val="30"/>
                <c:pt idx="0">
                  <c:v>Status</c:v>
                </c:pt>
                <c:pt idx="1">
                  <c:v>0</c:v>
                </c:pt>
                <c:pt idx="2">
                  <c:v>HP-008
</c:v>
                </c:pt>
                <c:pt idx="3">
                  <c:v>HP-015
</c:v>
                </c:pt>
                <c:pt idx="4">
                  <c:v>HP-024</c:v>
                </c:pt>
                <c:pt idx="5">
                  <c:v>HP-007</c:v>
                </c:pt>
                <c:pt idx="6">
                  <c:v>HP-016</c:v>
                </c:pt>
                <c:pt idx="7">
                  <c:v>HP-022</c:v>
                </c:pt>
                <c:pt idx="8">
                  <c:v>HP-012</c:v>
                </c:pt>
                <c:pt idx="9">
                  <c:v>HP-014</c:v>
                </c:pt>
                <c:pt idx="10">
                  <c:v>0</c:v>
                </c:pt>
                <c:pt idx="11">
                  <c:v>HP-017</c:v>
                </c:pt>
                <c:pt idx="12">
                  <c:v>HP-019</c:v>
                </c:pt>
                <c:pt idx="13">
                  <c:v>HP-023</c:v>
                </c:pt>
                <c:pt idx="14">
                  <c:v>HP-009</c:v>
                </c:pt>
                <c:pt idx="15">
                  <c:v>0</c:v>
                </c:pt>
                <c:pt idx="16">
                  <c:v>HP-021</c:v>
                </c:pt>
                <c:pt idx="17">
                  <c:v>0</c:v>
                </c:pt>
                <c:pt idx="18">
                  <c:v>HP-011</c:v>
                </c:pt>
                <c:pt idx="19">
                  <c:v>HP-018</c:v>
                </c:pt>
                <c:pt idx="20">
                  <c:v>HP-013 
(Small TH)</c:v>
                </c:pt>
                <c:pt idx="21">
                  <c:v>0</c:v>
                </c:pt>
                <c:pt idx="22">
                  <c:v>HP-020 
(PS800)
</c:v>
                </c:pt>
                <c:pt idx="23">
                  <c:v>HP-025
(PS800)
</c:v>
                </c:pt>
                <c:pt idx="24">
                  <c:v>HP-026 
(PS800)
</c:v>
                </c:pt>
                <c:pt idx="25">
                  <c:v>HP-027
(PS800)
</c:v>
                </c:pt>
                <c:pt idx="26">
                  <c:v>HP-028
(PS800)
</c:v>
                </c:pt>
                <c:pt idx="27">
                  <c:v>HP-030
(PS800)
</c:v>
                </c:pt>
                <c:pt idx="28">
                  <c:v>HP-031
(PS800)
</c:v>
                </c:pt>
                <c:pt idx="29">
                  <c:v>HP-032
(PS800)</c:v>
                </c:pt>
              </c:strCache>
            </c:strRef>
          </c:cat>
          <c:val>
            <c:numRef>
              <c:f>[1]ATP_HP93K!$E$188:$AH$188</c:f>
              <c:numCache>
                <c:formatCode>General</c:formatCode>
                <c:ptCount val="30"/>
                <c:pt idx="0">
                  <c:v>0</c:v>
                </c:pt>
                <c:pt idx="2">
                  <c:v>0</c:v>
                </c:pt>
                <c:pt idx="3">
                  <c:v>0</c:v>
                </c:pt>
                <c:pt idx="4">
                  <c:v>0</c:v>
                </c:pt>
                <c:pt idx="5">
                  <c:v>0</c:v>
                </c:pt>
                <c:pt idx="6">
                  <c:v>0</c:v>
                </c:pt>
                <c:pt idx="7">
                  <c:v>0</c:v>
                </c:pt>
                <c:pt idx="8">
                  <c:v>0</c:v>
                </c:pt>
                <c:pt idx="9">
                  <c:v>0</c:v>
                </c:pt>
                <c:pt idx="10">
                  <c:v>0</c:v>
                </c:pt>
                <c:pt idx="11">
                  <c:v>0</c:v>
                </c:pt>
                <c:pt idx="12">
                  <c:v>0</c:v>
                </c:pt>
                <c:pt idx="13">
                  <c:v>8.0645161290322578E-3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numCache>
            </c:numRef>
          </c:val>
          <c:smooth val="0"/>
          <c:extLst xmlns:c16r2="http://schemas.microsoft.com/office/drawing/2015/06/chart">
            <c:ext xmlns:c16="http://schemas.microsoft.com/office/drawing/2014/chart" uri="{C3380CC4-5D6E-409C-BE32-E72D297353CC}">
              <c16:uniqueId val="{00000003-565F-4DFB-817E-E3F812872A56}"/>
            </c:ext>
          </c:extLst>
        </c:ser>
        <c:ser>
          <c:idx val="4"/>
          <c:order val="4"/>
          <c:spPr>
            <a:ln w="28575" cap="rnd">
              <a:solidFill>
                <a:srgbClr val="FF0000"/>
              </a:solidFill>
              <a:round/>
            </a:ln>
            <a:effectLst/>
          </c:spPr>
          <c:marker>
            <c:symbol val="circle"/>
            <c:size val="5"/>
            <c:spPr>
              <a:solidFill>
                <a:srgbClr val="FF0000"/>
              </a:solidFill>
              <a:ln w="9525">
                <a:solidFill>
                  <a:srgbClr val="FF0000"/>
                </a:solidFill>
              </a:ln>
              <a:effectLst/>
            </c:spPr>
          </c:marker>
          <c:cat>
            <c:strRef>
              <c:f>[1]ATP_HP93K!$E$184:$AH$184</c:f>
              <c:strCache>
                <c:ptCount val="30"/>
                <c:pt idx="0">
                  <c:v>Status</c:v>
                </c:pt>
                <c:pt idx="1">
                  <c:v>0</c:v>
                </c:pt>
                <c:pt idx="2">
                  <c:v>HP-008
</c:v>
                </c:pt>
                <c:pt idx="3">
                  <c:v>HP-015
</c:v>
                </c:pt>
                <c:pt idx="4">
                  <c:v>HP-024</c:v>
                </c:pt>
                <c:pt idx="5">
                  <c:v>HP-007</c:v>
                </c:pt>
                <c:pt idx="6">
                  <c:v>HP-016</c:v>
                </c:pt>
                <c:pt idx="7">
                  <c:v>HP-022</c:v>
                </c:pt>
                <c:pt idx="8">
                  <c:v>HP-012</c:v>
                </c:pt>
                <c:pt idx="9">
                  <c:v>HP-014</c:v>
                </c:pt>
                <c:pt idx="10">
                  <c:v>0</c:v>
                </c:pt>
                <c:pt idx="11">
                  <c:v>HP-017</c:v>
                </c:pt>
                <c:pt idx="12">
                  <c:v>HP-019</c:v>
                </c:pt>
                <c:pt idx="13">
                  <c:v>HP-023</c:v>
                </c:pt>
                <c:pt idx="14">
                  <c:v>HP-009</c:v>
                </c:pt>
                <c:pt idx="15">
                  <c:v>0</c:v>
                </c:pt>
                <c:pt idx="16">
                  <c:v>HP-021</c:v>
                </c:pt>
                <c:pt idx="17">
                  <c:v>0</c:v>
                </c:pt>
                <c:pt idx="18">
                  <c:v>HP-011</c:v>
                </c:pt>
                <c:pt idx="19">
                  <c:v>HP-018</c:v>
                </c:pt>
                <c:pt idx="20">
                  <c:v>HP-013 
(Small TH)</c:v>
                </c:pt>
                <c:pt idx="21">
                  <c:v>0</c:v>
                </c:pt>
                <c:pt idx="22">
                  <c:v>HP-020 
(PS800)
</c:v>
                </c:pt>
                <c:pt idx="23">
                  <c:v>HP-025
(PS800)
</c:v>
                </c:pt>
                <c:pt idx="24">
                  <c:v>HP-026 
(PS800)
</c:v>
                </c:pt>
                <c:pt idx="25">
                  <c:v>HP-027
(PS800)
</c:v>
                </c:pt>
                <c:pt idx="26">
                  <c:v>HP-028
(PS800)
</c:v>
                </c:pt>
                <c:pt idx="27">
                  <c:v>HP-030
(PS800)
</c:v>
                </c:pt>
                <c:pt idx="28">
                  <c:v>HP-031
(PS800)
</c:v>
                </c:pt>
                <c:pt idx="29">
                  <c:v>HP-032
(PS800)</c:v>
                </c:pt>
              </c:strCache>
            </c:strRef>
          </c:cat>
          <c:val>
            <c:numRef>
              <c:f>[1]ATP_HP93K!$E$189:$AH$189</c:f>
              <c:numCache>
                <c:formatCode>General</c:formatCode>
                <c:ptCount val="30"/>
                <c:pt idx="0">
                  <c:v>0</c:v>
                </c:pt>
                <c:pt idx="1">
                  <c:v>0</c:v>
                </c:pt>
                <c:pt idx="2">
                  <c:v>4.0404040404040407E-2</c:v>
                </c:pt>
                <c:pt idx="3">
                  <c:v>7.6190476190476197E-2</c:v>
                </c:pt>
                <c:pt idx="4">
                  <c:v>9.7345132743362831E-2</c:v>
                </c:pt>
                <c:pt idx="5">
                  <c:v>8.6206896551724137E-3</c:v>
                </c:pt>
                <c:pt idx="6">
                  <c:v>0</c:v>
                </c:pt>
                <c:pt idx="7">
                  <c:v>2.9702970297029702E-2</c:v>
                </c:pt>
                <c:pt idx="8">
                  <c:v>2.9126213592233011E-2</c:v>
                </c:pt>
                <c:pt idx="9">
                  <c:v>1.8181818181818181E-2</c:v>
                </c:pt>
                <c:pt idx="10">
                  <c:v>0</c:v>
                </c:pt>
                <c:pt idx="11">
                  <c:v>6.4000000000000001E-2</c:v>
                </c:pt>
                <c:pt idx="12">
                  <c:v>1.680672268907563E-2</c:v>
                </c:pt>
                <c:pt idx="13">
                  <c:v>2.4193548387096774E-2</c:v>
                </c:pt>
                <c:pt idx="14">
                  <c:v>8.4745762711864406E-3</c:v>
                </c:pt>
                <c:pt idx="15">
                  <c:v>0</c:v>
                </c:pt>
                <c:pt idx="16">
                  <c:v>4.3478260869565216E-2</c:v>
                </c:pt>
                <c:pt idx="17">
                  <c:v>0</c:v>
                </c:pt>
                <c:pt idx="18">
                  <c:v>7.575757575757576E-3</c:v>
                </c:pt>
                <c:pt idx="19">
                  <c:v>1.5151515151515152E-2</c:v>
                </c:pt>
                <c:pt idx="20">
                  <c:v>1.4285714285714285E-2</c:v>
                </c:pt>
                <c:pt idx="21">
                  <c:v>0</c:v>
                </c:pt>
                <c:pt idx="22">
                  <c:v>0.14285714285714285</c:v>
                </c:pt>
                <c:pt idx="23">
                  <c:v>0.16800000000000001</c:v>
                </c:pt>
                <c:pt idx="24">
                  <c:v>0.11678832116788321</c:v>
                </c:pt>
                <c:pt idx="25">
                  <c:v>0.11904761904761904</c:v>
                </c:pt>
                <c:pt idx="26">
                  <c:v>9.3525179856115109E-2</c:v>
                </c:pt>
                <c:pt idx="27">
                  <c:v>8.9552238805970144E-2</c:v>
                </c:pt>
                <c:pt idx="28">
                  <c:v>0.10852713178294573</c:v>
                </c:pt>
                <c:pt idx="29">
                  <c:v>7.6388888888888895E-2</c:v>
                </c:pt>
              </c:numCache>
            </c:numRef>
          </c:val>
          <c:smooth val="0"/>
          <c:extLst xmlns:c16r2="http://schemas.microsoft.com/office/drawing/2015/06/chart">
            <c:ext xmlns:c16="http://schemas.microsoft.com/office/drawing/2014/chart" uri="{C3380CC4-5D6E-409C-BE32-E72D297353CC}">
              <c16:uniqueId val="{00000004-565F-4DFB-817E-E3F812872A56}"/>
            </c:ext>
          </c:extLst>
        </c:ser>
        <c:ser>
          <c:idx val="5"/>
          <c:order val="5"/>
          <c:spPr>
            <a:ln w="28575" cap="rnd">
              <a:solidFill>
                <a:schemeClr val="tx1">
                  <a:lumMod val="65000"/>
                  <a:lumOff val="35000"/>
                </a:schemeClr>
              </a:solidFill>
              <a:round/>
            </a:ln>
            <a:effectLst/>
          </c:spPr>
          <c:marker>
            <c:symbol val="circle"/>
            <c:size val="5"/>
            <c:spPr>
              <a:solidFill>
                <a:schemeClr val="tx1">
                  <a:lumMod val="75000"/>
                  <a:lumOff val="25000"/>
                </a:schemeClr>
              </a:solidFill>
              <a:ln w="9525">
                <a:solidFill>
                  <a:schemeClr val="tx1">
                    <a:lumMod val="75000"/>
                    <a:lumOff val="25000"/>
                  </a:schemeClr>
                </a:solidFill>
              </a:ln>
              <a:effectLst/>
            </c:spPr>
          </c:marker>
          <c:cat>
            <c:strRef>
              <c:f>[1]ATP_HP93K!$E$184:$AH$184</c:f>
              <c:strCache>
                <c:ptCount val="30"/>
                <c:pt idx="0">
                  <c:v>Status</c:v>
                </c:pt>
                <c:pt idx="1">
                  <c:v>0</c:v>
                </c:pt>
                <c:pt idx="2">
                  <c:v>HP-008
</c:v>
                </c:pt>
                <c:pt idx="3">
                  <c:v>HP-015
</c:v>
                </c:pt>
                <c:pt idx="4">
                  <c:v>HP-024</c:v>
                </c:pt>
                <c:pt idx="5">
                  <c:v>HP-007</c:v>
                </c:pt>
                <c:pt idx="6">
                  <c:v>HP-016</c:v>
                </c:pt>
                <c:pt idx="7">
                  <c:v>HP-022</c:v>
                </c:pt>
                <c:pt idx="8">
                  <c:v>HP-012</c:v>
                </c:pt>
                <c:pt idx="9">
                  <c:v>HP-014</c:v>
                </c:pt>
                <c:pt idx="10">
                  <c:v>0</c:v>
                </c:pt>
                <c:pt idx="11">
                  <c:v>HP-017</c:v>
                </c:pt>
                <c:pt idx="12">
                  <c:v>HP-019</c:v>
                </c:pt>
                <c:pt idx="13">
                  <c:v>HP-023</c:v>
                </c:pt>
                <c:pt idx="14">
                  <c:v>HP-009</c:v>
                </c:pt>
                <c:pt idx="15">
                  <c:v>0</c:v>
                </c:pt>
                <c:pt idx="16">
                  <c:v>HP-021</c:v>
                </c:pt>
                <c:pt idx="17">
                  <c:v>0</c:v>
                </c:pt>
                <c:pt idx="18">
                  <c:v>HP-011</c:v>
                </c:pt>
                <c:pt idx="19">
                  <c:v>HP-018</c:v>
                </c:pt>
                <c:pt idx="20">
                  <c:v>HP-013 
(Small TH)</c:v>
                </c:pt>
                <c:pt idx="21">
                  <c:v>0</c:v>
                </c:pt>
                <c:pt idx="22">
                  <c:v>HP-020 
(PS800)
</c:v>
                </c:pt>
                <c:pt idx="23">
                  <c:v>HP-025
(PS800)
</c:v>
                </c:pt>
                <c:pt idx="24">
                  <c:v>HP-026 
(PS800)
</c:v>
                </c:pt>
                <c:pt idx="25">
                  <c:v>HP-027
(PS800)
</c:v>
                </c:pt>
                <c:pt idx="26">
                  <c:v>HP-028
(PS800)
</c:v>
                </c:pt>
                <c:pt idx="27">
                  <c:v>HP-030
(PS800)
</c:v>
                </c:pt>
                <c:pt idx="28">
                  <c:v>HP-031
(PS800)
</c:v>
                </c:pt>
                <c:pt idx="29">
                  <c:v>HP-032
(PS800)</c:v>
                </c:pt>
              </c:strCache>
            </c:strRef>
          </c:cat>
          <c:val>
            <c:numRef>
              <c:f>[1]ATP_HP93K!$E$190:$AH$190</c:f>
              <c:numCache>
                <c:formatCode>General</c:formatCode>
                <c:ptCount val="30"/>
                <c:pt idx="0">
                  <c:v>0</c:v>
                </c:pt>
                <c:pt idx="2">
                  <c:v>9.0909090909090912E-2</c:v>
                </c:pt>
                <c:pt idx="3">
                  <c:v>8.5714285714285715E-2</c:v>
                </c:pt>
                <c:pt idx="4">
                  <c:v>7.9646017699115043E-2</c:v>
                </c:pt>
                <c:pt idx="5">
                  <c:v>8.6206896551724144E-2</c:v>
                </c:pt>
                <c:pt idx="6">
                  <c:v>0.125</c:v>
                </c:pt>
                <c:pt idx="7">
                  <c:v>9.9009900990099015E-2</c:v>
                </c:pt>
                <c:pt idx="8">
                  <c:v>0.10679611650485436</c:v>
                </c:pt>
                <c:pt idx="9">
                  <c:v>9.0909090909090912E-2</c:v>
                </c:pt>
                <c:pt idx="10">
                  <c:v>0</c:v>
                </c:pt>
                <c:pt idx="11">
                  <c:v>0.216</c:v>
                </c:pt>
                <c:pt idx="12">
                  <c:v>0.2857142857142857</c:v>
                </c:pt>
                <c:pt idx="13">
                  <c:v>0.2661290322580645</c:v>
                </c:pt>
                <c:pt idx="14">
                  <c:v>0.25423728813559321</c:v>
                </c:pt>
                <c:pt idx="15">
                  <c:v>0</c:v>
                </c:pt>
                <c:pt idx="16">
                  <c:v>0.37391304347826088</c:v>
                </c:pt>
                <c:pt idx="17">
                  <c:v>0</c:v>
                </c:pt>
                <c:pt idx="18">
                  <c:v>0.65151515151515149</c:v>
                </c:pt>
                <c:pt idx="19">
                  <c:v>0.65151515151515149</c:v>
                </c:pt>
                <c:pt idx="20">
                  <c:v>0.62857142857142856</c:v>
                </c:pt>
                <c:pt idx="21">
                  <c:v>0</c:v>
                </c:pt>
                <c:pt idx="22">
                  <c:v>0.26190476190476192</c:v>
                </c:pt>
                <c:pt idx="23">
                  <c:v>0.2</c:v>
                </c:pt>
                <c:pt idx="24">
                  <c:v>0.10218978102189781</c:v>
                </c:pt>
                <c:pt idx="25">
                  <c:v>0.20634920634920634</c:v>
                </c:pt>
                <c:pt idx="26">
                  <c:v>0.19424460431654678</c:v>
                </c:pt>
                <c:pt idx="27">
                  <c:v>0.21641791044776118</c:v>
                </c:pt>
                <c:pt idx="28">
                  <c:v>0.20155038759689922</c:v>
                </c:pt>
                <c:pt idx="29">
                  <c:v>0.18055555555555555</c:v>
                </c:pt>
              </c:numCache>
            </c:numRef>
          </c:val>
          <c:smooth val="0"/>
          <c:extLst xmlns:c16r2="http://schemas.microsoft.com/office/drawing/2015/06/chart">
            <c:ext xmlns:c16="http://schemas.microsoft.com/office/drawing/2014/chart" uri="{C3380CC4-5D6E-409C-BE32-E72D297353CC}">
              <c16:uniqueId val="{00000005-565F-4DFB-817E-E3F812872A56}"/>
            </c:ext>
          </c:extLst>
        </c:ser>
        <c:ser>
          <c:idx val="6"/>
          <c:order val="6"/>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[1]ATP_HP93K!$E$184:$AH$184</c:f>
              <c:strCache>
                <c:ptCount val="30"/>
                <c:pt idx="0">
                  <c:v>Status</c:v>
                </c:pt>
                <c:pt idx="1">
                  <c:v>0</c:v>
                </c:pt>
                <c:pt idx="2">
                  <c:v>HP-008
</c:v>
                </c:pt>
                <c:pt idx="3">
                  <c:v>HP-015
</c:v>
                </c:pt>
                <c:pt idx="4">
                  <c:v>HP-024</c:v>
                </c:pt>
                <c:pt idx="5">
                  <c:v>HP-007</c:v>
                </c:pt>
                <c:pt idx="6">
                  <c:v>HP-016</c:v>
                </c:pt>
                <c:pt idx="7">
                  <c:v>HP-022</c:v>
                </c:pt>
                <c:pt idx="8">
                  <c:v>HP-012</c:v>
                </c:pt>
                <c:pt idx="9">
                  <c:v>HP-014</c:v>
                </c:pt>
                <c:pt idx="10">
                  <c:v>0</c:v>
                </c:pt>
                <c:pt idx="11">
                  <c:v>HP-017</c:v>
                </c:pt>
                <c:pt idx="12">
                  <c:v>HP-019</c:v>
                </c:pt>
                <c:pt idx="13">
                  <c:v>HP-023</c:v>
                </c:pt>
                <c:pt idx="14">
                  <c:v>HP-009</c:v>
                </c:pt>
                <c:pt idx="15">
                  <c:v>0</c:v>
                </c:pt>
                <c:pt idx="16">
                  <c:v>HP-021</c:v>
                </c:pt>
                <c:pt idx="17">
                  <c:v>0</c:v>
                </c:pt>
                <c:pt idx="18">
                  <c:v>HP-011</c:v>
                </c:pt>
                <c:pt idx="19">
                  <c:v>HP-018</c:v>
                </c:pt>
                <c:pt idx="20">
                  <c:v>HP-013 
(Small TH)</c:v>
                </c:pt>
                <c:pt idx="21">
                  <c:v>0</c:v>
                </c:pt>
                <c:pt idx="22">
                  <c:v>HP-020 
(PS800)
</c:v>
                </c:pt>
                <c:pt idx="23">
                  <c:v>HP-025
(PS800)
</c:v>
                </c:pt>
                <c:pt idx="24">
                  <c:v>HP-026 
(PS800)
</c:v>
                </c:pt>
                <c:pt idx="25">
                  <c:v>HP-027
(PS800)
</c:v>
                </c:pt>
                <c:pt idx="26">
                  <c:v>HP-028
(PS800)
</c:v>
                </c:pt>
                <c:pt idx="27">
                  <c:v>HP-030
(PS800)
</c:v>
                </c:pt>
                <c:pt idx="28">
                  <c:v>HP-031
(PS800)
</c:v>
                </c:pt>
                <c:pt idx="29">
                  <c:v>HP-032
(PS800)</c:v>
                </c:pt>
              </c:strCache>
            </c:strRef>
          </c:cat>
          <c:val>
            <c:numRef>
              <c:f>[1]ATP_HP93K!$E$191:$AH$191</c:f>
              <c:numCache>
                <c:formatCode>General</c:formatCode>
                <c:ptCount val="30"/>
                <c:pt idx="0">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7.1428571428571425E-2</c:v>
                </c:pt>
                <c:pt idx="23">
                  <c:v>7.1999999999999995E-2</c:v>
                </c:pt>
                <c:pt idx="24">
                  <c:v>6.569343065693431E-2</c:v>
                </c:pt>
                <c:pt idx="25">
                  <c:v>7.1428571428571425E-2</c:v>
                </c:pt>
                <c:pt idx="26">
                  <c:v>6.4748201438848921E-2</c:v>
                </c:pt>
                <c:pt idx="27">
                  <c:v>6.7164179104477612E-2</c:v>
                </c:pt>
                <c:pt idx="28">
                  <c:v>6.9767441860465115E-2</c:v>
                </c:pt>
                <c:pt idx="29">
                  <c:v>6.25E-2</c:v>
                </c:pt>
              </c:numCache>
            </c:numRef>
          </c:val>
          <c:smooth val="0"/>
          <c:extLst xmlns:c16r2="http://schemas.microsoft.com/office/drawing/2015/06/chart">
            <c:ext xmlns:c16="http://schemas.microsoft.com/office/drawing/2014/chart" uri="{C3380CC4-5D6E-409C-BE32-E72D297353CC}">
              <c16:uniqueId val="{00000006-565F-4DFB-817E-E3F812872A56}"/>
            </c:ext>
          </c:extLst>
        </c:ser>
        <c:dLbls>
          <c:showLegendKey val="0"/>
          <c:showVal val="0"/>
          <c:showCatName val="0"/>
          <c:showSerName val="0"/>
          <c:showPercent val="0"/>
          <c:showBubbleSize val="0"/>
        </c:dLbls>
        <c:marker val="1"/>
        <c:smooth val="0"/>
        <c:axId val="203037696"/>
        <c:axId val="203059968"/>
      </c:lineChart>
      <c:catAx>
        <c:axId val="20303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59968"/>
        <c:crosses val="autoZero"/>
        <c:auto val="1"/>
        <c:lblAlgn val="ctr"/>
        <c:lblOffset val="100"/>
        <c:noMultiLvlLbl val="0"/>
      </c:catAx>
      <c:valAx>
        <c:axId val="20305996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3769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PS800 Qualification at ATP</a:t>
            </a:r>
          </a:p>
        </c:rich>
      </c:tx>
      <c:layout/>
      <c:overlay val="0"/>
      <c:spPr>
        <a:noFill/>
        <a:ln>
          <a:noFill/>
        </a:ln>
        <a:effectLst/>
      </c:spPr>
    </c:title>
    <c:autoTitleDeleted val="0"/>
    <c:plotArea>
      <c:layout>
        <c:manualLayout>
          <c:layoutTarget val="inner"/>
          <c:xMode val="edge"/>
          <c:yMode val="edge"/>
          <c:x val="0.11609492563429571"/>
          <c:y val="0.14393518518518519"/>
          <c:w val="0.85334951881014875"/>
          <c:h val="0.69780876348789722"/>
        </c:manualLayout>
      </c:layout>
      <c:barChart>
        <c:barDir val="col"/>
        <c:grouping val="clustered"/>
        <c:varyColors val="0"/>
        <c:ser>
          <c:idx val="0"/>
          <c:order val="0"/>
          <c:spPr>
            <a:solidFill>
              <a:schemeClr val="accent1"/>
            </a:solidFill>
            <a:ln>
              <a:noFill/>
            </a:ln>
            <a:effectLst/>
          </c:spPr>
          <c:invertIfNegative val="0"/>
          <c:cat>
            <c:strRef>
              <c:f>[1]ATP_HP93K!$AZ$174:$BG$174</c:f>
              <c:strCache>
                <c:ptCount val="8"/>
                <c:pt idx="0">
                  <c:v>PASS</c:v>
                </c:pt>
                <c:pt idx="1">
                  <c:v>PASS ATK</c:v>
                </c:pt>
                <c:pt idx="2">
                  <c:v>With Site Fail</c:v>
                </c:pt>
                <c:pt idx="3">
                  <c:v>Fail on Qual</c:v>
                </c:pt>
                <c:pt idx="4">
                  <c:v>Not Configured</c:v>
                </c:pt>
                <c:pt idx="5">
                  <c:v>No Pgm 
(DD Pins)</c:v>
                </c:pt>
                <c:pt idx="6">
                  <c:v>Low Yield</c:v>
                </c:pt>
                <c:pt idx="7">
                  <c:v>For Qual</c:v>
                </c:pt>
              </c:strCache>
            </c:strRef>
          </c:cat>
          <c:val>
            <c:numRef>
              <c:f>[1]ATP_HP93K!$AZ$175:$BG$175</c:f>
              <c:numCache>
                <c:formatCode>General</c:formatCode>
                <c:ptCount val="8"/>
                <c:pt idx="0">
                  <c:v>0.32203389830508472</c:v>
                </c:pt>
                <c:pt idx="1">
                  <c:v>0</c:v>
                </c:pt>
                <c:pt idx="2">
                  <c:v>0</c:v>
                </c:pt>
                <c:pt idx="3">
                  <c:v>0</c:v>
                </c:pt>
                <c:pt idx="4">
                  <c:v>0</c:v>
                </c:pt>
                <c:pt idx="5">
                  <c:v>8.4745762711864403E-2</c:v>
                </c:pt>
                <c:pt idx="6">
                  <c:v>0</c:v>
                </c:pt>
                <c:pt idx="7">
                  <c:v>0.59322033898305082</c:v>
                </c:pt>
              </c:numCache>
            </c:numRef>
          </c:val>
          <c:extLst xmlns:c16r2="http://schemas.microsoft.com/office/drawing/2015/06/chart">
            <c:ext xmlns:c16="http://schemas.microsoft.com/office/drawing/2014/chart" uri="{C3380CC4-5D6E-409C-BE32-E72D297353CC}">
              <c16:uniqueId val="{00000000-50E5-45B4-9F24-4E5E7C9B3249}"/>
            </c:ext>
          </c:extLst>
        </c:ser>
        <c:dLbls>
          <c:showLegendKey val="0"/>
          <c:showVal val="0"/>
          <c:showCatName val="0"/>
          <c:showSerName val="0"/>
          <c:showPercent val="0"/>
          <c:showBubbleSize val="0"/>
        </c:dLbls>
        <c:gapWidth val="219"/>
        <c:overlap val="-27"/>
        <c:axId val="203073408"/>
        <c:axId val="203074944"/>
      </c:barChart>
      <c:catAx>
        <c:axId val="20307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74944"/>
        <c:crosses val="autoZero"/>
        <c:auto val="1"/>
        <c:lblAlgn val="ctr"/>
        <c:lblOffset val="100"/>
        <c:noMultiLvlLbl val="0"/>
      </c:catAx>
      <c:valAx>
        <c:axId val="203074944"/>
        <c:scaling>
          <c:orientation val="minMax"/>
        </c:scaling>
        <c:delete val="0"/>
        <c:axPos val="l"/>
        <c:majorGridlines>
          <c:spPr>
            <a:ln w="9525" cap="flat" cmpd="sng" algn="ctr">
              <a:solidFill>
                <a:schemeClr val="accent4"/>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3073408"/>
        <c:crosses val="autoZero"/>
        <c:crossBetween val="between"/>
      </c:valAx>
      <c:spPr>
        <a:solidFill>
          <a:schemeClr val="bg1"/>
        </a:solid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GBox" noThreeD="1"/>
</file>

<file path=xl/ctrlProps/ctrlProp2.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57150</xdr:colOff>
          <xdr:row>1</xdr:row>
          <xdr:rowOff>190500</xdr:rowOff>
        </xdr:from>
        <xdr:to>
          <xdr:col>20</xdr:col>
          <xdr:colOff>228600</xdr:colOff>
          <xdr:row>39</xdr:row>
          <xdr:rowOff>161925</xdr:rowOff>
        </xdr:to>
        <xdr:sp macro="" textlink="">
          <xdr:nvSpPr>
            <xdr:cNvPr id="24577" name="Group Box 1" hidden="1">
              <a:extLst>
                <a:ext uri="{63B3BB69-23CF-44E3-9099-C40C66FF867C}">
                  <a14:compatExt spid="_x0000_s24577"/>
                </a:ext>
              </a:extLst>
            </xdr:cNvPr>
            <xdr:cNvSpPr/>
          </xdr:nvSpPr>
          <xdr:spPr>
            <a:xfrm>
              <a:off x="0" y="0"/>
              <a:ext cx="0" cy="0"/>
            </a:xfrm>
            <a:prstGeom prst="rect">
              <a:avLst/>
            </a:prstGeom>
          </xdr:spPr>
          <xdr:txBody>
            <a:bodyPr vertOverflow="clip" wrap="none" lIns="27432" tIns="18288" rIns="0" bIns="0" anchor="t" upright="1"/>
            <a:lstStyle/>
            <a:p>
              <a:pPr algn="l" rtl="0">
                <a:defRPr sz="1000"/>
              </a:pPr>
              <a:r>
                <a:rPr lang="en-GB" sz="800" b="0" i="0" u="none" strike="noStrike" baseline="0">
                  <a:solidFill>
                    <a:srgbClr val="000000"/>
                  </a:solidFill>
                  <a:latin typeface="Segoe UI"/>
                  <a:cs typeface="Segoe UI"/>
                </a:rPr>
                <a:t>Devices / Config</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123825</xdr:colOff>
          <xdr:row>3</xdr:row>
          <xdr:rowOff>123825</xdr:rowOff>
        </xdr:from>
        <xdr:to>
          <xdr:col>0</xdr:col>
          <xdr:colOff>333375</xdr:colOff>
          <xdr:row>8</xdr:row>
          <xdr:rowOff>133350</xdr:rowOff>
        </xdr:to>
        <xdr:sp macro="" textlink="">
          <xdr:nvSpPr>
            <xdr:cNvPr id="24580" name="ListBox1" hidden="1">
              <a:extLst>
                <a:ext uri="{63B3BB69-23CF-44E3-9099-C40C66FF867C}">
                  <a14:compatExt spid="_x0000_s245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17</xdr:col>
          <xdr:colOff>419100</xdr:colOff>
          <xdr:row>2</xdr:row>
          <xdr:rowOff>66675</xdr:rowOff>
        </xdr:from>
        <xdr:to>
          <xdr:col>19</xdr:col>
          <xdr:colOff>104775</xdr:colOff>
          <xdr:row>4</xdr:row>
          <xdr:rowOff>28575</xdr:rowOff>
        </xdr:to>
        <xdr:sp macro="" textlink="">
          <xdr:nvSpPr>
            <xdr:cNvPr id="24581" name="Button 5" hidden="1">
              <a:extLst>
                <a:ext uri="{63B3BB69-23CF-44E3-9099-C40C66FF867C}">
                  <a14:compatExt spid="_x0000_s2458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GB" sz="1100" b="0" i="0" u="none" strike="noStrike" baseline="0">
                  <a:solidFill>
                    <a:srgbClr val="000000"/>
                  </a:solidFill>
                  <a:latin typeface="Calibri"/>
                  <a:cs typeface="Calibri"/>
                </a:rPr>
                <a:t>Refresh</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35</xdr:col>
      <xdr:colOff>143001</xdr:colOff>
      <xdr:row>179</xdr:row>
      <xdr:rowOff>27709</xdr:rowOff>
    </xdr:from>
    <xdr:to>
      <xdr:col>44</xdr:col>
      <xdr:colOff>274619</xdr:colOff>
      <xdr:row>199</xdr:row>
      <xdr:rowOff>69272</xdr:rowOff>
    </xdr:to>
    <xdr:graphicFrame macro="">
      <xdr:nvGraphicFramePr>
        <xdr:cNvPr id="2" name="Chart 1">
          <a:extLst>
            <a:ext uri="{FF2B5EF4-FFF2-40B4-BE49-F238E27FC236}">
              <a16:creationId xmlns=""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563880</xdr:colOff>
      <xdr:row>190</xdr:row>
      <xdr:rowOff>29686</xdr:rowOff>
    </xdr:from>
    <xdr:to>
      <xdr:col>32</xdr:col>
      <xdr:colOff>472440</xdr:colOff>
      <xdr:row>208</xdr:row>
      <xdr:rowOff>152400</xdr:rowOff>
    </xdr:to>
    <xdr:graphicFrame macro="">
      <xdr:nvGraphicFramePr>
        <xdr:cNvPr id="3" name="Chart 2">
          <a:extLst>
            <a:ext uri="{FF2B5EF4-FFF2-40B4-BE49-F238E27FC236}">
              <a16:creationId xmlns=""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46</xdr:col>
      <xdr:colOff>498764</xdr:colOff>
      <xdr:row>179</xdr:row>
      <xdr:rowOff>27708</xdr:rowOff>
    </xdr:from>
    <xdr:to>
      <xdr:col>56</xdr:col>
      <xdr:colOff>103910</xdr:colOff>
      <xdr:row>199</xdr:row>
      <xdr:rowOff>87086</xdr:rowOff>
    </xdr:to>
    <xdr:graphicFrame macro="">
      <xdr:nvGraphicFramePr>
        <xdr:cNvPr id="4" name="Chart 3">
          <a:extLst>
            <a:ext uri="{FF2B5EF4-FFF2-40B4-BE49-F238E27FC236}">
              <a16:creationId xmlns="" xmlns:a16="http://schemas.microsoft.com/office/drawing/2014/main"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35</xdr:col>
      <xdr:colOff>143001</xdr:colOff>
      <xdr:row>179</xdr:row>
      <xdr:rowOff>27709</xdr:rowOff>
    </xdr:from>
    <xdr:to>
      <xdr:col>44</xdr:col>
      <xdr:colOff>274619</xdr:colOff>
      <xdr:row>199</xdr:row>
      <xdr:rowOff>69272</xdr:rowOff>
    </xdr:to>
    <xdr:graphicFrame macro="">
      <xdr:nvGraphicFramePr>
        <xdr:cNvPr id="5" name="Chart 4">
          <a:extLst>
            <a:ext uri="{FF2B5EF4-FFF2-40B4-BE49-F238E27FC236}">
              <a16:creationId xmlns:a16="http://schemas.microsoft.com/office/drawing/2014/main" xmlns=""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563880</xdr:colOff>
      <xdr:row>190</xdr:row>
      <xdr:rowOff>29686</xdr:rowOff>
    </xdr:from>
    <xdr:to>
      <xdr:col>32</xdr:col>
      <xdr:colOff>472440</xdr:colOff>
      <xdr:row>208</xdr:row>
      <xdr:rowOff>152400</xdr:rowOff>
    </xdr:to>
    <xdr:graphicFrame macro="">
      <xdr:nvGraphicFramePr>
        <xdr:cNvPr id="6" name="Chart 5">
          <a:extLst>
            <a:ext uri="{FF2B5EF4-FFF2-40B4-BE49-F238E27FC236}">
              <a16:creationId xmlns:a16="http://schemas.microsoft.com/office/drawing/2014/main" xmlns=""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46</xdr:col>
      <xdr:colOff>498764</xdr:colOff>
      <xdr:row>179</xdr:row>
      <xdr:rowOff>27708</xdr:rowOff>
    </xdr:from>
    <xdr:to>
      <xdr:col>56</xdr:col>
      <xdr:colOff>103910</xdr:colOff>
      <xdr:row>199</xdr:row>
      <xdr:rowOff>87086</xdr:rowOff>
    </xdr:to>
    <xdr:graphicFrame macro="">
      <xdr:nvGraphicFramePr>
        <xdr:cNvPr id="7" name="Chart 6">
          <a:extLst>
            <a:ext uri="{FF2B5EF4-FFF2-40B4-BE49-F238E27FC236}">
              <a16:creationId xmlns:a16="http://schemas.microsoft.com/office/drawing/2014/main" xmlns=""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37139</xdr:colOff>
      <xdr:row>0</xdr:row>
      <xdr:rowOff>24973</xdr:rowOff>
    </xdr:from>
    <xdr:ext cx="1641347" cy="264560"/>
    <xdr:sp macro="" textlink="">
      <xdr:nvSpPr>
        <xdr:cNvPr id="2" name="TextBox 1">
          <a:extLst>
            <a:ext uri="{FF2B5EF4-FFF2-40B4-BE49-F238E27FC236}">
              <a16:creationId xmlns="" xmlns:a16="http://schemas.microsoft.com/office/drawing/2014/main" id="{00000000-0008-0000-0800-000002000000}"/>
            </a:ext>
          </a:extLst>
        </xdr:cNvPr>
        <xdr:cNvSpPr txBox="1"/>
      </xdr:nvSpPr>
      <xdr:spPr>
        <a:xfrm>
          <a:off x="37139" y="24973"/>
          <a:ext cx="164134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u="sng"/>
            <a:t>Current Hardware Status</a:t>
          </a:r>
          <a:endParaRPr lang="ko-KR" altLang="en-US" sz="1100" b="1" u="sng"/>
        </a:p>
      </xdr:txBody>
    </xdr:sp>
    <xdr:clientData/>
  </xdr:oneCellAnchor>
  <xdr:oneCellAnchor>
    <xdr:from>
      <xdr:col>0</xdr:col>
      <xdr:colOff>52388</xdr:colOff>
      <xdr:row>0</xdr:row>
      <xdr:rowOff>0</xdr:rowOff>
    </xdr:from>
    <xdr:ext cx="184731" cy="264560"/>
    <xdr:sp macro="" textlink="">
      <xdr:nvSpPr>
        <xdr:cNvPr id="3" name="TextBox 2">
          <a:extLst>
            <a:ext uri="{FF2B5EF4-FFF2-40B4-BE49-F238E27FC236}">
              <a16:creationId xmlns="" xmlns:a16="http://schemas.microsoft.com/office/drawing/2014/main" id="{00000000-0008-0000-0800-000003000000}"/>
            </a:ext>
          </a:extLst>
        </xdr:cNvPr>
        <xdr:cNvSpPr txBox="1"/>
      </xdr:nvSpPr>
      <xdr:spPr>
        <a:xfrm>
          <a:off x="52388"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oneCellAnchor>
    <xdr:from>
      <xdr:col>0</xdr:col>
      <xdr:colOff>52388</xdr:colOff>
      <xdr:row>0</xdr:row>
      <xdr:rowOff>0</xdr:rowOff>
    </xdr:from>
    <xdr:ext cx="184731" cy="264560"/>
    <xdr:sp macro="" textlink="">
      <xdr:nvSpPr>
        <xdr:cNvPr id="4" name="TextBox 3">
          <a:extLst>
            <a:ext uri="{FF2B5EF4-FFF2-40B4-BE49-F238E27FC236}">
              <a16:creationId xmlns="" xmlns:a16="http://schemas.microsoft.com/office/drawing/2014/main" id="{00000000-0008-0000-0800-000004000000}"/>
            </a:ext>
          </a:extLst>
        </xdr:cNvPr>
        <xdr:cNvSpPr txBox="1"/>
      </xdr:nvSpPr>
      <xdr:spPr>
        <a:xfrm>
          <a:off x="52388"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oneCellAnchor>
    <xdr:from>
      <xdr:col>0</xdr:col>
      <xdr:colOff>52388</xdr:colOff>
      <xdr:row>0</xdr:row>
      <xdr:rowOff>0</xdr:rowOff>
    </xdr:from>
    <xdr:ext cx="184731" cy="264560"/>
    <xdr:sp macro="" textlink="">
      <xdr:nvSpPr>
        <xdr:cNvPr id="5" name="TextBox 4">
          <a:extLst>
            <a:ext uri="{FF2B5EF4-FFF2-40B4-BE49-F238E27FC236}">
              <a16:creationId xmlns="" xmlns:a16="http://schemas.microsoft.com/office/drawing/2014/main" id="{00000000-0008-0000-0800-000005000000}"/>
            </a:ext>
          </a:extLst>
        </xdr:cNvPr>
        <xdr:cNvSpPr txBox="1"/>
      </xdr:nvSpPr>
      <xdr:spPr>
        <a:xfrm>
          <a:off x="52388"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oneCellAnchor>
    <xdr:from>
      <xdr:col>0</xdr:col>
      <xdr:colOff>52388</xdr:colOff>
      <xdr:row>0</xdr:row>
      <xdr:rowOff>0</xdr:rowOff>
    </xdr:from>
    <xdr:ext cx="184731" cy="264560"/>
    <xdr:sp macro="" textlink="">
      <xdr:nvSpPr>
        <xdr:cNvPr id="6" name="TextBox 5">
          <a:extLst>
            <a:ext uri="{FF2B5EF4-FFF2-40B4-BE49-F238E27FC236}">
              <a16:creationId xmlns="" xmlns:a16="http://schemas.microsoft.com/office/drawing/2014/main" id="{00000000-0008-0000-0800-000006000000}"/>
            </a:ext>
          </a:extLst>
        </xdr:cNvPr>
        <xdr:cNvSpPr txBox="1"/>
      </xdr:nvSpPr>
      <xdr:spPr>
        <a:xfrm>
          <a:off x="52388"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twoCellAnchor editAs="oneCell">
    <xdr:from>
      <xdr:col>22</xdr:col>
      <xdr:colOff>1</xdr:colOff>
      <xdr:row>20</xdr:row>
      <xdr:rowOff>1</xdr:rowOff>
    </xdr:from>
    <xdr:to>
      <xdr:col>25</xdr:col>
      <xdr:colOff>2605037</xdr:colOff>
      <xdr:row>24</xdr:row>
      <xdr:rowOff>428174</xdr:rowOff>
    </xdr:to>
    <xdr:pic>
      <xdr:nvPicPr>
        <xdr:cNvPr id="7" name="Picture 6">
          <a:extLst>
            <a:ext uri="{FF2B5EF4-FFF2-40B4-BE49-F238E27FC236}">
              <a16:creationId xmlns="" xmlns:a16="http://schemas.microsoft.com/office/drawing/2014/main" id="{00000000-0008-0000-0800-000007000000}"/>
            </a:ext>
          </a:extLst>
        </xdr:cNvPr>
        <xdr:cNvPicPr>
          <a:picLocks noChangeAspect="1"/>
        </xdr:cNvPicPr>
      </xdr:nvPicPr>
      <xdr:blipFill>
        <a:blip xmlns:r="http://schemas.openxmlformats.org/officeDocument/2006/relationships" r:embed="rId1"/>
        <a:stretch>
          <a:fillRect/>
        </a:stretch>
      </xdr:blipFill>
      <xdr:spPr>
        <a:xfrm>
          <a:off x="15782926" y="16592551"/>
          <a:ext cx="4405261" cy="2466523"/>
        </a:xfrm>
        <a:prstGeom prst="rect">
          <a:avLst/>
        </a:prstGeom>
      </xdr:spPr>
    </xdr:pic>
    <xdr:clientData/>
  </xdr:twoCellAnchor>
  <xdr:twoCellAnchor editAs="oneCell">
    <xdr:from>
      <xdr:col>26</xdr:col>
      <xdr:colOff>0</xdr:colOff>
      <xdr:row>20</xdr:row>
      <xdr:rowOff>0</xdr:rowOff>
    </xdr:from>
    <xdr:to>
      <xdr:col>35</xdr:col>
      <xdr:colOff>272765</xdr:colOff>
      <xdr:row>20</xdr:row>
      <xdr:rowOff>852501</xdr:rowOff>
    </xdr:to>
    <xdr:pic>
      <xdr:nvPicPr>
        <xdr:cNvPr id="8" name="Picture 7">
          <a:extLst>
            <a:ext uri="{FF2B5EF4-FFF2-40B4-BE49-F238E27FC236}">
              <a16:creationId xmlns="" xmlns:a16="http://schemas.microsoft.com/office/drawing/2014/main" id="{00000000-0008-0000-0800-000008000000}"/>
            </a:ext>
          </a:extLst>
        </xdr:cNvPr>
        <xdr:cNvPicPr>
          <a:picLocks noChangeAspect="1"/>
        </xdr:cNvPicPr>
      </xdr:nvPicPr>
      <xdr:blipFill>
        <a:blip xmlns:r="http://schemas.openxmlformats.org/officeDocument/2006/relationships" r:embed="rId2"/>
        <a:stretch>
          <a:fillRect/>
        </a:stretch>
      </xdr:blipFill>
      <xdr:spPr>
        <a:xfrm>
          <a:off x="20421600" y="16592550"/>
          <a:ext cx="5673440" cy="85250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B:\ATK%20Data\ST%20MDG%20Consolidated_Device_Tester_Matrix_2018Sept03_update.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 PC"/>
      <sheetName val="ATP_HP93K"/>
      <sheetName val="Summary"/>
      <sheetName val="ATP_T2K Matrix"/>
      <sheetName val="ATP_J750"/>
      <sheetName val="ATP_MAGNUM"/>
      <sheetName val="change logs"/>
      <sheetName val="ATP_J750_nonATK"/>
      <sheetName val="HW_Transfer_Status"/>
    </sheetNames>
    <sheetDataSet>
      <sheetData sheetId="0"/>
      <sheetData sheetId="1">
        <row r="174">
          <cell r="AN174" t="str">
            <v>PASS</v>
          </cell>
          <cell r="AO174" t="str">
            <v>PASS ATK</v>
          </cell>
          <cell r="AP174" t="str">
            <v>With Site Fail</v>
          </cell>
          <cell r="AQ174" t="str">
            <v>Fail on Qual</v>
          </cell>
          <cell r="AR174" t="str">
            <v>Not Configured</v>
          </cell>
          <cell r="AS174" t="str">
            <v>No Pgm 
(DD Pins)</v>
          </cell>
          <cell r="AT174" t="str">
            <v>Low Yield</v>
          </cell>
          <cell r="AU174" t="str">
            <v>For Qual</v>
          </cell>
          <cell r="AZ174" t="str">
            <v>PASS</v>
          </cell>
          <cell r="BA174" t="str">
            <v>PASS ATK</v>
          </cell>
          <cell r="BB174" t="str">
            <v>With Site Fail</v>
          </cell>
          <cell r="BC174" t="str">
            <v>Fail on Qual</v>
          </cell>
          <cell r="BD174" t="str">
            <v>Not Configured</v>
          </cell>
          <cell r="BE174" t="str">
            <v>No Pgm 
(DD Pins)</v>
          </cell>
          <cell r="BF174" t="str">
            <v>Low Yield</v>
          </cell>
          <cell r="BG174" t="str">
            <v>For Qual</v>
          </cell>
        </row>
        <row r="175">
          <cell r="AN175">
            <v>0.96899224806201545</v>
          </cell>
          <cell r="AO175">
            <v>0</v>
          </cell>
          <cell r="AP175">
            <v>0</v>
          </cell>
          <cell r="AQ175">
            <v>0</v>
          </cell>
          <cell r="AR175">
            <v>0</v>
          </cell>
          <cell r="AS175">
            <v>0</v>
          </cell>
          <cell r="AT175">
            <v>0</v>
          </cell>
          <cell r="AU175">
            <v>3.1007751937984496E-2</v>
          </cell>
          <cell r="AZ175">
            <v>0.32203389830508472</v>
          </cell>
          <cell r="BA175">
            <v>0</v>
          </cell>
          <cell r="BB175">
            <v>0</v>
          </cell>
          <cell r="BC175">
            <v>0</v>
          </cell>
          <cell r="BD175">
            <v>0</v>
          </cell>
          <cell r="BE175">
            <v>8.4745762711864403E-2</v>
          </cell>
          <cell r="BF175">
            <v>0</v>
          </cell>
          <cell r="BG175">
            <v>0.59322033898305082</v>
          </cell>
        </row>
        <row r="184">
          <cell r="E184" t="str">
            <v>Status</v>
          </cell>
          <cell r="F184">
            <v>0</v>
          </cell>
          <cell r="G184" t="str">
            <v xml:space="preserve">HP-008
</v>
          </cell>
          <cell r="H184" t="str">
            <v xml:space="preserve">HP-015
</v>
          </cell>
          <cell r="I184" t="str">
            <v>HP-024</v>
          </cell>
          <cell r="J184" t="str">
            <v>HP-007</v>
          </cell>
          <cell r="K184" t="str">
            <v>HP-016</v>
          </cell>
          <cell r="L184" t="str">
            <v>HP-022</v>
          </cell>
          <cell r="M184" t="str">
            <v>HP-012</v>
          </cell>
          <cell r="N184" t="str">
            <v>HP-014</v>
          </cell>
          <cell r="O184">
            <v>0</v>
          </cell>
          <cell r="P184" t="str">
            <v>HP-017</v>
          </cell>
          <cell r="Q184" t="str">
            <v>HP-019</v>
          </cell>
          <cell r="R184" t="str">
            <v>HP-023</v>
          </cell>
          <cell r="S184" t="str">
            <v>HP-009</v>
          </cell>
          <cell r="T184">
            <v>0</v>
          </cell>
          <cell r="U184" t="str">
            <v>HP-021</v>
          </cell>
          <cell r="V184">
            <v>0</v>
          </cell>
          <cell r="W184" t="str">
            <v>HP-011</v>
          </cell>
          <cell r="X184" t="str">
            <v>HP-018</v>
          </cell>
          <cell r="Y184" t="str">
            <v>HP-013 
(Small TH)</v>
          </cell>
          <cell r="Z184">
            <v>0</v>
          </cell>
          <cell r="AA184" t="str">
            <v xml:space="preserve">HP-020 
(PS800)
</v>
          </cell>
          <cell r="AB184" t="str">
            <v xml:space="preserve">HP-025
(PS800)
</v>
          </cell>
          <cell r="AC184" t="str">
            <v xml:space="preserve">HP-026 
(PS800)
</v>
          </cell>
          <cell r="AD184" t="str">
            <v xml:space="preserve">HP-027
(PS800)
</v>
          </cell>
          <cell r="AE184" t="str">
            <v xml:space="preserve">HP-028
(PS800)
</v>
          </cell>
          <cell r="AF184" t="str">
            <v xml:space="preserve">HP-030
(PS800)
</v>
          </cell>
          <cell r="AG184" t="str">
            <v xml:space="preserve">HP-031
(PS800)
</v>
          </cell>
          <cell r="AH184" t="str">
            <v>HP-032
(PS800)</v>
          </cell>
        </row>
        <row r="185">
          <cell r="E185">
            <v>0</v>
          </cell>
          <cell r="F185">
            <v>0</v>
          </cell>
          <cell r="G185">
            <v>0</v>
          </cell>
          <cell r="H185">
            <v>0</v>
          </cell>
          <cell r="I185">
            <v>0</v>
          </cell>
          <cell r="J185">
            <v>8.6206896551724137E-3</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row>
        <row r="186">
          <cell r="E186">
            <v>0</v>
          </cell>
          <cell r="G186">
            <v>0</v>
          </cell>
          <cell r="H186">
            <v>0</v>
          </cell>
          <cell r="I186">
            <v>0</v>
          </cell>
          <cell r="J186">
            <v>0</v>
          </cell>
          <cell r="K186">
            <v>0</v>
          </cell>
          <cell r="L186">
            <v>9.9009900990099011E-3</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row>
        <row r="187">
          <cell r="E187">
            <v>0</v>
          </cell>
          <cell r="F187">
            <v>0</v>
          </cell>
          <cell r="G187">
            <v>0.86868686868686873</v>
          </cell>
          <cell r="H187">
            <v>0.83809523809523812</v>
          </cell>
          <cell r="I187">
            <v>0.82300884955752207</v>
          </cell>
          <cell r="J187">
            <v>0.89655172413793105</v>
          </cell>
          <cell r="K187">
            <v>0.875</v>
          </cell>
          <cell r="L187">
            <v>0.86138613861386137</v>
          </cell>
          <cell r="M187">
            <v>0.86407766990291257</v>
          </cell>
          <cell r="N187">
            <v>0.89090909090909087</v>
          </cell>
          <cell r="O187">
            <v>0</v>
          </cell>
          <cell r="P187">
            <v>0.72</v>
          </cell>
          <cell r="Q187">
            <v>0.69747899159663862</v>
          </cell>
          <cell r="R187">
            <v>0.70161290322580649</v>
          </cell>
          <cell r="S187">
            <v>0.73728813559322037</v>
          </cell>
          <cell r="T187">
            <v>0</v>
          </cell>
          <cell r="U187">
            <v>0.58260869565217388</v>
          </cell>
          <cell r="V187">
            <v>0</v>
          </cell>
          <cell r="W187">
            <v>0.34090909090909088</v>
          </cell>
          <cell r="X187">
            <v>0.33333333333333331</v>
          </cell>
          <cell r="Y187">
            <v>0.35714285714285715</v>
          </cell>
          <cell r="Z187">
            <v>0</v>
          </cell>
          <cell r="AA187">
            <v>0.50793650793650791</v>
          </cell>
          <cell r="AB187">
            <v>0.56000000000000005</v>
          </cell>
          <cell r="AC187">
            <v>0.71532846715328469</v>
          </cell>
          <cell r="AD187">
            <v>0.60317460317460314</v>
          </cell>
          <cell r="AE187">
            <v>0.64748201438848918</v>
          </cell>
          <cell r="AF187">
            <v>0.62686567164179108</v>
          </cell>
          <cell r="AG187">
            <v>0.62015503875968991</v>
          </cell>
          <cell r="AH187">
            <v>0.68055555555555558</v>
          </cell>
        </row>
        <row r="188">
          <cell r="E188">
            <v>0</v>
          </cell>
          <cell r="G188">
            <v>0</v>
          </cell>
          <cell r="H188">
            <v>0</v>
          </cell>
          <cell r="I188">
            <v>0</v>
          </cell>
          <cell r="J188">
            <v>0</v>
          </cell>
          <cell r="K188">
            <v>0</v>
          </cell>
          <cell r="L188">
            <v>0</v>
          </cell>
          <cell r="M188">
            <v>0</v>
          </cell>
          <cell r="N188">
            <v>0</v>
          </cell>
          <cell r="O188">
            <v>0</v>
          </cell>
          <cell r="P188">
            <v>0</v>
          </cell>
          <cell r="Q188">
            <v>0</v>
          </cell>
          <cell r="R188">
            <v>8.0645161290322578E-3</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row>
        <row r="189">
          <cell r="E189">
            <v>0</v>
          </cell>
          <cell r="F189">
            <v>0</v>
          </cell>
          <cell r="G189">
            <v>4.0404040404040407E-2</v>
          </cell>
          <cell r="H189">
            <v>7.6190476190476197E-2</v>
          </cell>
          <cell r="I189">
            <v>9.7345132743362831E-2</v>
          </cell>
          <cell r="J189">
            <v>8.6206896551724137E-3</v>
          </cell>
          <cell r="K189">
            <v>0</v>
          </cell>
          <cell r="L189">
            <v>2.9702970297029702E-2</v>
          </cell>
          <cell r="M189">
            <v>2.9126213592233011E-2</v>
          </cell>
          <cell r="N189">
            <v>1.8181818181818181E-2</v>
          </cell>
          <cell r="O189">
            <v>0</v>
          </cell>
          <cell r="P189">
            <v>6.4000000000000001E-2</v>
          </cell>
          <cell r="Q189">
            <v>1.680672268907563E-2</v>
          </cell>
          <cell r="R189">
            <v>2.4193548387096774E-2</v>
          </cell>
          <cell r="S189">
            <v>8.4745762711864406E-3</v>
          </cell>
          <cell r="T189">
            <v>0</v>
          </cell>
          <cell r="U189">
            <v>4.3478260869565216E-2</v>
          </cell>
          <cell r="V189">
            <v>0</v>
          </cell>
          <cell r="W189">
            <v>7.575757575757576E-3</v>
          </cell>
          <cell r="X189">
            <v>1.5151515151515152E-2</v>
          </cell>
          <cell r="Y189">
            <v>1.4285714285714285E-2</v>
          </cell>
          <cell r="Z189">
            <v>0</v>
          </cell>
          <cell r="AA189">
            <v>0.14285714285714285</v>
          </cell>
          <cell r="AB189">
            <v>0.16800000000000001</v>
          </cell>
          <cell r="AC189">
            <v>0.11678832116788321</v>
          </cell>
          <cell r="AD189">
            <v>0.11904761904761904</v>
          </cell>
          <cell r="AE189">
            <v>9.3525179856115109E-2</v>
          </cell>
          <cell r="AF189">
            <v>8.9552238805970144E-2</v>
          </cell>
          <cell r="AG189">
            <v>0.10852713178294573</v>
          </cell>
          <cell r="AH189">
            <v>7.6388888888888895E-2</v>
          </cell>
        </row>
        <row r="190">
          <cell r="E190">
            <v>0</v>
          </cell>
          <cell r="G190">
            <v>9.0909090909090912E-2</v>
          </cell>
          <cell r="H190">
            <v>8.5714285714285715E-2</v>
          </cell>
          <cell r="I190">
            <v>7.9646017699115043E-2</v>
          </cell>
          <cell r="J190">
            <v>8.6206896551724144E-2</v>
          </cell>
          <cell r="K190">
            <v>0.125</v>
          </cell>
          <cell r="L190">
            <v>9.9009900990099015E-2</v>
          </cell>
          <cell r="M190">
            <v>0.10679611650485436</v>
          </cell>
          <cell r="N190">
            <v>9.0909090909090912E-2</v>
          </cell>
          <cell r="O190">
            <v>0</v>
          </cell>
          <cell r="P190">
            <v>0.216</v>
          </cell>
          <cell r="Q190">
            <v>0.2857142857142857</v>
          </cell>
          <cell r="R190">
            <v>0.2661290322580645</v>
          </cell>
          <cell r="S190">
            <v>0.25423728813559321</v>
          </cell>
          <cell r="T190">
            <v>0</v>
          </cell>
          <cell r="U190">
            <v>0.37391304347826088</v>
          </cell>
          <cell r="V190">
            <v>0</v>
          </cell>
          <cell r="W190">
            <v>0.65151515151515149</v>
          </cell>
          <cell r="X190">
            <v>0.65151515151515149</v>
          </cell>
          <cell r="Y190">
            <v>0.62857142857142856</v>
          </cell>
          <cell r="Z190">
            <v>0</v>
          </cell>
          <cell r="AA190">
            <v>0.26190476190476192</v>
          </cell>
          <cell r="AB190">
            <v>0.2</v>
          </cell>
          <cell r="AC190">
            <v>0.10218978102189781</v>
          </cell>
          <cell r="AD190">
            <v>0.20634920634920634</v>
          </cell>
          <cell r="AE190">
            <v>0.19424460431654678</v>
          </cell>
          <cell r="AF190">
            <v>0.21641791044776118</v>
          </cell>
          <cell r="AG190">
            <v>0.20155038759689922</v>
          </cell>
          <cell r="AH190">
            <v>0.18055555555555555</v>
          </cell>
        </row>
        <row r="191">
          <cell r="E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7.1428571428571425E-2</v>
          </cell>
          <cell r="AB191">
            <v>7.1999999999999995E-2</v>
          </cell>
          <cell r="AC191">
            <v>6.569343065693431E-2</v>
          </cell>
          <cell r="AD191">
            <v>7.1428571428571425E-2</v>
          </cell>
          <cell r="AE191">
            <v>6.4748201438848921E-2</v>
          </cell>
          <cell r="AF191">
            <v>6.7164179104477612E-2</v>
          </cell>
          <cell r="AG191">
            <v>6.9767441860465115E-2</v>
          </cell>
          <cell r="AH191">
            <v>6.25E-2</v>
          </cell>
        </row>
      </sheetData>
      <sheetData sheetId="2"/>
      <sheetData sheetId="3"/>
      <sheetData sheetId="4"/>
      <sheetData sheetId="5"/>
      <sheetData sheetId="6"/>
      <sheetData sheetId="7"/>
      <sheetData sheetId="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vmlDrawing" Target="../drawings/vmlDrawing1.vml"/><Relationship Id="rId7" Type="http://schemas.openxmlformats.org/officeDocument/2006/relationships/ctrlProp" Target="../ctrlProps/ctrlProp2.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1.xml"/><Relationship Id="rId5" Type="http://schemas.openxmlformats.org/officeDocument/2006/relationships/image" Target="../media/image1.emf"/><Relationship Id="rId4" Type="http://schemas.openxmlformats.org/officeDocument/2006/relationships/control" Target="../activeX/activeX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FFFF00"/>
  </sheetPr>
  <dimension ref="A1:Z100"/>
  <sheetViews>
    <sheetView showGridLines="0" zoomScale="71" zoomScaleNormal="71" workbookViewId="0">
      <selection activeCell="D21" sqref="D21"/>
    </sheetView>
  </sheetViews>
  <sheetFormatPr defaultRowHeight="15"/>
  <cols>
    <col min="3" max="3" width="10.140625" bestFit="1" customWidth="1"/>
    <col min="4" max="4" width="10.42578125" bestFit="1" customWidth="1"/>
    <col min="5" max="5" width="9.42578125" bestFit="1" customWidth="1"/>
    <col min="6" max="6" width="9.5703125" bestFit="1" customWidth="1"/>
    <col min="7" max="11" width="9.140625" bestFit="1" customWidth="1"/>
    <col min="12" max="12" width="10.42578125" bestFit="1" customWidth="1"/>
    <col min="13" max="13" width="10.140625" bestFit="1" customWidth="1"/>
    <col min="14" max="17" width="7.140625" bestFit="1" customWidth="1"/>
  </cols>
  <sheetData>
    <row r="1" spans="1:26">
      <c r="A1" s="1303">
        <f>COUNTA(E5:Z5)</f>
        <v>2</v>
      </c>
      <c r="B1" s="1303">
        <f>MAX(E1:F1)</f>
        <v>5</v>
      </c>
      <c r="C1" s="1258" t="s">
        <v>1093</v>
      </c>
      <c r="D1" s="1261" t="s">
        <v>1095</v>
      </c>
      <c r="E1" s="1303">
        <f>COUNTA(E6:E100)</f>
        <v>0</v>
      </c>
      <c r="F1" s="1303">
        <f>COUNTA(F6:F100)</f>
        <v>5</v>
      </c>
      <c r="G1" s="1303"/>
      <c r="H1" s="1303"/>
      <c r="I1" s="1303"/>
      <c r="J1" s="1303"/>
      <c r="K1" s="1303"/>
    </row>
    <row r="2" spans="1:26">
      <c r="C2" s="1259" t="s">
        <v>1094</v>
      </c>
      <c r="D2" s="1260" t="s">
        <v>5</v>
      </c>
    </row>
    <row r="4" spans="1:26">
      <c r="B4" s="1257"/>
      <c r="C4" s="1257" t="s">
        <v>1096</v>
      </c>
      <c r="D4" s="1286" t="s">
        <v>659</v>
      </c>
      <c r="E4" s="1286"/>
      <c r="F4" s="1286"/>
      <c r="G4" s="1291"/>
      <c r="H4" s="1291"/>
      <c r="I4" s="1291"/>
      <c r="J4" s="1291"/>
      <c r="K4" s="1291"/>
      <c r="L4" s="1291"/>
      <c r="M4" s="1291"/>
      <c r="N4" s="1291"/>
      <c r="O4" s="1291"/>
      <c r="P4" s="1291"/>
      <c r="Q4" s="1291"/>
      <c r="R4" s="1291"/>
      <c r="S4" s="1291"/>
      <c r="T4" s="1291"/>
      <c r="U4" s="1291"/>
      <c r="V4" s="1291"/>
      <c r="W4" s="1291"/>
      <c r="X4" s="1291"/>
      <c r="Y4" s="1291"/>
      <c r="Z4" s="1291"/>
    </row>
    <row r="5" spans="1:26">
      <c r="B5" s="1257"/>
      <c r="C5" s="1285" t="s">
        <v>148</v>
      </c>
      <c r="D5" s="1287"/>
      <c r="E5" s="1287" t="s">
        <v>267</v>
      </c>
      <c r="F5" s="1287" t="s">
        <v>264</v>
      </c>
      <c r="G5" s="1292"/>
      <c r="H5" s="1292"/>
      <c r="I5" s="1292"/>
      <c r="J5" s="1292"/>
      <c r="K5" s="1292"/>
      <c r="L5" s="1292"/>
      <c r="M5" s="1292"/>
      <c r="N5" s="1292"/>
      <c r="O5" s="1292"/>
      <c r="P5" s="1292"/>
      <c r="Q5" s="1292"/>
      <c r="R5" s="1292"/>
      <c r="S5" s="1292"/>
      <c r="T5" s="1291"/>
      <c r="U5" s="1291"/>
      <c r="V5" s="1291"/>
      <c r="W5" s="1291"/>
      <c r="X5" s="1291"/>
      <c r="Y5" s="1291"/>
      <c r="Z5" s="1291"/>
    </row>
    <row r="6" spans="1:26">
      <c r="B6" s="1257"/>
      <c r="C6" s="1285"/>
      <c r="D6" s="1287"/>
      <c r="E6" s="1287"/>
      <c r="F6" s="1289" t="s">
        <v>70</v>
      </c>
      <c r="G6" s="1292"/>
      <c r="H6" s="1292"/>
      <c r="I6" s="1292"/>
      <c r="J6" s="1292"/>
      <c r="K6" s="1292"/>
      <c r="L6" s="1292"/>
      <c r="M6" s="1292"/>
      <c r="N6" s="1292"/>
      <c r="O6" s="1292"/>
      <c r="P6" s="1292"/>
      <c r="Q6" s="1292"/>
      <c r="R6" s="1292"/>
      <c r="S6" s="1292"/>
      <c r="T6" s="1291"/>
      <c r="U6" s="1291"/>
      <c r="V6" s="1291"/>
      <c r="W6" s="1291"/>
      <c r="X6" s="1291"/>
      <c r="Y6" s="1291"/>
      <c r="Z6" s="1291"/>
    </row>
    <row r="7" spans="1:26">
      <c r="B7" s="1257"/>
      <c r="C7" s="1285"/>
      <c r="D7" s="1287"/>
      <c r="E7" s="1287"/>
      <c r="F7" s="1289" t="s">
        <v>72</v>
      </c>
      <c r="G7" s="1292"/>
      <c r="H7" s="1292"/>
      <c r="I7" s="1292"/>
      <c r="J7" s="1292"/>
      <c r="K7" s="1292"/>
      <c r="L7" s="1292"/>
      <c r="M7" s="1292"/>
      <c r="N7" s="1292"/>
      <c r="O7" s="1292"/>
      <c r="P7" s="1292"/>
      <c r="Q7" s="1292"/>
      <c r="R7" s="1292"/>
      <c r="S7" s="1292"/>
      <c r="T7" s="1291"/>
      <c r="U7" s="1291"/>
      <c r="V7" s="1291"/>
      <c r="W7" s="1291"/>
      <c r="X7" s="1291"/>
      <c r="Y7" s="1291"/>
      <c r="Z7" s="1291"/>
    </row>
    <row r="8" spans="1:26">
      <c r="B8" s="1257"/>
      <c r="C8" s="1285"/>
      <c r="D8" s="1287"/>
      <c r="E8" s="1287"/>
      <c r="F8" s="1290" t="s">
        <v>74</v>
      </c>
      <c r="G8" s="1292"/>
      <c r="H8" s="1292"/>
      <c r="I8" s="1292"/>
      <c r="J8" s="1292"/>
      <c r="K8" s="1292"/>
      <c r="L8" s="1292"/>
      <c r="M8" s="1292"/>
      <c r="N8" s="1292"/>
      <c r="O8" s="1292"/>
      <c r="P8" s="1292"/>
      <c r="Q8" s="1292"/>
      <c r="R8" s="1292"/>
      <c r="S8" s="1292"/>
      <c r="T8" s="1291"/>
      <c r="U8" s="1291"/>
      <c r="V8" s="1291"/>
      <c r="W8" s="1291"/>
      <c r="X8" s="1291"/>
      <c r="Y8" s="1291"/>
      <c r="Z8" s="1291"/>
    </row>
    <row r="9" spans="1:26">
      <c r="B9" s="1257"/>
      <c r="C9" s="1285"/>
      <c r="D9" s="1287"/>
      <c r="E9" s="1287"/>
      <c r="F9" s="1287"/>
      <c r="G9" s="1292"/>
      <c r="H9" s="1292"/>
      <c r="I9" s="1292"/>
      <c r="J9" s="1292"/>
      <c r="K9" s="1292"/>
      <c r="L9" s="1292"/>
      <c r="M9" s="1292"/>
      <c r="N9" s="1292"/>
      <c r="O9" s="1292"/>
      <c r="P9" s="1292"/>
      <c r="Q9" s="1292"/>
      <c r="R9" s="1292"/>
      <c r="S9" s="1292"/>
      <c r="T9" s="1291"/>
      <c r="U9" s="1291"/>
      <c r="V9" s="1291"/>
      <c r="W9" s="1291"/>
      <c r="X9" s="1291"/>
      <c r="Y9" s="1291"/>
      <c r="Z9" s="1291"/>
    </row>
    <row r="10" spans="1:26">
      <c r="B10" s="1257"/>
      <c r="C10" s="1285"/>
      <c r="D10" s="1287" t="s">
        <v>1097</v>
      </c>
      <c r="E10" s="1287"/>
      <c r="F10" s="1287"/>
      <c r="G10" s="1292"/>
      <c r="H10" s="1292"/>
      <c r="I10" s="1292"/>
      <c r="J10" s="1292"/>
      <c r="K10" s="1292"/>
      <c r="L10" s="1292"/>
      <c r="M10" s="1292"/>
      <c r="N10" s="1292"/>
      <c r="O10" s="1292"/>
      <c r="P10" s="1292"/>
      <c r="Q10" s="1292"/>
      <c r="R10" s="1292"/>
      <c r="S10" s="1292"/>
      <c r="T10" s="1291"/>
      <c r="U10" s="1291"/>
      <c r="V10" s="1291"/>
      <c r="W10" s="1291"/>
      <c r="X10" s="1291"/>
      <c r="Y10" s="1291"/>
      <c r="Z10" s="1291"/>
    </row>
    <row r="11" spans="1:26">
      <c r="B11" s="1257"/>
      <c r="C11" s="1285"/>
      <c r="D11" s="1288" t="s">
        <v>1093</v>
      </c>
      <c r="E11" s="1287"/>
      <c r="F11" s="1287"/>
      <c r="G11" s="1292"/>
      <c r="H11" s="1292"/>
      <c r="I11" s="1292"/>
      <c r="J11" s="1292"/>
      <c r="K11" s="1292"/>
      <c r="L11" s="1292"/>
      <c r="M11" s="1292"/>
      <c r="N11" s="1292"/>
      <c r="O11" s="1292"/>
      <c r="P11" s="1292"/>
      <c r="Q11" s="1292"/>
      <c r="R11" s="1292"/>
      <c r="S11" s="1292"/>
      <c r="T11" s="1291"/>
      <c r="U11" s="1291"/>
      <c r="V11" s="1291"/>
      <c r="W11" s="1291"/>
      <c r="X11" s="1291"/>
      <c r="Y11" s="1291"/>
      <c r="Z11" s="1291"/>
    </row>
    <row r="12" spans="1:26">
      <c r="B12" s="1257"/>
      <c r="C12" s="1285"/>
      <c r="D12" s="1289" t="s">
        <v>1098</v>
      </c>
      <c r="E12" s="1287"/>
      <c r="F12" s="1287">
        <v>2</v>
      </c>
      <c r="G12" s="1292"/>
      <c r="H12" s="1292"/>
      <c r="I12" s="1292"/>
      <c r="J12" s="1292"/>
      <c r="K12" s="1292"/>
      <c r="L12" s="1292"/>
      <c r="M12" s="1292"/>
      <c r="N12" s="1292"/>
      <c r="O12" s="1292"/>
      <c r="P12" s="1292"/>
      <c r="Q12" s="1292"/>
      <c r="R12" s="1292"/>
      <c r="S12" s="1292"/>
      <c r="T12" s="1291"/>
      <c r="U12" s="1291"/>
      <c r="V12" s="1291"/>
      <c r="W12" s="1291"/>
      <c r="X12" s="1291"/>
      <c r="Y12" s="1291"/>
      <c r="Z12" s="1291"/>
    </row>
    <row r="13" spans="1:26">
      <c r="B13" s="1257"/>
      <c r="C13" s="1285"/>
      <c r="D13" s="1290" t="s">
        <v>1095</v>
      </c>
      <c r="E13" s="1287"/>
      <c r="F13" s="1287">
        <v>1</v>
      </c>
      <c r="G13" s="1292"/>
      <c r="H13" s="1292"/>
      <c r="I13" s="1292"/>
      <c r="J13" s="1292"/>
      <c r="K13" s="1292"/>
      <c r="L13" s="1292"/>
      <c r="M13" s="1292"/>
      <c r="N13" s="1292"/>
      <c r="O13" s="1292"/>
      <c r="P13" s="1292"/>
      <c r="Q13" s="1292"/>
      <c r="R13" s="1292"/>
      <c r="S13" s="1292"/>
      <c r="T13" s="1291"/>
      <c r="U13" s="1291"/>
      <c r="V13" s="1291"/>
      <c r="W13" s="1291"/>
      <c r="X13" s="1291"/>
      <c r="Y13" s="1291"/>
      <c r="Z13" s="1291"/>
    </row>
    <row r="14" spans="1:26">
      <c r="B14" s="1257"/>
      <c r="C14" s="1285"/>
      <c r="D14" s="1262" t="s">
        <v>5</v>
      </c>
      <c r="E14" s="1287"/>
      <c r="F14" s="1287"/>
      <c r="G14" s="1292"/>
      <c r="H14" s="1292"/>
      <c r="I14" s="1292"/>
      <c r="J14" s="1292"/>
      <c r="K14" s="1292"/>
      <c r="L14" s="1292"/>
      <c r="M14" s="1292"/>
      <c r="N14" s="1292"/>
      <c r="O14" s="1292"/>
      <c r="P14" s="1292"/>
      <c r="Q14" s="1292"/>
      <c r="R14" s="1292"/>
      <c r="S14" s="1292"/>
      <c r="T14" s="1291"/>
      <c r="U14" s="1291"/>
      <c r="V14" s="1291"/>
      <c r="W14" s="1291"/>
      <c r="X14" s="1291"/>
      <c r="Y14" s="1291"/>
      <c r="Z14" s="1291"/>
    </row>
    <row r="15" spans="1:26">
      <c r="B15" s="1257"/>
      <c r="C15" s="1285"/>
      <c r="D15" s="1292"/>
      <c r="E15" s="1292"/>
      <c r="F15" s="1292"/>
      <c r="G15" s="1292"/>
      <c r="H15" s="1292"/>
      <c r="I15" s="1292"/>
      <c r="J15" s="1292"/>
      <c r="K15" s="1292"/>
      <c r="L15" s="1292"/>
      <c r="M15" s="1292"/>
      <c r="N15" s="1292"/>
      <c r="O15" s="1292"/>
      <c r="P15" s="1292"/>
      <c r="Q15" s="1292"/>
      <c r="R15" s="1292"/>
      <c r="S15" s="1292"/>
      <c r="T15" s="1291"/>
      <c r="U15" s="1291"/>
      <c r="V15" s="1291"/>
      <c r="W15" s="1291"/>
      <c r="X15" s="1291"/>
      <c r="Y15" s="1291"/>
      <c r="Z15" s="1291"/>
    </row>
    <row r="16" spans="1:26">
      <c r="B16" s="1257"/>
      <c r="C16" s="1285"/>
      <c r="D16" s="1292"/>
      <c r="E16" s="1292"/>
      <c r="F16" s="1292"/>
      <c r="G16" s="1292"/>
      <c r="H16" s="1292"/>
      <c r="I16" s="1292"/>
      <c r="J16" s="1292"/>
      <c r="K16" s="1292"/>
      <c r="L16" s="1292"/>
      <c r="M16" s="1292"/>
      <c r="N16" s="1292"/>
      <c r="O16" s="1292"/>
      <c r="P16" s="1292"/>
      <c r="Q16" s="1292"/>
      <c r="R16" s="1292"/>
      <c r="S16" s="1292"/>
      <c r="T16" s="1291"/>
      <c r="U16" s="1291"/>
      <c r="V16" s="1291"/>
      <c r="W16" s="1291"/>
      <c r="X16" s="1291"/>
      <c r="Y16" s="1291"/>
      <c r="Z16" s="1291"/>
    </row>
    <row r="17" spans="2:26">
      <c r="B17" s="1257"/>
      <c r="C17" s="1285"/>
      <c r="D17" s="1292"/>
      <c r="E17" s="1292"/>
      <c r="F17" s="1292"/>
      <c r="G17" s="1292"/>
      <c r="H17" s="1292"/>
      <c r="I17" s="1292"/>
      <c r="J17" s="1292"/>
      <c r="K17" s="1292"/>
      <c r="L17" s="1292"/>
      <c r="M17" s="1292"/>
      <c r="N17" s="1292"/>
      <c r="O17" s="1292"/>
      <c r="P17" s="1292"/>
      <c r="Q17" s="1292"/>
      <c r="R17" s="1292"/>
      <c r="S17" s="1292"/>
      <c r="T17" s="1291"/>
      <c r="U17" s="1291"/>
      <c r="V17" s="1291"/>
      <c r="W17" s="1291"/>
      <c r="X17" s="1291"/>
      <c r="Y17" s="1291"/>
      <c r="Z17" s="1291"/>
    </row>
    <row r="18" spans="2:26">
      <c r="B18" s="1257"/>
      <c r="C18" s="1285"/>
      <c r="D18" s="1292"/>
      <c r="E18" s="1292"/>
      <c r="F18" s="1292"/>
      <c r="G18" s="1292"/>
      <c r="H18" s="1292"/>
      <c r="I18" s="1292"/>
      <c r="J18" s="1292"/>
      <c r="K18" s="1292"/>
      <c r="L18" s="1292"/>
      <c r="M18" s="1292"/>
      <c r="N18" s="1292"/>
      <c r="O18" s="1292"/>
      <c r="P18" s="1292"/>
      <c r="Q18" s="1292"/>
      <c r="R18" s="1292"/>
      <c r="S18" s="1292"/>
      <c r="T18" s="1291"/>
      <c r="U18" s="1291"/>
      <c r="V18" s="1291"/>
      <c r="W18" s="1291"/>
      <c r="X18" s="1291"/>
      <c r="Y18" s="1291"/>
      <c r="Z18" s="1291"/>
    </row>
    <row r="19" spans="2:26">
      <c r="B19" s="1257"/>
      <c r="C19" s="1285"/>
      <c r="D19" s="1292"/>
      <c r="E19" s="1292"/>
      <c r="F19" s="1292"/>
      <c r="G19" s="1292"/>
      <c r="H19" s="1292"/>
      <c r="I19" s="1292"/>
      <c r="J19" s="1292"/>
      <c r="K19" s="1292"/>
      <c r="L19" s="1292"/>
      <c r="M19" s="1292"/>
      <c r="N19" s="1292"/>
      <c r="O19" s="1292"/>
      <c r="P19" s="1292"/>
      <c r="Q19" s="1292"/>
      <c r="R19" s="1292"/>
      <c r="S19" s="1292"/>
      <c r="T19" s="1291"/>
      <c r="U19" s="1291"/>
      <c r="V19" s="1291"/>
      <c r="W19" s="1291"/>
      <c r="X19" s="1291"/>
      <c r="Y19" s="1291"/>
      <c r="Z19" s="1291"/>
    </row>
    <row r="20" spans="2:26">
      <c r="B20" s="1257"/>
      <c r="C20" s="1285"/>
      <c r="D20" s="1292"/>
      <c r="E20" s="1292"/>
      <c r="F20" s="1292"/>
      <c r="G20" s="1292"/>
      <c r="H20" s="1292"/>
      <c r="I20" s="1292"/>
      <c r="J20" s="1292"/>
      <c r="K20" s="1292"/>
      <c r="L20" s="1292"/>
      <c r="M20" s="1292"/>
      <c r="N20" s="1292"/>
      <c r="O20" s="1292"/>
      <c r="P20" s="1292"/>
      <c r="Q20" s="1292"/>
      <c r="R20" s="1292"/>
      <c r="S20" s="1292"/>
      <c r="T20" s="1291"/>
      <c r="U20" s="1291"/>
      <c r="V20" s="1291"/>
      <c r="W20" s="1291"/>
      <c r="X20" s="1291"/>
      <c r="Y20" s="1291"/>
      <c r="Z20" s="1291"/>
    </row>
    <row r="21" spans="2:26">
      <c r="B21" s="1257"/>
      <c r="C21" s="1285"/>
      <c r="D21" s="1292"/>
      <c r="E21" s="1292"/>
      <c r="F21" s="1292"/>
      <c r="G21" s="1292"/>
      <c r="H21" s="1292"/>
      <c r="I21" s="1292"/>
      <c r="J21" s="1292"/>
      <c r="K21" s="1292"/>
      <c r="L21" s="1292"/>
      <c r="M21" s="1292"/>
      <c r="N21" s="1292"/>
      <c r="O21" s="1292"/>
      <c r="P21" s="1292"/>
      <c r="Q21" s="1292"/>
      <c r="R21" s="1292"/>
      <c r="S21" s="1292"/>
      <c r="T21" s="1291"/>
      <c r="U21" s="1291"/>
      <c r="V21" s="1291"/>
      <c r="W21" s="1291"/>
      <c r="X21" s="1291"/>
      <c r="Y21" s="1291"/>
      <c r="Z21" s="1291"/>
    </row>
    <row r="22" spans="2:26">
      <c r="B22" s="1257"/>
      <c r="C22" s="1285"/>
      <c r="D22" s="1292"/>
      <c r="E22" s="1292"/>
      <c r="F22" s="1292"/>
      <c r="G22" s="1292"/>
      <c r="H22" s="1292"/>
      <c r="I22" s="1292"/>
      <c r="J22" s="1292"/>
      <c r="K22" s="1292"/>
      <c r="L22" s="1292"/>
      <c r="M22" s="1292"/>
      <c r="N22" s="1292"/>
      <c r="O22" s="1292"/>
      <c r="P22" s="1292"/>
      <c r="Q22" s="1292"/>
      <c r="R22" s="1292"/>
      <c r="S22" s="1292"/>
      <c r="T22" s="1291"/>
      <c r="U22" s="1291"/>
      <c r="V22" s="1291"/>
      <c r="W22" s="1291"/>
      <c r="X22" s="1291"/>
      <c r="Y22" s="1291"/>
      <c r="Z22" s="1291"/>
    </row>
    <row r="23" spans="2:26">
      <c r="B23" s="1257"/>
      <c r="C23" s="1285"/>
      <c r="D23" s="1292"/>
      <c r="E23" s="1292"/>
      <c r="F23" s="1292"/>
      <c r="G23" s="1292"/>
      <c r="H23" s="1292"/>
      <c r="I23" s="1292"/>
      <c r="J23" s="1292"/>
      <c r="K23" s="1292"/>
      <c r="L23" s="1292"/>
      <c r="M23" s="1292"/>
      <c r="N23" s="1292"/>
      <c r="O23" s="1292"/>
      <c r="P23" s="1292"/>
      <c r="Q23" s="1292"/>
      <c r="R23" s="1292"/>
      <c r="S23" s="1292"/>
      <c r="T23" s="1291"/>
      <c r="U23" s="1291"/>
      <c r="V23" s="1291"/>
      <c r="W23" s="1291"/>
      <c r="X23" s="1291"/>
      <c r="Y23" s="1291"/>
      <c r="Z23" s="1291"/>
    </row>
    <row r="24" spans="2:26">
      <c r="B24" s="1257"/>
      <c r="C24" s="1285"/>
      <c r="D24" s="1292"/>
      <c r="E24" s="1292"/>
      <c r="F24" s="1292"/>
      <c r="G24" s="1292"/>
      <c r="H24" s="1292"/>
      <c r="I24" s="1292"/>
      <c r="J24" s="1292"/>
      <c r="K24" s="1292"/>
      <c r="L24" s="1292"/>
      <c r="M24" s="1292"/>
      <c r="N24" s="1292"/>
      <c r="O24" s="1292"/>
      <c r="P24" s="1292"/>
      <c r="Q24" s="1292"/>
      <c r="R24" s="1292"/>
      <c r="S24" s="1292"/>
      <c r="T24" s="1291"/>
      <c r="U24" s="1291"/>
      <c r="V24" s="1291"/>
      <c r="W24" s="1291"/>
      <c r="X24" s="1291"/>
      <c r="Y24" s="1291"/>
      <c r="Z24" s="1291"/>
    </row>
    <row r="25" spans="2:26">
      <c r="B25" s="1257"/>
      <c r="C25" s="1285"/>
      <c r="D25" s="1292"/>
      <c r="E25" s="1292"/>
      <c r="F25" s="1292"/>
      <c r="G25" s="1292"/>
      <c r="H25" s="1292"/>
      <c r="I25" s="1292"/>
      <c r="J25" s="1292"/>
      <c r="K25" s="1292"/>
      <c r="L25" s="1292"/>
      <c r="M25" s="1292"/>
      <c r="N25" s="1292"/>
      <c r="O25" s="1292"/>
      <c r="P25" s="1292"/>
      <c r="Q25" s="1292"/>
      <c r="R25" s="1292"/>
      <c r="S25" s="1292"/>
      <c r="T25" s="1291"/>
      <c r="U25" s="1291"/>
      <c r="V25" s="1291"/>
      <c r="W25" s="1291"/>
      <c r="X25" s="1291"/>
      <c r="Y25" s="1291"/>
      <c r="Z25" s="1291"/>
    </row>
    <row r="26" spans="2:26">
      <c r="B26" s="1257"/>
      <c r="C26" s="1285"/>
      <c r="D26" s="1292"/>
      <c r="E26" s="1292"/>
      <c r="F26" s="1292"/>
      <c r="G26" s="1292"/>
      <c r="H26" s="1292"/>
      <c r="I26" s="1292"/>
      <c r="J26" s="1292"/>
      <c r="K26" s="1292"/>
      <c r="L26" s="1292"/>
      <c r="M26" s="1292"/>
      <c r="N26" s="1292"/>
      <c r="O26" s="1292"/>
      <c r="P26" s="1292"/>
      <c r="Q26" s="1292"/>
      <c r="R26" s="1292"/>
      <c r="S26" s="1292"/>
      <c r="T26" s="1291"/>
      <c r="U26" s="1291"/>
      <c r="V26" s="1291"/>
      <c r="W26" s="1291"/>
      <c r="X26" s="1291"/>
      <c r="Y26" s="1291"/>
      <c r="Z26" s="1291"/>
    </row>
    <row r="27" spans="2:26">
      <c r="B27" s="1257"/>
      <c r="C27" s="1285"/>
      <c r="D27" s="1292"/>
      <c r="E27" s="1292"/>
      <c r="F27" s="1292"/>
      <c r="G27" s="1292"/>
      <c r="H27" s="1292"/>
      <c r="I27" s="1292"/>
      <c r="J27" s="1292"/>
      <c r="K27" s="1292"/>
      <c r="L27" s="1292"/>
      <c r="M27" s="1292"/>
      <c r="N27" s="1292"/>
      <c r="O27" s="1292"/>
      <c r="P27" s="1292"/>
      <c r="Q27" s="1292"/>
      <c r="R27" s="1292"/>
      <c r="S27" s="1292"/>
      <c r="T27" s="1291"/>
      <c r="U27" s="1291"/>
      <c r="V27" s="1291"/>
      <c r="W27" s="1291"/>
      <c r="X27" s="1291"/>
      <c r="Y27" s="1291"/>
      <c r="Z27" s="1291"/>
    </row>
    <row r="28" spans="2:26">
      <c r="B28" s="1257"/>
      <c r="C28" s="1285"/>
      <c r="D28" s="1292"/>
      <c r="E28" s="1292"/>
      <c r="F28" s="1292"/>
      <c r="G28" s="1292"/>
      <c r="H28" s="1292"/>
      <c r="I28" s="1292"/>
      <c r="J28" s="1292"/>
      <c r="K28" s="1292"/>
      <c r="L28" s="1292"/>
      <c r="M28" s="1292"/>
      <c r="N28" s="1292"/>
      <c r="O28" s="1292"/>
      <c r="P28" s="1292"/>
      <c r="Q28" s="1292"/>
      <c r="R28" s="1292"/>
      <c r="S28" s="1292"/>
      <c r="T28" s="1291"/>
      <c r="U28" s="1291"/>
      <c r="V28" s="1291"/>
      <c r="W28" s="1291"/>
      <c r="X28" s="1291"/>
      <c r="Y28" s="1291"/>
      <c r="Z28" s="1291"/>
    </row>
    <row r="29" spans="2:26">
      <c r="B29" s="1257"/>
      <c r="C29" s="1285"/>
      <c r="D29" s="1292"/>
      <c r="E29" s="1292"/>
      <c r="F29" s="1292"/>
      <c r="G29" s="1292"/>
      <c r="H29" s="1292"/>
      <c r="I29" s="1292"/>
      <c r="J29" s="1292"/>
      <c r="K29" s="1292"/>
      <c r="L29" s="1292"/>
      <c r="M29" s="1292"/>
      <c r="N29" s="1292"/>
      <c r="O29" s="1292"/>
      <c r="P29" s="1292"/>
      <c r="Q29" s="1292"/>
      <c r="R29" s="1292"/>
      <c r="S29" s="1292"/>
      <c r="T29" s="1291"/>
      <c r="U29" s="1291"/>
      <c r="V29" s="1291"/>
      <c r="W29" s="1291"/>
      <c r="X29" s="1291"/>
      <c r="Y29" s="1291"/>
      <c r="Z29" s="1291"/>
    </row>
    <row r="30" spans="2:26">
      <c r="B30" s="1257"/>
      <c r="C30" s="1285"/>
      <c r="D30" s="1292"/>
      <c r="E30" s="1292"/>
      <c r="F30" s="1292"/>
      <c r="G30" s="1292"/>
      <c r="H30" s="1292"/>
      <c r="I30" s="1292"/>
      <c r="J30" s="1292"/>
      <c r="K30" s="1292"/>
      <c r="L30" s="1292"/>
      <c r="M30" s="1292"/>
      <c r="N30" s="1292"/>
      <c r="O30" s="1292"/>
      <c r="P30" s="1292"/>
      <c r="Q30" s="1292"/>
      <c r="R30" s="1292"/>
      <c r="S30" s="1292"/>
      <c r="T30" s="1291"/>
      <c r="U30" s="1291"/>
      <c r="V30" s="1291"/>
      <c r="W30" s="1291"/>
      <c r="X30" s="1291"/>
      <c r="Y30" s="1291"/>
      <c r="Z30" s="1291"/>
    </row>
    <row r="31" spans="2:26">
      <c r="B31" s="1257"/>
      <c r="C31" s="1257"/>
      <c r="D31" s="1291"/>
      <c r="E31" s="1291"/>
      <c r="F31" s="1291"/>
      <c r="G31" s="1291"/>
      <c r="H31" s="1291"/>
      <c r="I31" s="1291"/>
      <c r="J31" s="1291"/>
      <c r="K31" s="1291"/>
      <c r="L31" s="1291"/>
      <c r="M31" s="1291"/>
      <c r="N31" s="1291"/>
      <c r="O31" s="1291"/>
      <c r="P31" s="1291"/>
      <c r="Q31" s="1291"/>
      <c r="R31" s="1291"/>
      <c r="S31" s="1291"/>
      <c r="T31" s="1291"/>
      <c r="U31" s="1291"/>
      <c r="V31" s="1291"/>
      <c r="W31" s="1291"/>
      <c r="X31" s="1291"/>
      <c r="Y31" s="1291"/>
      <c r="Z31" s="1291"/>
    </row>
    <row r="32" spans="2:26">
      <c r="B32" s="1257"/>
      <c r="C32" s="1257"/>
      <c r="D32" s="1291"/>
      <c r="E32" s="1291"/>
      <c r="F32" s="1291"/>
      <c r="G32" s="1291"/>
      <c r="H32" s="1291"/>
      <c r="I32" s="1291"/>
      <c r="J32" s="1291"/>
      <c r="K32" s="1291"/>
      <c r="L32" s="1291"/>
      <c r="M32" s="1291"/>
      <c r="N32" s="1291"/>
      <c r="O32" s="1291"/>
      <c r="P32" s="1291"/>
      <c r="Q32" s="1291"/>
      <c r="R32" s="1291"/>
      <c r="S32" s="1291"/>
      <c r="T32" s="1291"/>
      <c r="U32" s="1291"/>
      <c r="V32" s="1291"/>
      <c r="W32" s="1291"/>
      <c r="X32" s="1291"/>
      <c r="Y32" s="1291"/>
      <c r="Z32" s="1291"/>
    </row>
    <row r="33" spans="2:26">
      <c r="B33" s="1257"/>
      <c r="C33" s="1257"/>
      <c r="D33" s="1291"/>
      <c r="E33" s="1291"/>
      <c r="F33" s="1291"/>
      <c r="G33" s="1291"/>
      <c r="H33" s="1291"/>
      <c r="I33" s="1291"/>
      <c r="J33" s="1291"/>
      <c r="K33" s="1291"/>
      <c r="L33" s="1291"/>
      <c r="M33" s="1291"/>
      <c r="N33" s="1291"/>
      <c r="O33" s="1291"/>
      <c r="P33" s="1291"/>
      <c r="Q33" s="1291"/>
      <c r="R33" s="1291"/>
      <c r="S33" s="1291"/>
      <c r="T33" s="1291"/>
      <c r="U33" s="1291"/>
      <c r="V33" s="1291"/>
      <c r="W33" s="1291"/>
      <c r="X33" s="1291"/>
      <c r="Y33" s="1291"/>
      <c r="Z33" s="1291"/>
    </row>
    <row r="34" spans="2:26">
      <c r="B34" s="1257"/>
      <c r="C34" s="1257"/>
      <c r="D34" s="1291"/>
      <c r="E34" s="1291"/>
      <c r="F34" s="1291"/>
      <c r="G34" s="1291"/>
      <c r="H34" s="1291"/>
      <c r="I34" s="1291"/>
      <c r="J34" s="1291"/>
      <c r="K34" s="1291"/>
      <c r="L34" s="1291"/>
      <c r="M34" s="1291"/>
      <c r="N34" s="1291"/>
      <c r="O34" s="1291"/>
      <c r="P34" s="1291"/>
      <c r="Q34" s="1291"/>
      <c r="R34" s="1291"/>
      <c r="S34" s="1291"/>
      <c r="T34" s="1291"/>
      <c r="U34" s="1291"/>
      <c r="V34" s="1291"/>
      <c r="W34" s="1291"/>
      <c r="X34" s="1291"/>
      <c r="Y34" s="1291"/>
      <c r="Z34" s="1291"/>
    </row>
    <row r="35" spans="2:26">
      <c r="B35" s="1257"/>
      <c r="C35" s="1257"/>
      <c r="D35" s="1291"/>
      <c r="E35" s="1291"/>
      <c r="F35" s="1291"/>
      <c r="G35" s="1291"/>
      <c r="H35" s="1291"/>
      <c r="I35" s="1291"/>
      <c r="J35" s="1291"/>
      <c r="K35" s="1291"/>
      <c r="L35" s="1291"/>
      <c r="M35" s="1291"/>
      <c r="N35" s="1291"/>
      <c r="O35" s="1291"/>
      <c r="P35" s="1291"/>
      <c r="Q35" s="1291"/>
      <c r="R35" s="1291"/>
      <c r="S35" s="1291"/>
      <c r="T35" s="1291"/>
      <c r="U35" s="1291"/>
      <c r="V35" s="1291"/>
      <c r="W35" s="1291"/>
      <c r="X35" s="1291"/>
      <c r="Y35" s="1291"/>
      <c r="Z35" s="1291"/>
    </row>
    <row r="36" spans="2:26">
      <c r="B36" s="1257"/>
      <c r="C36" s="1257"/>
      <c r="D36" s="1291"/>
      <c r="E36" s="1291"/>
      <c r="F36" s="1291"/>
      <c r="G36" s="1291"/>
      <c r="H36" s="1291"/>
      <c r="I36" s="1291"/>
      <c r="J36" s="1291"/>
      <c r="K36" s="1291"/>
      <c r="L36" s="1291"/>
      <c r="M36" s="1291"/>
      <c r="N36" s="1291"/>
      <c r="O36" s="1291"/>
      <c r="P36" s="1291"/>
      <c r="Q36" s="1291"/>
      <c r="R36" s="1291"/>
      <c r="S36" s="1291"/>
      <c r="T36" s="1291"/>
      <c r="U36" s="1291"/>
      <c r="V36" s="1291"/>
      <c r="W36" s="1291"/>
      <c r="X36" s="1291"/>
      <c r="Y36" s="1291"/>
      <c r="Z36" s="1291"/>
    </row>
    <row r="37" spans="2:26">
      <c r="B37" s="1257"/>
      <c r="C37" s="1257"/>
      <c r="D37" s="1291"/>
      <c r="E37" s="1291"/>
      <c r="F37" s="1291"/>
      <c r="G37" s="1291"/>
      <c r="H37" s="1291"/>
      <c r="I37" s="1291"/>
      <c r="J37" s="1291"/>
      <c r="K37" s="1291"/>
      <c r="L37" s="1291"/>
      <c r="M37" s="1291"/>
      <c r="N37" s="1291"/>
      <c r="O37" s="1291"/>
      <c r="P37" s="1291"/>
      <c r="Q37" s="1291"/>
      <c r="R37" s="1291"/>
      <c r="S37" s="1291"/>
      <c r="T37" s="1291"/>
      <c r="U37" s="1291"/>
      <c r="V37" s="1291"/>
      <c r="W37" s="1291"/>
      <c r="X37" s="1291"/>
      <c r="Y37" s="1291"/>
      <c r="Z37" s="1291"/>
    </row>
    <row r="38" spans="2:26">
      <c r="B38" s="1257"/>
      <c r="C38" s="1257"/>
      <c r="D38" s="1291"/>
      <c r="E38" s="1291"/>
      <c r="F38" s="1291"/>
      <c r="G38" s="1291"/>
      <c r="H38" s="1291"/>
      <c r="I38" s="1291"/>
      <c r="J38" s="1291"/>
      <c r="K38" s="1291"/>
      <c r="L38" s="1291"/>
      <c r="M38" s="1291"/>
      <c r="N38" s="1291"/>
      <c r="O38" s="1291"/>
      <c r="P38" s="1291"/>
      <c r="Q38" s="1291"/>
      <c r="R38" s="1291"/>
      <c r="S38" s="1291"/>
      <c r="T38" s="1291"/>
      <c r="U38" s="1291"/>
      <c r="V38" s="1291"/>
      <c r="W38" s="1291"/>
      <c r="X38" s="1291"/>
      <c r="Y38" s="1291"/>
      <c r="Z38" s="1291"/>
    </row>
    <row r="39" spans="2:26">
      <c r="B39" s="1257"/>
      <c r="C39" s="1257"/>
      <c r="D39" s="1291"/>
      <c r="E39" s="1291"/>
      <c r="F39" s="1291"/>
      <c r="G39" s="1291"/>
      <c r="H39" s="1291"/>
      <c r="I39" s="1291"/>
      <c r="J39" s="1291"/>
      <c r="K39" s="1291"/>
      <c r="L39" s="1291"/>
      <c r="M39" s="1291"/>
      <c r="N39" s="1291"/>
      <c r="O39" s="1291"/>
      <c r="P39" s="1291"/>
      <c r="Q39" s="1291"/>
      <c r="R39" s="1291"/>
      <c r="S39" s="1291"/>
      <c r="T39" s="1291"/>
      <c r="U39" s="1291"/>
      <c r="V39" s="1291"/>
      <c r="W39" s="1291"/>
      <c r="X39" s="1291"/>
      <c r="Y39" s="1291"/>
      <c r="Z39" s="1291"/>
    </row>
    <row r="40" spans="2:26">
      <c r="B40" s="1257"/>
      <c r="C40" s="1257"/>
      <c r="D40" s="1291"/>
      <c r="E40" s="1291"/>
      <c r="F40" s="1291"/>
      <c r="G40" s="1291"/>
      <c r="H40" s="1291"/>
      <c r="I40" s="1291"/>
      <c r="J40" s="1291"/>
      <c r="K40" s="1291"/>
      <c r="L40" s="1291"/>
      <c r="M40" s="1291"/>
      <c r="N40" s="1291"/>
      <c r="O40" s="1291"/>
      <c r="P40" s="1291"/>
      <c r="Q40" s="1291"/>
      <c r="R40" s="1291"/>
      <c r="S40" s="1291"/>
      <c r="T40" s="1291"/>
      <c r="U40" s="1291"/>
      <c r="V40" s="1291"/>
      <c r="W40" s="1291"/>
      <c r="X40" s="1291"/>
      <c r="Y40" s="1291"/>
      <c r="Z40" s="1291"/>
    </row>
    <row r="41" spans="2:26">
      <c r="B41" s="1257"/>
      <c r="C41" s="1257"/>
      <c r="D41" s="1291"/>
      <c r="E41" s="1291"/>
      <c r="F41" s="1291"/>
      <c r="G41" s="1291"/>
      <c r="H41" s="1291"/>
      <c r="I41" s="1291"/>
      <c r="J41" s="1291"/>
      <c r="K41" s="1291"/>
      <c r="L41" s="1291"/>
      <c r="M41" s="1291"/>
      <c r="N41" s="1291"/>
      <c r="O41" s="1291"/>
      <c r="P41" s="1291"/>
      <c r="Q41" s="1291"/>
      <c r="R41" s="1291"/>
      <c r="S41" s="1291"/>
      <c r="T41" s="1291"/>
      <c r="U41" s="1291"/>
      <c r="V41" s="1291"/>
      <c r="W41" s="1291"/>
      <c r="X41" s="1291"/>
      <c r="Y41" s="1291"/>
      <c r="Z41" s="1291"/>
    </row>
    <row r="42" spans="2:26">
      <c r="B42" s="1257"/>
      <c r="C42" s="1257"/>
      <c r="D42" s="1291"/>
      <c r="E42" s="1291"/>
      <c r="F42" s="1291"/>
      <c r="G42" s="1291"/>
      <c r="H42" s="1291"/>
      <c r="I42" s="1291"/>
      <c r="J42" s="1291"/>
      <c r="K42" s="1291"/>
      <c r="L42" s="1291"/>
      <c r="M42" s="1291"/>
      <c r="N42" s="1291"/>
      <c r="O42" s="1291"/>
      <c r="P42" s="1291"/>
      <c r="Q42" s="1291"/>
      <c r="R42" s="1291"/>
      <c r="S42" s="1291"/>
      <c r="T42" s="1291"/>
      <c r="U42" s="1291"/>
      <c r="V42" s="1291"/>
      <c r="W42" s="1291"/>
      <c r="X42" s="1291"/>
      <c r="Y42" s="1291"/>
      <c r="Z42" s="1291"/>
    </row>
    <row r="43" spans="2:26">
      <c r="B43" s="1257"/>
      <c r="C43" s="1257"/>
      <c r="D43" s="1291"/>
      <c r="E43" s="1291"/>
      <c r="F43" s="1291"/>
      <c r="G43" s="1291"/>
      <c r="H43" s="1291"/>
      <c r="I43" s="1291"/>
      <c r="J43" s="1291"/>
      <c r="K43" s="1291"/>
      <c r="L43" s="1291"/>
      <c r="M43" s="1291"/>
      <c r="N43" s="1291"/>
      <c r="O43" s="1291"/>
      <c r="P43" s="1291"/>
      <c r="Q43" s="1291"/>
      <c r="R43" s="1291"/>
      <c r="S43" s="1291"/>
      <c r="T43" s="1291"/>
      <c r="U43" s="1291"/>
      <c r="V43" s="1291"/>
      <c r="W43" s="1291"/>
      <c r="X43" s="1291"/>
      <c r="Y43" s="1291"/>
      <c r="Z43" s="1291"/>
    </row>
    <row r="44" spans="2:26">
      <c r="B44" s="1257"/>
      <c r="C44" s="1257"/>
      <c r="D44" s="1291"/>
      <c r="E44" s="1291"/>
      <c r="F44" s="1291"/>
      <c r="G44" s="1291"/>
      <c r="H44" s="1291"/>
      <c r="I44" s="1291"/>
      <c r="J44" s="1291"/>
      <c r="K44" s="1291"/>
      <c r="L44" s="1291"/>
      <c r="M44" s="1291"/>
      <c r="N44" s="1291"/>
      <c r="O44" s="1291"/>
      <c r="P44" s="1291"/>
      <c r="Q44" s="1291"/>
      <c r="R44" s="1291"/>
      <c r="S44" s="1291"/>
      <c r="T44" s="1291"/>
      <c r="U44" s="1291"/>
      <c r="V44" s="1291"/>
      <c r="W44" s="1291"/>
      <c r="X44" s="1291"/>
      <c r="Y44" s="1291"/>
      <c r="Z44" s="1291"/>
    </row>
    <row r="45" spans="2:26">
      <c r="B45" s="1257"/>
      <c r="C45" s="1257"/>
      <c r="D45" s="1291"/>
      <c r="E45" s="1291"/>
      <c r="F45" s="1291"/>
      <c r="G45" s="1291"/>
      <c r="H45" s="1291"/>
      <c r="I45" s="1291"/>
      <c r="J45" s="1291"/>
      <c r="K45" s="1291"/>
      <c r="L45" s="1291"/>
      <c r="M45" s="1291"/>
      <c r="N45" s="1291"/>
      <c r="O45" s="1291"/>
      <c r="P45" s="1291"/>
      <c r="Q45" s="1291"/>
      <c r="R45" s="1291"/>
      <c r="S45" s="1291"/>
      <c r="T45" s="1291"/>
      <c r="U45" s="1291"/>
      <c r="V45" s="1291"/>
      <c r="W45" s="1291"/>
      <c r="X45" s="1291"/>
      <c r="Y45" s="1291"/>
      <c r="Z45" s="1291"/>
    </row>
    <row r="46" spans="2:26">
      <c r="B46" s="1257"/>
      <c r="C46" s="1257"/>
      <c r="D46" s="1291"/>
      <c r="E46" s="1291"/>
      <c r="F46" s="1291"/>
      <c r="G46" s="1291"/>
      <c r="H46" s="1291"/>
      <c r="I46" s="1291"/>
      <c r="J46" s="1291"/>
      <c r="K46" s="1291"/>
      <c r="L46" s="1291"/>
      <c r="M46" s="1291"/>
      <c r="N46" s="1291"/>
      <c r="O46" s="1291"/>
      <c r="P46" s="1291"/>
      <c r="Q46" s="1291"/>
      <c r="R46" s="1291"/>
      <c r="S46" s="1291"/>
      <c r="T46" s="1291"/>
      <c r="U46" s="1291"/>
      <c r="V46" s="1291"/>
      <c r="W46" s="1291"/>
      <c r="X46" s="1291"/>
      <c r="Y46" s="1291"/>
      <c r="Z46" s="1291"/>
    </row>
    <row r="47" spans="2:26">
      <c r="B47" s="1257"/>
      <c r="C47" s="1257"/>
      <c r="D47" s="1291"/>
      <c r="E47" s="1291"/>
      <c r="F47" s="1291"/>
      <c r="G47" s="1291"/>
      <c r="H47" s="1291"/>
      <c r="I47" s="1291"/>
      <c r="J47" s="1291"/>
      <c r="K47" s="1291"/>
      <c r="L47" s="1291"/>
      <c r="M47" s="1291"/>
      <c r="N47" s="1291"/>
      <c r="O47" s="1291"/>
      <c r="P47" s="1291"/>
      <c r="Q47" s="1291"/>
      <c r="R47" s="1291"/>
      <c r="S47" s="1291"/>
      <c r="T47" s="1291"/>
      <c r="U47" s="1291"/>
      <c r="V47" s="1291"/>
      <c r="W47" s="1291"/>
      <c r="X47" s="1291"/>
      <c r="Y47" s="1291"/>
      <c r="Z47" s="1291"/>
    </row>
    <row r="48" spans="2:26">
      <c r="B48" s="1257"/>
      <c r="C48" s="1257"/>
      <c r="D48" s="1291"/>
      <c r="E48" s="1291"/>
      <c r="F48" s="1291"/>
      <c r="G48" s="1291"/>
      <c r="H48" s="1291"/>
      <c r="I48" s="1291"/>
      <c r="J48" s="1291"/>
      <c r="K48" s="1291"/>
      <c r="L48" s="1291"/>
      <c r="M48" s="1291"/>
      <c r="N48" s="1291"/>
      <c r="O48" s="1291"/>
      <c r="P48" s="1291"/>
      <c r="Q48" s="1291"/>
      <c r="R48" s="1291"/>
      <c r="S48" s="1291"/>
      <c r="T48" s="1291"/>
      <c r="U48" s="1291"/>
      <c r="V48" s="1291"/>
      <c r="W48" s="1291"/>
      <c r="X48" s="1291"/>
      <c r="Y48" s="1291"/>
      <c r="Z48" s="1291"/>
    </row>
    <row r="49" spans="2:26">
      <c r="B49" s="1257"/>
      <c r="C49" s="1257"/>
      <c r="D49" s="1291"/>
      <c r="E49" s="1291"/>
      <c r="F49" s="1291"/>
      <c r="G49" s="1291"/>
      <c r="H49" s="1291"/>
      <c r="I49" s="1291"/>
      <c r="J49" s="1291"/>
      <c r="K49" s="1291"/>
      <c r="L49" s="1291"/>
      <c r="M49" s="1291"/>
      <c r="N49" s="1291"/>
      <c r="O49" s="1291"/>
      <c r="P49" s="1291"/>
      <c r="Q49" s="1291"/>
      <c r="R49" s="1291"/>
      <c r="S49" s="1291"/>
      <c r="T49" s="1291"/>
      <c r="U49" s="1291"/>
      <c r="V49" s="1291"/>
      <c r="W49" s="1291"/>
      <c r="X49" s="1291"/>
      <c r="Y49" s="1291"/>
      <c r="Z49" s="1291"/>
    </row>
    <row r="50" spans="2:26">
      <c r="B50" s="1257"/>
      <c r="C50" s="1257"/>
      <c r="D50" s="1291"/>
      <c r="E50" s="1291"/>
      <c r="F50" s="1291"/>
      <c r="G50" s="1291"/>
      <c r="H50" s="1291"/>
      <c r="I50" s="1291"/>
      <c r="J50" s="1291"/>
      <c r="K50" s="1291"/>
      <c r="L50" s="1291"/>
      <c r="M50" s="1291"/>
      <c r="N50" s="1291"/>
      <c r="O50" s="1291"/>
      <c r="P50" s="1291"/>
      <c r="Q50" s="1291"/>
      <c r="R50" s="1291"/>
      <c r="S50" s="1291"/>
      <c r="T50" s="1291"/>
      <c r="U50" s="1291"/>
      <c r="V50" s="1291"/>
      <c r="W50" s="1291"/>
      <c r="X50" s="1291"/>
      <c r="Y50" s="1291"/>
      <c r="Z50" s="1291"/>
    </row>
    <row r="51" spans="2:26">
      <c r="B51" s="1257"/>
      <c r="C51" s="1257"/>
      <c r="D51" s="1291"/>
      <c r="E51" s="1291"/>
      <c r="F51" s="1291"/>
      <c r="G51" s="1291"/>
      <c r="H51" s="1291"/>
      <c r="I51" s="1291"/>
      <c r="J51" s="1291"/>
      <c r="K51" s="1291"/>
      <c r="L51" s="1291"/>
      <c r="M51" s="1291"/>
      <c r="N51" s="1291"/>
      <c r="O51" s="1291"/>
      <c r="P51" s="1291"/>
      <c r="Q51" s="1291"/>
      <c r="R51" s="1291"/>
      <c r="S51" s="1291"/>
      <c r="T51" s="1291"/>
      <c r="U51" s="1291"/>
      <c r="V51" s="1291"/>
      <c r="W51" s="1291"/>
      <c r="X51" s="1291"/>
      <c r="Y51" s="1291"/>
      <c r="Z51" s="1291"/>
    </row>
    <row r="52" spans="2:26">
      <c r="B52" s="1257"/>
      <c r="C52" s="1257"/>
      <c r="D52" s="1291"/>
      <c r="E52" s="1291"/>
      <c r="F52" s="1291"/>
      <c r="G52" s="1291"/>
      <c r="H52" s="1291"/>
      <c r="I52" s="1291"/>
      <c r="J52" s="1291"/>
      <c r="K52" s="1291"/>
      <c r="L52" s="1291"/>
      <c r="M52" s="1291"/>
      <c r="N52" s="1291"/>
      <c r="O52" s="1291"/>
      <c r="P52" s="1291"/>
      <c r="Q52" s="1291"/>
      <c r="R52" s="1291"/>
      <c r="S52" s="1291"/>
      <c r="T52" s="1291"/>
      <c r="U52" s="1291"/>
      <c r="V52" s="1291"/>
      <c r="W52" s="1291"/>
      <c r="X52" s="1291"/>
      <c r="Y52" s="1291"/>
      <c r="Z52" s="1291"/>
    </row>
    <row r="53" spans="2:26">
      <c r="B53" s="1257"/>
      <c r="C53" s="1257"/>
      <c r="D53" s="1291"/>
      <c r="E53" s="1291"/>
      <c r="F53" s="1291"/>
      <c r="G53" s="1291"/>
      <c r="H53" s="1291"/>
      <c r="I53" s="1291"/>
      <c r="J53" s="1291"/>
      <c r="K53" s="1291"/>
      <c r="L53" s="1291"/>
      <c r="M53" s="1291"/>
      <c r="N53" s="1291"/>
      <c r="O53" s="1291"/>
      <c r="P53" s="1291"/>
      <c r="Q53" s="1291"/>
      <c r="R53" s="1291"/>
      <c r="S53" s="1291"/>
      <c r="T53" s="1291"/>
      <c r="U53" s="1291"/>
      <c r="V53" s="1291"/>
      <c r="W53" s="1291"/>
      <c r="X53" s="1291"/>
      <c r="Y53" s="1291"/>
      <c r="Z53" s="1291"/>
    </row>
    <row r="54" spans="2:26">
      <c r="B54" s="1257"/>
      <c r="C54" s="1257"/>
      <c r="D54" s="1291"/>
      <c r="E54" s="1291"/>
      <c r="F54" s="1291"/>
      <c r="G54" s="1291"/>
      <c r="H54" s="1291"/>
      <c r="I54" s="1291"/>
      <c r="J54" s="1291"/>
      <c r="K54" s="1291"/>
      <c r="L54" s="1291"/>
      <c r="M54" s="1291"/>
      <c r="N54" s="1291"/>
      <c r="O54" s="1291"/>
      <c r="P54" s="1291"/>
      <c r="Q54" s="1291"/>
      <c r="R54" s="1291"/>
      <c r="S54" s="1291"/>
      <c r="T54" s="1291"/>
      <c r="U54" s="1291"/>
      <c r="V54" s="1291"/>
      <c r="W54" s="1291"/>
      <c r="X54" s="1291"/>
      <c r="Y54" s="1291"/>
      <c r="Z54" s="1291"/>
    </row>
    <row r="55" spans="2:26">
      <c r="B55" s="1257"/>
      <c r="C55" s="1257"/>
      <c r="D55" s="1291"/>
      <c r="E55" s="1291"/>
      <c r="F55" s="1291"/>
      <c r="G55" s="1291"/>
      <c r="H55" s="1291"/>
      <c r="I55" s="1291"/>
      <c r="J55" s="1291"/>
      <c r="K55" s="1291"/>
      <c r="L55" s="1291"/>
      <c r="M55" s="1291"/>
      <c r="N55" s="1291"/>
      <c r="O55" s="1291"/>
      <c r="P55" s="1291"/>
      <c r="Q55" s="1291"/>
      <c r="R55" s="1291"/>
      <c r="S55" s="1291"/>
      <c r="T55" s="1291"/>
      <c r="U55" s="1291"/>
      <c r="V55" s="1291"/>
      <c r="W55" s="1291"/>
      <c r="X55" s="1291"/>
      <c r="Y55" s="1291"/>
      <c r="Z55" s="1291"/>
    </row>
    <row r="56" spans="2:26">
      <c r="B56" s="1257"/>
      <c r="C56" s="1257"/>
      <c r="D56" s="1291"/>
      <c r="E56" s="1291"/>
      <c r="F56" s="1291"/>
      <c r="G56" s="1291"/>
      <c r="H56" s="1291"/>
      <c r="I56" s="1291"/>
      <c r="J56" s="1291"/>
      <c r="K56" s="1291"/>
      <c r="L56" s="1291"/>
      <c r="M56" s="1291"/>
      <c r="N56" s="1291"/>
      <c r="O56" s="1291"/>
      <c r="P56" s="1291"/>
      <c r="Q56" s="1291"/>
      <c r="R56" s="1291"/>
      <c r="S56" s="1291"/>
      <c r="T56" s="1291"/>
      <c r="U56" s="1291"/>
      <c r="V56" s="1291"/>
      <c r="W56" s="1291"/>
      <c r="X56" s="1291"/>
      <c r="Y56" s="1291"/>
      <c r="Z56" s="1291"/>
    </row>
    <row r="57" spans="2:26">
      <c r="B57" s="1257"/>
      <c r="C57" s="1257"/>
      <c r="D57" s="1291"/>
      <c r="E57" s="1291"/>
      <c r="F57" s="1291"/>
      <c r="G57" s="1291"/>
      <c r="H57" s="1291"/>
      <c r="I57" s="1291"/>
      <c r="J57" s="1291"/>
      <c r="K57" s="1291"/>
      <c r="L57" s="1291"/>
      <c r="M57" s="1291"/>
      <c r="N57" s="1291"/>
      <c r="O57" s="1291"/>
      <c r="P57" s="1291"/>
      <c r="Q57" s="1291"/>
      <c r="R57" s="1291"/>
      <c r="S57" s="1291"/>
      <c r="T57" s="1291"/>
      <c r="U57" s="1291"/>
      <c r="V57" s="1291"/>
      <c r="W57" s="1291"/>
      <c r="X57" s="1291"/>
      <c r="Y57" s="1291"/>
      <c r="Z57" s="1291"/>
    </row>
    <row r="58" spans="2:26">
      <c r="B58" s="1257"/>
      <c r="C58" s="1257"/>
      <c r="D58" s="1291"/>
      <c r="E58" s="1291"/>
      <c r="F58" s="1291"/>
      <c r="G58" s="1291"/>
      <c r="H58" s="1291"/>
      <c r="I58" s="1291"/>
      <c r="J58" s="1291"/>
      <c r="K58" s="1291"/>
      <c r="L58" s="1291"/>
      <c r="M58" s="1291"/>
      <c r="N58" s="1291"/>
      <c r="O58" s="1291"/>
      <c r="P58" s="1291"/>
      <c r="Q58" s="1291"/>
      <c r="R58" s="1291"/>
      <c r="S58" s="1291"/>
      <c r="T58" s="1291"/>
      <c r="U58" s="1291"/>
      <c r="V58" s="1291"/>
      <c r="W58" s="1291"/>
      <c r="X58" s="1291"/>
      <c r="Y58" s="1291"/>
      <c r="Z58" s="1291"/>
    </row>
    <row r="59" spans="2:26">
      <c r="B59" s="1257"/>
      <c r="C59" s="1257"/>
      <c r="D59" s="1291"/>
      <c r="E59" s="1291"/>
      <c r="F59" s="1291"/>
      <c r="G59" s="1291"/>
      <c r="H59" s="1291"/>
      <c r="I59" s="1291"/>
      <c r="J59" s="1291"/>
      <c r="K59" s="1291"/>
      <c r="L59" s="1291"/>
      <c r="M59" s="1291"/>
      <c r="N59" s="1291"/>
      <c r="O59" s="1291"/>
      <c r="P59" s="1291"/>
      <c r="Q59" s="1291"/>
      <c r="R59" s="1291"/>
      <c r="S59" s="1291"/>
      <c r="T59" s="1291"/>
      <c r="U59" s="1291"/>
      <c r="V59" s="1291"/>
      <c r="W59" s="1291"/>
      <c r="X59" s="1291"/>
      <c r="Y59" s="1291"/>
      <c r="Z59" s="1291"/>
    </row>
    <row r="60" spans="2:26">
      <c r="B60" s="1257"/>
      <c r="C60" s="1257"/>
      <c r="D60" s="1291"/>
      <c r="E60" s="1291"/>
      <c r="F60" s="1291"/>
      <c r="G60" s="1291"/>
      <c r="H60" s="1291"/>
      <c r="I60" s="1291"/>
      <c r="J60" s="1291"/>
      <c r="K60" s="1291"/>
      <c r="L60" s="1291"/>
      <c r="M60" s="1291"/>
      <c r="N60" s="1291"/>
      <c r="O60" s="1291"/>
      <c r="P60" s="1291"/>
      <c r="Q60" s="1291"/>
      <c r="R60" s="1291"/>
      <c r="S60" s="1291"/>
      <c r="T60" s="1291"/>
      <c r="U60" s="1291"/>
      <c r="V60" s="1291"/>
      <c r="W60" s="1291"/>
      <c r="X60" s="1291"/>
      <c r="Y60" s="1291"/>
      <c r="Z60" s="1291"/>
    </row>
    <row r="61" spans="2:26">
      <c r="B61" s="1257"/>
      <c r="C61" s="1257"/>
      <c r="D61" s="1291"/>
      <c r="E61" s="1291"/>
      <c r="F61" s="1291"/>
      <c r="G61" s="1291"/>
      <c r="H61" s="1291"/>
      <c r="I61" s="1291"/>
      <c r="J61" s="1291"/>
      <c r="K61" s="1291"/>
      <c r="L61" s="1291"/>
      <c r="M61" s="1291"/>
      <c r="N61" s="1291"/>
      <c r="O61" s="1291"/>
      <c r="P61" s="1291"/>
      <c r="Q61" s="1291"/>
      <c r="R61" s="1291"/>
      <c r="S61" s="1291"/>
      <c r="T61" s="1291"/>
      <c r="U61" s="1291"/>
      <c r="V61" s="1291"/>
      <c r="W61" s="1291"/>
      <c r="X61" s="1291"/>
      <c r="Y61" s="1291"/>
      <c r="Z61" s="1291"/>
    </row>
    <row r="62" spans="2:26">
      <c r="B62" s="1257"/>
      <c r="C62" s="1257"/>
      <c r="D62" s="1291"/>
      <c r="E62" s="1291"/>
      <c r="F62" s="1291"/>
      <c r="G62" s="1291"/>
      <c r="H62" s="1291"/>
      <c r="I62" s="1291"/>
      <c r="J62" s="1291"/>
      <c r="K62" s="1291"/>
      <c r="L62" s="1291"/>
      <c r="M62" s="1291"/>
      <c r="N62" s="1291"/>
      <c r="O62" s="1291"/>
      <c r="P62" s="1291"/>
      <c r="Q62" s="1291"/>
      <c r="R62" s="1291"/>
      <c r="S62" s="1291"/>
      <c r="T62" s="1291"/>
      <c r="U62" s="1291"/>
      <c r="V62" s="1291"/>
      <c r="W62" s="1291"/>
      <c r="X62" s="1291"/>
      <c r="Y62" s="1291"/>
      <c r="Z62" s="1291"/>
    </row>
    <row r="63" spans="2:26">
      <c r="B63" s="1257"/>
      <c r="C63" s="1257"/>
      <c r="D63" s="1291"/>
      <c r="E63" s="1291"/>
      <c r="F63" s="1291"/>
      <c r="G63" s="1291"/>
      <c r="H63" s="1291"/>
      <c r="I63" s="1291"/>
      <c r="J63" s="1291"/>
      <c r="K63" s="1291"/>
      <c r="L63" s="1291"/>
      <c r="M63" s="1291"/>
      <c r="N63" s="1291"/>
      <c r="O63" s="1291"/>
      <c r="P63" s="1291"/>
      <c r="Q63" s="1291"/>
      <c r="R63" s="1291"/>
      <c r="S63" s="1291"/>
      <c r="T63" s="1291"/>
      <c r="U63" s="1291"/>
      <c r="V63" s="1291"/>
      <c r="W63" s="1291"/>
      <c r="X63" s="1291"/>
      <c r="Y63" s="1291"/>
      <c r="Z63" s="1291"/>
    </row>
    <row r="64" spans="2:26">
      <c r="B64" s="1257"/>
      <c r="C64" s="1257"/>
      <c r="D64" s="1291"/>
      <c r="E64" s="1291"/>
      <c r="F64" s="1291"/>
      <c r="G64" s="1291"/>
      <c r="H64" s="1291"/>
      <c r="I64" s="1291"/>
      <c r="J64" s="1291"/>
      <c r="K64" s="1291"/>
      <c r="L64" s="1291"/>
      <c r="M64" s="1291"/>
      <c r="N64" s="1291"/>
      <c r="O64" s="1291"/>
      <c r="P64" s="1291"/>
      <c r="Q64" s="1291"/>
      <c r="R64" s="1291"/>
      <c r="S64" s="1291"/>
      <c r="T64" s="1291"/>
      <c r="U64" s="1291"/>
      <c r="V64" s="1291"/>
      <c r="W64" s="1291"/>
      <c r="X64" s="1291"/>
      <c r="Y64" s="1291"/>
      <c r="Z64" s="1291"/>
    </row>
    <row r="65" spans="2:26">
      <c r="B65" s="1257"/>
      <c r="C65" s="1257"/>
      <c r="D65" s="1291"/>
      <c r="E65" s="1291"/>
      <c r="F65" s="1291"/>
      <c r="G65" s="1291"/>
      <c r="H65" s="1291"/>
      <c r="I65" s="1291"/>
      <c r="J65" s="1291"/>
      <c r="K65" s="1291"/>
      <c r="L65" s="1291"/>
      <c r="M65" s="1291"/>
      <c r="N65" s="1291"/>
      <c r="O65" s="1291"/>
      <c r="P65" s="1291"/>
      <c r="Q65" s="1291"/>
      <c r="R65" s="1291"/>
      <c r="S65" s="1291"/>
      <c r="T65" s="1291"/>
      <c r="U65" s="1291"/>
      <c r="V65" s="1291"/>
      <c r="W65" s="1291"/>
      <c r="X65" s="1291"/>
      <c r="Y65" s="1291"/>
      <c r="Z65" s="1291"/>
    </row>
    <row r="66" spans="2:26">
      <c r="B66" s="1257"/>
      <c r="C66" s="1257"/>
      <c r="D66" s="1291"/>
      <c r="E66" s="1291"/>
      <c r="F66" s="1291"/>
      <c r="G66" s="1291"/>
      <c r="H66" s="1291"/>
      <c r="I66" s="1291"/>
      <c r="J66" s="1291"/>
      <c r="K66" s="1291"/>
      <c r="L66" s="1291"/>
      <c r="M66" s="1291"/>
      <c r="N66" s="1291"/>
      <c r="O66" s="1291"/>
      <c r="P66" s="1291"/>
      <c r="Q66" s="1291"/>
      <c r="R66" s="1291"/>
      <c r="S66" s="1291"/>
      <c r="T66" s="1291"/>
      <c r="U66" s="1291"/>
      <c r="V66" s="1291"/>
      <c r="W66" s="1291"/>
      <c r="X66" s="1291"/>
      <c r="Y66" s="1291"/>
      <c r="Z66" s="1291"/>
    </row>
    <row r="67" spans="2:26">
      <c r="B67" s="1257"/>
      <c r="C67" s="1257"/>
      <c r="D67" s="1291"/>
      <c r="E67" s="1291"/>
      <c r="F67" s="1291"/>
      <c r="G67" s="1291"/>
      <c r="H67" s="1291"/>
      <c r="I67" s="1291"/>
      <c r="J67" s="1291"/>
      <c r="K67" s="1291"/>
      <c r="L67" s="1291"/>
      <c r="M67" s="1291"/>
      <c r="N67" s="1291"/>
      <c r="O67" s="1291"/>
      <c r="P67" s="1291"/>
      <c r="Q67" s="1291"/>
      <c r="R67" s="1291"/>
      <c r="S67" s="1291"/>
      <c r="T67" s="1291"/>
      <c r="U67" s="1291"/>
      <c r="V67" s="1291"/>
      <c r="W67" s="1291"/>
      <c r="X67" s="1291"/>
      <c r="Y67" s="1291"/>
      <c r="Z67" s="1291"/>
    </row>
    <row r="68" spans="2:26">
      <c r="B68" s="1257"/>
      <c r="C68" s="1257"/>
      <c r="D68" s="1291"/>
      <c r="E68" s="1291"/>
      <c r="F68" s="1291"/>
      <c r="G68" s="1291"/>
      <c r="H68" s="1291"/>
      <c r="I68" s="1291"/>
      <c r="J68" s="1291"/>
      <c r="K68" s="1291"/>
      <c r="L68" s="1291"/>
      <c r="M68" s="1291"/>
      <c r="N68" s="1291"/>
      <c r="O68" s="1291"/>
      <c r="P68" s="1291"/>
      <c r="Q68" s="1291"/>
      <c r="R68" s="1291"/>
      <c r="S68" s="1291"/>
      <c r="T68" s="1291"/>
      <c r="U68" s="1291"/>
      <c r="V68" s="1291"/>
      <c r="W68" s="1291"/>
      <c r="X68" s="1291"/>
      <c r="Y68" s="1291"/>
      <c r="Z68" s="1291"/>
    </row>
    <row r="69" spans="2:26">
      <c r="B69" s="1257"/>
      <c r="C69" s="1257"/>
      <c r="D69" s="1291"/>
      <c r="E69" s="1291"/>
      <c r="F69" s="1291"/>
      <c r="G69" s="1291"/>
      <c r="H69" s="1291"/>
      <c r="I69" s="1291"/>
      <c r="J69" s="1291"/>
      <c r="K69" s="1291"/>
      <c r="L69" s="1291"/>
      <c r="M69" s="1291"/>
      <c r="N69" s="1291"/>
      <c r="O69" s="1291"/>
      <c r="P69" s="1291"/>
      <c r="Q69" s="1291"/>
      <c r="R69" s="1291"/>
      <c r="S69" s="1291"/>
      <c r="T69" s="1291"/>
      <c r="U69" s="1291"/>
      <c r="V69" s="1291"/>
      <c r="W69" s="1291"/>
      <c r="X69" s="1291"/>
      <c r="Y69" s="1291"/>
      <c r="Z69" s="1291"/>
    </row>
    <row r="70" spans="2:26">
      <c r="B70" s="1257"/>
      <c r="C70" s="1257"/>
      <c r="D70" s="1291"/>
      <c r="E70" s="1291"/>
      <c r="F70" s="1291"/>
      <c r="G70" s="1291"/>
      <c r="H70" s="1291"/>
      <c r="I70" s="1291"/>
      <c r="J70" s="1291"/>
      <c r="K70" s="1291"/>
      <c r="L70" s="1291"/>
      <c r="M70" s="1291"/>
      <c r="N70" s="1291"/>
      <c r="O70" s="1291"/>
      <c r="P70" s="1291"/>
      <c r="Q70" s="1291"/>
      <c r="R70" s="1291"/>
      <c r="S70" s="1291"/>
      <c r="T70" s="1291"/>
      <c r="U70" s="1291"/>
      <c r="V70" s="1291"/>
      <c r="W70" s="1291"/>
      <c r="X70" s="1291"/>
      <c r="Y70" s="1291"/>
      <c r="Z70" s="1291"/>
    </row>
    <row r="71" spans="2:26">
      <c r="B71" s="1257"/>
      <c r="C71" s="1257"/>
      <c r="D71" s="1291"/>
      <c r="E71" s="1291"/>
      <c r="F71" s="1291"/>
      <c r="G71" s="1291"/>
      <c r="H71" s="1291"/>
      <c r="I71" s="1291"/>
      <c r="J71" s="1291"/>
      <c r="K71" s="1291"/>
      <c r="L71" s="1291"/>
      <c r="M71" s="1291"/>
      <c r="N71" s="1291"/>
      <c r="O71" s="1291"/>
      <c r="P71" s="1291"/>
      <c r="Q71" s="1291"/>
      <c r="R71" s="1291"/>
      <c r="S71" s="1291"/>
      <c r="T71" s="1291"/>
      <c r="U71" s="1291"/>
      <c r="V71" s="1291"/>
      <c r="W71" s="1291"/>
      <c r="X71" s="1291"/>
      <c r="Y71" s="1291"/>
      <c r="Z71" s="1291"/>
    </row>
    <row r="72" spans="2:26">
      <c r="B72" s="1257"/>
      <c r="C72" s="1257"/>
      <c r="D72" s="1291"/>
      <c r="E72" s="1291"/>
      <c r="F72" s="1291"/>
      <c r="G72" s="1291"/>
      <c r="H72" s="1291"/>
      <c r="I72" s="1291"/>
      <c r="J72" s="1291"/>
      <c r="K72" s="1291"/>
      <c r="L72" s="1291"/>
      <c r="M72" s="1291"/>
      <c r="N72" s="1291"/>
      <c r="O72" s="1291"/>
      <c r="P72" s="1291"/>
      <c r="Q72" s="1291"/>
      <c r="R72" s="1291"/>
      <c r="S72" s="1291"/>
      <c r="T72" s="1291"/>
      <c r="U72" s="1291"/>
      <c r="V72" s="1291"/>
      <c r="W72" s="1291"/>
      <c r="X72" s="1291"/>
      <c r="Y72" s="1291"/>
      <c r="Z72" s="1291"/>
    </row>
    <row r="73" spans="2:26">
      <c r="B73" s="1257"/>
      <c r="C73" s="1257"/>
      <c r="D73" s="1291"/>
      <c r="E73" s="1291"/>
      <c r="F73" s="1291"/>
      <c r="G73" s="1291"/>
      <c r="H73" s="1291"/>
      <c r="I73" s="1291"/>
      <c r="J73" s="1291"/>
      <c r="K73" s="1291"/>
      <c r="L73" s="1291"/>
      <c r="M73" s="1291"/>
      <c r="N73" s="1291"/>
      <c r="O73" s="1291"/>
      <c r="P73" s="1291"/>
      <c r="Q73" s="1291"/>
      <c r="R73" s="1291"/>
      <c r="S73" s="1291"/>
      <c r="T73" s="1291"/>
      <c r="U73" s="1291"/>
      <c r="V73" s="1291"/>
      <c r="W73" s="1291"/>
      <c r="X73" s="1291"/>
      <c r="Y73" s="1291"/>
      <c r="Z73" s="1291"/>
    </row>
    <row r="74" spans="2:26">
      <c r="B74" s="1257"/>
      <c r="C74" s="1257"/>
      <c r="D74" s="1291"/>
      <c r="E74" s="1291"/>
      <c r="F74" s="1291"/>
      <c r="G74" s="1291"/>
      <c r="H74" s="1291"/>
      <c r="I74" s="1291"/>
      <c r="J74" s="1291"/>
      <c r="K74" s="1291"/>
      <c r="L74" s="1291"/>
      <c r="M74" s="1291"/>
      <c r="N74" s="1291"/>
      <c r="O74" s="1291"/>
      <c r="P74" s="1291"/>
      <c r="Q74" s="1291"/>
      <c r="R74" s="1291"/>
      <c r="S74" s="1291"/>
      <c r="T74" s="1291"/>
      <c r="U74" s="1291"/>
      <c r="V74" s="1291"/>
      <c r="W74" s="1291"/>
      <c r="X74" s="1291"/>
      <c r="Y74" s="1291"/>
      <c r="Z74" s="1291"/>
    </row>
    <row r="75" spans="2:26">
      <c r="B75" s="1257"/>
      <c r="C75" s="1257"/>
      <c r="D75" s="1291"/>
      <c r="E75" s="1291"/>
      <c r="F75" s="1291"/>
      <c r="G75" s="1291"/>
      <c r="H75" s="1291"/>
      <c r="I75" s="1291"/>
      <c r="J75" s="1291"/>
      <c r="K75" s="1291"/>
      <c r="L75" s="1291"/>
      <c r="M75" s="1291"/>
      <c r="N75" s="1291"/>
      <c r="O75" s="1291"/>
      <c r="P75" s="1291"/>
      <c r="Q75" s="1291"/>
      <c r="R75" s="1291"/>
      <c r="S75" s="1291"/>
      <c r="T75" s="1291"/>
      <c r="U75" s="1291"/>
      <c r="V75" s="1291"/>
      <c r="W75" s="1291"/>
      <c r="X75" s="1291"/>
      <c r="Y75" s="1291"/>
      <c r="Z75" s="1291"/>
    </row>
    <row r="76" spans="2:26">
      <c r="B76" s="1257"/>
      <c r="C76" s="1257"/>
      <c r="D76" s="1291"/>
      <c r="E76" s="1291"/>
      <c r="F76" s="1291"/>
      <c r="G76" s="1291"/>
      <c r="H76" s="1291"/>
      <c r="I76" s="1291"/>
      <c r="J76" s="1291"/>
      <c r="K76" s="1291"/>
      <c r="L76" s="1291"/>
      <c r="M76" s="1291"/>
      <c r="N76" s="1291"/>
      <c r="O76" s="1291"/>
      <c r="P76" s="1291"/>
      <c r="Q76" s="1291"/>
      <c r="R76" s="1291"/>
      <c r="S76" s="1291"/>
      <c r="T76" s="1291"/>
      <c r="U76" s="1291"/>
      <c r="V76" s="1291"/>
      <c r="W76" s="1291"/>
      <c r="X76" s="1291"/>
      <c r="Y76" s="1291"/>
      <c r="Z76" s="1291"/>
    </row>
    <row r="77" spans="2:26">
      <c r="B77" s="1257"/>
      <c r="C77" s="1257"/>
      <c r="D77" s="1291"/>
      <c r="E77" s="1291"/>
      <c r="F77" s="1291"/>
      <c r="G77" s="1291"/>
      <c r="H77" s="1291"/>
      <c r="I77" s="1291"/>
      <c r="J77" s="1291"/>
      <c r="K77" s="1291"/>
      <c r="L77" s="1291"/>
      <c r="M77" s="1291"/>
      <c r="N77" s="1291"/>
      <c r="O77" s="1291"/>
      <c r="P77" s="1291"/>
      <c r="Q77" s="1291"/>
      <c r="R77" s="1291"/>
      <c r="S77" s="1291"/>
      <c r="T77" s="1291"/>
      <c r="U77" s="1291"/>
      <c r="V77" s="1291"/>
      <c r="W77" s="1291"/>
      <c r="X77" s="1291"/>
      <c r="Y77" s="1291"/>
      <c r="Z77" s="1291"/>
    </row>
    <row r="78" spans="2:26">
      <c r="B78" s="1257"/>
      <c r="C78" s="1257"/>
      <c r="D78" s="1291"/>
      <c r="E78" s="1291"/>
      <c r="F78" s="1291"/>
      <c r="G78" s="1291"/>
      <c r="H78" s="1291"/>
      <c r="I78" s="1291"/>
      <c r="J78" s="1291"/>
      <c r="K78" s="1291"/>
      <c r="L78" s="1291"/>
      <c r="M78" s="1291"/>
      <c r="N78" s="1291"/>
      <c r="O78" s="1291"/>
      <c r="P78" s="1291"/>
      <c r="Q78" s="1291"/>
      <c r="R78" s="1291"/>
      <c r="S78" s="1291"/>
      <c r="T78" s="1291"/>
      <c r="U78" s="1291"/>
      <c r="V78" s="1291"/>
      <c r="W78" s="1291"/>
      <c r="X78" s="1291"/>
      <c r="Y78" s="1291"/>
      <c r="Z78" s="1291"/>
    </row>
    <row r="79" spans="2:26">
      <c r="B79" s="1257"/>
      <c r="C79" s="1257"/>
      <c r="D79" s="1291"/>
      <c r="E79" s="1291"/>
      <c r="F79" s="1291"/>
      <c r="G79" s="1291"/>
      <c r="H79" s="1291"/>
      <c r="I79" s="1291"/>
      <c r="J79" s="1291"/>
      <c r="K79" s="1291"/>
      <c r="L79" s="1291"/>
      <c r="M79" s="1291"/>
      <c r="N79" s="1291"/>
      <c r="O79" s="1291"/>
      <c r="P79" s="1291"/>
      <c r="Q79" s="1291"/>
      <c r="R79" s="1291"/>
      <c r="S79" s="1291"/>
      <c r="T79" s="1291"/>
      <c r="U79" s="1291"/>
      <c r="V79" s="1291"/>
      <c r="W79" s="1291"/>
      <c r="X79" s="1291"/>
      <c r="Y79" s="1291"/>
      <c r="Z79" s="1291"/>
    </row>
    <row r="80" spans="2:26">
      <c r="B80" s="1257"/>
      <c r="C80" s="1257"/>
      <c r="D80" s="1291"/>
      <c r="E80" s="1291"/>
      <c r="F80" s="1291"/>
      <c r="G80" s="1291"/>
      <c r="H80" s="1291"/>
      <c r="I80" s="1291"/>
      <c r="J80" s="1291"/>
      <c r="K80" s="1291"/>
      <c r="L80" s="1291"/>
      <c r="M80" s="1291"/>
      <c r="N80" s="1291"/>
      <c r="O80" s="1291"/>
      <c r="P80" s="1291"/>
      <c r="Q80" s="1291"/>
      <c r="R80" s="1291"/>
      <c r="S80" s="1291"/>
      <c r="T80" s="1291"/>
      <c r="U80" s="1291"/>
      <c r="V80" s="1291"/>
      <c r="W80" s="1291"/>
      <c r="X80" s="1291"/>
      <c r="Y80" s="1291"/>
      <c r="Z80" s="1291"/>
    </row>
    <row r="81" spans="2:26">
      <c r="B81" s="1257"/>
      <c r="C81" s="1257"/>
      <c r="D81" s="1291"/>
      <c r="E81" s="1291"/>
      <c r="F81" s="1291"/>
      <c r="G81" s="1291"/>
      <c r="H81" s="1291"/>
      <c r="I81" s="1291"/>
      <c r="J81" s="1291"/>
      <c r="K81" s="1291"/>
      <c r="L81" s="1291"/>
      <c r="M81" s="1291"/>
      <c r="N81" s="1291"/>
      <c r="O81" s="1291"/>
      <c r="P81" s="1291"/>
      <c r="Q81" s="1291"/>
      <c r="R81" s="1291"/>
      <c r="S81" s="1291"/>
      <c r="T81" s="1291"/>
      <c r="U81" s="1291"/>
      <c r="V81" s="1291"/>
      <c r="W81" s="1291"/>
      <c r="X81" s="1291"/>
      <c r="Y81" s="1291"/>
      <c r="Z81" s="1291"/>
    </row>
    <row r="82" spans="2:26">
      <c r="B82" s="1257"/>
      <c r="C82" s="1257"/>
      <c r="D82" s="1291"/>
      <c r="E82" s="1291"/>
      <c r="F82" s="1291"/>
      <c r="G82" s="1291"/>
      <c r="H82" s="1291"/>
      <c r="I82" s="1291"/>
      <c r="J82" s="1291"/>
      <c r="K82" s="1291"/>
      <c r="L82" s="1291"/>
      <c r="M82" s="1291"/>
      <c r="N82" s="1291"/>
      <c r="O82" s="1291"/>
      <c r="P82" s="1291"/>
      <c r="Q82" s="1291"/>
      <c r="R82" s="1291"/>
      <c r="S82" s="1291"/>
      <c r="T82" s="1291"/>
      <c r="U82" s="1291"/>
      <c r="V82" s="1291"/>
      <c r="W82" s="1291"/>
      <c r="X82" s="1291"/>
      <c r="Y82" s="1291"/>
      <c r="Z82" s="1291"/>
    </row>
    <row r="83" spans="2:26">
      <c r="B83" s="1257"/>
      <c r="C83" s="1257"/>
      <c r="D83" s="1291"/>
      <c r="E83" s="1291"/>
      <c r="F83" s="1291"/>
      <c r="G83" s="1291"/>
      <c r="H83" s="1291"/>
      <c r="I83" s="1291"/>
      <c r="J83" s="1291"/>
      <c r="K83" s="1291"/>
      <c r="L83" s="1291"/>
      <c r="M83" s="1291"/>
      <c r="N83" s="1291"/>
      <c r="O83" s="1291"/>
      <c r="P83" s="1291"/>
      <c r="Q83" s="1291"/>
      <c r="R83" s="1291"/>
      <c r="S83" s="1291"/>
      <c r="T83" s="1291"/>
      <c r="U83" s="1291"/>
      <c r="V83" s="1291"/>
      <c r="W83" s="1291"/>
      <c r="X83" s="1291"/>
      <c r="Y83" s="1291"/>
      <c r="Z83" s="1291"/>
    </row>
    <row r="84" spans="2:26">
      <c r="B84" s="1257"/>
      <c r="C84" s="1257"/>
      <c r="D84" s="1291"/>
      <c r="E84" s="1291"/>
      <c r="F84" s="1291"/>
      <c r="G84" s="1291"/>
      <c r="H84" s="1291"/>
      <c r="I84" s="1291"/>
      <c r="J84" s="1291"/>
      <c r="K84" s="1291"/>
      <c r="L84" s="1291"/>
      <c r="M84" s="1291"/>
      <c r="N84" s="1291"/>
      <c r="O84" s="1291"/>
      <c r="P84" s="1291"/>
      <c r="Q84" s="1291"/>
      <c r="R84" s="1291"/>
      <c r="S84" s="1291"/>
      <c r="T84" s="1291"/>
      <c r="U84" s="1291"/>
      <c r="V84" s="1291"/>
      <c r="W84" s="1291"/>
      <c r="X84" s="1291"/>
      <c r="Y84" s="1291"/>
      <c r="Z84" s="1291"/>
    </row>
    <row r="85" spans="2:26">
      <c r="B85" s="1257"/>
      <c r="C85" s="1257"/>
      <c r="D85" s="1291"/>
      <c r="E85" s="1291"/>
      <c r="F85" s="1291"/>
      <c r="G85" s="1291"/>
      <c r="H85" s="1291"/>
      <c r="I85" s="1291"/>
      <c r="J85" s="1291"/>
      <c r="K85" s="1291"/>
      <c r="L85" s="1291"/>
      <c r="M85" s="1291"/>
      <c r="N85" s="1291"/>
      <c r="O85" s="1291"/>
      <c r="P85" s="1291"/>
      <c r="Q85" s="1291"/>
      <c r="R85" s="1291"/>
      <c r="S85" s="1291"/>
      <c r="T85" s="1291"/>
      <c r="U85" s="1291"/>
      <c r="V85" s="1291"/>
      <c r="W85" s="1291"/>
      <c r="X85" s="1291"/>
      <c r="Y85" s="1291"/>
      <c r="Z85" s="1291"/>
    </row>
    <row r="86" spans="2:26">
      <c r="B86" s="1257"/>
      <c r="C86" s="1257"/>
      <c r="D86" s="1291"/>
      <c r="E86" s="1291"/>
      <c r="F86" s="1291"/>
      <c r="G86" s="1291"/>
      <c r="H86" s="1291"/>
      <c r="I86" s="1291"/>
      <c r="J86" s="1291"/>
      <c r="K86" s="1291"/>
      <c r="L86" s="1291"/>
      <c r="M86" s="1291"/>
      <c r="N86" s="1291"/>
      <c r="O86" s="1291"/>
      <c r="P86" s="1291"/>
      <c r="Q86" s="1291"/>
      <c r="R86" s="1291"/>
      <c r="S86" s="1291"/>
      <c r="T86" s="1291"/>
      <c r="U86" s="1291"/>
      <c r="V86" s="1291"/>
      <c r="W86" s="1291"/>
      <c r="X86" s="1291"/>
      <c r="Y86" s="1291"/>
      <c r="Z86" s="1291"/>
    </row>
    <row r="87" spans="2:26">
      <c r="B87" s="1257"/>
      <c r="C87" s="1257"/>
      <c r="D87" s="1291"/>
      <c r="E87" s="1291"/>
      <c r="F87" s="1291"/>
      <c r="G87" s="1291"/>
      <c r="H87" s="1291"/>
      <c r="I87" s="1291"/>
      <c r="J87" s="1291"/>
      <c r="K87" s="1291"/>
      <c r="L87" s="1291"/>
      <c r="M87" s="1291"/>
      <c r="N87" s="1291"/>
      <c r="O87" s="1291"/>
      <c r="P87" s="1291"/>
      <c r="Q87" s="1291"/>
      <c r="R87" s="1291"/>
      <c r="S87" s="1291"/>
      <c r="T87" s="1291"/>
      <c r="U87" s="1291"/>
      <c r="V87" s="1291"/>
      <c r="W87" s="1291"/>
      <c r="X87" s="1291"/>
      <c r="Y87" s="1291"/>
      <c r="Z87" s="1291"/>
    </row>
    <row r="88" spans="2:26">
      <c r="B88" s="1257"/>
      <c r="C88" s="1257"/>
      <c r="D88" s="1291"/>
      <c r="E88" s="1291"/>
      <c r="F88" s="1291"/>
      <c r="G88" s="1291"/>
      <c r="H88" s="1291"/>
      <c r="I88" s="1291"/>
      <c r="J88" s="1291"/>
      <c r="K88" s="1291"/>
      <c r="L88" s="1291"/>
      <c r="M88" s="1291"/>
      <c r="N88" s="1291"/>
      <c r="O88" s="1291"/>
      <c r="P88" s="1291"/>
      <c r="Q88" s="1291"/>
      <c r="R88" s="1291"/>
      <c r="S88" s="1291"/>
      <c r="T88" s="1291"/>
      <c r="U88" s="1291"/>
      <c r="V88" s="1291"/>
      <c r="W88" s="1291"/>
      <c r="X88" s="1291"/>
      <c r="Y88" s="1291"/>
      <c r="Z88" s="1291"/>
    </row>
    <row r="89" spans="2:26">
      <c r="B89" s="1257"/>
      <c r="C89" s="1257"/>
      <c r="D89" s="1291"/>
      <c r="E89" s="1291"/>
      <c r="F89" s="1291"/>
      <c r="G89" s="1291"/>
      <c r="H89" s="1291"/>
      <c r="I89" s="1291"/>
      <c r="J89" s="1291"/>
      <c r="K89" s="1291"/>
      <c r="L89" s="1291"/>
      <c r="M89" s="1291"/>
      <c r="N89" s="1291"/>
      <c r="O89" s="1291"/>
      <c r="P89" s="1291"/>
      <c r="Q89" s="1291"/>
      <c r="R89" s="1291"/>
      <c r="S89" s="1291"/>
      <c r="T89" s="1291"/>
      <c r="U89" s="1291"/>
      <c r="V89" s="1291"/>
      <c r="W89" s="1291"/>
      <c r="X89" s="1291"/>
      <c r="Y89" s="1291"/>
      <c r="Z89" s="1291"/>
    </row>
    <row r="90" spans="2:26">
      <c r="B90" s="1257"/>
      <c r="C90" s="1257"/>
      <c r="D90" s="1291"/>
      <c r="E90" s="1291"/>
      <c r="F90" s="1291"/>
      <c r="G90" s="1291"/>
      <c r="H90" s="1291"/>
      <c r="I90" s="1291"/>
      <c r="J90" s="1291"/>
      <c r="K90" s="1291"/>
      <c r="L90" s="1291"/>
      <c r="M90" s="1291"/>
      <c r="N90" s="1291"/>
      <c r="O90" s="1291"/>
      <c r="P90" s="1291"/>
      <c r="Q90" s="1291"/>
      <c r="R90" s="1291"/>
      <c r="S90" s="1291"/>
      <c r="T90" s="1291"/>
      <c r="U90" s="1291"/>
      <c r="V90" s="1291"/>
      <c r="W90" s="1291"/>
      <c r="X90" s="1291"/>
      <c r="Y90" s="1291"/>
      <c r="Z90" s="1291"/>
    </row>
    <row r="91" spans="2:26">
      <c r="B91" s="1257"/>
      <c r="C91" s="1257"/>
      <c r="D91" s="1291"/>
      <c r="E91" s="1291"/>
      <c r="F91" s="1291"/>
      <c r="G91" s="1291"/>
      <c r="H91" s="1291"/>
      <c r="I91" s="1291"/>
      <c r="J91" s="1291"/>
      <c r="K91" s="1291"/>
      <c r="L91" s="1291"/>
      <c r="M91" s="1291"/>
      <c r="N91" s="1291"/>
      <c r="O91" s="1291"/>
      <c r="P91" s="1291"/>
      <c r="Q91" s="1291"/>
      <c r="R91" s="1291"/>
      <c r="S91" s="1291"/>
      <c r="T91" s="1291"/>
      <c r="U91" s="1291"/>
      <c r="V91" s="1291"/>
      <c r="W91" s="1291"/>
      <c r="X91" s="1291"/>
      <c r="Y91" s="1291"/>
      <c r="Z91" s="1291"/>
    </row>
    <row r="92" spans="2:26">
      <c r="B92" s="1257"/>
      <c r="C92" s="1257"/>
      <c r="D92" s="1291"/>
      <c r="E92" s="1291"/>
      <c r="F92" s="1291"/>
      <c r="G92" s="1291"/>
      <c r="H92" s="1291"/>
      <c r="I92" s="1291"/>
      <c r="J92" s="1291"/>
      <c r="K92" s="1291"/>
      <c r="L92" s="1291"/>
      <c r="M92" s="1291"/>
      <c r="N92" s="1291"/>
      <c r="O92" s="1291"/>
      <c r="P92" s="1291"/>
      <c r="Q92" s="1291"/>
      <c r="R92" s="1291"/>
      <c r="S92" s="1291"/>
      <c r="T92" s="1291"/>
      <c r="U92" s="1291"/>
      <c r="V92" s="1291"/>
      <c r="W92" s="1291"/>
      <c r="X92" s="1291"/>
      <c r="Y92" s="1291"/>
      <c r="Z92" s="1291"/>
    </row>
    <row r="93" spans="2:26">
      <c r="B93" s="1257"/>
      <c r="C93" s="1257"/>
      <c r="D93" s="1291"/>
      <c r="E93" s="1291"/>
      <c r="F93" s="1291"/>
      <c r="G93" s="1291"/>
      <c r="H93" s="1291"/>
      <c r="I93" s="1291"/>
      <c r="J93" s="1291"/>
      <c r="K93" s="1291"/>
      <c r="L93" s="1291"/>
      <c r="M93" s="1291"/>
      <c r="N93" s="1291"/>
      <c r="O93" s="1291"/>
      <c r="P93" s="1291"/>
      <c r="Q93" s="1291"/>
      <c r="R93" s="1291"/>
      <c r="S93" s="1291"/>
      <c r="T93" s="1291"/>
      <c r="U93" s="1291"/>
      <c r="V93" s="1291"/>
      <c r="W93" s="1291"/>
      <c r="X93" s="1291"/>
      <c r="Y93" s="1291"/>
      <c r="Z93" s="1291"/>
    </row>
    <row r="94" spans="2:26">
      <c r="B94" s="1257"/>
      <c r="C94" s="1257"/>
      <c r="D94" s="1291"/>
      <c r="E94" s="1291"/>
      <c r="F94" s="1291"/>
      <c r="G94" s="1291"/>
      <c r="H94" s="1291"/>
      <c r="I94" s="1291"/>
      <c r="J94" s="1291"/>
      <c r="K94" s="1291"/>
      <c r="L94" s="1291"/>
      <c r="M94" s="1291"/>
      <c r="N94" s="1291"/>
      <c r="O94" s="1291"/>
      <c r="P94" s="1291"/>
      <c r="Q94" s="1291"/>
      <c r="R94" s="1291"/>
      <c r="S94" s="1291"/>
      <c r="T94" s="1291"/>
      <c r="U94" s="1291"/>
      <c r="V94" s="1291"/>
      <c r="W94" s="1291"/>
      <c r="X94" s="1291"/>
      <c r="Y94" s="1291"/>
      <c r="Z94" s="1291"/>
    </row>
    <row r="95" spans="2:26">
      <c r="B95" s="1257"/>
      <c r="C95" s="1257"/>
      <c r="D95" s="1291"/>
      <c r="E95" s="1291"/>
      <c r="F95" s="1291"/>
      <c r="G95" s="1291"/>
      <c r="H95" s="1291"/>
      <c r="I95" s="1291"/>
      <c r="J95" s="1291"/>
      <c r="K95" s="1291"/>
      <c r="L95" s="1291"/>
      <c r="M95" s="1291"/>
      <c r="N95" s="1291"/>
      <c r="O95" s="1291"/>
      <c r="P95" s="1291"/>
      <c r="Q95" s="1291"/>
      <c r="R95" s="1291"/>
      <c r="S95" s="1291"/>
      <c r="T95" s="1291"/>
      <c r="U95" s="1291"/>
      <c r="V95" s="1291"/>
      <c r="W95" s="1291"/>
      <c r="X95" s="1291"/>
      <c r="Y95" s="1291"/>
      <c r="Z95" s="1291"/>
    </row>
    <row r="96" spans="2:26">
      <c r="B96" s="1257"/>
      <c r="C96" s="1257"/>
      <c r="D96" s="1291"/>
      <c r="E96" s="1291"/>
      <c r="F96" s="1291"/>
      <c r="G96" s="1291"/>
      <c r="H96" s="1291"/>
      <c r="I96" s="1291"/>
      <c r="J96" s="1291"/>
      <c r="K96" s="1291"/>
      <c r="L96" s="1291"/>
      <c r="M96" s="1291"/>
      <c r="N96" s="1291"/>
      <c r="O96" s="1291"/>
      <c r="P96" s="1291"/>
      <c r="Q96" s="1291"/>
      <c r="R96" s="1291"/>
      <c r="S96" s="1291"/>
      <c r="T96" s="1291"/>
      <c r="U96" s="1291"/>
      <c r="V96" s="1291"/>
      <c r="W96" s="1291"/>
      <c r="X96" s="1291"/>
      <c r="Y96" s="1291"/>
      <c r="Z96" s="1291"/>
    </row>
    <row r="97" spans="2:26">
      <c r="B97" s="1257"/>
      <c r="C97" s="1257"/>
      <c r="D97" s="1291"/>
      <c r="E97" s="1291"/>
      <c r="F97" s="1291"/>
      <c r="G97" s="1291"/>
      <c r="H97" s="1291"/>
      <c r="I97" s="1291"/>
      <c r="J97" s="1291"/>
      <c r="K97" s="1291"/>
      <c r="L97" s="1291"/>
      <c r="M97" s="1291"/>
      <c r="N97" s="1291"/>
      <c r="O97" s="1291"/>
      <c r="P97" s="1291"/>
      <c r="Q97" s="1291"/>
      <c r="R97" s="1291"/>
      <c r="S97" s="1291"/>
      <c r="T97" s="1291"/>
      <c r="U97" s="1291"/>
      <c r="V97" s="1291"/>
      <c r="W97" s="1291"/>
      <c r="X97" s="1291"/>
      <c r="Y97" s="1291"/>
      <c r="Z97" s="1291"/>
    </row>
    <row r="98" spans="2:26">
      <c r="B98" s="1257"/>
      <c r="C98" s="1257"/>
      <c r="D98" s="1291"/>
      <c r="E98" s="1291"/>
      <c r="F98" s="1291"/>
      <c r="G98" s="1291"/>
      <c r="H98" s="1291"/>
      <c r="I98" s="1291"/>
      <c r="J98" s="1291"/>
      <c r="K98" s="1291"/>
      <c r="L98" s="1291"/>
      <c r="M98" s="1291"/>
      <c r="N98" s="1291"/>
      <c r="O98" s="1291"/>
      <c r="P98" s="1291"/>
      <c r="Q98" s="1291"/>
      <c r="R98" s="1291"/>
      <c r="S98" s="1291"/>
      <c r="T98" s="1291"/>
      <c r="U98" s="1291"/>
      <c r="V98" s="1291"/>
      <c r="W98" s="1291"/>
      <c r="X98" s="1291"/>
      <c r="Y98" s="1291"/>
      <c r="Z98" s="1291"/>
    </row>
    <row r="99" spans="2:26">
      <c r="B99" s="1257"/>
      <c r="C99" s="1257"/>
      <c r="D99" s="1291"/>
      <c r="E99" s="1291"/>
      <c r="F99" s="1291"/>
      <c r="G99" s="1291"/>
      <c r="H99" s="1291"/>
      <c r="I99" s="1291"/>
      <c r="J99" s="1291"/>
      <c r="K99" s="1291"/>
      <c r="L99" s="1291"/>
      <c r="M99" s="1291"/>
      <c r="N99" s="1291"/>
      <c r="O99" s="1291"/>
      <c r="P99" s="1291"/>
      <c r="Q99" s="1291"/>
      <c r="R99" s="1291"/>
      <c r="S99" s="1291"/>
      <c r="T99" s="1291"/>
      <c r="U99" s="1291"/>
      <c r="V99" s="1291"/>
      <c r="W99" s="1291"/>
      <c r="X99" s="1291"/>
      <c r="Y99" s="1291"/>
      <c r="Z99" s="1291"/>
    </row>
    <row r="100" spans="2:26">
      <c r="B100" s="1257"/>
      <c r="C100" s="1257"/>
      <c r="D100" s="1291"/>
      <c r="E100" s="1291"/>
      <c r="F100" s="1291"/>
      <c r="G100" s="1291"/>
      <c r="H100" s="1291"/>
      <c r="I100" s="1291"/>
      <c r="J100" s="1291"/>
      <c r="K100" s="1291"/>
      <c r="L100" s="1291"/>
      <c r="M100" s="1291"/>
      <c r="N100" s="1291"/>
      <c r="O100" s="1291"/>
      <c r="P100" s="1291"/>
      <c r="Q100" s="1291"/>
      <c r="R100" s="1291"/>
      <c r="S100" s="1291"/>
      <c r="T100" s="1291"/>
      <c r="U100" s="1291"/>
      <c r="V100" s="1291"/>
      <c r="W100" s="1291"/>
      <c r="X100" s="1291"/>
      <c r="Y100" s="1291"/>
      <c r="Z100" s="1291"/>
    </row>
  </sheetData>
  <pageMargins left="0.7" right="0.7" top="0.75" bottom="0.75" header="0.3" footer="0.3"/>
  <pageSetup orientation="portrait" r:id="rId1"/>
  <drawing r:id="rId2"/>
  <legacyDrawing r:id="rId3"/>
  <controls>
    <mc:AlternateContent xmlns:mc="http://schemas.openxmlformats.org/markup-compatibility/2006">
      <mc:Choice Requires="x14">
        <control shapeId="24580" r:id="rId4" name="ListBox1">
          <controlPr defaultSize="0" autoLine="0" r:id="rId5">
            <anchor moveWithCells="1">
              <from>
                <xdr:col>0</xdr:col>
                <xdr:colOff>123825</xdr:colOff>
                <xdr:row>3</xdr:row>
                <xdr:rowOff>123825</xdr:rowOff>
              </from>
              <to>
                <xdr:col>0</xdr:col>
                <xdr:colOff>333375</xdr:colOff>
                <xdr:row>8</xdr:row>
                <xdr:rowOff>133350</xdr:rowOff>
              </to>
            </anchor>
          </controlPr>
        </control>
      </mc:Choice>
      <mc:Fallback>
        <control shapeId="24580" r:id="rId4" name="ListBox1"/>
      </mc:Fallback>
    </mc:AlternateContent>
    <mc:AlternateContent xmlns:mc="http://schemas.openxmlformats.org/markup-compatibility/2006">
      <mc:Choice Requires="x14">
        <control shapeId="24577" r:id="rId6" name="Group Box 1">
          <controlPr defaultSize="0" autoFill="0" autoPict="0">
            <anchor moveWithCells="1">
              <from>
                <xdr:col>0</xdr:col>
                <xdr:colOff>57150</xdr:colOff>
                <xdr:row>1</xdr:row>
                <xdr:rowOff>190500</xdr:rowOff>
              </from>
              <to>
                <xdr:col>20</xdr:col>
                <xdr:colOff>228600</xdr:colOff>
                <xdr:row>39</xdr:row>
                <xdr:rowOff>161925</xdr:rowOff>
              </to>
            </anchor>
          </controlPr>
        </control>
      </mc:Choice>
    </mc:AlternateContent>
    <mc:AlternateContent xmlns:mc="http://schemas.openxmlformats.org/markup-compatibility/2006">
      <mc:Choice Requires="x14">
        <control shapeId="24581" r:id="rId7" name="Button 5">
          <controlPr defaultSize="0" print="0" autoFill="0" autoPict="0" macro="[0]!devices">
            <anchor moveWithCells="1" sizeWithCells="1">
              <from>
                <xdr:col>17</xdr:col>
                <xdr:colOff>419100</xdr:colOff>
                <xdr:row>2</xdr:row>
                <xdr:rowOff>66675</xdr:rowOff>
              </from>
              <to>
                <xdr:col>19</xdr:col>
                <xdr:colOff>104775</xdr:colOff>
                <xdr:row>4</xdr:row>
                <xdr:rowOff>28575</xdr:rowOff>
              </to>
            </anchor>
          </controlPr>
        </control>
      </mc:Choice>
    </mc:AlternateContent>
  </control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A1:BF200"/>
  <sheetViews>
    <sheetView showGridLines="0" zoomScale="85" zoomScaleNormal="85" workbookViewId="0">
      <pane xSplit="3" ySplit="2" topLeftCell="Q3" activePane="bottomRight" state="frozen"/>
      <selection pane="topRight" activeCell="D1" sqref="D1"/>
      <selection pane="bottomLeft" activeCell="A8" sqref="A8"/>
      <selection pane="bottomRight" activeCell="A156" sqref="A1:AF163"/>
    </sheetView>
  </sheetViews>
  <sheetFormatPr defaultColWidth="9.140625" defaultRowHeight="15"/>
  <cols>
    <col min="1" max="2" width="9.7109375" style="2" customWidth="1"/>
    <col min="3" max="3" width="16.7109375" style="5" customWidth="1"/>
    <col min="4" max="4" width="9.7109375" style="38" customWidth="1"/>
    <col min="5" max="5" width="9.7109375" style="28" customWidth="1"/>
    <col min="6" max="14" width="9.7109375" customWidth="1"/>
    <col min="15" max="20" width="9.7109375" style="3" customWidth="1"/>
    <col min="21" max="32" width="9.7109375" customWidth="1"/>
    <col min="33" max="33" width="7.5703125" customWidth="1"/>
    <col min="34" max="34" width="9.140625" customWidth="1"/>
    <col min="35" max="35" width="5.7109375" customWidth="1"/>
    <col min="37" max="37" width="8.140625" style="3" customWidth="1"/>
    <col min="38" max="38" width="6.7109375" style="3" customWidth="1"/>
    <col min="39" max="39" width="7" style="3" customWidth="1"/>
    <col min="40" max="40" width="6.7109375" style="14" customWidth="1"/>
    <col min="41" max="41" width="6.7109375" style="3" customWidth="1"/>
    <col min="42" max="42" width="7.28515625" style="3" customWidth="1"/>
    <col min="43" max="44" width="6.7109375" style="3" customWidth="1"/>
    <col min="45" max="45" width="9.140625" style="3"/>
    <col min="46" max="46" width="1.85546875" style="3" customWidth="1"/>
    <col min="47" max="47" width="9.140625" style="3"/>
    <col min="48" max="48" width="5.140625" style="3" customWidth="1"/>
    <col min="49" max="49" width="8.7109375" style="3" customWidth="1"/>
    <col min="50" max="50" width="7.140625" style="3" customWidth="1"/>
    <col min="51" max="51" width="6.7109375" style="3" customWidth="1"/>
    <col min="52" max="52" width="6" style="3" customWidth="1"/>
    <col min="53" max="53" width="7.140625" style="3" customWidth="1"/>
    <col min="54" max="54" width="6.7109375" style="3" customWidth="1"/>
    <col min="55" max="55" width="6.42578125" style="3" customWidth="1"/>
    <col min="56" max="56" width="7.28515625" style="3" customWidth="1"/>
    <col min="57" max="57" width="4.28515625" style="3" customWidth="1"/>
    <col min="58" max="16384" width="9.140625" style="3"/>
  </cols>
  <sheetData>
    <row r="1" spans="1:56" s="8" customFormat="1" ht="26.25" thickBot="1">
      <c r="A1" s="2"/>
      <c r="B1" s="2"/>
      <c r="C1" s="5"/>
      <c r="D1" s="38"/>
      <c r="E1" s="28"/>
      <c r="F1" s="1356" t="s">
        <v>278</v>
      </c>
      <c r="G1" s="1356" t="s">
        <v>278</v>
      </c>
      <c r="H1" s="1356" t="s">
        <v>278</v>
      </c>
      <c r="I1" s="1356" t="s">
        <v>278</v>
      </c>
      <c r="J1" s="1356" t="s">
        <v>278</v>
      </c>
      <c r="K1" s="1356" t="s">
        <v>278</v>
      </c>
      <c r="L1" s="1356" t="s">
        <v>278</v>
      </c>
      <c r="M1" s="1356" t="s">
        <v>1189</v>
      </c>
      <c r="N1" s="1356" t="s">
        <v>278</v>
      </c>
      <c r="O1" s="1356" t="s">
        <v>36</v>
      </c>
      <c r="P1" s="1356" t="s">
        <v>36</v>
      </c>
      <c r="Q1" s="1356" t="s">
        <v>36</v>
      </c>
      <c r="R1" s="1356" t="s">
        <v>36</v>
      </c>
      <c r="S1" s="1356" t="s">
        <v>36</v>
      </c>
      <c r="T1" s="1356" t="s">
        <v>36</v>
      </c>
      <c r="U1" s="1356" t="s">
        <v>37</v>
      </c>
      <c r="V1" s="1356" t="s">
        <v>37</v>
      </c>
      <c r="W1" s="1356" t="s">
        <v>37</v>
      </c>
      <c r="X1" s="1357" t="s">
        <v>5</v>
      </c>
      <c r="Y1" s="1357" t="s">
        <v>5</v>
      </c>
      <c r="Z1" s="1357" t="s">
        <v>5</v>
      </c>
      <c r="AA1" s="1357" t="s">
        <v>5</v>
      </c>
      <c r="AB1" s="1357" t="s">
        <v>5</v>
      </c>
      <c r="AC1" s="1357" t="s">
        <v>5</v>
      </c>
      <c r="AD1" s="1357" t="s">
        <v>5</v>
      </c>
      <c r="AE1" s="1357" t="s">
        <v>5</v>
      </c>
      <c r="AF1" s="1357" t="s">
        <v>5</v>
      </c>
      <c r="AN1" s="15"/>
      <c r="AT1" s="197"/>
    </row>
    <row r="2" spans="1:56" customFormat="1" ht="84" customHeight="1" thickBot="1">
      <c r="A2" s="169" t="s">
        <v>1183</v>
      </c>
      <c r="B2" s="478" t="s">
        <v>677</v>
      </c>
      <c r="C2" s="167" t="s">
        <v>1184</v>
      </c>
      <c r="D2" s="186" t="s">
        <v>6</v>
      </c>
      <c r="E2" s="29" t="s">
        <v>56</v>
      </c>
      <c r="F2" s="144" t="s">
        <v>38</v>
      </c>
      <c r="G2" s="144" t="s">
        <v>39</v>
      </c>
      <c r="H2" s="144" t="s">
        <v>40</v>
      </c>
      <c r="I2" s="144" t="s">
        <v>41</v>
      </c>
      <c r="J2" s="144" t="s">
        <v>42</v>
      </c>
      <c r="K2" s="144" t="s">
        <v>43</v>
      </c>
      <c r="L2" s="145" t="s">
        <v>44</v>
      </c>
      <c r="M2" s="1361" t="s">
        <v>1190</v>
      </c>
      <c r="N2" s="146" t="s">
        <v>45</v>
      </c>
      <c r="O2" s="1213" t="s">
        <v>46</v>
      </c>
      <c r="P2" s="144" t="s">
        <v>47</v>
      </c>
      <c r="Q2" s="1214" t="s">
        <v>48</v>
      </c>
      <c r="R2" s="144" t="s">
        <v>49</v>
      </c>
      <c r="S2" s="1215" t="s">
        <v>669</v>
      </c>
      <c r="T2" s="1216" t="s">
        <v>50</v>
      </c>
      <c r="U2" s="1217" t="s">
        <v>51</v>
      </c>
      <c r="V2" s="1214" t="s">
        <v>52</v>
      </c>
      <c r="W2" s="1218" t="s">
        <v>53</v>
      </c>
      <c r="X2" s="1219" t="s">
        <v>1173</v>
      </c>
      <c r="Y2" s="1220" t="s">
        <v>1174</v>
      </c>
      <c r="Z2" s="1220" t="s">
        <v>1175</v>
      </c>
      <c r="AA2" s="1220" t="s">
        <v>1176</v>
      </c>
      <c r="AB2" s="1220" t="s">
        <v>1177</v>
      </c>
      <c r="AC2" s="1220" t="s">
        <v>1178</v>
      </c>
      <c r="AD2" s="1220" t="s">
        <v>1179</v>
      </c>
      <c r="AE2" s="1220" t="s">
        <v>1180</v>
      </c>
      <c r="AF2" s="360" t="s">
        <v>1181</v>
      </c>
      <c r="AG2" s="13"/>
      <c r="AH2" s="13"/>
      <c r="AI2" s="13"/>
      <c r="AJ2" t="s">
        <v>29</v>
      </c>
      <c r="AK2" s="24" t="s">
        <v>28</v>
      </c>
      <c r="AL2" s="24" t="s">
        <v>255</v>
      </c>
      <c r="AM2" s="24" t="s">
        <v>30</v>
      </c>
      <c r="AN2" s="187" t="s">
        <v>26</v>
      </c>
      <c r="AO2" s="24" t="s">
        <v>3</v>
      </c>
      <c r="AP2" s="24" t="s">
        <v>27</v>
      </c>
      <c r="AQ2" s="28" t="s">
        <v>59</v>
      </c>
      <c r="AR2" s="24" t="s">
        <v>4</v>
      </c>
      <c r="AT2" s="196"/>
      <c r="AU2" s="189" t="s">
        <v>326</v>
      </c>
      <c r="AV2" s="190" t="s">
        <v>29</v>
      </c>
      <c r="AW2" s="191" t="s">
        <v>28</v>
      </c>
      <c r="AX2" s="191" t="s">
        <v>255</v>
      </c>
      <c r="AY2" s="191" t="s">
        <v>30</v>
      </c>
      <c r="AZ2" s="192" t="s">
        <v>26</v>
      </c>
      <c r="BA2" s="195" t="s">
        <v>3</v>
      </c>
      <c r="BB2" s="195" t="s">
        <v>27</v>
      </c>
      <c r="BC2" s="193" t="s">
        <v>59</v>
      </c>
      <c r="BD2" s="191" t="s">
        <v>4</v>
      </c>
    </row>
    <row r="3" spans="1:56" customFormat="1">
      <c r="A3" s="1365">
        <v>410</v>
      </c>
      <c r="B3" s="770">
        <v>410</v>
      </c>
      <c r="C3" s="418" t="s">
        <v>7</v>
      </c>
      <c r="D3" s="524" t="s">
        <v>325</v>
      </c>
      <c r="E3" s="557">
        <v>123</v>
      </c>
      <c r="F3" s="530" t="s">
        <v>4</v>
      </c>
      <c r="G3" s="363" t="s">
        <v>4</v>
      </c>
      <c r="H3" s="363" t="s">
        <v>4</v>
      </c>
      <c r="I3" s="363" t="s">
        <v>4</v>
      </c>
      <c r="J3" s="363" t="s">
        <v>4</v>
      </c>
      <c r="K3" s="363" t="s">
        <v>4</v>
      </c>
      <c r="L3" s="363" t="s">
        <v>4</v>
      </c>
      <c r="M3" s="1364" t="s">
        <v>4</v>
      </c>
      <c r="N3" s="532" t="s">
        <v>28</v>
      </c>
      <c r="O3" s="530" t="s">
        <v>4</v>
      </c>
      <c r="P3" s="363" t="s">
        <v>4</v>
      </c>
      <c r="Q3" s="363" t="s">
        <v>4</v>
      </c>
      <c r="R3" s="363" t="s">
        <v>4</v>
      </c>
      <c r="S3" s="363" t="s">
        <v>4</v>
      </c>
      <c r="T3" s="495" t="s">
        <v>4</v>
      </c>
      <c r="U3" s="909" t="s">
        <v>11</v>
      </c>
      <c r="V3" s="910" t="s">
        <v>11</v>
      </c>
      <c r="W3" s="911" t="s">
        <v>11</v>
      </c>
      <c r="X3" s="530" t="s">
        <v>4</v>
      </c>
      <c r="Y3" s="363" t="s">
        <v>4</v>
      </c>
      <c r="Z3" s="363" t="s">
        <v>4</v>
      </c>
      <c r="AA3" s="363" t="s">
        <v>4</v>
      </c>
      <c r="AB3" s="363" t="s">
        <v>4</v>
      </c>
      <c r="AC3" s="363" t="s">
        <v>4</v>
      </c>
      <c r="AD3" s="363" t="s">
        <v>4</v>
      </c>
      <c r="AE3" s="363" t="s">
        <v>4</v>
      </c>
      <c r="AF3" s="495" t="s">
        <v>4</v>
      </c>
      <c r="AG3" s="174" t="s">
        <v>1</v>
      </c>
      <c r="AH3" s="174"/>
      <c r="AI3" s="174"/>
      <c r="AJ3">
        <f>COUNTA(X3:X155)</f>
        <v>153</v>
      </c>
      <c r="AK3" s="14">
        <f t="shared" ref="AK3:AK27" si="0">IF(AG3="PASS-ATP",1,"x")</f>
        <v>1</v>
      </c>
      <c r="AL3" s="14" t="str">
        <f t="shared" ref="AL3:AL27" si="1">IF(AJ3="√",1,"x")</f>
        <v>x</v>
      </c>
      <c r="AM3" s="14" t="str">
        <f t="shared" ref="AM3:AM27" si="2">IF(AG3="Site fail",1,"x")</f>
        <v>x</v>
      </c>
      <c r="AN3" s="14" t="str">
        <f t="shared" ref="AN3:AN27" si="3">IF(AG3="F",1,"x")</f>
        <v>x</v>
      </c>
      <c r="AO3" s="14" t="str">
        <f t="shared" ref="AO3:AO27" si="4">IF(AG3="X",1,"x")</f>
        <v>x</v>
      </c>
      <c r="AP3" s="14" t="str">
        <f t="shared" ref="AP3:AP27" si="5">IF(AG3="TPNC",1,"x")</f>
        <v>x</v>
      </c>
      <c r="AQ3" s="14" t="str">
        <f t="shared" ref="AQ3:AQ27" si="6">IF(AJ3="LY",1,"x")</f>
        <v>x</v>
      </c>
      <c r="AR3" s="14" t="str">
        <f t="shared" ref="AR3:AR27" si="7">IF(AG3="TBD",1,"x")</f>
        <v>x</v>
      </c>
      <c r="AT3" s="196"/>
      <c r="AU3" s="3" t="s">
        <v>4</v>
      </c>
      <c r="AV3">
        <f>COUNTA(AG3:AG155)</f>
        <v>137</v>
      </c>
      <c r="AW3" s="14" t="str">
        <f t="shared" ref="AW3:AW27" si="8">IF(AU3="PASS-ATP",1,"x")</f>
        <v>x</v>
      </c>
      <c r="AX3" s="14" t="str">
        <f t="shared" ref="AX3:AX27" si="9">IF(AV3="√",1,"x")</f>
        <v>x</v>
      </c>
      <c r="AY3" s="14" t="str">
        <f t="shared" ref="AY3:AY27" si="10">IF(AU3="Site fail",1,"x")</f>
        <v>x</v>
      </c>
      <c r="AZ3" s="14" t="str">
        <f t="shared" ref="AZ3:AZ27" si="11">IF(AU3="F",1,"x")</f>
        <v>x</v>
      </c>
      <c r="BA3" s="14" t="str">
        <f t="shared" ref="BA3:BA27" si="12">IF(AU3="X",1,"x")</f>
        <v>x</v>
      </c>
      <c r="BB3" s="14" t="str">
        <f t="shared" ref="BB3:BB27" si="13">IF(AU3="TPNC",1,"x")</f>
        <v>x</v>
      </c>
      <c r="BC3" s="14" t="str">
        <f t="shared" ref="BC3:BC27" si="14">IF(AV3="LY",1,"x")</f>
        <v>x</v>
      </c>
      <c r="BD3" s="14">
        <f t="shared" ref="BD3:BD27" si="15">IF(AU3="TBD",1,"x")</f>
        <v>1</v>
      </c>
    </row>
    <row r="4" spans="1:56" customFormat="1">
      <c r="A4" s="1366"/>
      <c r="B4" s="771">
        <v>410</v>
      </c>
      <c r="C4" s="422" t="s">
        <v>9</v>
      </c>
      <c r="D4" s="525" t="s">
        <v>5</v>
      </c>
      <c r="E4" s="557">
        <v>204</v>
      </c>
      <c r="F4" s="569" t="s">
        <v>11</v>
      </c>
      <c r="G4" s="177" t="s">
        <v>11</v>
      </c>
      <c r="H4" s="177" t="s">
        <v>11</v>
      </c>
      <c r="I4" s="177" t="s">
        <v>11</v>
      </c>
      <c r="J4" s="177" t="s">
        <v>11</v>
      </c>
      <c r="K4" s="177" t="s">
        <v>11</v>
      </c>
      <c r="L4" s="177" t="s">
        <v>11</v>
      </c>
      <c r="M4" s="180" t="s">
        <v>4</v>
      </c>
      <c r="N4" s="570" t="s">
        <v>11</v>
      </c>
      <c r="O4" s="569" t="s">
        <v>11</v>
      </c>
      <c r="P4" s="177" t="s">
        <v>11</v>
      </c>
      <c r="Q4" s="177" t="s">
        <v>11</v>
      </c>
      <c r="R4" s="177" t="s">
        <v>11</v>
      </c>
      <c r="S4" s="177" t="s">
        <v>11</v>
      </c>
      <c r="T4" s="570" t="s">
        <v>11</v>
      </c>
      <c r="U4" s="569" t="s">
        <v>11</v>
      </c>
      <c r="V4" s="177" t="s">
        <v>11</v>
      </c>
      <c r="W4" s="570" t="s">
        <v>11</v>
      </c>
      <c r="X4" s="533" t="s">
        <v>4</v>
      </c>
      <c r="Y4" s="171" t="s">
        <v>4</v>
      </c>
      <c r="Z4" s="171" t="s">
        <v>4</v>
      </c>
      <c r="AA4" s="171" t="s">
        <v>4</v>
      </c>
      <c r="AB4" s="171" t="s">
        <v>4</v>
      </c>
      <c r="AC4" s="171" t="s">
        <v>4</v>
      </c>
      <c r="AD4" s="171" t="s">
        <v>4</v>
      </c>
      <c r="AE4" s="171" t="s">
        <v>4</v>
      </c>
      <c r="AF4" s="496" t="s">
        <v>4</v>
      </c>
      <c r="AG4" s="174" t="s">
        <v>1</v>
      </c>
      <c r="AH4" s="174"/>
      <c r="AI4" s="174"/>
      <c r="AK4" s="14">
        <f t="shared" si="0"/>
        <v>1</v>
      </c>
      <c r="AL4" s="14" t="str">
        <f t="shared" si="1"/>
        <v>x</v>
      </c>
      <c r="AM4" s="14" t="str">
        <f t="shared" si="2"/>
        <v>x</v>
      </c>
      <c r="AN4" s="14" t="str">
        <f t="shared" si="3"/>
        <v>x</v>
      </c>
      <c r="AO4" s="14" t="str">
        <f t="shared" si="4"/>
        <v>x</v>
      </c>
      <c r="AP4" s="14" t="str">
        <f t="shared" si="5"/>
        <v>x</v>
      </c>
      <c r="AQ4" s="14" t="str">
        <f t="shared" si="6"/>
        <v>x</v>
      </c>
      <c r="AR4" s="14" t="str">
        <f t="shared" si="7"/>
        <v>x</v>
      </c>
      <c r="AT4" s="198"/>
      <c r="AU4" s="3" t="s">
        <v>4</v>
      </c>
      <c r="AW4" s="14" t="str">
        <f t="shared" si="8"/>
        <v>x</v>
      </c>
      <c r="AX4" s="14" t="str">
        <f t="shared" si="9"/>
        <v>x</v>
      </c>
      <c r="AY4" s="14" t="str">
        <f t="shared" si="10"/>
        <v>x</v>
      </c>
      <c r="AZ4" s="14" t="str">
        <f t="shared" si="11"/>
        <v>x</v>
      </c>
      <c r="BA4" s="14" t="str">
        <f t="shared" si="12"/>
        <v>x</v>
      </c>
      <c r="BB4" s="14" t="str">
        <f t="shared" si="13"/>
        <v>x</v>
      </c>
      <c r="BC4" s="14" t="str">
        <f t="shared" si="14"/>
        <v>x</v>
      </c>
      <c r="BD4" s="14">
        <f t="shared" si="15"/>
        <v>1</v>
      </c>
    </row>
    <row r="5" spans="1:56" customFormat="1" ht="15.75" thickBot="1">
      <c r="A5" s="1366"/>
      <c r="B5" s="771">
        <v>410</v>
      </c>
      <c r="C5" s="480" t="s">
        <v>264</v>
      </c>
      <c r="D5" s="525" t="s">
        <v>325</v>
      </c>
      <c r="E5" s="557">
        <v>128</v>
      </c>
      <c r="F5" s="533" t="s">
        <v>4</v>
      </c>
      <c r="G5" s="172" t="s">
        <v>28</v>
      </c>
      <c r="H5" s="171" t="s">
        <v>4</v>
      </c>
      <c r="I5" s="171" t="s">
        <v>4</v>
      </c>
      <c r="J5" s="171" t="s">
        <v>4</v>
      </c>
      <c r="K5" s="172" t="s">
        <v>28</v>
      </c>
      <c r="L5" s="171" t="s">
        <v>4</v>
      </c>
      <c r="M5" s="180" t="s">
        <v>4</v>
      </c>
      <c r="N5" s="561" t="s">
        <v>28</v>
      </c>
      <c r="O5" s="533" t="s">
        <v>4</v>
      </c>
      <c r="P5" s="171" t="s">
        <v>4</v>
      </c>
      <c r="Q5" s="326" t="s">
        <v>11</v>
      </c>
      <c r="R5" s="172" t="s">
        <v>28</v>
      </c>
      <c r="S5" s="171" t="s">
        <v>4</v>
      </c>
      <c r="T5" s="1221" t="s">
        <v>11</v>
      </c>
      <c r="U5" s="612" t="s">
        <v>11</v>
      </c>
      <c r="V5" s="871" t="s">
        <v>11</v>
      </c>
      <c r="W5" s="570" t="s">
        <v>11</v>
      </c>
      <c r="X5" s="533" t="s">
        <v>4</v>
      </c>
      <c r="Y5" s="1354">
        <v>0.75</v>
      </c>
      <c r="Z5" s="171" t="s">
        <v>4</v>
      </c>
      <c r="AA5" s="171" t="s">
        <v>4</v>
      </c>
      <c r="AB5" s="1223" t="s">
        <v>28</v>
      </c>
      <c r="AC5" s="171" t="s">
        <v>4</v>
      </c>
      <c r="AD5" s="1223" t="s">
        <v>28</v>
      </c>
      <c r="AE5" s="171" t="s">
        <v>4</v>
      </c>
      <c r="AF5" s="496" t="s">
        <v>4</v>
      </c>
      <c r="AG5" s="174" t="s">
        <v>1</v>
      </c>
      <c r="AH5" s="174"/>
      <c r="AI5" s="174"/>
      <c r="AK5" s="14">
        <f t="shared" si="0"/>
        <v>1</v>
      </c>
      <c r="AL5" s="14" t="str">
        <f t="shared" si="1"/>
        <v>x</v>
      </c>
      <c r="AM5" s="14" t="str">
        <f t="shared" si="2"/>
        <v>x</v>
      </c>
      <c r="AN5" s="14" t="str">
        <f t="shared" si="3"/>
        <v>x</v>
      </c>
      <c r="AO5" s="14" t="str">
        <f t="shared" si="4"/>
        <v>x</v>
      </c>
      <c r="AP5" s="14" t="str">
        <f t="shared" si="5"/>
        <v>x</v>
      </c>
      <c r="AQ5" s="14" t="str">
        <f t="shared" si="6"/>
        <v>x</v>
      </c>
      <c r="AR5" s="14" t="str">
        <f t="shared" si="7"/>
        <v>x</v>
      </c>
      <c r="AT5" s="198"/>
      <c r="AU5" s="3" t="s">
        <v>1</v>
      </c>
      <c r="AW5" s="14">
        <f t="shared" si="8"/>
        <v>1</v>
      </c>
      <c r="AX5" s="14" t="str">
        <f t="shared" si="9"/>
        <v>x</v>
      </c>
      <c r="AY5" s="14" t="str">
        <f t="shared" si="10"/>
        <v>x</v>
      </c>
      <c r="AZ5" s="14" t="str">
        <f t="shared" si="11"/>
        <v>x</v>
      </c>
      <c r="BA5" s="14" t="str">
        <f t="shared" si="12"/>
        <v>x</v>
      </c>
      <c r="BB5" s="14" t="str">
        <f t="shared" si="13"/>
        <v>x</v>
      </c>
      <c r="BC5" s="14" t="str">
        <f t="shared" si="14"/>
        <v>x</v>
      </c>
      <c r="BD5" s="14" t="str">
        <f t="shared" si="15"/>
        <v>x</v>
      </c>
    </row>
    <row r="6" spans="1:56">
      <c r="A6" s="1366"/>
      <c r="B6" s="771">
        <v>410</v>
      </c>
      <c r="C6" s="420" t="s">
        <v>273</v>
      </c>
      <c r="D6" s="1222" t="s">
        <v>325</v>
      </c>
      <c r="E6" s="557">
        <v>129</v>
      </c>
      <c r="F6" s="533" t="s">
        <v>4</v>
      </c>
      <c r="G6" s="171" t="s">
        <v>4</v>
      </c>
      <c r="H6" s="171" t="s">
        <v>4</v>
      </c>
      <c r="I6" s="171" t="s">
        <v>4</v>
      </c>
      <c r="J6" s="171" t="s">
        <v>4</v>
      </c>
      <c r="K6" s="171" t="s">
        <v>4</v>
      </c>
      <c r="L6" s="171" t="s">
        <v>4</v>
      </c>
      <c r="M6" s="180" t="s">
        <v>4</v>
      </c>
      <c r="N6" s="496" t="s">
        <v>4</v>
      </c>
      <c r="O6" s="533" t="s">
        <v>4</v>
      </c>
      <c r="P6" s="177" t="s">
        <v>11</v>
      </c>
      <c r="Q6" s="177" t="s">
        <v>11</v>
      </c>
      <c r="R6" s="171" t="s">
        <v>4</v>
      </c>
      <c r="S6" s="171" t="s">
        <v>4</v>
      </c>
      <c r="T6" s="570" t="s">
        <v>11</v>
      </c>
      <c r="U6" s="569" t="s">
        <v>11</v>
      </c>
      <c r="V6" s="177" t="s">
        <v>11</v>
      </c>
      <c r="W6" s="570" t="s">
        <v>11</v>
      </c>
      <c r="X6" s="533" t="s">
        <v>4</v>
      </c>
      <c r="Y6" s="171" t="s">
        <v>4</v>
      </c>
      <c r="Z6" s="171" t="s">
        <v>4</v>
      </c>
      <c r="AA6" s="171" t="s">
        <v>4</v>
      </c>
      <c r="AB6" s="171" t="s">
        <v>4</v>
      </c>
      <c r="AC6" s="171" t="s">
        <v>4</v>
      </c>
      <c r="AD6" s="171" t="s">
        <v>4</v>
      </c>
      <c r="AE6" s="171" t="s">
        <v>4</v>
      </c>
      <c r="AF6" s="496" t="s">
        <v>4</v>
      </c>
      <c r="AG6" s="174" t="s">
        <v>4</v>
      </c>
      <c r="AH6" s="174"/>
      <c r="AI6" s="174"/>
      <c r="AK6" s="14" t="str">
        <f t="shared" si="0"/>
        <v>x</v>
      </c>
      <c r="AL6" s="14" t="str">
        <f t="shared" si="1"/>
        <v>x</v>
      </c>
      <c r="AM6" s="14" t="str">
        <f t="shared" si="2"/>
        <v>x</v>
      </c>
      <c r="AN6" s="14" t="str">
        <f t="shared" si="3"/>
        <v>x</v>
      </c>
      <c r="AO6" s="14" t="str">
        <f t="shared" si="4"/>
        <v>x</v>
      </c>
      <c r="AP6" s="14" t="str">
        <f t="shared" si="5"/>
        <v>x</v>
      </c>
      <c r="AQ6" s="14" t="str">
        <f t="shared" si="6"/>
        <v>x</v>
      </c>
      <c r="AR6" s="14">
        <f t="shared" si="7"/>
        <v>1</v>
      </c>
      <c r="AT6" s="198"/>
      <c r="AU6" s="261" t="s">
        <v>363</v>
      </c>
      <c r="AV6"/>
      <c r="AW6" s="14" t="str">
        <f t="shared" si="8"/>
        <v>x</v>
      </c>
      <c r="AX6" s="14" t="str">
        <f t="shared" si="9"/>
        <v>x</v>
      </c>
      <c r="AY6" s="14" t="str">
        <f t="shared" si="10"/>
        <v>x</v>
      </c>
      <c r="AZ6" s="14" t="str">
        <f t="shared" si="11"/>
        <v>x</v>
      </c>
      <c r="BA6" s="14" t="str">
        <f t="shared" si="12"/>
        <v>x</v>
      </c>
      <c r="BB6" s="14">
        <f t="shared" si="13"/>
        <v>1</v>
      </c>
      <c r="BC6" s="14" t="str">
        <f t="shared" si="14"/>
        <v>x</v>
      </c>
      <c r="BD6" s="14" t="str">
        <f t="shared" si="15"/>
        <v>x</v>
      </c>
    </row>
    <row r="7" spans="1:56">
      <c r="A7" s="1366"/>
      <c r="B7" s="771">
        <v>410</v>
      </c>
      <c r="C7" s="420" t="s">
        <v>260</v>
      </c>
      <c r="D7" s="525" t="s">
        <v>8</v>
      </c>
      <c r="E7" s="557">
        <v>123</v>
      </c>
      <c r="F7" s="533" t="s">
        <v>4</v>
      </c>
      <c r="G7" s="171" t="s">
        <v>4</v>
      </c>
      <c r="H7" s="171" t="s">
        <v>4</v>
      </c>
      <c r="I7" s="171" t="s">
        <v>4</v>
      </c>
      <c r="J7" s="172" t="s">
        <v>28</v>
      </c>
      <c r="K7" s="171" t="s">
        <v>4</v>
      </c>
      <c r="L7" s="171" t="s">
        <v>4</v>
      </c>
      <c r="M7" s="171" t="s">
        <v>4</v>
      </c>
      <c r="N7" s="496" t="s">
        <v>4</v>
      </c>
      <c r="O7" s="533" t="s">
        <v>4</v>
      </c>
      <c r="P7" s="171" t="s">
        <v>4</v>
      </c>
      <c r="Q7" s="171" t="s">
        <v>4</v>
      </c>
      <c r="R7" s="171" t="s">
        <v>4</v>
      </c>
      <c r="S7" s="171" t="s">
        <v>4</v>
      </c>
      <c r="T7" s="496" t="s">
        <v>4</v>
      </c>
      <c r="U7" s="533" t="s">
        <v>4</v>
      </c>
      <c r="V7" s="171" t="s">
        <v>4</v>
      </c>
      <c r="W7" s="496" t="s">
        <v>4</v>
      </c>
      <c r="X7" s="570" t="s">
        <v>11</v>
      </c>
      <c r="Y7" s="171" t="s">
        <v>4</v>
      </c>
      <c r="Z7" s="171" t="s">
        <v>4</v>
      </c>
      <c r="AA7" s="171" t="s">
        <v>4</v>
      </c>
      <c r="AB7" s="171" t="s">
        <v>4</v>
      </c>
      <c r="AC7" s="171" t="s">
        <v>4</v>
      </c>
      <c r="AD7" s="171" t="s">
        <v>4</v>
      </c>
      <c r="AE7" s="171" t="s">
        <v>4</v>
      </c>
      <c r="AF7" s="496" t="s">
        <v>4</v>
      </c>
      <c r="AG7" s="174" t="s">
        <v>1</v>
      </c>
      <c r="AH7" s="174"/>
      <c r="AI7" s="174"/>
      <c r="AK7" s="14">
        <f t="shared" si="0"/>
        <v>1</v>
      </c>
      <c r="AL7" s="14" t="str">
        <f t="shared" si="1"/>
        <v>x</v>
      </c>
      <c r="AM7" s="14" t="str">
        <f t="shared" si="2"/>
        <v>x</v>
      </c>
      <c r="AN7" s="14" t="str">
        <f t="shared" si="3"/>
        <v>x</v>
      </c>
      <c r="AO7" s="14" t="str">
        <f t="shared" si="4"/>
        <v>x</v>
      </c>
      <c r="AP7" s="14" t="str">
        <f t="shared" si="5"/>
        <v>x</v>
      </c>
      <c r="AQ7" s="14" t="str">
        <f t="shared" si="6"/>
        <v>x</v>
      </c>
      <c r="AR7" s="14" t="str">
        <f t="shared" si="7"/>
        <v>x</v>
      </c>
      <c r="AT7" s="196"/>
      <c r="AU7" s="3" t="s">
        <v>4</v>
      </c>
      <c r="AV7"/>
      <c r="AW7" s="14" t="str">
        <f t="shared" si="8"/>
        <v>x</v>
      </c>
      <c r="AX7" s="14" t="str">
        <f t="shared" si="9"/>
        <v>x</v>
      </c>
      <c r="AY7" s="14" t="str">
        <f t="shared" si="10"/>
        <v>x</v>
      </c>
      <c r="AZ7" s="14" t="str">
        <f t="shared" si="11"/>
        <v>x</v>
      </c>
      <c r="BA7" s="14" t="str">
        <f t="shared" si="12"/>
        <v>x</v>
      </c>
      <c r="BB7" s="14" t="str">
        <f t="shared" si="13"/>
        <v>x</v>
      </c>
      <c r="BC7" s="14" t="str">
        <f t="shared" si="14"/>
        <v>x</v>
      </c>
      <c r="BD7" s="14">
        <f t="shared" si="15"/>
        <v>1</v>
      </c>
    </row>
    <row r="8" spans="1:56" ht="15.75" thickBot="1">
      <c r="A8" s="1367"/>
      <c r="B8" s="1340">
        <v>410</v>
      </c>
      <c r="C8" s="419" t="s">
        <v>547</v>
      </c>
      <c r="D8" s="526" t="s">
        <v>8</v>
      </c>
      <c r="E8" s="559">
        <v>123</v>
      </c>
      <c r="F8" s="554" t="s">
        <v>4</v>
      </c>
      <c r="G8" s="405" t="s">
        <v>4</v>
      </c>
      <c r="H8" s="405" t="s">
        <v>4</v>
      </c>
      <c r="I8" s="405" t="s">
        <v>4</v>
      </c>
      <c r="J8" s="405" t="s">
        <v>4</v>
      </c>
      <c r="K8" s="405" t="s">
        <v>4</v>
      </c>
      <c r="L8" s="405" t="s">
        <v>4</v>
      </c>
      <c r="M8" s="171" t="s">
        <v>4</v>
      </c>
      <c r="N8" s="579" t="s">
        <v>4</v>
      </c>
      <c r="O8" s="536" t="s">
        <v>4</v>
      </c>
      <c r="P8" s="327" t="s">
        <v>4</v>
      </c>
      <c r="Q8" s="327" t="s">
        <v>4</v>
      </c>
      <c r="R8" s="327" t="s">
        <v>4</v>
      </c>
      <c r="S8" s="327" t="s">
        <v>4</v>
      </c>
      <c r="T8" s="497" t="s">
        <v>4</v>
      </c>
      <c r="U8" s="536" t="s">
        <v>4</v>
      </c>
      <c r="V8" s="327" t="s">
        <v>4</v>
      </c>
      <c r="W8" s="497" t="s">
        <v>4</v>
      </c>
      <c r="X8" s="536" t="s">
        <v>4</v>
      </c>
      <c r="Y8" s="1223" t="s">
        <v>28</v>
      </c>
      <c r="Z8" s="327" t="s">
        <v>4</v>
      </c>
      <c r="AA8" s="327" t="s">
        <v>4</v>
      </c>
      <c r="AB8" s="327" t="s">
        <v>4</v>
      </c>
      <c r="AC8" s="1223" t="s">
        <v>28</v>
      </c>
      <c r="AD8" s="1223" t="s">
        <v>28</v>
      </c>
      <c r="AE8" s="328" t="s">
        <v>28</v>
      </c>
      <c r="AF8" s="611" t="s">
        <v>28</v>
      </c>
      <c r="AG8" s="174" t="s">
        <v>1</v>
      </c>
      <c r="AH8" s="174"/>
      <c r="AI8" s="174"/>
      <c r="AK8" s="14">
        <f t="shared" si="0"/>
        <v>1</v>
      </c>
      <c r="AL8" s="14" t="str">
        <f t="shared" si="1"/>
        <v>x</v>
      </c>
      <c r="AM8" s="14" t="str">
        <f t="shared" si="2"/>
        <v>x</v>
      </c>
      <c r="AN8" s="14" t="str">
        <f t="shared" si="3"/>
        <v>x</v>
      </c>
      <c r="AO8" s="14" t="str">
        <f t="shared" si="4"/>
        <v>x</v>
      </c>
      <c r="AP8" s="14" t="str">
        <f t="shared" si="5"/>
        <v>x</v>
      </c>
      <c r="AQ8" s="14" t="str">
        <f t="shared" si="6"/>
        <v>x</v>
      </c>
      <c r="AR8" s="14" t="str">
        <f t="shared" si="7"/>
        <v>x</v>
      </c>
      <c r="AT8" s="196"/>
      <c r="AU8" s="3" t="s">
        <v>4</v>
      </c>
      <c r="AV8"/>
      <c r="AW8" s="14" t="str">
        <f t="shared" si="8"/>
        <v>x</v>
      </c>
      <c r="AX8" s="14" t="str">
        <f t="shared" si="9"/>
        <v>x</v>
      </c>
      <c r="AY8" s="14" t="str">
        <f t="shared" si="10"/>
        <v>x</v>
      </c>
      <c r="AZ8" s="14" t="str">
        <f t="shared" si="11"/>
        <v>x</v>
      </c>
      <c r="BA8" s="14" t="str">
        <f t="shared" si="12"/>
        <v>x</v>
      </c>
      <c r="BB8" s="14" t="str">
        <f t="shared" si="13"/>
        <v>x</v>
      </c>
      <c r="BC8" s="14" t="str">
        <f t="shared" si="14"/>
        <v>x</v>
      </c>
      <c r="BD8" s="14">
        <f t="shared" si="15"/>
        <v>1</v>
      </c>
    </row>
    <row r="9" spans="1:56">
      <c r="A9" s="1365">
        <v>411</v>
      </c>
      <c r="B9" s="770">
        <v>411</v>
      </c>
      <c r="C9" s="481" t="s">
        <v>264</v>
      </c>
      <c r="D9" s="661" t="s">
        <v>325</v>
      </c>
      <c r="E9" s="527">
        <v>126</v>
      </c>
      <c r="F9" s="606" t="s">
        <v>28</v>
      </c>
      <c r="G9" s="1224" t="s">
        <v>28</v>
      </c>
      <c r="H9" s="363" t="s">
        <v>4</v>
      </c>
      <c r="I9" s="531" t="s">
        <v>28</v>
      </c>
      <c r="J9" s="531" t="s">
        <v>28</v>
      </c>
      <c r="K9" s="1224" t="s">
        <v>28</v>
      </c>
      <c r="L9" s="531" t="s">
        <v>28</v>
      </c>
      <c r="M9" s="180" t="s">
        <v>4</v>
      </c>
      <c r="N9" s="1225" t="s">
        <v>28</v>
      </c>
      <c r="O9" s="1226" t="s">
        <v>28</v>
      </c>
      <c r="P9" s="363" t="s">
        <v>4</v>
      </c>
      <c r="Q9" s="531" t="s">
        <v>28</v>
      </c>
      <c r="R9" s="363" t="s">
        <v>4</v>
      </c>
      <c r="S9" s="363" t="s">
        <v>4</v>
      </c>
      <c r="T9" s="1227" t="s">
        <v>28</v>
      </c>
      <c r="U9" s="543" t="s">
        <v>11</v>
      </c>
      <c r="V9" s="544" t="s">
        <v>11</v>
      </c>
      <c r="W9" s="539" t="s">
        <v>11</v>
      </c>
      <c r="X9" s="1228" t="s">
        <v>364</v>
      </c>
      <c r="Y9" s="1229" t="s">
        <v>364</v>
      </c>
      <c r="Z9" s="1230" t="s">
        <v>364</v>
      </c>
      <c r="AA9" s="1231" t="s">
        <v>364</v>
      </c>
      <c r="AB9" s="1232" t="s">
        <v>364</v>
      </c>
      <c r="AC9" s="1230" t="s">
        <v>364</v>
      </c>
      <c r="AD9" s="1230" t="s">
        <v>364</v>
      </c>
      <c r="AE9" s="1230" t="s">
        <v>364</v>
      </c>
      <c r="AF9" s="1233" t="s">
        <v>364</v>
      </c>
      <c r="AG9" s="174" t="s">
        <v>1</v>
      </c>
      <c r="AH9" s="174"/>
      <c r="AI9" s="174"/>
      <c r="AK9" s="14">
        <f t="shared" si="0"/>
        <v>1</v>
      </c>
      <c r="AL9" s="14" t="str">
        <f t="shared" si="1"/>
        <v>x</v>
      </c>
      <c r="AM9" s="14" t="str">
        <f t="shared" si="2"/>
        <v>x</v>
      </c>
      <c r="AN9" s="14" t="str">
        <f t="shared" si="3"/>
        <v>x</v>
      </c>
      <c r="AO9" s="14" t="str">
        <f t="shared" si="4"/>
        <v>x</v>
      </c>
      <c r="AP9" s="14" t="str">
        <f t="shared" si="5"/>
        <v>x</v>
      </c>
      <c r="AQ9" s="14" t="str">
        <f t="shared" si="6"/>
        <v>x</v>
      </c>
      <c r="AR9" s="14" t="str">
        <f t="shared" si="7"/>
        <v>x</v>
      </c>
      <c r="AT9" s="198"/>
      <c r="AU9" s="3" t="s">
        <v>1</v>
      </c>
      <c r="AV9"/>
      <c r="AW9" s="14">
        <f t="shared" si="8"/>
        <v>1</v>
      </c>
      <c r="AX9" s="14" t="str">
        <f t="shared" si="9"/>
        <v>x</v>
      </c>
      <c r="AY9" s="14" t="str">
        <f t="shared" si="10"/>
        <v>x</v>
      </c>
      <c r="AZ9" s="14" t="str">
        <f t="shared" si="11"/>
        <v>x</v>
      </c>
      <c r="BA9" s="14" t="str">
        <f t="shared" si="12"/>
        <v>x</v>
      </c>
      <c r="BB9" s="14" t="str">
        <f t="shared" si="13"/>
        <v>x</v>
      </c>
      <c r="BC9" s="14" t="str">
        <f t="shared" si="14"/>
        <v>x</v>
      </c>
      <c r="BD9" s="14" t="str">
        <f t="shared" si="15"/>
        <v>x</v>
      </c>
    </row>
    <row r="10" spans="1:56">
      <c r="A10" s="1366"/>
      <c r="B10" s="771">
        <v>411</v>
      </c>
      <c r="C10" s="482" t="s">
        <v>265</v>
      </c>
      <c r="D10" s="370" t="s">
        <v>8</v>
      </c>
      <c r="E10" s="528">
        <v>119</v>
      </c>
      <c r="F10" s="583" t="s">
        <v>28</v>
      </c>
      <c r="G10" s="172" t="s">
        <v>28</v>
      </c>
      <c r="H10" s="1234" t="s">
        <v>28</v>
      </c>
      <c r="I10" s="171" t="s">
        <v>4</v>
      </c>
      <c r="J10" s="171" t="s">
        <v>4</v>
      </c>
      <c r="K10" s="172" t="s">
        <v>28</v>
      </c>
      <c r="L10" s="387" t="s">
        <v>28</v>
      </c>
      <c r="M10" s="180" t="s">
        <v>4</v>
      </c>
      <c r="N10" s="561" t="s">
        <v>28</v>
      </c>
      <c r="O10" s="583" t="s">
        <v>28</v>
      </c>
      <c r="P10" s="413" t="s">
        <v>28</v>
      </c>
      <c r="Q10" s="172" t="s">
        <v>28</v>
      </c>
      <c r="R10" s="172" t="s">
        <v>28</v>
      </c>
      <c r="S10" s="172" t="s">
        <v>28</v>
      </c>
      <c r="T10" s="585" t="s">
        <v>4</v>
      </c>
      <c r="U10" s="583" t="s">
        <v>28</v>
      </c>
      <c r="V10" s="172" t="s">
        <v>28</v>
      </c>
      <c r="W10" s="1221" t="s">
        <v>11</v>
      </c>
      <c r="X10" s="1235" t="s">
        <v>364</v>
      </c>
      <c r="Y10" s="417" t="s">
        <v>364</v>
      </c>
      <c r="Z10" s="416" t="s">
        <v>364</v>
      </c>
      <c r="AA10" s="416" t="s">
        <v>364</v>
      </c>
      <c r="AB10" s="416" t="s">
        <v>364</v>
      </c>
      <c r="AC10" s="416" t="s">
        <v>364</v>
      </c>
      <c r="AD10" s="416" t="s">
        <v>364</v>
      </c>
      <c r="AE10" s="416" t="s">
        <v>364</v>
      </c>
      <c r="AF10" s="1236" t="s">
        <v>364</v>
      </c>
      <c r="AG10" s="174" t="s">
        <v>1</v>
      </c>
      <c r="AH10" s="174"/>
      <c r="AI10" s="174"/>
      <c r="AK10" s="14">
        <f t="shared" si="0"/>
        <v>1</v>
      </c>
      <c r="AL10" s="14" t="str">
        <f t="shared" si="1"/>
        <v>x</v>
      </c>
      <c r="AM10" s="14" t="str">
        <f t="shared" si="2"/>
        <v>x</v>
      </c>
      <c r="AN10" s="14" t="str">
        <f t="shared" si="3"/>
        <v>x</v>
      </c>
      <c r="AO10" s="14" t="str">
        <f t="shared" si="4"/>
        <v>x</v>
      </c>
      <c r="AP10" s="14" t="str">
        <f t="shared" si="5"/>
        <v>x</v>
      </c>
      <c r="AQ10" s="14" t="str">
        <f t="shared" si="6"/>
        <v>x</v>
      </c>
      <c r="AR10" s="14" t="str">
        <f t="shared" si="7"/>
        <v>x</v>
      </c>
      <c r="AT10" s="196"/>
      <c r="AU10" s="3" t="s">
        <v>1</v>
      </c>
      <c r="AV10"/>
      <c r="AW10" s="14">
        <f t="shared" si="8"/>
        <v>1</v>
      </c>
      <c r="AX10" s="14" t="str">
        <f t="shared" si="9"/>
        <v>x</v>
      </c>
      <c r="AY10" s="14" t="str">
        <f t="shared" si="10"/>
        <v>x</v>
      </c>
      <c r="AZ10" s="14" t="str">
        <f t="shared" si="11"/>
        <v>x</v>
      </c>
      <c r="BA10" s="14" t="str">
        <f t="shared" si="12"/>
        <v>x</v>
      </c>
      <c r="BB10" s="14" t="str">
        <f t="shared" si="13"/>
        <v>x</v>
      </c>
      <c r="BC10" s="14" t="str">
        <f t="shared" si="14"/>
        <v>x</v>
      </c>
      <c r="BD10" s="14" t="str">
        <f t="shared" si="15"/>
        <v>x</v>
      </c>
    </row>
    <row r="11" spans="1:56">
      <c r="A11" s="1366"/>
      <c r="B11" s="771">
        <v>411</v>
      </c>
      <c r="C11" s="482" t="s">
        <v>263</v>
      </c>
      <c r="D11" s="370" t="s">
        <v>8</v>
      </c>
      <c r="E11" s="528">
        <v>121</v>
      </c>
      <c r="F11" s="533" t="s">
        <v>4</v>
      </c>
      <c r="G11" s="171" t="s">
        <v>4</v>
      </c>
      <c r="H11" s="171" t="s">
        <v>4</v>
      </c>
      <c r="I11" s="171" t="s">
        <v>4</v>
      </c>
      <c r="J11" s="1302" t="s">
        <v>567</v>
      </c>
      <c r="K11" s="171" t="s">
        <v>4</v>
      </c>
      <c r="L11" s="171" t="s">
        <v>4</v>
      </c>
      <c r="M11" s="180" t="s">
        <v>4</v>
      </c>
      <c r="N11" s="496" t="s">
        <v>4</v>
      </c>
      <c r="O11" s="533" t="s">
        <v>4</v>
      </c>
      <c r="P11" s="171" t="s">
        <v>4</v>
      </c>
      <c r="Q11" s="172" t="s">
        <v>28</v>
      </c>
      <c r="R11" s="171" t="s">
        <v>4</v>
      </c>
      <c r="S11" s="171" t="s">
        <v>4</v>
      </c>
      <c r="T11" s="1304" t="s">
        <v>647</v>
      </c>
      <c r="U11" s="583" t="s">
        <v>28</v>
      </c>
      <c r="V11" s="171" t="s">
        <v>4</v>
      </c>
      <c r="W11" s="570" t="s">
        <v>11</v>
      </c>
      <c r="X11" s="533" t="s">
        <v>4</v>
      </c>
      <c r="Y11" s="172" t="s">
        <v>28</v>
      </c>
      <c r="Z11" s="430" t="s">
        <v>28</v>
      </c>
      <c r="AA11" s="172" t="s">
        <v>28</v>
      </c>
      <c r="AB11" s="570" t="s">
        <v>11</v>
      </c>
      <c r="AC11" s="171" t="s">
        <v>4</v>
      </c>
      <c r="AD11" s="171" t="s">
        <v>4</v>
      </c>
      <c r="AE11" s="171" t="s">
        <v>4</v>
      </c>
      <c r="AF11" s="496" t="s">
        <v>4</v>
      </c>
      <c r="AG11" s="174" t="s">
        <v>1</v>
      </c>
      <c r="AH11" s="174"/>
      <c r="AI11" s="174"/>
      <c r="AK11" s="14">
        <f t="shared" si="0"/>
        <v>1</v>
      </c>
      <c r="AL11" s="14" t="str">
        <f t="shared" si="1"/>
        <v>x</v>
      </c>
      <c r="AM11" s="14" t="str">
        <f t="shared" si="2"/>
        <v>x</v>
      </c>
      <c r="AN11" s="14" t="str">
        <f t="shared" si="3"/>
        <v>x</v>
      </c>
      <c r="AO11" s="14" t="str">
        <f t="shared" si="4"/>
        <v>x</v>
      </c>
      <c r="AP11" s="14" t="str">
        <f t="shared" si="5"/>
        <v>x</v>
      </c>
      <c r="AQ11" s="14" t="str">
        <f t="shared" si="6"/>
        <v>x</v>
      </c>
      <c r="AR11" s="14" t="str">
        <f t="shared" si="7"/>
        <v>x</v>
      </c>
      <c r="AT11" s="199"/>
      <c r="AU11" s="3" t="s">
        <v>1</v>
      </c>
      <c r="AV11"/>
      <c r="AW11" s="14">
        <f t="shared" si="8"/>
        <v>1</v>
      </c>
      <c r="AX11" s="14" t="str">
        <f t="shared" si="9"/>
        <v>x</v>
      </c>
      <c r="AY11" s="14" t="str">
        <f t="shared" si="10"/>
        <v>x</v>
      </c>
      <c r="AZ11" s="14" t="str">
        <f t="shared" si="11"/>
        <v>x</v>
      </c>
      <c r="BA11" s="14" t="str">
        <f t="shared" si="12"/>
        <v>x</v>
      </c>
      <c r="BB11" s="14" t="str">
        <f t="shared" si="13"/>
        <v>x</v>
      </c>
      <c r="BC11" s="14" t="str">
        <f t="shared" si="14"/>
        <v>x</v>
      </c>
      <c r="BD11" s="14" t="str">
        <f t="shared" si="15"/>
        <v>x</v>
      </c>
    </row>
    <row r="12" spans="1:56" ht="15.75" thickBot="1">
      <c r="A12" s="1367"/>
      <c r="B12" s="1340">
        <v>411</v>
      </c>
      <c r="C12" s="483" t="s">
        <v>262</v>
      </c>
      <c r="D12" s="670" t="s">
        <v>8</v>
      </c>
      <c r="E12" s="529">
        <v>123</v>
      </c>
      <c r="F12" s="610" t="s">
        <v>28</v>
      </c>
      <c r="G12" s="328" t="s">
        <v>28</v>
      </c>
      <c r="H12" s="327" t="s">
        <v>4</v>
      </c>
      <c r="I12" s="328" t="s">
        <v>28</v>
      </c>
      <c r="J12" s="328" t="s">
        <v>28</v>
      </c>
      <c r="K12" s="328" t="s">
        <v>28</v>
      </c>
      <c r="L12" s="327" t="s">
        <v>4</v>
      </c>
      <c r="M12" s="171" t="s">
        <v>4</v>
      </c>
      <c r="N12" s="611" t="s">
        <v>28</v>
      </c>
      <c r="O12" s="610" t="s">
        <v>28</v>
      </c>
      <c r="P12" s="328" t="s">
        <v>28</v>
      </c>
      <c r="Q12" s="328" t="s">
        <v>28</v>
      </c>
      <c r="R12" s="328" t="s">
        <v>28</v>
      </c>
      <c r="S12" s="327" t="s">
        <v>4</v>
      </c>
      <c r="T12" s="611" t="s">
        <v>28</v>
      </c>
      <c r="U12" s="635" t="s">
        <v>28</v>
      </c>
      <c r="V12" s="414" t="s">
        <v>28</v>
      </c>
      <c r="W12" s="545" t="s">
        <v>11</v>
      </c>
      <c r="X12" s="610" t="s">
        <v>28</v>
      </c>
      <c r="Y12" s="328" t="s">
        <v>28</v>
      </c>
      <c r="Z12" s="327" t="s">
        <v>4</v>
      </c>
      <c r="AA12" s="1237" t="s">
        <v>28</v>
      </c>
      <c r="AB12" s="327" t="s">
        <v>4</v>
      </c>
      <c r="AC12" s="334" t="s">
        <v>28</v>
      </c>
      <c r="AD12" s="334" t="s">
        <v>28</v>
      </c>
      <c r="AE12" s="327" t="s">
        <v>4</v>
      </c>
      <c r="AF12" s="611" t="s">
        <v>28</v>
      </c>
      <c r="AG12" s="174" t="s">
        <v>1</v>
      </c>
      <c r="AH12" s="174"/>
      <c r="AI12" s="174"/>
      <c r="AK12" s="14">
        <f t="shared" si="0"/>
        <v>1</v>
      </c>
      <c r="AL12" s="14" t="str">
        <f t="shared" si="1"/>
        <v>x</v>
      </c>
      <c r="AM12" s="14" t="str">
        <f t="shared" si="2"/>
        <v>x</v>
      </c>
      <c r="AN12" s="14" t="str">
        <f t="shared" si="3"/>
        <v>x</v>
      </c>
      <c r="AO12" s="14" t="str">
        <f t="shared" si="4"/>
        <v>x</v>
      </c>
      <c r="AP12" s="14" t="str">
        <f t="shared" si="5"/>
        <v>x</v>
      </c>
      <c r="AQ12" s="14" t="str">
        <f t="shared" si="6"/>
        <v>x</v>
      </c>
      <c r="AR12" s="14" t="str">
        <f t="shared" si="7"/>
        <v>x</v>
      </c>
      <c r="AT12" s="200"/>
      <c r="AU12" s="3" t="s">
        <v>1</v>
      </c>
      <c r="AV12"/>
      <c r="AW12" s="14">
        <f t="shared" si="8"/>
        <v>1</v>
      </c>
      <c r="AX12" s="14" t="str">
        <f t="shared" si="9"/>
        <v>x</v>
      </c>
      <c r="AY12" s="14" t="str">
        <f t="shared" si="10"/>
        <v>x</v>
      </c>
      <c r="AZ12" s="14" t="str">
        <f t="shared" si="11"/>
        <v>x</v>
      </c>
      <c r="BA12" s="14" t="str">
        <f t="shared" si="12"/>
        <v>x</v>
      </c>
      <c r="BB12" s="14" t="str">
        <f t="shared" si="13"/>
        <v>x</v>
      </c>
      <c r="BC12" s="14" t="str">
        <f t="shared" si="14"/>
        <v>x</v>
      </c>
      <c r="BD12" s="14" t="str">
        <f t="shared" si="15"/>
        <v>x</v>
      </c>
    </row>
    <row r="13" spans="1:56">
      <c r="A13" s="1365">
        <v>412</v>
      </c>
      <c r="B13" s="521">
        <v>412</v>
      </c>
      <c r="C13" s="421" t="s">
        <v>271</v>
      </c>
      <c r="D13" s="661" t="s">
        <v>8</v>
      </c>
      <c r="E13" s="527">
        <v>123</v>
      </c>
      <c r="F13" s="530" t="s">
        <v>4</v>
      </c>
      <c r="G13" s="363" t="s">
        <v>4</v>
      </c>
      <c r="H13" s="363" t="s">
        <v>4</v>
      </c>
      <c r="I13" s="363" t="s">
        <v>4</v>
      </c>
      <c r="J13" s="363" t="s">
        <v>4</v>
      </c>
      <c r="K13" s="363" t="s">
        <v>4</v>
      </c>
      <c r="L13" s="363" t="s">
        <v>4</v>
      </c>
      <c r="M13" s="180" t="s">
        <v>4</v>
      </c>
      <c r="N13" s="532" t="s">
        <v>28</v>
      </c>
      <c r="O13" s="530" t="s">
        <v>4</v>
      </c>
      <c r="P13" s="363" t="s">
        <v>4</v>
      </c>
      <c r="Q13" s="363" t="s">
        <v>4</v>
      </c>
      <c r="R13" s="363" t="s">
        <v>4</v>
      </c>
      <c r="S13" s="363" t="s">
        <v>4</v>
      </c>
      <c r="T13" s="495" t="s">
        <v>4</v>
      </c>
      <c r="U13" s="530" t="s">
        <v>4</v>
      </c>
      <c r="V13" s="363" t="s">
        <v>4</v>
      </c>
      <c r="W13" s="495" t="s">
        <v>4</v>
      </c>
      <c r="X13" s="530" t="s">
        <v>4</v>
      </c>
      <c r="Y13" s="363" t="s">
        <v>4</v>
      </c>
      <c r="Z13" s="363" t="s">
        <v>4</v>
      </c>
      <c r="AA13" s="363" t="s">
        <v>4</v>
      </c>
      <c r="AB13" s="363" t="s">
        <v>4</v>
      </c>
      <c r="AC13" s="363" t="s">
        <v>4</v>
      </c>
      <c r="AD13" s="363" t="s">
        <v>4</v>
      </c>
      <c r="AE13" s="363" t="s">
        <v>4</v>
      </c>
      <c r="AF13" s="495" t="s">
        <v>4</v>
      </c>
      <c r="AG13" s="174" t="s">
        <v>1</v>
      </c>
      <c r="AH13" s="174"/>
      <c r="AI13" s="174"/>
      <c r="AJ13" s="3"/>
      <c r="AK13" s="14">
        <f t="shared" si="0"/>
        <v>1</v>
      </c>
      <c r="AL13" s="14" t="str">
        <f t="shared" si="1"/>
        <v>x</v>
      </c>
      <c r="AM13" s="14" t="str">
        <f t="shared" si="2"/>
        <v>x</v>
      </c>
      <c r="AN13" s="14" t="str">
        <f t="shared" si="3"/>
        <v>x</v>
      </c>
      <c r="AO13" s="14" t="str">
        <f t="shared" si="4"/>
        <v>x</v>
      </c>
      <c r="AP13" s="14" t="str">
        <f t="shared" si="5"/>
        <v>x</v>
      </c>
      <c r="AQ13" s="14" t="str">
        <f t="shared" si="6"/>
        <v>x</v>
      </c>
      <c r="AR13" s="14" t="str">
        <f t="shared" si="7"/>
        <v>x</v>
      </c>
      <c r="AT13" s="198"/>
      <c r="AU13" s="3" t="s">
        <v>4</v>
      </c>
      <c r="AW13" s="14" t="str">
        <f t="shared" si="8"/>
        <v>x</v>
      </c>
      <c r="AX13" s="14" t="str">
        <f t="shared" si="9"/>
        <v>x</v>
      </c>
      <c r="AY13" s="14" t="str">
        <f t="shared" si="10"/>
        <v>x</v>
      </c>
      <c r="AZ13" s="14" t="str">
        <f t="shared" si="11"/>
        <v>x</v>
      </c>
      <c r="BA13" s="14" t="str">
        <f t="shared" si="12"/>
        <v>x</v>
      </c>
      <c r="BB13" s="14" t="str">
        <f t="shared" si="13"/>
        <v>x</v>
      </c>
      <c r="BC13" s="14" t="str">
        <f t="shared" si="14"/>
        <v>x</v>
      </c>
      <c r="BD13" s="14">
        <f t="shared" si="15"/>
        <v>1</v>
      </c>
    </row>
    <row r="14" spans="1:56" ht="15.75" thickBot="1">
      <c r="A14" s="1367"/>
      <c r="B14" s="1343">
        <v>412</v>
      </c>
      <c r="C14" s="484" t="s">
        <v>547</v>
      </c>
      <c r="D14" s="670" t="s">
        <v>8</v>
      </c>
      <c r="E14" s="529">
        <v>123</v>
      </c>
      <c r="F14" s="1301" t="s">
        <v>577</v>
      </c>
      <c r="G14" s="327" t="s">
        <v>4</v>
      </c>
      <c r="H14" s="327" t="s">
        <v>4</v>
      </c>
      <c r="I14" s="327" t="s">
        <v>4</v>
      </c>
      <c r="J14" s="327" t="s">
        <v>4</v>
      </c>
      <c r="K14" s="1238" t="s">
        <v>28</v>
      </c>
      <c r="L14" s="411" t="s">
        <v>577</v>
      </c>
      <c r="M14" s="180" t="s">
        <v>4</v>
      </c>
      <c r="N14" s="497" t="s">
        <v>4</v>
      </c>
      <c r="O14" s="536" t="s">
        <v>4</v>
      </c>
      <c r="P14" s="327" t="s">
        <v>4</v>
      </c>
      <c r="Q14" s="344" t="s">
        <v>28</v>
      </c>
      <c r="R14" s="327" t="s">
        <v>4</v>
      </c>
      <c r="S14" s="327" t="s">
        <v>4</v>
      </c>
      <c r="T14" s="497" t="s">
        <v>4</v>
      </c>
      <c r="U14" s="536" t="s">
        <v>4</v>
      </c>
      <c r="V14" s="328" t="s">
        <v>28</v>
      </c>
      <c r="W14" s="611" t="s">
        <v>28</v>
      </c>
      <c r="X14" s="1239" t="s">
        <v>28</v>
      </c>
      <c r="Y14" s="1241" t="s">
        <v>577</v>
      </c>
      <c r="Z14" s="405" t="s">
        <v>4</v>
      </c>
      <c r="AA14" s="793" t="s">
        <v>553</v>
      </c>
      <c r="AB14" s="1240" t="s">
        <v>577</v>
      </c>
      <c r="AC14" s="405" t="s">
        <v>4</v>
      </c>
      <c r="AD14" s="1241" t="s">
        <v>577</v>
      </c>
      <c r="AE14" s="1240" t="s">
        <v>577</v>
      </c>
      <c r="AF14" s="1242" t="s">
        <v>28</v>
      </c>
      <c r="AG14" s="174" t="s">
        <v>1</v>
      </c>
      <c r="AH14" s="174"/>
      <c r="AI14" s="174"/>
      <c r="AJ14" s="3"/>
      <c r="AK14" s="14">
        <f t="shared" si="0"/>
        <v>1</v>
      </c>
      <c r="AL14" s="14" t="str">
        <f t="shared" si="1"/>
        <v>x</v>
      </c>
      <c r="AM14" s="14" t="str">
        <f t="shared" si="2"/>
        <v>x</v>
      </c>
      <c r="AN14" s="14" t="str">
        <f t="shared" si="3"/>
        <v>x</v>
      </c>
      <c r="AO14" s="14" t="str">
        <f t="shared" si="4"/>
        <v>x</v>
      </c>
      <c r="AP14" s="14" t="str">
        <f t="shared" si="5"/>
        <v>x</v>
      </c>
      <c r="AQ14" s="14" t="str">
        <f t="shared" si="6"/>
        <v>x</v>
      </c>
      <c r="AR14" s="14" t="str">
        <f t="shared" si="7"/>
        <v>x</v>
      </c>
      <c r="AT14" s="198"/>
      <c r="AU14" s="3" t="s">
        <v>4</v>
      </c>
      <c r="AW14" s="14" t="str">
        <f t="shared" si="8"/>
        <v>x</v>
      </c>
      <c r="AX14" s="14" t="str">
        <f t="shared" si="9"/>
        <v>x</v>
      </c>
      <c r="AY14" s="14" t="str">
        <f t="shared" si="10"/>
        <v>x</v>
      </c>
      <c r="AZ14" s="14" t="str">
        <f t="shared" si="11"/>
        <v>x</v>
      </c>
      <c r="BA14" s="14" t="str">
        <f t="shared" si="12"/>
        <v>x</v>
      </c>
      <c r="BB14" s="14" t="str">
        <f t="shared" si="13"/>
        <v>x</v>
      </c>
      <c r="BC14" s="14" t="str">
        <f t="shared" si="14"/>
        <v>x</v>
      </c>
      <c r="BD14" s="14">
        <f t="shared" si="15"/>
        <v>1</v>
      </c>
    </row>
    <row r="15" spans="1:56" ht="15.75" thickBot="1">
      <c r="A15" s="1365">
        <v>413</v>
      </c>
      <c r="B15" s="521">
        <v>413</v>
      </c>
      <c r="C15" s="485" t="s">
        <v>264</v>
      </c>
      <c r="D15" s="661" t="s">
        <v>325</v>
      </c>
      <c r="E15" s="527">
        <v>126</v>
      </c>
      <c r="F15" s="606" t="s">
        <v>28</v>
      </c>
      <c r="G15" s="1224" t="s">
        <v>28</v>
      </c>
      <c r="H15" s="363" t="s">
        <v>4</v>
      </c>
      <c r="I15" s="363" t="s">
        <v>4</v>
      </c>
      <c r="J15" s="363" t="s">
        <v>4</v>
      </c>
      <c r="K15" s="531" t="s">
        <v>28</v>
      </c>
      <c r="L15" s="560" t="s">
        <v>10</v>
      </c>
      <c r="M15" s="180" t="s">
        <v>4</v>
      </c>
      <c r="N15" s="1227" t="s">
        <v>28</v>
      </c>
      <c r="O15" s="608" t="s">
        <v>10</v>
      </c>
      <c r="P15" s="339" t="s">
        <v>4</v>
      </c>
      <c r="Q15" s="1224" t="s">
        <v>28</v>
      </c>
      <c r="R15" s="363" t="s">
        <v>4</v>
      </c>
      <c r="S15" s="363" t="s">
        <v>4</v>
      </c>
      <c r="T15" s="1300" t="s">
        <v>569</v>
      </c>
      <c r="U15" s="543" t="s">
        <v>11</v>
      </c>
      <c r="V15" s="544" t="s">
        <v>11</v>
      </c>
      <c r="W15" s="539" t="s">
        <v>11</v>
      </c>
      <c r="X15" s="1243" t="s">
        <v>649</v>
      </c>
      <c r="Y15" s="1244" t="s">
        <v>649</v>
      </c>
      <c r="Z15" s="531" t="s">
        <v>28</v>
      </c>
      <c r="AA15" s="1245" t="s">
        <v>569</v>
      </c>
      <c r="AB15" s="1246" t="s">
        <v>569</v>
      </c>
      <c r="AC15" s="590" t="s">
        <v>4</v>
      </c>
      <c r="AD15" s="1360" t="s">
        <v>28</v>
      </c>
      <c r="AE15" s="1359" t="s">
        <v>4</v>
      </c>
      <c r="AF15" s="1247" t="s">
        <v>28</v>
      </c>
      <c r="AG15" s="174" t="s">
        <v>1</v>
      </c>
      <c r="AH15" s="174"/>
      <c r="AI15" s="174"/>
      <c r="AK15" s="14">
        <f t="shared" si="0"/>
        <v>1</v>
      </c>
      <c r="AL15" s="14" t="str">
        <f t="shared" si="1"/>
        <v>x</v>
      </c>
      <c r="AM15" s="14" t="str">
        <f t="shared" si="2"/>
        <v>x</v>
      </c>
      <c r="AN15" s="14" t="str">
        <f t="shared" si="3"/>
        <v>x</v>
      </c>
      <c r="AO15" s="14" t="str">
        <f t="shared" si="4"/>
        <v>x</v>
      </c>
      <c r="AP15" s="14" t="str">
        <f t="shared" si="5"/>
        <v>x</v>
      </c>
      <c r="AQ15" s="14" t="str">
        <f t="shared" si="6"/>
        <v>x</v>
      </c>
      <c r="AR15" s="14" t="str">
        <f t="shared" si="7"/>
        <v>x</v>
      </c>
      <c r="AT15" s="200"/>
      <c r="AU15" s="3" t="s">
        <v>1</v>
      </c>
      <c r="AV15"/>
      <c r="AW15" s="14">
        <f t="shared" si="8"/>
        <v>1</v>
      </c>
      <c r="AX15" s="14" t="str">
        <f t="shared" si="9"/>
        <v>x</v>
      </c>
      <c r="AY15" s="14" t="str">
        <f t="shared" si="10"/>
        <v>x</v>
      </c>
      <c r="AZ15" s="14" t="str">
        <f t="shared" si="11"/>
        <v>x</v>
      </c>
      <c r="BA15" s="14" t="str">
        <f t="shared" si="12"/>
        <v>x</v>
      </c>
      <c r="BB15" s="14" t="str">
        <f t="shared" si="13"/>
        <v>x</v>
      </c>
      <c r="BC15" s="14" t="str">
        <f t="shared" si="14"/>
        <v>x</v>
      </c>
      <c r="BD15" s="14" t="str">
        <f t="shared" si="15"/>
        <v>x</v>
      </c>
    </row>
    <row r="16" spans="1:56">
      <c r="A16" s="1366"/>
      <c r="B16" s="522">
        <v>413</v>
      </c>
      <c r="C16" s="420" t="s">
        <v>265</v>
      </c>
      <c r="D16" s="370" t="s">
        <v>8</v>
      </c>
      <c r="E16" s="528">
        <v>119</v>
      </c>
      <c r="F16" s="622" t="s">
        <v>28</v>
      </c>
      <c r="G16" s="324" t="s">
        <v>28</v>
      </c>
      <c r="H16" s="430" t="s">
        <v>28</v>
      </c>
      <c r="I16" s="430" t="s">
        <v>28</v>
      </c>
      <c r="J16" s="171" t="s">
        <v>4</v>
      </c>
      <c r="K16" s="172" t="s">
        <v>28</v>
      </c>
      <c r="L16" s="172" t="s">
        <v>28</v>
      </c>
      <c r="M16" s="171" t="s">
        <v>4</v>
      </c>
      <c r="N16" s="496" t="s">
        <v>4</v>
      </c>
      <c r="O16" s="583" t="s">
        <v>28</v>
      </c>
      <c r="P16" s="172" t="s">
        <v>28</v>
      </c>
      <c r="Q16" s="172" t="s">
        <v>28</v>
      </c>
      <c r="R16" s="407" t="s">
        <v>4</v>
      </c>
      <c r="S16" s="172" t="s">
        <v>28</v>
      </c>
      <c r="T16" s="561" t="s">
        <v>28</v>
      </c>
      <c r="U16" s="533" t="s">
        <v>4</v>
      </c>
      <c r="V16" s="172" t="s">
        <v>28</v>
      </c>
      <c r="W16" s="561" t="s">
        <v>28</v>
      </c>
      <c r="X16" s="1248" t="s">
        <v>28</v>
      </c>
      <c r="Y16" s="413" t="s">
        <v>28</v>
      </c>
      <c r="Z16" s="172" t="s">
        <v>28</v>
      </c>
      <c r="AA16" s="171" t="s">
        <v>4</v>
      </c>
      <c r="AB16" s="171" t="s">
        <v>4</v>
      </c>
      <c r="AC16" s="171" t="s">
        <v>4</v>
      </c>
      <c r="AD16" s="407" t="s">
        <v>4</v>
      </c>
      <c r="AE16" s="925" t="s">
        <v>28</v>
      </c>
      <c r="AF16" s="496" t="s">
        <v>4</v>
      </c>
      <c r="AG16" s="174" t="s">
        <v>1</v>
      </c>
      <c r="AH16" s="174"/>
      <c r="AI16" s="174"/>
      <c r="AK16" s="14">
        <f t="shared" si="0"/>
        <v>1</v>
      </c>
      <c r="AL16" s="14" t="str">
        <f t="shared" si="1"/>
        <v>x</v>
      </c>
      <c r="AM16" s="14" t="str">
        <f t="shared" si="2"/>
        <v>x</v>
      </c>
      <c r="AN16" s="14" t="str">
        <f t="shared" si="3"/>
        <v>x</v>
      </c>
      <c r="AO16" s="14" t="str">
        <f t="shared" si="4"/>
        <v>x</v>
      </c>
      <c r="AP16" s="14" t="str">
        <f t="shared" si="5"/>
        <v>x</v>
      </c>
      <c r="AQ16" s="14" t="str">
        <f t="shared" si="6"/>
        <v>x</v>
      </c>
      <c r="AR16" s="14" t="str">
        <f t="shared" si="7"/>
        <v>x</v>
      </c>
      <c r="AT16" s="200"/>
      <c r="AU16" s="3" t="s">
        <v>1</v>
      </c>
      <c r="AV16"/>
      <c r="AW16" s="14">
        <f t="shared" si="8"/>
        <v>1</v>
      </c>
      <c r="AX16" s="14" t="str">
        <f t="shared" si="9"/>
        <v>x</v>
      </c>
      <c r="AY16" s="14" t="str">
        <f t="shared" si="10"/>
        <v>x</v>
      </c>
      <c r="AZ16" s="14" t="str">
        <f t="shared" si="11"/>
        <v>x</v>
      </c>
      <c r="BA16" s="14" t="str">
        <f t="shared" si="12"/>
        <v>x</v>
      </c>
      <c r="BB16" s="14" t="str">
        <f t="shared" si="13"/>
        <v>x</v>
      </c>
      <c r="BC16" s="14" t="str">
        <f t="shared" si="14"/>
        <v>x</v>
      </c>
      <c r="BD16" s="14" t="str">
        <f t="shared" si="15"/>
        <v>x</v>
      </c>
    </row>
    <row r="17" spans="1:56">
      <c r="A17" s="1366"/>
      <c r="B17" s="522">
        <v>413</v>
      </c>
      <c r="C17" s="419" t="s">
        <v>263</v>
      </c>
      <c r="D17" s="370" t="s">
        <v>8</v>
      </c>
      <c r="E17" s="528">
        <v>119</v>
      </c>
      <c r="F17" s="583" t="s">
        <v>28</v>
      </c>
      <c r="G17" s="172" t="s">
        <v>28</v>
      </c>
      <c r="H17" s="171" t="s">
        <v>4</v>
      </c>
      <c r="I17" s="172" t="s">
        <v>28</v>
      </c>
      <c r="J17" s="171" t="s">
        <v>4</v>
      </c>
      <c r="K17" s="171" t="s">
        <v>4</v>
      </c>
      <c r="L17" s="171" t="s">
        <v>4</v>
      </c>
      <c r="M17" s="180" t="s">
        <v>4</v>
      </c>
      <c r="N17" s="561" t="s">
        <v>28</v>
      </c>
      <c r="O17" s="533" t="s">
        <v>4</v>
      </c>
      <c r="P17" s="171" t="s">
        <v>4</v>
      </c>
      <c r="Q17" s="172" t="s">
        <v>28</v>
      </c>
      <c r="R17" s="172" t="s">
        <v>28</v>
      </c>
      <c r="S17" s="171" t="s">
        <v>4</v>
      </c>
      <c r="T17" s="609" t="s">
        <v>10</v>
      </c>
      <c r="U17" s="583" t="s">
        <v>28</v>
      </c>
      <c r="V17" s="171" t="s">
        <v>4</v>
      </c>
      <c r="W17" s="1249" t="s">
        <v>647</v>
      </c>
      <c r="X17" s="583" t="s">
        <v>28</v>
      </c>
      <c r="Y17" s="172" t="s">
        <v>28</v>
      </c>
      <c r="Z17" s="257" t="s">
        <v>28</v>
      </c>
      <c r="AA17" s="172" t="s">
        <v>28</v>
      </c>
      <c r="AB17" s="171" t="s">
        <v>4</v>
      </c>
      <c r="AC17" s="171" t="s">
        <v>4</v>
      </c>
      <c r="AD17" s="171" t="s">
        <v>4</v>
      </c>
      <c r="AE17" s="171" t="s">
        <v>4</v>
      </c>
      <c r="AF17" s="496" t="s">
        <v>4</v>
      </c>
      <c r="AG17" s="174" t="s">
        <v>1</v>
      </c>
      <c r="AH17" s="174"/>
      <c r="AI17" s="174"/>
      <c r="AK17" s="14">
        <f t="shared" si="0"/>
        <v>1</v>
      </c>
      <c r="AL17" s="14" t="str">
        <f t="shared" si="1"/>
        <v>x</v>
      </c>
      <c r="AM17" s="14" t="str">
        <f t="shared" si="2"/>
        <v>x</v>
      </c>
      <c r="AN17" s="14" t="str">
        <f t="shared" si="3"/>
        <v>x</v>
      </c>
      <c r="AO17" s="14" t="str">
        <f t="shared" si="4"/>
        <v>x</v>
      </c>
      <c r="AP17" s="14" t="str">
        <f t="shared" si="5"/>
        <v>x</v>
      </c>
      <c r="AQ17" s="14" t="str">
        <f t="shared" si="6"/>
        <v>x</v>
      </c>
      <c r="AR17" s="14" t="str">
        <f t="shared" si="7"/>
        <v>x</v>
      </c>
      <c r="AT17" s="200"/>
      <c r="AU17" s="3" t="s">
        <v>1</v>
      </c>
      <c r="AV17"/>
      <c r="AW17" s="14">
        <f t="shared" si="8"/>
        <v>1</v>
      </c>
      <c r="AX17" s="14" t="str">
        <f t="shared" si="9"/>
        <v>x</v>
      </c>
      <c r="AY17" s="14" t="str">
        <f t="shared" si="10"/>
        <v>x</v>
      </c>
      <c r="AZ17" s="14" t="str">
        <f t="shared" si="11"/>
        <v>x</v>
      </c>
      <c r="BA17" s="14" t="str">
        <f t="shared" si="12"/>
        <v>x</v>
      </c>
      <c r="BB17" s="14" t="str">
        <f t="shared" si="13"/>
        <v>x</v>
      </c>
      <c r="BC17" s="14" t="str">
        <f t="shared" si="14"/>
        <v>x</v>
      </c>
      <c r="BD17" s="14" t="str">
        <f t="shared" si="15"/>
        <v>x</v>
      </c>
    </row>
    <row r="18" spans="1:56" ht="15.75" thickBot="1">
      <c r="A18" s="1367"/>
      <c r="B18" s="1343">
        <v>413</v>
      </c>
      <c r="C18" s="486" t="s">
        <v>262</v>
      </c>
      <c r="D18" s="616" t="s">
        <v>8</v>
      </c>
      <c r="E18" s="529">
        <v>121</v>
      </c>
      <c r="F18" s="1250" t="s">
        <v>28</v>
      </c>
      <c r="G18" s="405" t="s">
        <v>4</v>
      </c>
      <c r="H18" s="405" t="s">
        <v>4</v>
      </c>
      <c r="I18" s="405" t="s">
        <v>4</v>
      </c>
      <c r="J18" s="405" t="s">
        <v>4</v>
      </c>
      <c r="K18" s="405" t="s">
        <v>4</v>
      </c>
      <c r="L18" s="405" t="s">
        <v>4</v>
      </c>
      <c r="M18" s="180" t="s">
        <v>4</v>
      </c>
      <c r="N18" s="579" t="s">
        <v>4</v>
      </c>
      <c r="O18" s="536" t="s">
        <v>4</v>
      </c>
      <c r="P18" s="327" t="s">
        <v>4</v>
      </c>
      <c r="Q18" s="327" t="s">
        <v>4</v>
      </c>
      <c r="R18" s="327" t="s">
        <v>4</v>
      </c>
      <c r="S18" s="327" t="s">
        <v>4</v>
      </c>
      <c r="T18" s="497" t="s">
        <v>4</v>
      </c>
      <c r="U18" s="1250" t="s">
        <v>28</v>
      </c>
      <c r="V18" s="1251" t="s">
        <v>28</v>
      </c>
      <c r="W18" s="1252" t="s">
        <v>28</v>
      </c>
      <c r="X18" s="635" t="s">
        <v>28</v>
      </c>
      <c r="Y18" s="327" t="s">
        <v>4</v>
      </c>
      <c r="Z18" s="327" t="s">
        <v>4</v>
      </c>
      <c r="AA18" s="414" t="s">
        <v>28</v>
      </c>
      <c r="AB18" s="327" t="s">
        <v>4</v>
      </c>
      <c r="AC18" s="328" t="s">
        <v>28</v>
      </c>
      <c r="AD18" s="327" t="s">
        <v>4</v>
      </c>
      <c r="AE18" s="327" t="s">
        <v>4</v>
      </c>
      <c r="AF18" s="1253" t="s">
        <v>28</v>
      </c>
      <c r="AG18" s="174" t="s">
        <v>1</v>
      </c>
      <c r="AH18" s="174"/>
      <c r="AI18" s="174"/>
      <c r="AK18" s="14">
        <f t="shared" si="0"/>
        <v>1</v>
      </c>
      <c r="AL18" s="14" t="str">
        <f t="shared" si="1"/>
        <v>x</v>
      </c>
      <c r="AM18" s="14" t="str">
        <f t="shared" si="2"/>
        <v>x</v>
      </c>
      <c r="AN18" s="14" t="str">
        <f t="shared" si="3"/>
        <v>x</v>
      </c>
      <c r="AO18" s="14" t="str">
        <f t="shared" si="4"/>
        <v>x</v>
      </c>
      <c r="AP18" s="14" t="str">
        <f t="shared" si="5"/>
        <v>x</v>
      </c>
      <c r="AQ18" s="14" t="str">
        <f t="shared" si="6"/>
        <v>x</v>
      </c>
      <c r="AR18" s="14" t="str">
        <f t="shared" si="7"/>
        <v>x</v>
      </c>
      <c r="AT18" s="200"/>
      <c r="AU18" s="3" t="s">
        <v>1</v>
      </c>
      <c r="AV18"/>
      <c r="AW18" s="14">
        <f t="shared" si="8"/>
        <v>1</v>
      </c>
      <c r="AX18" s="14" t="str">
        <f t="shared" si="9"/>
        <v>x</v>
      </c>
      <c r="AY18" s="14" t="str">
        <f t="shared" si="10"/>
        <v>x</v>
      </c>
      <c r="AZ18" s="14" t="str">
        <f t="shared" si="11"/>
        <v>x</v>
      </c>
      <c r="BA18" s="14" t="str">
        <f t="shared" si="12"/>
        <v>x</v>
      </c>
      <c r="BB18" s="14" t="str">
        <f t="shared" si="13"/>
        <v>x</v>
      </c>
      <c r="BC18" s="14" t="str">
        <f t="shared" si="14"/>
        <v>x</v>
      </c>
      <c r="BD18" s="14" t="str">
        <f t="shared" si="15"/>
        <v>x</v>
      </c>
    </row>
    <row r="19" spans="1:56">
      <c r="A19" s="1365">
        <v>414</v>
      </c>
      <c r="B19" s="521">
        <v>414</v>
      </c>
      <c r="C19" s="485" t="s">
        <v>264</v>
      </c>
      <c r="D19" s="1254" t="s">
        <v>8</v>
      </c>
      <c r="E19" s="628">
        <v>128</v>
      </c>
      <c r="F19" s="530" t="s">
        <v>4</v>
      </c>
      <c r="G19" s="363" t="s">
        <v>4</v>
      </c>
      <c r="H19" s="363" t="s">
        <v>4</v>
      </c>
      <c r="I19" s="363" t="s">
        <v>4</v>
      </c>
      <c r="J19" s="363" t="s">
        <v>4</v>
      </c>
      <c r="K19" s="560" t="s">
        <v>10</v>
      </c>
      <c r="L19" s="531" t="s">
        <v>28</v>
      </c>
      <c r="M19" s="180" t="s">
        <v>4</v>
      </c>
      <c r="N19" s="532" t="s">
        <v>28</v>
      </c>
      <c r="O19" s="530" t="s">
        <v>4</v>
      </c>
      <c r="P19" s="363" t="s">
        <v>4</v>
      </c>
      <c r="Q19" s="363" t="s">
        <v>4</v>
      </c>
      <c r="R19" s="363" t="s">
        <v>4</v>
      </c>
      <c r="S19" s="363" t="s">
        <v>4</v>
      </c>
      <c r="T19" s="539" t="s">
        <v>11</v>
      </c>
      <c r="U19" s="530" t="s">
        <v>4</v>
      </c>
      <c r="V19" s="363" t="s">
        <v>4</v>
      </c>
      <c r="W19" s="495" t="s">
        <v>4</v>
      </c>
      <c r="X19" s="543" t="s">
        <v>11</v>
      </c>
      <c r="Y19" s="889" t="s">
        <v>11</v>
      </c>
      <c r="Z19" s="889" t="s">
        <v>11</v>
      </c>
      <c r="AA19" s="889" t="s">
        <v>11</v>
      </c>
      <c r="AB19" s="889" t="s">
        <v>11</v>
      </c>
      <c r="AC19" s="889" t="s">
        <v>11</v>
      </c>
      <c r="AD19" s="889" t="s">
        <v>11</v>
      </c>
      <c r="AE19" s="889" t="s">
        <v>11</v>
      </c>
      <c r="AF19" s="688" t="s">
        <v>11</v>
      </c>
      <c r="AG19" s="174" t="s">
        <v>1</v>
      </c>
      <c r="AH19" s="174"/>
      <c r="AI19" s="174"/>
      <c r="AK19" s="14">
        <f t="shared" si="0"/>
        <v>1</v>
      </c>
      <c r="AL19" s="14" t="str">
        <f t="shared" si="1"/>
        <v>x</v>
      </c>
      <c r="AM19" s="14" t="str">
        <f t="shared" si="2"/>
        <v>x</v>
      </c>
      <c r="AN19" s="14" t="str">
        <f t="shared" si="3"/>
        <v>x</v>
      </c>
      <c r="AO19" s="14" t="str">
        <f t="shared" si="4"/>
        <v>x</v>
      </c>
      <c r="AP19" s="14" t="str">
        <f t="shared" si="5"/>
        <v>x</v>
      </c>
      <c r="AQ19" s="14" t="str">
        <f t="shared" si="6"/>
        <v>x</v>
      </c>
      <c r="AR19" s="14" t="str">
        <f t="shared" si="7"/>
        <v>x</v>
      </c>
      <c r="AT19" s="200"/>
      <c r="AU19" s="261" t="s">
        <v>363</v>
      </c>
      <c r="AV19"/>
      <c r="AW19" s="14" t="str">
        <f t="shared" si="8"/>
        <v>x</v>
      </c>
      <c r="AX19" s="14" t="str">
        <f t="shared" si="9"/>
        <v>x</v>
      </c>
      <c r="AY19" s="14" t="str">
        <f t="shared" si="10"/>
        <v>x</v>
      </c>
      <c r="AZ19" s="14" t="str">
        <f t="shared" si="11"/>
        <v>x</v>
      </c>
      <c r="BA19" s="14" t="str">
        <f t="shared" si="12"/>
        <v>x</v>
      </c>
      <c r="BB19" s="14">
        <f t="shared" si="13"/>
        <v>1</v>
      </c>
      <c r="BC19" s="14" t="str">
        <f t="shared" si="14"/>
        <v>x</v>
      </c>
      <c r="BD19" s="14" t="str">
        <f t="shared" si="15"/>
        <v>x</v>
      </c>
    </row>
    <row r="20" spans="1:56" ht="15.75" thickBot="1">
      <c r="A20" s="1367"/>
      <c r="B20" s="1343">
        <v>414</v>
      </c>
      <c r="C20" s="419" t="s">
        <v>265</v>
      </c>
      <c r="D20" s="670" t="s">
        <v>8</v>
      </c>
      <c r="E20" s="630">
        <v>123</v>
      </c>
      <c r="F20" s="536" t="s">
        <v>4</v>
      </c>
      <c r="G20" s="328" t="s">
        <v>28</v>
      </c>
      <c r="H20" s="327" t="s">
        <v>4</v>
      </c>
      <c r="I20" s="327" t="s">
        <v>4</v>
      </c>
      <c r="J20" s="327" t="s">
        <v>4</v>
      </c>
      <c r="K20" s="328" t="s">
        <v>28</v>
      </c>
      <c r="L20" s="328" t="s">
        <v>28</v>
      </c>
      <c r="M20" s="171" t="s">
        <v>4</v>
      </c>
      <c r="N20" s="497" t="s">
        <v>4</v>
      </c>
      <c r="O20" s="536" t="s">
        <v>4</v>
      </c>
      <c r="P20" s="327" t="s">
        <v>4</v>
      </c>
      <c r="Q20" s="344" t="s">
        <v>28</v>
      </c>
      <c r="R20" s="327" t="s">
        <v>4</v>
      </c>
      <c r="S20" s="344" t="s">
        <v>28</v>
      </c>
      <c r="T20" s="497" t="s">
        <v>4</v>
      </c>
      <c r="U20" s="662" t="s">
        <v>28</v>
      </c>
      <c r="V20" s="327" t="s">
        <v>4</v>
      </c>
      <c r="W20" s="497" t="s">
        <v>4</v>
      </c>
      <c r="X20" s="548" t="s">
        <v>11</v>
      </c>
      <c r="Y20" s="597" t="s">
        <v>11</v>
      </c>
      <c r="Z20" s="597" t="s">
        <v>11</v>
      </c>
      <c r="AA20" s="597" t="s">
        <v>11</v>
      </c>
      <c r="AB20" s="597" t="s">
        <v>11</v>
      </c>
      <c r="AC20" s="597" t="s">
        <v>11</v>
      </c>
      <c r="AD20" s="597" t="s">
        <v>11</v>
      </c>
      <c r="AE20" s="597" t="s">
        <v>11</v>
      </c>
      <c r="AF20" s="890" t="s">
        <v>11</v>
      </c>
      <c r="AG20" s="174" t="s">
        <v>1</v>
      </c>
      <c r="AH20" s="174"/>
      <c r="AI20" s="174"/>
      <c r="AK20" s="14">
        <f t="shared" si="0"/>
        <v>1</v>
      </c>
      <c r="AL20" s="14" t="str">
        <f t="shared" si="1"/>
        <v>x</v>
      </c>
      <c r="AM20" s="14" t="str">
        <f t="shared" si="2"/>
        <v>x</v>
      </c>
      <c r="AN20" s="14" t="str">
        <f t="shared" si="3"/>
        <v>x</v>
      </c>
      <c r="AO20" s="14" t="str">
        <f t="shared" si="4"/>
        <v>x</v>
      </c>
      <c r="AP20" s="14" t="str">
        <f t="shared" si="5"/>
        <v>x</v>
      </c>
      <c r="AQ20" s="14" t="str">
        <f t="shared" si="6"/>
        <v>x</v>
      </c>
      <c r="AR20" s="14" t="str">
        <f t="shared" si="7"/>
        <v>x</v>
      </c>
      <c r="AT20" s="200"/>
      <c r="AU20" s="261" t="s">
        <v>363</v>
      </c>
      <c r="AV20"/>
      <c r="AW20" s="14" t="str">
        <f t="shared" si="8"/>
        <v>x</v>
      </c>
      <c r="AX20" s="14" t="str">
        <f t="shared" si="9"/>
        <v>x</v>
      </c>
      <c r="AY20" s="14" t="str">
        <f t="shared" si="10"/>
        <v>x</v>
      </c>
      <c r="AZ20" s="14" t="str">
        <f t="shared" si="11"/>
        <v>x</v>
      </c>
      <c r="BA20" s="14" t="str">
        <f t="shared" si="12"/>
        <v>x</v>
      </c>
      <c r="BB20" s="14">
        <f t="shared" si="13"/>
        <v>1</v>
      </c>
      <c r="BC20" s="14" t="str">
        <f t="shared" si="14"/>
        <v>x</v>
      </c>
      <c r="BD20" s="14" t="str">
        <f t="shared" si="15"/>
        <v>x</v>
      </c>
    </row>
    <row r="21" spans="1:56">
      <c r="A21" s="1365">
        <v>415</v>
      </c>
      <c r="B21" s="521">
        <v>415</v>
      </c>
      <c r="C21" s="485" t="s">
        <v>264</v>
      </c>
      <c r="D21" s="524" t="s">
        <v>13</v>
      </c>
      <c r="E21" s="903" t="s">
        <v>57</v>
      </c>
      <c r="F21" s="584" t="s">
        <v>4</v>
      </c>
      <c r="G21" s="324" t="s">
        <v>28</v>
      </c>
      <c r="H21" s="407" t="s">
        <v>4</v>
      </c>
      <c r="I21" s="407" t="s">
        <v>4</v>
      </c>
      <c r="J21" s="324" t="s">
        <v>28</v>
      </c>
      <c r="K21" s="1299" t="s">
        <v>569</v>
      </c>
      <c r="L21" s="1255" t="s">
        <v>10</v>
      </c>
      <c r="M21" s="180" t="s">
        <v>4</v>
      </c>
      <c r="N21" s="634" t="s">
        <v>28</v>
      </c>
      <c r="O21" s="543" t="s">
        <v>11</v>
      </c>
      <c r="P21" s="544" t="s">
        <v>11</v>
      </c>
      <c r="Q21" s="544" t="s">
        <v>11</v>
      </c>
      <c r="R21" s="544" t="s">
        <v>11</v>
      </c>
      <c r="S21" s="544" t="s">
        <v>11</v>
      </c>
      <c r="T21" s="539" t="s">
        <v>11</v>
      </c>
      <c r="U21" s="547" t="s">
        <v>11</v>
      </c>
      <c r="V21" s="326" t="s">
        <v>11</v>
      </c>
      <c r="W21" s="640" t="s">
        <v>11</v>
      </c>
      <c r="X21" s="543" t="s">
        <v>11</v>
      </c>
      <c r="Y21" s="544" t="s">
        <v>11</v>
      </c>
      <c r="Z21" s="1300" t="s">
        <v>569</v>
      </c>
      <c r="AA21" s="544" t="s">
        <v>11</v>
      </c>
      <c r="AB21" s="544" t="s">
        <v>11</v>
      </c>
      <c r="AC21" s="544" t="s">
        <v>11</v>
      </c>
      <c r="AD21" s="544" t="s">
        <v>11</v>
      </c>
      <c r="AE21" s="544" t="s">
        <v>11</v>
      </c>
      <c r="AF21" s="324" t="s">
        <v>28</v>
      </c>
      <c r="AG21" s="174" t="s">
        <v>1</v>
      </c>
      <c r="AH21" s="174"/>
      <c r="AI21" s="174"/>
      <c r="AK21" s="14">
        <f t="shared" si="0"/>
        <v>1</v>
      </c>
      <c r="AL21" s="14" t="str">
        <f t="shared" si="1"/>
        <v>x</v>
      </c>
      <c r="AM21" s="14" t="str">
        <f t="shared" si="2"/>
        <v>x</v>
      </c>
      <c r="AN21" s="14" t="str">
        <f t="shared" si="3"/>
        <v>x</v>
      </c>
      <c r="AO21" s="14" t="str">
        <f t="shared" si="4"/>
        <v>x</v>
      </c>
      <c r="AP21" s="14" t="str">
        <f t="shared" si="5"/>
        <v>x</v>
      </c>
      <c r="AQ21" s="14" t="str">
        <f t="shared" si="6"/>
        <v>x</v>
      </c>
      <c r="AR21" s="14" t="str">
        <f t="shared" si="7"/>
        <v>x</v>
      </c>
      <c r="AT21" s="200"/>
      <c r="AU21" s="261" t="s">
        <v>363</v>
      </c>
      <c r="AV21"/>
      <c r="AW21" s="14" t="str">
        <f t="shared" si="8"/>
        <v>x</v>
      </c>
      <c r="AX21" s="14" t="str">
        <f t="shared" si="9"/>
        <v>x</v>
      </c>
      <c r="AY21" s="14" t="str">
        <f t="shared" si="10"/>
        <v>x</v>
      </c>
      <c r="AZ21" s="14" t="str">
        <f t="shared" si="11"/>
        <v>x</v>
      </c>
      <c r="BA21" s="14" t="str">
        <f t="shared" si="12"/>
        <v>x</v>
      </c>
      <c r="BB21" s="14">
        <f t="shared" si="13"/>
        <v>1</v>
      </c>
      <c r="BC21" s="14" t="str">
        <f t="shared" si="14"/>
        <v>x</v>
      </c>
      <c r="BD21" s="14" t="str">
        <f t="shared" si="15"/>
        <v>x</v>
      </c>
    </row>
    <row r="22" spans="1:56" ht="15.75" thickBot="1">
      <c r="A22" s="1366"/>
      <c r="B22" s="522">
        <v>415</v>
      </c>
      <c r="C22" s="419" t="s">
        <v>265</v>
      </c>
      <c r="D22" s="525" t="s">
        <v>8</v>
      </c>
      <c r="E22" s="528">
        <v>123</v>
      </c>
      <c r="F22" s="583" t="s">
        <v>28</v>
      </c>
      <c r="G22" s="171" t="s">
        <v>4</v>
      </c>
      <c r="H22" s="1355" t="s">
        <v>647</v>
      </c>
      <c r="I22" s="171" t="s">
        <v>4</v>
      </c>
      <c r="J22" s="171" t="s">
        <v>4</v>
      </c>
      <c r="K22" s="609" t="s">
        <v>10</v>
      </c>
      <c r="L22" s="172" t="s">
        <v>28</v>
      </c>
      <c r="M22" s="180" t="s">
        <v>4</v>
      </c>
      <c r="N22" s="1328" t="s">
        <v>647</v>
      </c>
      <c r="O22" s="533" t="s">
        <v>4</v>
      </c>
      <c r="P22" s="175" t="s">
        <v>28</v>
      </c>
      <c r="Q22" s="171" t="s">
        <v>4</v>
      </c>
      <c r="R22" s="171" t="s">
        <v>4</v>
      </c>
      <c r="S22" s="171" t="s">
        <v>4</v>
      </c>
      <c r="T22" s="496" t="s">
        <v>4</v>
      </c>
      <c r="U22" s="533" t="s">
        <v>4</v>
      </c>
      <c r="V22" s="609" t="s">
        <v>10</v>
      </c>
      <c r="W22" s="496" t="s">
        <v>4</v>
      </c>
      <c r="X22" s="533" t="s">
        <v>4</v>
      </c>
      <c r="Y22" s="171" t="s">
        <v>4</v>
      </c>
      <c r="Z22" s="171" t="s">
        <v>4</v>
      </c>
      <c r="AA22" s="171" t="s">
        <v>4</v>
      </c>
      <c r="AB22" s="171" t="s">
        <v>4</v>
      </c>
      <c r="AC22" s="171" t="s">
        <v>4</v>
      </c>
      <c r="AD22" s="171" t="s">
        <v>4</v>
      </c>
      <c r="AE22" s="171" t="s">
        <v>4</v>
      </c>
      <c r="AF22" s="496" t="s">
        <v>4</v>
      </c>
      <c r="AG22" s="174" t="s">
        <v>1</v>
      </c>
      <c r="AH22" s="174"/>
      <c r="AI22" s="174"/>
      <c r="AK22" s="14">
        <f t="shared" si="0"/>
        <v>1</v>
      </c>
      <c r="AL22" s="14" t="str">
        <f t="shared" si="1"/>
        <v>x</v>
      </c>
      <c r="AM22" s="14" t="str">
        <f t="shared" si="2"/>
        <v>x</v>
      </c>
      <c r="AN22" s="14" t="str">
        <f t="shared" si="3"/>
        <v>x</v>
      </c>
      <c r="AO22" s="14" t="str">
        <f t="shared" si="4"/>
        <v>x</v>
      </c>
      <c r="AP22" s="14" t="str">
        <f t="shared" si="5"/>
        <v>x</v>
      </c>
      <c r="AQ22" s="14" t="str">
        <f t="shared" si="6"/>
        <v>x</v>
      </c>
      <c r="AR22" s="14" t="str">
        <f t="shared" si="7"/>
        <v>x</v>
      </c>
      <c r="AT22" s="200"/>
      <c r="AU22" s="3" t="s">
        <v>4</v>
      </c>
      <c r="AV22"/>
      <c r="AW22" s="14" t="str">
        <f t="shared" si="8"/>
        <v>x</v>
      </c>
      <c r="AX22" s="14" t="str">
        <f t="shared" si="9"/>
        <v>x</v>
      </c>
      <c r="AY22" s="14" t="str">
        <f t="shared" si="10"/>
        <v>x</v>
      </c>
      <c r="AZ22" s="14" t="str">
        <f t="shared" si="11"/>
        <v>x</v>
      </c>
      <c r="BA22" s="14" t="str">
        <f t="shared" si="12"/>
        <v>x</v>
      </c>
      <c r="BB22" s="14" t="str">
        <f t="shared" si="13"/>
        <v>x</v>
      </c>
      <c r="BC22" s="14" t="str">
        <f t="shared" si="14"/>
        <v>x</v>
      </c>
      <c r="BD22" s="14">
        <f t="shared" si="15"/>
        <v>1</v>
      </c>
    </row>
    <row r="23" spans="1:56" ht="15.75" thickBot="1">
      <c r="A23" s="1366"/>
      <c r="B23" s="1343">
        <v>415</v>
      </c>
      <c r="C23" s="422" t="s">
        <v>266</v>
      </c>
      <c r="D23" s="526" t="s">
        <v>8</v>
      </c>
      <c r="E23" s="529">
        <v>117</v>
      </c>
      <c r="F23" s="610" t="s">
        <v>28</v>
      </c>
      <c r="G23" s="411" t="s">
        <v>567</v>
      </c>
      <c r="H23" s="327" t="s">
        <v>4</v>
      </c>
      <c r="I23" s="328" t="s">
        <v>28</v>
      </c>
      <c r="J23" s="328" t="s">
        <v>28</v>
      </c>
      <c r="K23" s="327" t="s">
        <v>4</v>
      </c>
      <c r="L23" s="328" t="s">
        <v>28</v>
      </c>
      <c r="M23" s="180" t="s">
        <v>4</v>
      </c>
      <c r="N23" s="497" t="s">
        <v>4</v>
      </c>
      <c r="O23" s="610" t="s">
        <v>28</v>
      </c>
      <c r="P23" s="327" t="s">
        <v>4</v>
      </c>
      <c r="Q23" s="327" t="s">
        <v>4</v>
      </c>
      <c r="R23" s="328" t="s">
        <v>28</v>
      </c>
      <c r="S23" s="327" t="s">
        <v>4</v>
      </c>
      <c r="T23" s="494" t="s">
        <v>647</v>
      </c>
      <c r="U23" s="536" t="s">
        <v>4</v>
      </c>
      <c r="V23" s="327" t="s">
        <v>4</v>
      </c>
      <c r="W23" s="497" t="s">
        <v>4</v>
      </c>
      <c r="X23" s="536" t="s">
        <v>4</v>
      </c>
      <c r="Y23" s="327" t="s">
        <v>4</v>
      </c>
      <c r="Z23" s="327" t="s">
        <v>4</v>
      </c>
      <c r="AA23" s="327" t="s">
        <v>4</v>
      </c>
      <c r="AB23" s="327" t="s">
        <v>4</v>
      </c>
      <c r="AC23" s="328" t="s">
        <v>28</v>
      </c>
      <c r="AD23" s="328" t="s">
        <v>28</v>
      </c>
      <c r="AE23" s="327" t="s">
        <v>4</v>
      </c>
      <c r="AF23" s="497" t="s">
        <v>4</v>
      </c>
      <c r="AG23" s="174" t="s">
        <v>1</v>
      </c>
      <c r="AH23" s="174"/>
      <c r="AI23" s="174"/>
      <c r="AJ23" s="9"/>
      <c r="AK23" s="14">
        <f t="shared" si="0"/>
        <v>1</v>
      </c>
      <c r="AL23" s="14" t="str">
        <f t="shared" si="1"/>
        <v>x</v>
      </c>
      <c r="AM23" s="14" t="str">
        <f t="shared" si="2"/>
        <v>x</v>
      </c>
      <c r="AN23" s="14" t="str">
        <f t="shared" si="3"/>
        <v>x</v>
      </c>
      <c r="AO23" s="14" t="str">
        <f t="shared" si="4"/>
        <v>x</v>
      </c>
      <c r="AP23" s="14" t="str">
        <f t="shared" si="5"/>
        <v>x</v>
      </c>
      <c r="AQ23" s="14" t="str">
        <f t="shared" si="6"/>
        <v>x</v>
      </c>
      <c r="AR23" s="14" t="str">
        <f t="shared" si="7"/>
        <v>x</v>
      </c>
      <c r="AT23" s="200"/>
      <c r="AU23" s="3" t="s">
        <v>4</v>
      </c>
      <c r="AV23" s="9"/>
      <c r="AW23" s="14" t="str">
        <f t="shared" si="8"/>
        <v>x</v>
      </c>
      <c r="AX23" s="14" t="str">
        <f t="shared" si="9"/>
        <v>x</v>
      </c>
      <c r="AY23" s="14" t="str">
        <f t="shared" si="10"/>
        <v>x</v>
      </c>
      <c r="AZ23" s="14" t="str">
        <f t="shared" si="11"/>
        <v>x</v>
      </c>
      <c r="BA23" s="14" t="str">
        <f t="shared" si="12"/>
        <v>x</v>
      </c>
      <c r="BB23" s="14" t="str">
        <f t="shared" si="13"/>
        <v>x</v>
      </c>
      <c r="BC23" s="14" t="str">
        <f t="shared" si="14"/>
        <v>x</v>
      </c>
      <c r="BD23" s="14">
        <f t="shared" si="15"/>
        <v>1</v>
      </c>
    </row>
    <row r="24" spans="1:56" ht="15.75" thickBot="1">
      <c r="A24" s="1365" t="s">
        <v>546</v>
      </c>
      <c r="B24" s="521">
        <v>416</v>
      </c>
      <c r="C24" s="485" t="s">
        <v>264</v>
      </c>
      <c r="D24" s="661" t="s">
        <v>8</v>
      </c>
      <c r="E24" s="527">
        <v>123</v>
      </c>
      <c r="F24" s="606" t="s">
        <v>28</v>
      </c>
      <c r="G24" s="531" t="s">
        <v>28</v>
      </c>
      <c r="H24" s="567" t="s">
        <v>10</v>
      </c>
      <c r="I24" s="363" t="s">
        <v>4</v>
      </c>
      <c r="J24" s="363" t="s">
        <v>4</v>
      </c>
      <c r="K24" s="363" t="s">
        <v>4</v>
      </c>
      <c r="L24" s="531" t="s">
        <v>28</v>
      </c>
      <c r="M24" s="171" t="s">
        <v>4</v>
      </c>
      <c r="N24" s="532" t="s">
        <v>28</v>
      </c>
      <c r="O24" s="606" t="s">
        <v>28</v>
      </c>
      <c r="P24" s="363" t="s">
        <v>4</v>
      </c>
      <c r="Q24" s="560" t="s">
        <v>10</v>
      </c>
      <c r="R24" s="363" t="s">
        <v>4</v>
      </c>
      <c r="S24" s="363" t="s">
        <v>4</v>
      </c>
      <c r="T24" s="904" t="s">
        <v>28</v>
      </c>
      <c r="U24" s="324" t="s">
        <v>28</v>
      </c>
      <c r="V24" s="324" t="s">
        <v>28</v>
      </c>
      <c r="W24" s="407" t="s">
        <v>4</v>
      </c>
      <c r="X24" s="606" t="s">
        <v>28</v>
      </c>
      <c r="Y24" s="531" t="s">
        <v>28</v>
      </c>
      <c r="Z24" s="531" t="s">
        <v>28</v>
      </c>
      <c r="AA24" s="567" t="s">
        <v>10</v>
      </c>
      <c r="AB24" s="567" t="s">
        <v>10</v>
      </c>
      <c r="AC24" s="363" t="s">
        <v>4</v>
      </c>
      <c r="AD24" s="567" t="s">
        <v>10</v>
      </c>
      <c r="AE24" s="363" t="s">
        <v>4</v>
      </c>
      <c r="AF24" s="560" t="s">
        <v>10</v>
      </c>
      <c r="AG24" s="173" t="s">
        <v>1</v>
      </c>
      <c r="AH24" s="173"/>
      <c r="AI24" s="173"/>
      <c r="AK24" s="14">
        <f t="shared" si="0"/>
        <v>1</v>
      </c>
      <c r="AL24" s="14" t="str">
        <f t="shared" si="1"/>
        <v>x</v>
      </c>
      <c r="AM24" s="14" t="str">
        <f t="shared" si="2"/>
        <v>x</v>
      </c>
      <c r="AN24" s="14" t="str">
        <f t="shared" si="3"/>
        <v>x</v>
      </c>
      <c r="AO24" s="14" t="str">
        <f t="shared" si="4"/>
        <v>x</v>
      </c>
      <c r="AP24" s="14" t="str">
        <f t="shared" si="5"/>
        <v>x</v>
      </c>
      <c r="AQ24" s="14" t="str">
        <f t="shared" si="6"/>
        <v>x</v>
      </c>
      <c r="AR24" s="14" t="str">
        <f t="shared" si="7"/>
        <v>x</v>
      </c>
      <c r="AT24" s="200"/>
      <c r="AU24" s="4" t="s">
        <v>1</v>
      </c>
      <c r="AV24"/>
      <c r="AW24" s="14">
        <f t="shared" si="8"/>
        <v>1</v>
      </c>
      <c r="AX24" s="14" t="str">
        <f t="shared" si="9"/>
        <v>x</v>
      </c>
      <c r="AY24" s="14" t="str">
        <f t="shared" si="10"/>
        <v>x</v>
      </c>
      <c r="AZ24" s="14" t="str">
        <f t="shared" si="11"/>
        <v>x</v>
      </c>
      <c r="BA24" s="14" t="str">
        <f t="shared" si="12"/>
        <v>x</v>
      </c>
      <c r="BB24" s="14" t="str">
        <f t="shared" si="13"/>
        <v>x</v>
      </c>
      <c r="BC24" s="14" t="str">
        <f t="shared" si="14"/>
        <v>x</v>
      </c>
      <c r="BD24" s="14" t="str">
        <f t="shared" si="15"/>
        <v>x</v>
      </c>
    </row>
    <row r="25" spans="1:56" ht="15.75" thickBot="1">
      <c r="A25" s="1367"/>
      <c r="B25" s="1343">
        <v>416</v>
      </c>
      <c r="C25" s="484" t="s">
        <v>260</v>
      </c>
      <c r="D25" s="670" t="s">
        <v>8</v>
      </c>
      <c r="E25" s="529">
        <v>123</v>
      </c>
      <c r="F25" s="536" t="s">
        <v>4</v>
      </c>
      <c r="G25" s="328" t="s">
        <v>28</v>
      </c>
      <c r="H25" s="327" t="s">
        <v>4</v>
      </c>
      <c r="I25" s="328" t="s">
        <v>28</v>
      </c>
      <c r="J25" s="328" t="s">
        <v>28</v>
      </c>
      <c r="K25" s="327" t="s">
        <v>4</v>
      </c>
      <c r="L25" s="327" t="s">
        <v>4</v>
      </c>
      <c r="M25" s="180" t="s">
        <v>4</v>
      </c>
      <c r="N25" s="497" t="s">
        <v>4</v>
      </c>
      <c r="O25" s="536" t="s">
        <v>4</v>
      </c>
      <c r="P25" s="327" t="s">
        <v>4</v>
      </c>
      <c r="Q25" s="327" t="s">
        <v>4</v>
      </c>
      <c r="R25" s="327" t="s">
        <v>4</v>
      </c>
      <c r="S25" s="560" t="s">
        <v>10</v>
      </c>
      <c r="T25" s="497" t="s">
        <v>4</v>
      </c>
      <c r="U25" s="405" t="s">
        <v>4</v>
      </c>
      <c r="V25" s="685" t="s">
        <v>28</v>
      </c>
      <c r="W25" s="405" t="s">
        <v>4</v>
      </c>
      <c r="X25" s="647" t="s">
        <v>10</v>
      </c>
      <c r="Y25" s="327" t="s">
        <v>4</v>
      </c>
      <c r="Z25" s="327" t="s">
        <v>4</v>
      </c>
      <c r="AA25" s="327" t="s">
        <v>4</v>
      </c>
      <c r="AB25" s="327" t="s">
        <v>4</v>
      </c>
      <c r="AC25" s="327" t="s">
        <v>4</v>
      </c>
      <c r="AD25" s="560" t="s">
        <v>10</v>
      </c>
      <c r="AE25" s="327" t="s">
        <v>4</v>
      </c>
      <c r="AF25" s="327" t="s">
        <v>4</v>
      </c>
      <c r="AG25" s="173" t="s">
        <v>1</v>
      </c>
      <c r="AH25" s="173"/>
      <c r="AI25" s="173"/>
      <c r="AK25" s="14">
        <f t="shared" si="0"/>
        <v>1</v>
      </c>
      <c r="AL25" s="14" t="str">
        <f t="shared" si="1"/>
        <v>x</v>
      </c>
      <c r="AM25" s="14" t="str">
        <f t="shared" si="2"/>
        <v>x</v>
      </c>
      <c r="AN25" s="14" t="str">
        <f t="shared" si="3"/>
        <v>x</v>
      </c>
      <c r="AO25" s="14" t="str">
        <f t="shared" si="4"/>
        <v>x</v>
      </c>
      <c r="AP25" s="14" t="str">
        <f t="shared" si="5"/>
        <v>x</v>
      </c>
      <c r="AQ25" s="14" t="str">
        <f t="shared" si="6"/>
        <v>x</v>
      </c>
      <c r="AR25" s="14" t="str">
        <f t="shared" si="7"/>
        <v>x</v>
      </c>
      <c r="AT25" s="200"/>
      <c r="AU25" s="4" t="s">
        <v>1</v>
      </c>
      <c r="AV25"/>
      <c r="AW25" s="14">
        <f t="shared" si="8"/>
        <v>1</v>
      </c>
      <c r="AX25" s="14" t="str">
        <f t="shared" si="9"/>
        <v>x</v>
      </c>
      <c r="AY25" s="14" t="str">
        <f t="shared" si="10"/>
        <v>x</v>
      </c>
      <c r="AZ25" s="14" t="str">
        <f t="shared" si="11"/>
        <v>x</v>
      </c>
      <c r="BA25" s="14" t="str">
        <f t="shared" si="12"/>
        <v>x</v>
      </c>
      <c r="BB25" s="14" t="str">
        <f t="shared" si="13"/>
        <v>x</v>
      </c>
      <c r="BC25" s="14" t="str">
        <f t="shared" si="14"/>
        <v>x</v>
      </c>
      <c r="BD25" s="14" t="str">
        <f t="shared" si="15"/>
        <v>x</v>
      </c>
    </row>
    <row r="26" spans="1:56">
      <c r="A26" s="1365" t="s">
        <v>659</v>
      </c>
      <c r="B26" s="521" t="s">
        <v>659</v>
      </c>
      <c r="C26" s="550" t="s">
        <v>267</v>
      </c>
      <c r="D26" s="524" t="s">
        <v>8</v>
      </c>
      <c r="E26" s="556">
        <v>123</v>
      </c>
      <c r="F26" s="530" t="s">
        <v>4</v>
      </c>
      <c r="G26" s="363" t="s">
        <v>4</v>
      </c>
      <c r="H26" s="363" t="s">
        <v>4</v>
      </c>
      <c r="I26" s="363" t="s">
        <v>4</v>
      </c>
      <c r="J26" s="363" t="s">
        <v>4</v>
      </c>
      <c r="K26" s="363" t="s">
        <v>4</v>
      </c>
      <c r="L26" s="363" t="s">
        <v>4</v>
      </c>
      <c r="M26" s="180" t="s">
        <v>4</v>
      </c>
      <c r="N26" s="495" t="s">
        <v>4</v>
      </c>
      <c r="O26" s="530" t="s">
        <v>4</v>
      </c>
      <c r="P26" s="363" t="s">
        <v>4</v>
      </c>
      <c r="Q26" s="363" t="s">
        <v>4</v>
      </c>
      <c r="R26" s="363" t="s">
        <v>4</v>
      </c>
      <c r="S26" s="363" t="s">
        <v>4</v>
      </c>
      <c r="T26" s="495" t="s">
        <v>4</v>
      </c>
      <c r="U26" s="530" t="s">
        <v>4</v>
      </c>
      <c r="V26" s="363" t="s">
        <v>4</v>
      </c>
      <c r="W26" s="495" t="s">
        <v>4</v>
      </c>
      <c r="X26" s="543" t="s">
        <v>11</v>
      </c>
      <c r="Y26" s="544" t="s">
        <v>11</v>
      </c>
      <c r="Z26" s="544" t="s">
        <v>11</v>
      </c>
      <c r="AA26" s="544" t="s">
        <v>11</v>
      </c>
      <c r="AB26" s="544" t="s">
        <v>11</v>
      </c>
      <c r="AC26" s="544" t="s">
        <v>11</v>
      </c>
      <c r="AD26" s="544" t="s">
        <v>11</v>
      </c>
      <c r="AE26" s="544" t="s">
        <v>11</v>
      </c>
      <c r="AF26" s="539" t="s">
        <v>11</v>
      </c>
      <c r="AG26" s="173" t="s">
        <v>1</v>
      </c>
      <c r="AH26" s="173"/>
      <c r="AI26" s="173"/>
      <c r="AK26" s="14">
        <f t="shared" si="0"/>
        <v>1</v>
      </c>
      <c r="AL26" s="14" t="str">
        <f t="shared" si="1"/>
        <v>x</v>
      </c>
      <c r="AM26" s="14" t="str">
        <f t="shared" si="2"/>
        <v>x</v>
      </c>
      <c r="AN26" s="14" t="str">
        <f t="shared" si="3"/>
        <v>x</v>
      </c>
      <c r="AO26" s="14" t="str">
        <f t="shared" si="4"/>
        <v>x</v>
      </c>
      <c r="AP26" s="14" t="str">
        <f t="shared" si="5"/>
        <v>x</v>
      </c>
      <c r="AQ26" s="14" t="str">
        <f t="shared" si="6"/>
        <v>x</v>
      </c>
      <c r="AR26" s="14" t="str">
        <f t="shared" si="7"/>
        <v>x</v>
      </c>
      <c r="AT26" s="200"/>
      <c r="AU26" s="3" t="s">
        <v>4</v>
      </c>
      <c r="AV26"/>
      <c r="AW26" s="14" t="str">
        <f t="shared" si="8"/>
        <v>x</v>
      </c>
      <c r="AX26" s="14" t="str">
        <f t="shared" si="9"/>
        <v>x</v>
      </c>
      <c r="AY26" s="14" t="str">
        <f t="shared" si="10"/>
        <v>x</v>
      </c>
      <c r="AZ26" s="14" t="str">
        <f t="shared" si="11"/>
        <v>x</v>
      </c>
      <c r="BA26" s="14" t="str">
        <f t="shared" si="12"/>
        <v>x</v>
      </c>
      <c r="BB26" s="14" t="str">
        <f t="shared" si="13"/>
        <v>x</v>
      </c>
      <c r="BC26" s="14" t="str">
        <f t="shared" si="14"/>
        <v>x</v>
      </c>
      <c r="BD26" s="14">
        <f t="shared" si="15"/>
        <v>1</v>
      </c>
    </row>
    <row r="27" spans="1:56" ht="15.75" thickBot="1">
      <c r="A27" s="1367"/>
      <c r="B27" s="1343" t="s">
        <v>659</v>
      </c>
      <c r="C27" s="553" t="s">
        <v>264</v>
      </c>
      <c r="D27" s="526" t="s">
        <v>8</v>
      </c>
      <c r="E27" s="559">
        <v>123</v>
      </c>
      <c r="F27" s="536" t="s">
        <v>4</v>
      </c>
      <c r="G27" s="327" t="s">
        <v>4</v>
      </c>
      <c r="H27" s="327" t="s">
        <v>4</v>
      </c>
      <c r="I27" s="327" t="s">
        <v>4</v>
      </c>
      <c r="J27" s="327" t="s">
        <v>4</v>
      </c>
      <c r="K27" s="327" t="s">
        <v>4</v>
      </c>
      <c r="L27" s="905" t="s">
        <v>11</v>
      </c>
      <c r="M27" s="180" t="s">
        <v>4</v>
      </c>
      <c r="N27" s="537" t="s">
        <v>4</v>
      </c>
      <c r="O27" s="554" t="s">
        <v>4</v>
      </c>
      <c r="P27" s="405" t="s">
        <v>4</v>
      </c>
      <c r="Q27" s="330" t="s">
        <v>28</v>
      </c>
      <c r="R27" s="405" t="s">
        <v>4</v>
      </c>
      <c r="S27" s="405" t="s">
        <v>4</v>
      </c>
      <c r="T27" s="636" t="s">
        <v>28</v>
      </c>
      <c r="U27" s="554" t="s">
        <v>4</v>
      </c>
      <c r="V27" s="330" t="s">
        <v>28</v>
      </c>
      <c r="W27" s="579" t="s">
        <v>4</v>
      </c>
      <c r="X27" s="571" t="s">
        <v>11</v>
      </c>
      <c r="Y27" s="333" t="s">
        <v>11</v>
      </c>
      <c r="Z27" s="333" t="s">
        <v>11</v>
      </c>
      <c r="AA27" s="333" t="s">
        <v>11</v>
      </c>
      <c r="AB27" s="333" t="s">
        <v>11</v>
      </c>
      <c r="AC27" s="333" t="s">
        <v>11</v>
      </c>
      <c r="AD27" s="333" t="s">
        <v>11</v>
      </c>
      <c r="AE27" s="333" t="s">
        <v>11</v>
      </c>
      <c r="AF27" s="545" t="s">
        <v>11</v>
      </c>
      <c r="AG27" s="174" t="s">
        <v>1</v>
      </c>
      <c r="AH27" s="174"/>
      <c r="AI27" s="174"/>
      <c r="AK27" s="14">
        <f t="shared" si="0"/>
        <v>1</v>
      </c>
      <c r="AL27" s="14" t="str">
        <f t="shared" si="1"/>
        <v>x</v>
      </c>
      <c r="AM27" s="14" t="str">
        <f t="shared" si="2"/>
        <v>x</v>
      </c>
      <c r="AN27" s="14" t="str">
        <f t="shared" si="3"/>
        <v>x</v>
      </c>
      <c r="AO27" s="14" t="str">
        <f t="shared" si="4"/>
        <v>x</v>
      </c>
      <c r="AP27" s="14" t="str">
        <f t="shared" si="5"/>
        <v>x</v>
      </c>
      <c r="AQ27" s="14" t="str">
        <f t="shared" si="6"/>
        <v>x</v>
      </c>
      <c r="AR27" s="14" t="str">
        <f t="shared" si="7"/>
        <v>x</v>
      </c>
      <c r="AT27" s="200"/>
      <c r="AU27" s="3" t="s">
        <v>4</v>
      </c>
      <c r="AV27"/>
      <c r="AW27" s="14" t="str">
        <f t="shared" si="8"/>
        <v>x</v>
      </c>
      <c r="AX27" s="14" t="str">
        <f t="shared" si="9"/>
        <v>x</v>
      </c>
      <c r="AY27" s="14" t="str">
        <f t="shared" si="10"/>
        <v>x</v>
      </c>
      <c r="AZ27" s="14" t="str">
        <f t="shared" si="11"/>
        <v>x</v>
      </c>
      <c r="BA27" s="14" t="str">
        <f t="shared" si="12"/>
        <v>x</v>
      </c>
      <c r="BB27" s="14" t="str">
        <f t="shared" si="13"/>
        <v>x</v>
      </c>
      <c r="BC27" s="14" t="str">
        <f t="shared" si="14"/>
        <v>x</v>
      </c>
      <c r="BD27" s="14">
        <f t="shared" si="15"/>
        <v>1</v>
      </c>
    </row>
    <row r="28" spans="1:56" s="4" customFormat="1" ht="15.75" thickBot="1">
      <c r="A28" s="1338" t="s">
        <v>613</v>
      </c>
      <c r="B28" s="479" t="s">
        <v>613</v>
      </c>
      <c r="C28" s="487" t="s">
        <v>264</v>
      </c>
      <c r="D28" s="618" t="s">
        <v>8</v>
      </c>
      <c r="E28" s="736">
        <v>123</v>
      </c>
      <c r="F28" s="737" t="s">
        <v>4</v>
      </c>
      <c r="G28" s="339" t="s">
        <v>4</v>
      </c>
      <c r="H28" s="339" t="s">
        <v>4</v>
      </c>
      <c r="I28" s="906" t="s">
        <v>4</v>
      </c>
      <c r="J28" s="906" t="s">
        <v>4</v>
      </c>
      <c r="K28" s="906" t="s">
        <v>4</v>
      </c>
      <c r="L28" s="340" t="s">
        <v>28</v>
      </c>
      <c r="M28" s="171" t="s">
        <v>4</v>
      </c>
      <c r="N28" s="800" t="s">
        <v>28</v>
      </c>
      <c r="O28" s="571" t="s">
        <v>11</v>
      </c>
      <c r="P28" s="339" t="s">
        <v>4</v>
      </c>
      <c r="Q28" s="340" t="s">
        <v>28</v>
      </c>
      <c r="R28" s="908" t="s">
        <v>4</v>
      </c>
      <c r="S28" s="339" t="s">
        <v>4</v>
      </c>
      <c r="T28" s="800" t="s">
        <v>28</v>
      </c>
      <c r="U28" s="722" t="s">
        <v>28</v>
      </c>
      <c r="V28" s="340" t="s">
        <v>28</v>
      </c>
      <c r="W28" s="907" t="s">
        <v>4</v>
      </c>
      <c r="X28" s="737" t="s">
        <v>4</v>
      </c>
      <c r="Y28" s="333" t="s">
        <v>11</v>
      </c>
      <c r="Z28" s="339" t="s">
        <v>4</v>
      </c>
      <c r="AA28" s="339" t="s">
        <v>4</v>
      </c>
      <c r="AB28" s="333" t="s">
        <v>11</v>
      </c>
      <c r="AC28" s="339" t="s">
        <v>4</v>
      </c>
      <c r="AD28" s="333" t="s">
        <v>11</v>
      </c>
      <c r="AE28" s="339" t="s">
        <v>4</v>
      </c>
      <c r="AF28" s="725" t="s">
        <v>4</v>
      </c>
      <c r="AG28" s="174" t="s">
        <v>1</v>
      </c>
      <c r="AH28" s="173"/>
      <c r="AI28" s="173"/>
      <c r="AJ28" s="10"/>
      <c r="AK28" s="290"/>
      <c r="AL28" s="290"/>
      <c r="AM28" s="290"/>
      <c r="AN28" s="290"/>
      <c r="AO28" s="290"/>
      <c r="AP28" s="290"/>
      <c r="AQ28" s="290"/>
      <c r="AR28" s="290"/>
      <c r="AV28" s="10"/>
      <c r="AW28" s="290"/>
      <c r="AX28" s="290"/>
      <c r="AY28" s="290"/>
      <c r="AZ28" s="290"/>
      <c r="BA28" s="290"/>
      <c r="BB28" s="290"/>
      <c r="BC28" s="290"/>
      <c r="BD28" s="290"/>
    </row>
    <row r="29" spans="1:56" ht="15.75" thickBot="1">
      <c r="A29" s="1373" t="s">
        <v>15</v>
      </c>
      <c r="B29" s="492">
        <v>4192</v>
      </c>
      <c r="C29" s="418" t="s">
        <v>264</v>
      </c>
      <c r="D29" s="336" t="s">
        <v>325</v>
      </c>
      <c r="E29" s="795">
        <v>126</v>
      </c>
      <c r="F29" s="324" t="s">
        <v>28</v>
      </c>
      <c r="G29" s="324" t="s">
        <v>28</v>
      </c>
      <c r="H29" s="172" t="s">
        <v>28</v>
      </c>
      <c r="I29" s="407" t="s">
        <v>4</v>
      </c>
      <c r="J29" s="407" t="s">
        <v>4</v>
      </c>
      <c r="K29" s="324" t="s">
        <v>28</v>
      </c>
      <c r="L29" s="407" t="s">
        <v>4</v>
      </c>
      <c r="M29" s="180" t="s">
        <v>4</v>
      </c>
      <c r="N29" s="407" t="s">
        <v>4</v>
      </c>
      <c r="O29" s="407" t="s">
        <v>4</v>
      </c>
      <c r="P29" s="326" t="s">
        <v>11</v>
      </c>
      <c r="Q29" s="407" t="s">
        <v>4</v>
      </c>
      <c r="R29" s="407" t="s">
        <v>4</v>
      </c>
      <c r="S29" s="407" t="s">
        <v>4</v>
      </c>
      <c r="T29" s="324" t="s">
        <v>28</v>
      </c>
      <c r="U29" s="342" t="s">
        <v>11</v>
      </c>
      <c r="V29" s="342" t="s">
        <v>11</v>
      </c>
      <c r="W29" s="342" t="s">
        <v>11</v>
      </c>
      <c r="X29" s="601" t="s">
        <v>364</v>
      </c>
      <c r="Y29" s="335" t="s">
        <v>364</v>
      </c>
      <c r="Z29" s="335" t="s">
        <v>364</v>
      </c>
      <c r="AA29" s="335" t="s">
        <v>364</v>
      </c>
      <c r="AB29" s="335" t="s">
        <v>364</v>
      </c>
      <c r="AC29" s="335" t="s">
        <v>364</v>
      </c>
      <c r="AD29" s="335" t="s">
        <v>364</v>
      </c>
      <c r="AE29" s="335" t="s">
        <v>364</v>
      </c>
      <c r="AF29" s="335" t="s">
        <v>364</v>
      </c>
      <c r="AG29" s="173" t="s">
        <v>1</v>
      </c>
      <c r="AH29" s="173"/>
      <c r="AI29" s="173"/>
      <c r="AK29" s="14">
        <f t="shared" ref="AK29:AK35" si="16">IF(AG29="PASS-ATP",1,"x")</f>
        <v>1</v>
      </c>
      <c r="AL29" s="14" t="str">
        <f t="shared" ref="AL29:AL35" si="17">IF(AJ29="√",1,"x")</f>
        <v>x</v>
      </c>
      <c r="AM29" s="14" t="str">
        <f t="shared" ref="AM29:AM35" si="18">IF(AG29="Site fail",1,"x")</f>
        <v>x</v>
      </c>
      <c r="AN29" s="14" t="str">
        <f t="shared" ref="AN29:AN35" si="19">IF(AG29="F",1,"x")</f>
        <v>x</v>
      </c>
      <c r="AO29" s="14" t="str">
        <f t="shared" ref="AO29:AO35" si="20">IF(AG29="X",1,"x")</f>
        <v>x</v>
      </c>
      <c r="AP29" s="14" t="str">
        <f t="shared" ref="AP29:AP35" si="21">IF(AG29="TPNC",1,"x")</f>
        <v>x</v>
      </c>
      <c r="AQ29" s="14" t="str">
        <f t="shared" ref="AQ29:AQ35" si="22">IF(AJ29="LY",1,"x")</f>
        <v>x</v>
      </c>
      <c r="AR29" s="14" t="str">
        <f t="shared" ref="AR29:AR35" si="23">IF(AG29="TBD",1,"x")</f>
        <v>x</v>
      </c>
      <c r="AT29" s="200"/>
      <c r="AU29" s="258" t="s">
        <v>364</v>
      </c>
      <c r="AV29"/>
      <c r="AW29" s="14" t="str">
        <f t="shared" ref="AW29:AW35" si="24">IF(AU29="PASS-ATP",1,"x")</f>
        <v>x</v>
      </c>
      <c r="AX29" s="14" t="str">
        <f t="shared" ref="AX29:AX35" si="25">IF(AV29="√",1,"x")</f>
        <v>x</v>
      </c>
      <c r="AY29" s="14" t="str">
        <f t="shared" ref="AY29:AY35" si="26">IF(AU29="Site fail",1,"x")</f>
        <v>x</v>
      </c>
      <c r="AZ29" s="14" t="str">
        <f t="shared" ref="AZ29:AZ35" si="27">IF(AU29="F",1,"x")</f>
        <v>x</v>
      </c>
      <c r="BA29" s="20" t="str">
        <f t="shared" ref="BA29:BA35" si="28">IF(AU29="X",1,"x")</f>
        <v>x</v>
      </c>
      <c r="BB29" s="14" t="str">
        <f t="shared" ref="BB29:BB35" si="29">IF(AU29="TPNC",1,"x")</f>
        <v>x</v>
      </c>
      <c r="BC29" s="14" t="str">
        <f t="shared" ref="BC29:BC35" si="30">IF(AV29="LY",1,"x")</f>
        <v>x</v>
      </c>
      <c r="BD29" s="14" t="str">
        <f t="shared" ref="BD29:BD35" si="31">IF(AU29="TBD",1,"x")</f>
        <v>x</v>
      </c>
    </row>
    <row r="30" spans="1:56" ht="15.75" thickBot="1">
      <c r="A30" s="1374"/>
      <c r="B30" s="492">
        <v>4192</v>
      </c>
      <c r="C30" s="422" t="s">
        <v>265</v>
      </c>
      <c r="D30" s="185" t="s">
        <v>325</v>
      </c>
      <c r="E30" s="796">
        <v>129</v>
      </c>
      <c r="F30" s="171" t="s">
        <v>4</v>
      </c>
      <c r="G30" s="171" t="s">
        <v>4</v>
      </c>
      <c r="H30" s="172" t="s">
        <v>28</v>
      </c>
      <c r="I30" s="171" t="s">
        <v>4</v>
      </c>
      <c r="J30" s="171" t="s">
        <v>4</v>
      </c>
      <c r="K30" s="171" t="s">
        <v>4</v>
      </c>
      <c r="L30" s="171" t="s">
        <v>4</v>
      </c>
      <c r="M30" s="180" t="s">
        <v>4</v>
      </c>
      <c r="N30" s="171" t="s">
        <v>4</v>
      </c>
      <c r="O30" s="171" t="s">
        <v>4</v>
      </c>
      <c r="P30" s="172" t="s">
        <v>28</v>
      </c>
      <c r="Q30" s="171" t="s">
        <v>4</v>
      </c>
      <c r="R30" s="171" t="s">
        <v>4</v>
      </c>
      <c r="S30" s="171" t="s">
        <v>4</v>
      </c>
      <c r="T30" s="176" t="s">
        <v>10</v>
      </c>
      <c r="U30" s="331" t="s">
        <v>11</v>
      </c>
      <c r="V30" s="331" t="s">
        <v>11</v>
      </c>
      <c r="W30" s="331" t="s">
        <v>11</v>
      </c>
      <c r="X30" s="601" t="s">
        <v>364</v>
      </c>
      <c r="Y30" s="335" t="s">
        <v>364</v>
      </c>
      <c r="Z30" s="335" t="s">
        <v>364</v>
      </c>
      <c r="AA30" s="335" t="s">
        <v>364</v>
      </c>
      <c r="AB30" s="335" t="s">
        <v>364</v>
      </c>
      <c r="AC30" s="335" t="s">
        <v>364</v>
      </c>
      <c r="AD30" s="335" t="s">
        <v>364</v>
      </c>
      <c r="AE30" s="335" t="s">
        <v>364</v>
      </c>
      <c r="AF30" s="335" t="s">
        <v>364</v>
      </c>
      <c r="AG30" s="173" t="s">
        <v>1</v>
      </c>
      <c r="AH30" s="173"/>
      <c r="AI30" s="173"/>
      <c r="AK30" s="14">
        <f t="shared" si="16"/>
        <v>1</v>
      </c>
      <c r="AL30" s="14" t="str">
        <f t="shared" si="17"/>
        <v>x</v>
      </c>
      <c r="AM30" s="14" t="str">
        <f t="shared" si="18"/>
        <v>x</v>
      </c>
      <c r="AN30" s="14" t="str">
        <f t="shared" si="19"/>
        <v>x</v>
      </c>
      <c r="AO30" s="14" t="str">
        <f t="shared" si="20"/>
        <v>x</v>
      </c>
      <c r="AP30" s="14" t="str">
        <f t="shared" si="21"/>
        <v>x</v>
      </c>
      <c r="AQ30" s="14" t="str">
        <f t="shared" si="22"/>
        <v>x</v>
      </c>
      <c r="AR30" s="14" t="str">
        <f t="shared" si="23"/>
        <v>x</v>
      </c>
      <c r="AT30" s="200"/>
      <c r="AU30" s="258" t="s">
        <v>364</v>
      </c>
      <c r="AV30"/>
      <c r="AW30" s="14" t="str">
        <f t="shared" si="24"/>
        <v>x</v>
      </c>
      <c r="AX30" s="14" t="str">
        <f t="shared" si="25"/>
        <v>x</v>
      </c>
      <c r="AY30" s="14" t="str">
        <f t="shared" si="26"/>
        <v>x</v>
      </c>
      <c r="AZ30" s="14" t="str">
        <f t="shared" si="27"/>
        <v>x</v>
      </c>
      <c r="BA30" s="20" t="str">
        <f t="shared" si="28"/>
        <v>x</v>
      </c>
      <c r="BB30" s="14" t="str">
        <f t="shared" si="29"/>
        <v>x</v>
      </c>
      <c r="BC30" s="14" t="str">
        <f t="shared" si="30"/>
        <v>x</v>
      </c>
      <c r="BD30" s="14" t="str">
        <f t="shared" si="31"/>
        <v>x</v>
      </c>
    </row>
    <row r="31" spans="1:56" ht="15.75" thickBot="1">
      <c r="A31" s="1374"/>
      <c r="B31" s="492">
        <v>4192</v>
      </c>
      <c r="C31" s="420" t="s">
        <v>263</v>
      </c>
      <c r="D31" s="185" t="s">
        <v>8</v>
      </c>
      <c r="E31" s="796">
        <v>122</v>
      </c>
      <c r="F31" s="171" t="s">
        <v>4</v>
      </c>
      <c r="G31" s="171" t="s">
        <v>4</v>
      </c>
      <c r="H31" s="171" t="s">
        <v>4</v>
      </c>
      <c r="I31" s="171" t="s">
        <v>4</v>
      </c>
      <c r="J31" s="171" t="s">
        <v>4</v>
      </c>
      <c r="K31" s="171" t="s">
        <v>4</v>
      </c>
      <c r="L31" s="171" t="s">
        <v>4</v>
      </c>
      <c r="M31" s="180" t="s">
        <v>4</v>
      </c>
      <c r="N31" s="171" t="s">
        <v>4</v>
      </c>
      <c r="O31" s="171" t="s">
        <v>4</v>
      </c>
      <c r="P31" s="171" t="s">
        <v>4</v>
      </c>
      <c r="Q31" s="172" t="s">
        <v>28</v>
      </c>
      <c r="R31" s="172" t="s">
        <v>28</v>
      </c>
      <c r="S31" s="171" t="s">
        <v>4</v>
      </c>
      <c r="T31" s="409" t="s">
        <v>647</v>
      </c>
      <c r="U31" s="172" t="s">
        <v>28</v>
      </c>
      <c r="V31" s="171" t="s">
        <v>4</v>
      </c>
      <c r="W31" s="172" t="s">
        <v>28</v>
      </c>
      <c r="X31" s="601" t="s">
        <v>364</v>
      </c>
      <c r="Y31" s="335" t="s">
        <v>364</v>
      </c>
      <c r="Z31" s="335" t="s">
        <v>364</v>
      </c>
      <c r="AA31" s="335" t="s">
        <v>364</v>
      </c>
      <c r="AB31" s="335" t="s">
        <v>364</v>
      </c>
      <c r="AC31" s="335" t="s">
        <v>364</v>
      </c>
      <c r="AD31" s="335" t="s">
        <v>364</v>
      </c>
      <c r="AE31" s="335" t="s">
        <v>364</v>
      </c>
      <c r="AF31" s="335" t="s">
        <v>364</v>
      </c>
      <c r="AG31" s="174" t="s">
        <v>1</v>
      </c>
      <c r="AH31" s="174"/>
      <c r="AI31" s="174"/>
      <c r="AK31" s="14">
        <f t="shared" si="16"/>
        <v>1</v>
      </c>
      <c r="AL31" s="14" t="str">
        <f t="shared" si="17"/>
        <v>x</v>
      </c>
      <c r="AM31" s="14" t="str">
        <f t="shared" si="18"/>
        <v>x</v>
      </c>
      <c r="AN31" s="14" t="str">
        <f t="shared" si="19"/>
        <v>x</v>
      </c>
      <c r="AO31" s="14" t="str">
        <f t="shared" si="20"/>
        <v>x</v>
      </c>
      <c r="AP31" s="14" t="str">
        <f t="shared" si="21"/>
        <v>x</v>
      </c>
      <c r="AQ31" s="14" t="str">
        <f t="shared" si="22"/>
        <v>x</v>
      </c>
      <c r="AR31" s="14" t="str">
        <f t="shared" si="23"/>
        <v>x</v>
      </c>
      <c r="AT31" s="200"/>
      <c r="AU31" s="258" t="s">
        <v>364</v>
      </c>
      <c r="AV31"/>
      <c r="AW31" s="14" t="str">
        <f t="shared" si="24"/>
        <v>x</v>
      </c>
      <c r="AX31" s="14" t="str">
        <f t="shared" si="25"/>
        <v>x</v>
      </c>
      <c r="AY31" s="14" t="str">
        <f t="shared" si="26"/>
        <v>x</v>
      </c>
      <c r="AZ31" s="14" t="str">
        <f t="shared" si="27"/>
        <v>x</v>
      </c>
      <c r="BA31" s="20" t="str">
        <f t="shared" si="28"/>
        <v>x</v>
      </c>
      <c r="BB31" s="14" t="str">
        <f t="shared" si="29"/>
        <v>x</v>
      </c>
      <c r="BC31" s="14" t="str">
        <f t="shared" si="30"/>
        <v>x</v>
      </c>
      <c r="BD31" s="14" t="str">
        <f t="shared" si="31"/>
        <v>x</v>
      </c>
    </row>
    <row r="32" spans="1:56" ht="15.75" thickBot="1">
      <c r="A32" s="1374"/>
      <c r="B32" s="492">
        <v>4192</v>
      </c>
      <c r="C32" s="419" t="s">
        <v>270</v>
      </c>
      <c r="D32" s="366" t="s">
        <v>325</v>
      </c>
      <c r="E32" s="796">
        <v>129</v>
      </c>
      <c r="F32" s="172" t="s">
        <v>28</v>
      </c>
      <c r="G32" s="172" t="s">
        <v>28</v>
      </c>
      <c r="H32" s="171" t="s">
        <v>4</v>
      </c>
      <c r="I32" s="171" t="s">
        <v>4</v>
      </c>
      <c r="J32" s="172" t="s">
        <v>28</v>
      </c>
      <c r="K32" s="172" t="s">
        <v>28</v>
      </c>
      <c r="L32" s="324" t="s">
        <v>28</v>
      </c>
      <c r="M32" s="171" t="s">
        <v>4</v>
      </c>
      <c r="N32" s="172" t="s">
        <v>28</v>
      </c>
      <c r="O32" s="171" t="s">
        <v>4</v>
      </c>
      <c r="P32" s="177" t="s">
        <v>11</v>
      </c>
      <c r="Q32" s="177" t="s">
        <v>11</v>
      </c>
      <c r="R32" s="172" t="s">
        <v>28</v>
      </c>
      <c r="S32" s="171" t="s">
        <v>4</v>
      </c>
      <c r="T32" s="177" t="s">
        <v>11</v>
      </c>
      <c r="U32" s="331" t="s">
        <v>11</v>
      </c>
      <c r="V32" s="331" t="s">
        <v>11</v>
      </c>
      <c r="W32" s="331" t="s">
        <v>11</v>
      </c>
      <c r="X32" s="601" t="s">
        <v>364</v>
      </c>
      <c r="Y32" s="335" t="s">
        <v>364</v>
      </c>
      <c r="Z32" s="335" t="s">
        <v>364</v>
      </c>
      <c r="AA32" s="335" t="s">
        <v>364</v>
      </c>
      <c r="AB32" s="335" t="s">
        <v>364</v>
      </c>
      <c r="AC32" s="335" t="s">
        <v>364</v>
      </c>
      <c r="AD32" s="335" t="s">
        <v>364</v>
      </c>
      <c r="AE32" s="335" t="s">
        <v>364</v>
      </c>
      <c r="AF32" s="335" t="s">
        <v>364</v>
      </c>
      <c r="AG32" s="174" t="s">
        <v>1</v>
      </c>
      <c r="AH32" s="174"/>
      <c r="AI32" s="174"/>
      <c r="AK32" s="14">
        <f t="shared" si="16"/>
        <v>1</v>
      </c>
      <c r="AL32" s="14" t="str">
        <f t="shared" si="17"/>
        <v>x</v>
      </c>
      <c r="AM32" s="14" t="str">
        <f t="shared" si="18"/>
        <v>x</v>
      </c>
      <c r="AN32" s="14" t="str">
        <f t="shared" si="19"/>
        <v>x</v>
      </c>
      <c r="AO32" s="14" t="str">
        <f t="shared" si="20"/>
        <v>x</v>
      </c>
      <c r="AP32" s="14" t="str">
        <f t="shared" si="21"/>
        <v>x</v>
      </c>
      <c r="AQ32" s="14" t="str">
        <f t="shared" si="22"/>
        <v>x</v>
      </c>
      <c r="AR32" s="14" t="str">
        <f t="shared" si="23"/>
        <v>x</v>
      </c>
      <c r="AT32" s="200"/>
      <c r="AU32" s="258" t="s">
        <v>364</v>
      </c>
      <c r="AV32"/>
      <c r="AW32" s="14" t="str">
        <f t="shared" si="24"/>
        <v>x</v>
      </c>
      <c r="AX32" s="14" t="str">
        <f t="shared" si="25"/>
        <v>x</v>
      </c>
      <c r="AY32" s="14" t="str">
        <f t="shared" si="26"/>
        <v>x</v>
      </c>
      <c r="AZ32" s="14" t="str">
        <f t="shared" si="27"/>
        <v>x</v>
      </c>
      <c r="BA32" s="20" t="str">
        <f t="shared" si="28"/>
        <v>x</v>
      </c>
      <c r="BB32" s="14" t="str">
        <f t="shared" si="29"/>
        <v>x</v>
      </c>
      <c r="BC32" s="14" t="str">
        <f t="shared" si="30"/>
        <v>x</v>
      </c>
      <c r="BD32" s="14" t="str">
        <f t="shared" si="31"/>
        <v>x</v>
      </c>
    </row>
    <row r="33" spans="1:56" ht="15.75" thickBot="1">
      <c r="A33" s="1374"/>
      <c r="B33" s="492">
        <v>4192</v>
      </c>
      <c r="C33" s="422" t="s">
        <v>268</v>
      </c>
      <c r="D33" s="185" t="s">
        <v>8</v>
      </c>
      <c r="E33" s="796">
        <v>120</v>
      </c>
      <c r="F33" s="172" t="s">
        <v>28</v>
      </c>
      <c r="G33" s="172" t="s">
        <v>28</v>
      </c>
      <c r="H33" s="172" t="s">
        <v>28</v>
      </c>
      <c r="I33" s="172" t="s">
        <v>28</v>
      </c>
      <c r="J33" s="171" t="s">
        <v>4</v>
      </c>
      <c r="K33" s="172" t="s">
        <v>28</v>
      </c>
      <c r="L33" s="171" t="s">
        <v>4</v>
      </c>
      <c r="M33" s="1363" t="s">
        <v>28</v>
      </c>
      <c r="N33" s="171" t="s">
        <v>4</v>
      </c>
      <c r="O33" s="178" t="s">
        <v>10</v>
      </c>
      <c r="P33" s="178" t="s">
        <v>10</v>
      </c>
      <c r="Q33" s="171" t="s">
        <v>4</v>
      </c>
      <c r="R33" s="171" t="s">
        <v>4</v>
      </c>
      <c r="S33" s="171" t="s">
        <v>4</v>
      </c>
      <c r="T33" s="1256" t="s">
        <v>567</v>
      </c>
      <c r="U33" s="171" t="s">
        <v>4</v>
      </c>
      <c r="V33" s="171" t="s">
        <v>4</v>
      </c>
      <c r="W33" s="172" t="s">
        <v>28</v>
      </c>
      <c r="X33" s="601" t="s">
        <v>364</v>
      </c>
      <c r="Y33" s="335" t="s">
        <v>364</v>
      </c>
      <c r="Z33" s="335" t="s">
        <v>364</v>
      </c>
      <c r="AA33" s="335" t="s">
        <v>364</v>
      </c>
      <c r="AB33" s="335" t="s">
        <v>364</v>
      </c>
      <c r="AC33" s="335" t="s">
        <v>364</v>
      </c>
      <c r="AD33" s="335" t="s">
        <v>364</v>
      </c>
      <c r="AE33" s="335" t="s">
        <v>364</v>
      </c>
      <c r="AF33" s="335" t="s">
        <v>364</v>
      </c>
      <c r="AG33" s="174" t="s">
        <v>1</v>
      </c>
      <c r="AH33" s="174"/>
      <c r="AI33" s="174"/>
      <c r="AK33" s="14">
        <f t="shared" si="16"/>
        <v>1</v>
      </c>
      <c r="AL33" s="14" t="str">
        <f t="shared" si="17"/>
        <v>x</v>
      </c>
      <c r="AM33" s="14" t="str">
        <f t="shared" si="18"/>
        <v>x</v>
      </c>
      <c r="AN33" s="14" t="str">
        <f t="shared" si="19"/>
        <v>x</v>
      </c>
      <c r="AO33" s="14" t="str">
        <f t="shared" si="20"/>
        <v>x</v>
      </c>
      <c r="AP33" s="14" t="str">
        <f t="shared" si="21"/>
        <v>x</v>
      </c>
      <c r="AQ33" s="14" t="str">
        <f t="shared" si="22"/>
        <v>x</v>
      </c>
      <c r="AR33" s="14" t="str">
        <f t="shared" si="23"/>
        <v>x</v>
      </c>
      <c r="AT33" s="200"/>
      <c r="AU33" s="258" t="s">
        <v>364</v>
      </c>
      <c r="AV33"/>
      <c r="AW33" s="14" t="str">
        <f t="shared" si="24"/>
        <v>x</v>
      </c>
      <c r="AX33" s="14" t="str">
        <f t="shared" si="25"/>
        <v>x</v>
      </c>
      <c r="AY33" s="14" t="str">
        <f t="shared" si="26"/>
        <v>x</v>
      </c>
      <c r="AZ33" s="14" t="str">
        <f t="shared" si="27"/>
        <v>x</v>
      </c>
      <c r="BA33" s="20" t="str">
        <f t="shared" si="28"/>
        <v>x</v>
      </c>
      <c r="BB33" s="14" t="str">
        <f t="shared" si="29"/>
        <v>x</v>
      </c>
      <c r="BC33" s="14" t="str">
        <f t="shared" si="30"/>
        <v>x</v>
      </c>
      <c r="BD33" s="14" t="str">
        <f t="shared" si="31"/>
        <v>x</v>
      </c>
    </row>
    <row r="34" spans="1:56" ht="15.75" thickBot="1">
      <c r="A34" s="1374"/>
      <c r="B34" s="492">
        <v>4192</v>
      </c>
      <c r="C34" s="420" t="s">
        <v>262</v>
      </c>
      <c r="D34" s="185" t="s">
        <v>8</v>
      </c>
      <c r="E34" s="796">
        <v>122</v>
      </c>
      <c r="F34" s="172" t="s">
        <v>28</v>
      </c>
      <c r="G34" s="171" t="s">
        <v>4</v>
      </c>
      <c r="H34" s="171" t="s">
        <v>4</v>
      </c>
      <c r="I34" s="171" t="s">
        <v>4</v>
      </c>
      <c r="J34" s="171" t="s">
        <v>4</v>
      </c>
      <c r="K34" s="171" t="s">
        <v>4</v>
      </c>
      <c r="L34" s="171" t="s">
        <v>4</v>
      </c>
      <c r="M34" s="180" t="s">
        <v>4</v>
      </c>
      <c r="N34" s="171" t="s">
        <v>4</v>
      </c>
      <c r="O34" s="171" t="s">
        <v>4</v>
      </c>
      <c r="P34" s="171" t="s">
        <v>4</v>
      </c>
      <c r="Q34" s="176" t="s">
        <v>55</v>
      </c>
      <c r="R34" s="409" t="s">
        <v>647</v>
      </c>
      <c r="S34" s="171" t="s">
        <v>4</v>
      </c>
      <c r="T34" s="409" t="s">
        <v>647</v>
      </c>
      <c r="U34" s="172" t="s">
        <v>28</v>
      </c>
      <c r="V34" s="172" t="s">
        <v>28</v>
      </c>
      <c r="W34" s="172" t="s">
        <v>28</v>
      </c>
      <c r="X34" s="601" t="s">
        <v>364</v>
      </c>
      <c r="Y34" s="335" t="s">
        <v>364</v>
      </c>
      <c r="Z34" s="335" t="s">
        <v>364</v>
      </c>
      <c r="AA34" s="335" t="s">
        <v>364</v>
      </c>
      <c r="AB34" s="335" t="s">
        <v>364</v>
      </c>
      <c r="AC34" s="335" t="s">
        <v>364</v>
      </c>
      <c r="AD34" s="335" t="s">
        <v>364</v>
      </c>
      <c r="AE34" s="335" t="s">
        <v>364</v>
      </c>
      <c r="AF34" s="335" t="s">
        <v>364</v>
      </c>
      <c r="AG34" s="174" t="s">
        <v>1</v>
      </c>
      <c r="AH34" s="174"/>
      <c r="AI34" s="174"/>
      <c r="AK34" s="14">
        <f t="shared" si="16"/>
        <v>1</v>
      </c>
      <c r="AL34" s="14" t="str">
        <f t="shared" si="17"/>
        <v>x</v>
      </c>
      <c r="AM34" s="14" t="str">
        <f t="shared" si="18"/>
        <v>x</v>
      </c>
      <c r="AN34" s="14" t="str">
        <f t="shared" si="19"/>
        <v>x</v>
      </c>
      <c r="AO34" s="14" t="str">
        <f t="shared" si="20"/>
        <v>x</v>
      </c>
      <c r="AP34" s="14" t="str">
        <f t="shared" si="21"/>
        <v>x</v>
      </c>
      <c r="AQ34" s="14" t="str">
        <f t="shared" si="22"/>
        <v>x</v>
      </c>
      <c r="AR34" s="14" t="str">
        <f t="shared" si="23"/>
        <v>x</v>
      </c>
      <c r="AT34" s="200"/>
      <c r="AU34" s="258" t="s">
        <v>364</v>
      </c>
      <c r="AV34"/>
      <c r="AW34" s="14" t="str">
        <f t="shared" si="24"/>
        <v>x</v>
      </c>
      <c r="AX34" s="14" t="str">
        <f t="shared" si="25"/>
        <v>x</v>
      </c>
      <c r="AY34" s="14" t="str">
        <f t="shared" si="26"/>
        <v>x</v>
      </c>
      <c r="AZ34" s="14" t="str">
        <f t="shared" si="27"/>
        <v>x</v>
      </c>
      <c r="BA34" s="20" t="str">
        <f t="shared" si="28"/>
        <v>x</v>
      </c>
      <c r="BB34" s="14" t="str">
        <f t="shared" si="29"/>
        <v>x</v>
      </c>
      <c r="BC34" s="14" t="str">
        <f t="shared" si="30"/>
        <v>x</v>
      </c>
      <c r="BD34" s="14" t="str">
        <f t="shared" si="31"/>
        <v>x</v>
      </c>
    </row>
    <row r="35" spans="1:56" ht="15.75" thickBot="1">
      <c r="A35" s="1374"/>
      <c r="B35" s="1346">
        <v>4192</v>
      </c>
      <c r="C35" s="419" t="s">
        <v>269</v>
      </c>
      <c r="D35" s="367" t="s">
        <v>16</v>
      </c>
      <c r="E35" s="797">
        <v>130</v>
      </c>
      <c r="F35" s="405" t="s">
        <v>4</v>
      </c>
      <c r="G35" s="405" t="s">
        <v>4</v>
      </c>
      <c r="H35" s="405" t="s">
        <v>4</v>
      </c>
      <c r="I35" s="330" t="s">
        <v>28</v>
      </c>
      <c r="J35" s="405" t="s">
        <v>4</v>
      </c>
      <c r="K35" s="405" t="s">
        <v>4</v>
      </c>
      <c r="L35" s="405" t="s">
        <v>4</v>
      </c>
      <c r="M35" s="180" t="s">
        <v>4</v>
      </c>
      <c r="N35" s="405" t="s">
        <v>4</v>
      </c>
      <c r="O35" s="405" t="s">
        <v>4</v>
      </c>
      <c r="P35" s="331" t="s">
        <v>11</v>
      </c>
      <c r="Q35" s="331" t="s">
        <v>11</v>
      </c>
      <c r="R35" s="331" t="s">
        <v>11</v>
      </c>
      <c r="S35" s="405" t="s">
        <v>4</v>
      </c>
      <c r="T35" s="331" t="s">
        <v>11</v>
      </c>
      <c r="U35" s="331" t="s">
        <v>11</v>
      </c>
      <c r="V35" s="331" t="s">
        <v>11</v>
      </c>
      <c r="W35" s="331" t="s">
        <v>11</v>
      </c>
      <c r="X35" s="602" t="s">
        <v>364</v>
      </c>
      <c r="Y35" s="394" t="s">
        <v>364</v>
      </c>
      <c r="Z35" s="394" t="s">
        <v>364</v>
      </c>
      <c r="AA35" s="394" t="s">
        <v>364</v>
      </c>
      <c r="AB35" s="394" t="s">
        <v>364</v>
      </c>
      <c r="AC35" s="394" t="s">
        <v>364</v>
      </c>
      <c r="AD35" s="394" t="s">
        <v>364</v>
      </c>
      <c r="AE35" s="394" t="s">
        <v>364</v>
      </c>
      <c r="AF35" s="394" t="s">
        <v>364</v>
      </c>
      <c r="AG35" s="174" t="s">
        <v>1</v>
      </c>
      <c r="AH35" s="174"/>
      <c r="AI35" s="174"/>
      <c r="AK35" s="14">
        <f t="shared" si="16"/>
        <v>1</v>
      </c>
      <c r="AL35" s="14" t="str">
        <f t="shared" si="17"/>
        <v>x</v>
      </c>
      <c r="AM35" s="14" t="str">
        <f t="shared" si="18"/>
        <v>x</v>
      </c>
      <c r="AN35" s="14" t="str">
        <f t="shared" si="19"/>
        <v>x</v>
      </c>
      <c r="AO35" s="14" t="str">
        <f t="shared" si="20"/>
        <v>x</v>
      </c>
      <c r="AP35" s="14" t="str">
        <f t="shared" si="21"/>
        <v>x</v>
      </c>
      <c r="AQ35" s="14" t="str">
        <f t="shared" si="22"/>
        <v>x</v>
      </c>
      <c r="AR35" s="14" t="str">
        <f t="shared" si="23"/>
        <v>x</v>
      </c>
      <c r="AT35" s="200"/>
      <c r="AU35" s="258" t="s">
        <v>364</v>
      </c>
      <c r="AV35"/>
      <c r="AW35" s="14" t="str">
        <f t="shared" si="24"/>
        <v>x</v>
      </c>
      <c r="AX35" s="14" t="str">
        <f t="shared" si="25"/>
        <v>x</v>
      </c>
      <c r="AY35" s="14" t="str">
        <f t="shared" si="26"/>
        <v>x</v>
      </c>
      <c r="AZ35" s="14" t="str">
        <f t="shared" si="27"/>
        <v>x</v>
      </c>
      <c r="BA35" s="20" t="str">
        <f t="shared" si="28"/>
        <v>x</v>
      </c>
      <c r="BB35" s="14" t="str">
        <f t="shared" si="29"/>
        <v>x</v>
      </c>
      <c r="BC35" s="14" t="str">
        <f t="shared" si="30"/>
        <v>x</v>
      </c>
      <c r="BD35" s="14" t="str">
        <f t="shared" si="31"/>
        <v>x</v>
      </c>
    </row>
    <row r="36" spans="1:56" s="392" customFormat="1" ht="15.75" thickBot="1">
      <c r="A36" s="1375" t="s">
        <v>615</v>
      </c>
      <c r="B36" s="498" t="s">
        <v>615</v>
      </c>
      <c r="C36" s="500" t="s">
        <v>262</v>
      </c>
      <c r="D36" s="504" t="s">
        <v>8</v>
      </c>
      <c r="E36" s="624">
        <v>123</v>
      </c>
      <c r="F36" s="530" t="s">
        <v>4</v>
      </c>
      <c r="G36" s="363" t="s">
        <v>4</v>
      </c>
      <c r="H36" s="385" t="s">
        <v>28</v>
      </c>
      <c r="I36" s="363" t="s">
        <v>4</v>
      </c>
      <c r="J36" s="363" t="s">
        <v>4</v>
      </c>
      <c r="K36" s="363" t="s">
        <v>4</v>
      </c>
      <c r="L36" s="363" t="s">
        <v>4</v>
      </c>
      <c r="M36" s="180" t="s">
        <v>4</v>
      </c>
      <c r="N36" s="495" t="s">
        <v>4</v>
      </c>
      <c r="O36" s="530" t="s">
        <v>4</v>
      </c>
      <c r="P36" s="385" t="s">
        <v>28</v>
      </c>
      <c r="Q36" s="363" t="s">
        <v>4</v>
      </c>
      <c r="R36" s="363" t="s">
        <v>4</v>
      </c>
      <c r="S36" s="363" t="s">
        <v>4</v>
      </c>
      <c r="T36" s="495" t="s">
        <v>4</v>
      </c>
      <c r="U36" s="658" t="s">
        <v>28</v>
      </c>
      <c r="V36" s="363" t="s">
        <v>4</v>
      </c>
      <c r="W36" s="495" t="s">
        <v>4</v>
      </c>
      <c r="X36" s="530" t="s">
        <v>4</v>
      </c>
      <c r="Y36" s="657" t="s">
        <v>28</v>
      </c>
      <c r="Z36" s="363" t="s">
        <v>4</v>
      </c>
      <c r="AA36" s="363" t="s">
        <v>4</v>
      </c>
      <c r="AB36" s="363" t="s">
        <v>4</v>
      </c>
      <c r="AC36" s="363" t="s">
        <v>4</v>
      </c>
      <c r="AD36" s="363" t="s">
        <v>4</v>
      </c>
      <c r="AE36" s="363" t="s">
        <v>4</v>
      </c>
      <c r="AF36" s="363" t="s">
        <v>4</v>
      </c>
      <c r="AG36" s="174" t="s">
        <v>1</v>
      </c>
      <c r="AH36" s="389"/>
      <c r="AI36" s="389"/>
      <c r="AJ36" s="390"/>
      <c r="AK36" s="391"/>
      <c r="AL36" s="391"/>
      <c r="AM36" s="391"/>
      <c r="AN36" s="391"/>
      <c r="AO36" s="391"/>
      <c r="AP36" s="391"/>
      <c r="AQ36" s="391"/>
      <c r="AR36" s="391"/>
      <c r="AU36" s="393"/>
      <c r="AV36" s="390"/>
      <c r="AW36" s="391"/>
      <c r="AX36" s="391"/>
      <c r="AY36" s="391"/>
      <c r="AZ36" s="391"/>
      <c r="BA36" s="391"/>
      <c r="BB36" s="391"/>
      <c r="BC36" s="391"/>
      <c r="BD36" s="391"/>
    </row>
    <row r="37" spans="1:56" s="392" customFormat="1">
      <c r="A37" s="1376"/>
      <c r="B37" s="499" t="s">
        <v>615</v>
      </c>
      <c r="C37" s="1312" t="s">
        <v>264</v>
      </c>
      <c r="D37" s="1313"/>
      <c r="E37" s="1314"/>
      <c r="F37" s="584"/>
      <c r="G37" s="407"/>
      <c r="H37" s="172" t="s">
        <v>28</v>
      </c>
      <c r="I37" s="407" t="s">
        <v>4</v>
      </c>
      <c r="J37" s="407" t="s">
        <v>4</v>
      </c>
      <c r="K37" s="407" t="s">
        <v>4</v>
      </c>
      <c r="L37" s="407" t="s">
        <v>4</v>
      </c>
      <c r="M37" s="171" t="s">
        <v>4</v>
      </c>
      <c r="N37" s="585" t="s">
        <v>4</v>
      </c>
      <c r="O37" s="584" t="s">
        <v>4</v>
      </c>
      <c r="P37" s="1315" t="s">
        <v>4</v>
      </c>
      <c r="Q37" s="407" t="s">
        <v>4</v>
      </c>
      <c r="R37" s="407" t="s">
        <v>4</v>
      </c>
      <c r="S37" s="407" t="s">
        <v>4</v>
      </c>
      <c r="T37" s="585" t="s">
        <v>4</v>
      </c>
      <c r="U37" s="1316" t="s">
        <v>4</v>
      </c>
      <c r="V37" s="406" t="s">
        <v>4</v>
      </c>
      <c r="W37" s="555" t="s">
        <v>4</v>
      </c>
      <c r="X37" s="363" t="s">
        <v>4</v>
      </c>
      <c r="Y37" s="531" t="s">
        <v>28</v>
      </c>
      <c r="Z37" s="363" t="s">
        <v>4</v>
      </c>
      <c r="AA37" s="363" t="s">
        <v>4</v>
      </c>
      <c r="AB37" s="531" t="s">
        <v>28</v>
      </c>
      <c r="AC37" s="363" t="s">
        <v>4</v>
      </c>
      <c r="AD37" s="531" t="s">
        <v>28</v>
      </c>
      <c r="AE37" s="363" t="s">
        <v>4</v>
      </c>
      <c r="AF37" s="363" t="s">
        <v>4</v>
      </c>
      <c r="AG37" s="174"/>
      <c r="AH37" s="389"/>
      <c r="AI37" s="389"/>
      <c r="AJ37" s="390"/>
      <c r="AK37" s="391"/>
      <c r="AL37" s="391"/>
      <c r="AM37" s="391"/>
      <c r="AN37" s="391"/>
      <c r="AO37" s="391"/>
      <c r="AP37" s="391"/>
      <c r="AQ37" s="391"/>
      <c r="AR37" s="391"/>
      <c r="AU37" s="393"/>
      <c r="AV37" s="390"/>
      <c r="AW37" s="391"/>
      <c r="AX37" s="391"/>
      <c r="AY37" s="391"/>
      <c r="AZ37" s="391"/>
      <c r="BA37" s="391"/>
      <c r="BB37" s="391"/>
      <c r="BC37" s="391"/>
      <c r="BD37" s="391"/>
    </row>
    <row r="38" spans="1:56" s="392" customFormat="1">
      <c r="A38" s="1377"/>
      <c r="B38" s="499" t="s">
        <v>615</v>
      </c>
      <c r="C38" s="501" t="s">
        <v>265</v>
      </c>
      <c r="D38" s="505" t="s">
        <v>325</v>
      </c>
      <c r="E38" s="625">
        <v>129</v>
      </c>
      <c r="F38" s="533" t="s">
        <v>4</v>
      </c>
      <c r="G38" s="171" t="s">
        <v>4</v>
      </c>
      <c r="H38" s="430" t="s">
        <v>28</v>
      </c>
      <c r="I38" s="171" t="s">
        <v>4</v>
      </c>
      <c r="J38" s="171" t="s">
        <v>4</v>
      </c>
      <c r="K38" s="171" t="s">
        <v>4</v>
      </c>
      <c r="L38" s="171" t="s">
        <v>4</v>
      </c>
      <c r="M38" s="180" t="s">
        <v>4</v>
      </c>
      <c r="N38" s="496" t="s">
        <v>4</v>
      </c>
      <c r="O38" s="566" t="s">
        <v>28</v>
      </c>
      <c r="P38" s="430" t="s">
        <v>28</v>
      </c>
      <c r="Q38" s="171" t="s">
        <v>4</v>
      </c>
      <c r="R38" s="171" t="s">
        <v>4</v>
      </c>
      <c r="S38" s="171" t="s">
        <v>4</v>
      </c>
      <c r="T38" s="496" t="s">
        <v>4</v>
      </c>
      <c r="U38" s="587" t="s">
        <v>11</v>
      </c>
      <c r="V38" s="331" t="s">
        <v>11</v>
      </c>
      <c r="W38" s="586" t="s">
        <v>11</v>
      </c>
      <c r="X38" s="533" t="s">
        <v>4</v>
      </c>
      <c r="Y38" s="260" t="s">
        <v>10</v>
      </c>
      <c r="Z38" s="171" t="s">
        <v>4</v>
      </c>
      <c r="AA38" s="171" t="s">
        <v>4</v>
      </c>
      <c r="AB38" s="171" t="s">
        <v>4</v>
      </c>
      <c r="AC38" s="171" t="s">
        <v>4</v>
      </c>
      <c r="AD38" s="171" t="s">
        <v>4</v>
      </c>
      <c r="AE38" s="171" t="s">
        <v>4</v>
      </c>
      <c r="AF38" s="171" t="s">
        <v>4</v>
      </c>
      <c r="AG38" s="174"/>
      <c r="AH38" s="389"/>
      <c r="AI38" s="389"/>
      <c r="AJ38" s="390"/>
      <c r="AK38" s="391"/>
      <c r="AL38" s="391"/>
      <c r="AM38" s="391"/>
      <c r="AN38" s="391"/>
      <c r="AO38" s="391"/>
      <c r="AP38" s="391"/>
      <c r="AQ38" s="391"/>
      <c r="AR38" s="391"/>
      <c r="AU38" s="393"/>
      <c r="AV38" s="390"/>
      <c r="AW38" s="391"/>
      <c r="AX38" s="391"/>
      <c r="AY38" s="391"/>
      <c r="AZ38" s="391"/>
      <c r="BA38" s="391"/>
      <c r="BB38" s="391"/>
      <c r="BC38" s="391"/>
      <c r="BD38" s="391"/>
    </row>
    <row r="39" spans="1:56" s="392" customFormat="1">
      <c r="A39" s="1377"/>
      <c r="B39" s="499" t="s">
        <v>615</v>
      </c>
      <c r="C39" s="502" t="s">
        <v>269</v>
      </c>
      <c r="D39" s="505" t="s">
        <v>325</v>
      </c>
      <c r="E39" s="625">
        <v>130</v>
      </c>
      <c r="F39" s="583" t="s">
        <v>28</v>
      </c>
      <c r="G39" s="171" t="s">
        <v>4</v>
      </c>
      <c r="H39" s="171" t="s">
        <v>4</v>
      </c>
      <c r="I39" s="171" t="s">
        <v>4</v>
      </c>
      <c r="J39" s="171" t="s">
        <v>4</v>
      </c>
      <c r="K39" s="171" t="s">
        <v>4</v>
      </c>
      <c r="L39" s="171" t="s">
        <v>4</v>
      </c>
      <c r="M39" s="180" t="s">
        <v>4</v>
      </c>
      <c r="N39" s="496" t="s">
        <v>4</v>
      </c>
      <c r="O39" s="584" t="s">
        <v>4</v>
      </c>
      <c r="P39" s="407" t="s">
        <v>4</v>
      </c>
      <c r="Q39" s="407" t="s">
        <v>4</v>
      </c>
      <c r="R39" s="407" t="s">
        <v>4</v>
      </c>
      <c r="S39" s="407" t="s">
        <v>4</v>
      </c>
      <c r="T39" s="585" t="s">
        <v>4</v>
      </c>
      <c r="U39" s="587" t="s">
        <v>11</v>
      </c>
      <c r="V39" s="331" t="s">
        <v>11</v>
      </c>
      <c r="W39" s="586" t="s">
        <v>11</v>
      </c>
      <c r="X39" s="584" t="s">
        <v>4</v>
      </c>
      <c r="Y39" s="407" t="s">
        <v>4</v>
      </c>
      <c r="Z39" s="407" t="s">
        <v>4</v>
      </c>
      <c r="AA39" s="407" t="s">
        <v>4</v>
      </c>
      <c r="AB39" s="407" t="s">
        <v>4</v>
      </c>
      <c r="AC39" s="407" t="s">
        <v>4</v>
      </c>
      <c r="AD39" s="407" t="s">
        <v>4</v>
      </c>
      <c r="AE39" s="407" t="s">
        <v>4</v>
      </c>
      <c r="AF39" s="407" t="s">
        <v>4</v>
      </c>
      <c r="AG39" s="174"/>
      <c r="AH39" s="389"/>
      <c r="AI39" s="389"/>
      <c r="AJ39" s="390"/>
      <c r="AK39" s="391"/>
      <c r="AL39" s="391"/>
      <c r="AM39" s="391"/>
      <c r="AN39" s="391"/>
      <c r="AO39" s="391"/>
      <c r="AP39" s="391"/>
      <c r="AQ39" s="391"/>
      <c r="AR39" s="391"/>
      <c r="AU39" s="393"/>
      <c r="AV39" s="390"/>
      <c r="AW39" s="391"/>
      <c r="AX39" s="391"/>
      <c r="AY39" s="391"/>
      <c r="AZ39" s="391"/>
      <c r="BA39" s="391"/>
      <c r="BB39" s="391"/>
      <c r="BC39" s="391"/>
      <c r="BD39" s="391"/>
    </row>
    <row r="40" spans="1:56" s="398" customFormat="1" ht="15.75" thickBot="1">
      <c r="A40" s="1378"/>
      <c r="B40" s="645" t="s">
        <v>615</v>
      </c>
      <c r="C40" s="503" t="s">
        <v>270</v>
      </c>
      <c r="D40" s="506" t="s">
        <v>325</v>
      </c>
      <c r="E40" s="626">
        <v>129</v>
      </c>
      <c r="F40" s="536" t="s">
        <v>4</v>
      </c>
      <c r="G40" s="327" t="s">
        <v>4</v>
      </c>
      <c r="H40" s="327" t="s">
        <v>4</v>
      </c>
      <c r="I40" s="327" t="s">
        <v>4</v>
      </c>
      <c r="J40" s="334" t="s">
        <v>28</v>
      </c>
      <c r="K40" s="327" t="s">
        <v>4</v>
      </c>
      <c r="L40" s="327" t="s">
        <v>4</v>
      </c>
      <c r="M40" s="180" t="s">
        <v>4</v>
      </c>
      <c r="N40" s="497" t="s">
        <v>4</v>
      </c>
      <c r="O40" s="536" t="s">
        <v>4</v>
      </c>
      <c r="P40" s="327" t="s">
        <v>4</v>
      </c>
      <c r="Q40" s="327" t="s">
        <v>4</v>
      </c>
      <c r="R40" s="327" t="s">
        <v>4</v>
      </c>
      <c r="S40" s="327" t="s">
        <v>4</v>
      </c>
      <c r="T40" s="497" t="s">
        <v>4</v>
      </c>
      <c r="U40" s="571" t="s">
        <v>11</v>
      </c>
      <c r="V40" s="333" t="s">
        <v>11</v>
      </c>
      <c r="W40" s="545" t="s">
        <v>11</v>
      </c>
      <c r="X40" s="536" t="s">
        <v>4</v>
      </c>
      <c r="Y40" s="327" t="s">
        <v>4</v>
      </c>
      <c r="Z40" s="327" t="s">
        <v>4</v>
      </c>
      <c r="AA40" s="327" t="s">
        <v>4</v>
      </c>
      <c r="AB40" s="327" t="s">
        <v>4</v>
      </c>
      <c r="AC40" s="327" t="s">
        <v>4</v>
      </c>
      <c r="AD40" s="327" t="s">
        <v>4</v>
      </c>
      <c r="AE40" s="327" t="s">
        <v>4</v>
      </c>
      <c r="AF40" s="327" t="s">
        <v>4</v>
      </c>
      <c r="AG40" s="179"/>
      <c r="AH40" s="396"/>
      <c r="AI40" s="396"/>
      <c r="AJ40" s="395"/>
      <c r="AK40" s="397"/>
      <c r="AL40" s="397"/>
      <c r="AM40" s="397"/>
      <c r="AN40" s="397"/>
      <c r="AO40" s="397"/>
      <c r="AP40" s="397"/>
      <c r="AQ40" s="397"/>
      <c r="AR40" s="397"/>
      <c r="AU40" s="399"/>
      <c r="AV40" s="395"/>
      <c r="AW40" s="397"/>
      <c r="AX40" s="397"/>
      <c r="AY40" s="397"/>
      <c r="AZ40" s="397"/>
      <c r="BA40" s="397"/>
      <c r="BB40" s="397"/>
      <c r="BC40" s="397"/>
      <c r="BD40" s="397"/>
    </row>
    <row r="41" spans="1:56">
      <c r="A41" s="1366">
        <v>420</v>
      </c>
      <c r="B41" s="521">
        <v>420</v>
      </c>
      <c r="C41" s="421" t="s">
        <v>271</v>
      </c>
      <c r="D41" s="524" t="s">
        <v>8</v>
      </c>
      <c r="E41" s="556">
        <v>123</v>
      </c>
      <c r="F41" s="584" t="s">
        <v>4</v>
      </c>
      <c r="G41" s="407" t="s">
        <v>4</v>
      </c>
      <c r="H41" s="407" t="s">
        <v>4</v>
      </c>
      <c r="I41" s="407" t="s">
        <v>4</v>
      </c>
      <c r="J41" s="407" t="s">
        <v>4</v>
      </c>
      <c r="K41" s="407" t="s">
        <v>4</v>
      </c>
      <c r="L41" s="509" t="s">
        <v>4</v>
      </c>
      <c r="M41" s="171" t="s">
        <v>4</v>
      </c>
      <c r="N41" s="637" t="s">
        <v>28</v>
      </c>
      <c r="O41" s="530" t="s">
        <v>4</v>
      </c>
      <c r="P41" s="363" t="s">
        <v>4</v>
      </c>
      <c r="Q41" s="363" t="s">
        <v>4</v>
      </c>
      <c r="R41" s="363" t="s">
        <v>4</v>
      </c>
      <c r="S41" s="363" t="s">
        <v>4</v>
      </c>
      <c r="T41" s="495" t="s">
        <v>4</v>
      </c>
      <c r="U41" s="530" t="s">
        <v>4</v>
      </c>
      <c r="V41" s="363" t="s">
        <v>4</v>
      </c>
      <c r="W41" s="495" t="s">
        <v>4</v>
      </c>
      <c r="X41" s="530" t="s">
        <v>4</v>
      </c>
      <c r="Y41" s="363" t="s">
        <v>4</v>
      </c>
      <c r="Z41" s="363" t="s">
        <v>4</v>
      </c>
      <c r="AA41" s="363" t="s">
        <v>4</v>
      </c>
      <c r="AB41" s="363" t="s">
        <v>4</v>
      </c>
      <c r="AC41" s="363" t="s">
        <v>4</v>
      </c>
      <c r="AD41" s="363" t="s">
        <v>4</v>
      </c>
      <c r="AE41" s="363" t="s">
        <v>4</v>
      </c>
      <c r="AF41" s="363" t="s">
        <v>4</v>
      </c>
      <c r="AG41" s="174" t="s">
        <v>1</v>
      </c>
      <c r="AH41" s="174"/>
      <c r="AI41" s="174"/>
      <c r="AK41" s="14">
        <f t="shared" ref="AK41:AK46" si="32">IF(AG41="PASS-ATP",1,"x")</f>
        <v>1</v>
      </c>
      <c r="AL41" s="14" t="str">
        <f t="shared" ref="AL41:AL46" si="33">IF(AJ41="√",1,"x")</f>
        <v>x</v>
      </c>
      <c r="AM41" s="14" t="str">
        <f t="shared" ref="AM41:AM46" si="34">IF(AG41="Site fail",1,"x")</f>
        <v>x</v>
      </c>
      <c r="AN41" s="14" t="str">
        <f t="shared" ref="AN41:AN46" si="35">IF(AG41="F",1,"x")</f>
        <v>x</v>
      </c>
      <c r="AO41" s="14" t="str">
        <f t="shared" ref="AO41:AO46" si="36">IF(AG41="X",1,"x")</f>
        <v>x</v>
      </c>
      <c r="AP41" s="14" t="str">
        <f t="shared" ref="AP41:AP46" si="37">IF(AG41="TPNC",1,"x")</f>
        <v>x</v>
      </c>
      <c r="AQ41" s="14" t="str">
        <f t="shared" ref="AQ41:AQ46" si="38">IF(AJ41="LY",1,"x")</f>
        <v>x</v>
      </c>
      <c r="AR41" s="14" t="str">
        <f t="shared" ref="AR41:AR46" si="39">IF(AG41="TBD",1,"x")</f>
        <v>x</v>
      </c>
      <c r="AT41" s="200"/>
      <c r="AU41" s="3" t="s">
        <v>4</v>
      </c>
      <c r="AV41"/>
      <c r="AW41" s="14" t="str">
        <f t="shared" ref="AW41:AW46" si="40">IF(AU41="PASS-ATP",1,"x")</f>
        <v>x</v>
      </c>
      <c r="AX41" s="14" t="str">
        <f t="shared" ref="AX41:AX46" si="41">IF(AV41="√",1,"x")</f>
        <v>x</v>
      </c>
      <c r="AY41" s="14" t="str">
        <f t="shared" ref="AY41:AY46" si="42">IF(AU41="Site fail",1,"x")</f>
        <v>x</v>
      </c>
      <c r="AZ41" s="14" t="str">
        <f t="shared" ref="AZ41:AZ46" si="43">IF(AU41="F",1,"x")</f>
        <v>x</v>
      </c>
      <c r="BA41" s="14" t="str">
        <f t="shared" ref="BA41:BA46" si="44">IF(AU41="X",1,"x")</f>
        <v>x</v>
      </c>
      <c r="BB41" s="14" t="str">
        <f t="shared" ref="BB41:BB46" si="45">IF(AU41="TPNC",1,"x")</f>
        <v>x</v>
      </c>
      <c r="BC41" s="14" t="str">
        <f t="shared" ref="BC41:BC46" si="46">IF(AV41="LY",1,"x")</f>
        <v>x</v>
      </c>
      <c r="BD41" s="14">
        <f t="shared" ref="BD41:BD46" si="47">IF(AU41="TBD",1,"x")</f>
        <v>1</v>
      </c>
    </row>
    <row r="42" spans="1:56">
      <c r="A42" s="1366"/>
      <c r="B42" s="522">
        <v>420</v>
      </c>
      <c r="C42" s="419" t="s">
        <v>267</v>
      </c>
      <c r="D42" s="525" t="s">
        <v>8</v>
      </c>
      <c r="E42" s="557">
        <v>123</v>
      </c>
      <c r="F42" s="638" t="s">
        <v>649</v>
      </c>
      <c r="G42" s="171" t="s">
        <v>4</v>
      </c>
      <c r="H42" s="171" t="s">
        <v>4</v>
      </c>
      <c r="I42" s="171" t="s">
        <v>4</v>
      </c>
      <c r="J42" s="171" t="s">
        <v>4</v>
      </c>
      <c r="K42" s="171" t="s">
        <v>4</v>
      </c>
      <c r="L42" s="511" t="s">
        <v>4</v>
      </c>
      <c r="M42" s="180" t="s">
        <v>4</v>
      </c>
      <c r="N42" s="496" t="s">
        <v>4</v>
      </c>
      <c r="O42" s="533" t="s">
        <v>4</v>
      </c>
      <c r="P42" s="171" t="s">
        <v>4</v>
      </c>
      <c r="Q42" s="511" t="s">
        <v>4</v>
      </c>
      <c r="R42" s="171" t="s">
        <v>4</v>
      </c>
      <c r="S42" s="171" t="s">
        <v>4</v>
      </c>
      <c r="T42" s="496" t="s">
        <v>4</v>
      </c>
      <c r="U42" s="533" t="s">
        <v>4</v>
      </c>
      <c r="V42" s="171" t="s">
        <v>4</v>
      </c>
      <c r="W42" s="496" t="s">
        <v>4</v>
      </c>
      <c r="X42" s="533" t="s">
        <v>4</v>
      </c>
      <c r="Y42" s="171" t="s">
        <v>4</v>
      </c>
      <c r="Z42" s="171" t="s">
        <v>4</v>
      </c>
      <c r="AA42" s="171" t="s">
        <v>4</v>
      </c>
      <c r="AB42" s="171" t="s">
        <v>4</v>
      </c>
      <c r="AC42" s="171" t="s">
        <v>4</v>
      </c>
      <c r="AD42" s="171" t="s">
        <v>4</v>
      </c>
      <c r="AE42" s="171" t="s">
        <v>4</v>
      </c>
      <c r="AF42" s="171" t="s">
        <v>4</v>
      </c>
      <c r="AG42" s="174" t="s">
        <v>1</v>
      </c>
      <c r="AH42" s="174"/>
      <c r="AI42" s="174"/>
      <c r="AK42" s="14">
        <f t="shared" si="32"/>
        <v>1</v>
      </c>
      <c r="AL42" s="14" t="str">
        <f t="shared" si="33"/>
        <v>x</v>
      </c>
      <c r="AM42" s="14" t="str">
        <f t="shared" si="34"/>
        <v>x</v>
      </c>
      <c r="AN42" s="14" t="str">
        <f t="shared" si="35"/>
        <v>x</v>
      </c>
      <c r="AO42" s="14" t="str">
        <f t="shared" si="36"/>
        <v>x</v>
      </c>
      <c r="AP42" s="14" t="str">
        <f t="shared" si="37"/>
        <v>x</v>
      </c>
      <c r="AQ42" s="14" t="str">
        <f t="shared" si="38"/>
        <v>x</v>
      </c>
      <c r="AR42" s="14" t="str">
        <f t="shared" si="39"/>
        <v>x</v>
      </c>
      <c r="AT42" s="200"/>
      <c r="AU42" s="3" t="s">
        <v>4</v>
      </c>
      <c r="AV42"/>
      <c r="AW42" s="14" t="str">
        <f t="shared" si="40"/>
        <v>x</v>
      </c>
      <c r="AX42" s="14" t="str">
        <f t="shared" si="41"/>
        <v>x</v>
      </c>
      <c r="AY42" s="14" t="str">
        <f t="shared" si="42"/>
        <v>x</v>
      </c>
      <c r="AZ42" s="14" t="str">
        <f t="shared" si="43"/>
        <v>x</v>
      </c>
      <c r="BA42" s="14" t="str">
        <f t="shared" si="44"/>
        <v>x</v>
      </c>
      <c r="BB42" s="14" t="str">
        <f t="shared" si="45"/>
        <v>x</v>
      </c>
      <c r="BC42" s="14" t="str">
        <f t="shared" si="46"/>
        <v>x</v>
      </c>
      <c r="BD42" s="14">
        <f t="shared" si="47"/>
        <v>1</v>
      </c>
    </row>
    <row r="43" spans="1:56" ht="15.75" thickBot="1">
      <c r="A43" s="1367"/>
      <c r="B43" s="523">
        <v>420</v>
      </c>
      <c r="C43" s="486" t="s">
        <v>264</v>
      </c>
      <c r="D43" s="526" t="s">
        <v>8</v>
      </c>
      <c r="E43" s="559">
        <v>123</v>
      </c>
      <c r="F43" s="554" t="s">
        <v>4</v>
      </c>
      <c r="G43" s="648" t="s">
        <v>4</v>
      </c>
      <c r="H43" s="405" t="s">
        <v>4</v>
      </c>
      <c r="I43" s="648" t="s">
        <v>4</v>
      </c>
      <c r="J43" s="649" t="s">
        <v>28</v>
      </c>
      <c r="K43" s="650" t="s">
        <v>649</v>
      </c>
      <c r="L43" s="510" t="s">
        <v>4</v>
      </c>
      <c r="M43" s="180" t="s">
        <v>4</v>
      </c>
      <c r="N43" s="651" t="s">
        <v>28</v>
      </c>
      <c r="O43" s="536" t="s">
        <v>4</v>
      </c>
      <c r="P43" s="327" t="s">
        <v>4</v>
      </c>
      <c r="Q43" s="334" t="s">
        <v>28</v>
      </c>
      <c r="R43" s="507" t="s">
        <v>4</v>
      </c>
      <c r="S43" s="327" t="s">
        <v>4</v>
      </c>
      <c r="T43" s="611" t="s">
        <v>28</v>
      </c>
      <c r="U43" s="662" t="s">
        <v>28</v>
      </c>
      <c r="V43" s="334" t="s">
        <v>28</v>
      </c>
      <c r="W43" s="659" t="s">
        <v>4</v>
      </c>
      <c r="X43" s="610" t="s">
        <v>28</v>
      </c>
      <c r="Y43" s="508" t="s">
        <v>4</v>
      </c>
      <c r="Z43" s="328" t="s">
        <v>28</v>
      </c>
      <c r="AA43" s="328" t="s">
        <v>28</v>
      </c>
      <c r="AB43" s="327" t="s">
        <v>4</v>
      </c>
      <c r="AC43" s="411" t="s">
        <v>557</v>
      </c>
      <c r="AD43" s="508" t="s">
        <v>4</v>
      </c>
      <c r="AE43" s="508" t="s">
        <v>4</v>
      </c>
      <c r="AF43" s="327" t="s">
        <v>4</v>
      </c>
      <c r="AG43" s="173" t="s">
        <v>1</v>
      </c>
      <c r="AH43" s="173"/>
      <c r="AI43" s="173"/>
      <c r="AK43" s="14">
        <f t="shared" si="32"/>
        <v>1</v>
      </c>
      <c r="AL43" s="14" t="str">
        <f t="shared" si="33"/>
        <v>x</v>
      </c>
      <c r="AM43" s="14" t="str">
        <f t="shared" si="34"/>
        <v>x</v>
      </c>
      <c r="AN43" s="14" t="str">
        <f t="shared" si="35"/>
        <v>x</v>
      </c>
      <c r="AO43" s="14" t="str">
        <f t="shared" si="36"/>
        <v>x</v>
      </c>
      <c r="AP43" s="14" t="str">
        <f t="shared" si="37"/>
        <v>x</v>
      </c>
      <c r="AQ43" s="14" t="str">
        <f t="shared" si="38"/>
        <v>x</v>
      </c>
      <c r="AR43" s="14" t="str">
        <f t="shared" si="39"/>
        <v>x</v>
      </c>
      <c r="AT43" s="200"/>
      <c r="AU43" s="4" t="s">
        <v>1</v>
      </c>
      <c r="AV43"/>
      <c r="AW43" s="14">
        <f t="shared" si="40"/>
        <v>1</v>
      </c>
      <c r="AX43" s="14" t="str">
        <f t="shared" si="41"/>
        <v>x</v>
      </c>
      <c r="AY43" s="14" t="str">
        <f t="shared" si="42"/>
        <v>x</v>
      </c>
      <c r="AZ43" s="14" t="str">
        <f t="shared" si="43"/>
        <v>x</v>
      </c>
      <c r="BA43" s="14" t="str">
        <f t="shared" si="44"/>
        <v>x</v>
      </c>
      <c r="BB43" s="14" t="str">
        <f t="shared" si="45"/>
        <v>x</v>
      </c>
      <c r="BC43" s="14" t="str">
        <f t="shared" si="46"/>
        <v>x</v>
      </c>
      <c r="BD43" s="14" t="str">
        <f t="shared" si="47"/>
        <v>x</v>
      </c>
    </row>
    <row r="44" spans="1:56" ht="15.75" thickBot="1">
      <c r="A44" s="1365">
        <v>421</v>
      </c>
      <c r="B44" s="521">
        <v>421</v>
      </c>
      <c r="C44" s="418" t="s">
        <v>264</v>
      </c>
      <c r="D44" s="661" t="s">
        <v>325</v>
      </c>
      <c r="E44" s="628">
        <v>127</v>
      </c>
      <c r="F44" s="646" t="s">
        <v>4</v>
      </c>
      <c r="G44" s="385" t="s">
        <v>28</v>
      </c>
      <c r="H44" s="363" t="s">
        <v>4</v>
      </c>
      <c r="I44" s="531" t="s">
        <v>28</v>
      </c>
      <c r="J44" s="363" t="s">
        <v>4</v>
      </c>
      <c r="K44" s="363" t="s">
        <v>4</v>
      </c>
      <c r="L44" s="531" t="s">
        <v>28</v>
      </c>
      <c r="M44" s="180" t="s">
        <v>4</v>
      </c>
      <c r="N44" s="652" t="s">
        <v>28</v>
      </c>
      <c r="O44" s="658" t="s">
        <v>28</v>
      </c>
      <c r="P44" s="573" t="s">
        <v>10</v>
      </c>
      <c r="Q44" s="363" t="s">
        <v>4</v>
      </c>
      <c r="R44" s="363" t="s">
        <v>4</v>
      </c>
      <c r="S44" s="363" t="s">
        <v>4</v>
      </c>
      <c r="T44" s="532" t="s">
        <v>28</v>
      </c>
      <c r="U44" s="543" t="s">
        <v>11</v>
      </c>
      <c r="V44" s="544" t="s">
        <v>11</v>
      </c>
      <c r="W44" s="539" t="s">
        <v>11</v>
      </c>
      <c r="X44" s="655" t="s">
        <v>28</v>
      </c>
      <c r="Y44" s="656" t="s">
        <v>10</v>
      </c>
      <c r="Z44" s="656" t="s">
        <v>10</v>
      </c>
      <c r="AA44" s="657" t="s">
        <v>28</v>
      </c>
      <c r="AB44" s="657" t="s">
        <v>28</v>
      </c>
      <c r="AC44" s="385" t="s">
        <v>28</v>
      </c>
      <c r="AD44" s="531" t="s">
        <v>28</v>
      </c>
      <c r="AE44" s="363" t="s">
        <v>4</v>
      </c>
      <c r="AF44" s="334" t="s">
        <v>28</v>
      </c>
      <c r="AG44" s="174" t="s">
        <v>1</v>
      </c>
      <c r="AH44" s="174"/>
      <c r="AI44" s="174"/>
      <c r="AK44" s="14">
        <f t="shared" si="32"/>
        <v>1</v>
      </c>
      <c r="AL44" s="14" t="str">
        <f t="shared" si="33"/>
        <v>x</v>
      </c>
      <c r="AM44" s="14" t="str">
        <f t="shared" si="34"/>
        <v>x</v>
      </c>
      <c r="AN44" s="14" t="str">
        <f t="shared" si="35"/>
        <v>x</v>
      </c>
      <c r="AO44" s="14" t="str">
        <f t="shared" si="36"/>
        <v>x</v>
      </c>
      <c r="AP44" s="14" t="str">
        <f t="shared" si="37"/>
        <v>x</v>
      </c>
      <c r="AQ44" s="14" t="str">
        <f t="shared" si="38"/>
        <v>x</v>
      </c>
      <c r="AR44" s="14" t="str">
        <f t="shared" si="39"/>
        <v>x</v>
      </c>
      <c r="AT44" s="200"/>
      <c r="AU44" s="3" t="s">
        <v>1</v>
      </c>
      <c r="AV44"/>
      <c r="AW44" s="14">
        <f t="shared" si="40"/>
        <v>1</v>
      </c>
      <c r="AX44" s="14" t="str">
        <f t="shared" si="41"/>
        <v>x</v>
      </c>
      <c r="AY44" s="14" t="str">
        <f t="shared" si="42"/>
        <v>x</v>
      </c>
      <c r="AZ44" s="14" t="str">
        <f t="shared" si="43"/>
        <v>x</v>
      </c>
      <c r="BA44" s="14" t="str">
        <f t="shared" si="44"/>
        <v>x</v>
      </c>
      <c r="BB44" s="14" t="str">
        <f t="shared" si="45"/>
        <v>x</v>
      </c>
      <c r="BC44" s="14" t="str">
        <f t="shared" si="46"/>
        <v>x</v>
      </c>
      <c r="BD44" s="14" t="str">
        <f t="shared" si="47"/>
        <v>x</v>
      </c>
    </row>
    <row r="45" spans="1:56">
      <c r="A45" s="1366"/>
      <c r="B45" s="522">
        <v>421</v>
      </c>
      <c r="C45" s="420" t="s">
        <v>265</v>
      </c>
      <c r="D45" s="370" t="s">
        <v>8</v>
      </c>
      <c r="E45" s="629">
        <v>119</v>
      </c>
      <c r="F45" s="583" t="s">
        <v>28</v>
      </c>
      <c r="G45" s="171" t="s">
        <v>4</v>
      </c>
      <c r="H45" s="171" t="s">
        <v>4</v>
      </c>
      <c r="I45" s="172" t="s">
        <v>28</v>
      </c>
      <c r="J45" s="409" t="s">
        <v>647</v>
      </c>
      <c r="K45" s="172" t="s">
        <v>28</v>
      </c>
      <c r="L45" s="172" t="s">
        <v>28</v>
      </c>
      <c r="M45" s="171" t="s">
        <v>4</v>
      </c>
      <c r="N45" s="561" t="s">
        <v>28</v>
      </c>
      <c r="O45" s="622" t="s">
        <v>28</v>
      </c>
      <c r="P45" s="172" t="s">
        <v>28</v>
      </c>
      <c r="Q45" s="409" t="s">
        <v>647</v>
      </c>
      <c r="R45" s="409" t="s">
        <v>647</v>
      </c>
      <c r="S45" s="171" t="s">
        <v>4</v>
      </c>
      <c r="T45" s="496" t="s">
        <v>4</v>
      </c>
      <c r="U45" s="533" t="s">
        <v>4</v>
      </c>
      <c r="V45" s="172" t="s">
        <v>28</v>
      </c>
      <c r="W45" s="172" t="s">
        <v>28</v>
      </c>
      <c r="X45" s="583" t="s">
        <v>28</v>
      </c>
      <c r="Y45" s="172" t="s">
        <v>28</v>
      </c>
      <c r="Z45" s="259" t="s">
        <v>10</v>
      </c>
      <c r="AA45" s="171" t="s">
        <v>4</v>
      </c>
      <c r="AB45" s="171" t="s">
        <v>4</v>
      </c>
      <c r="AC45" s="171" t="s">
        <v>4</v>
      </c>
      <c r="AD45" s="337" t="s">
        <v>10</v>
      </c>
      <c r="AE45" s="172" t="s">
        <v>28</v>
      </c>
      <c r="AF45" s="171" t="s">
        <v>4</v>
      </c>
      <c r="AG45" s="174" t="s">
        <v>1</v>
      </c>
      <c r="AH45" s="174"/>
      <c r="AI45" s="174"/>
      <c r="AK45" s="14">
        <f t="shared" si="32"/>
        <v>1</v>
      </c>
      <c r="AL45" s="14" t="str">
        <f t="shared" si="33"/>
        <v>x</v>
      </c>
      <c r="AM45" s="14" t="str">
        <f t="shared" si="34"/>
        <v>x</v>
      </c>
      <c r="AN45" s="14" t="str">
        <f t="shared" si="35"/>
        <v>x</v>
      </c>
      <c r="AO45" s="14" t="str">
        <f t="shared" si="36"/>
        <v>x</v>
      </c>
      <c r="AP45" s="14" t="str">
        <f t="shared" si="37"/>
        <v>x</v>
      </c>
      <c r="AQ45" s="14" t="str">
        <f t="shared" si="38"/>
        <v>x</v>
      </c>
      <c r="AR45" s="14" t="str">
        <f t="shared" si="39"/>
        <v>x</v>
      </c>
      <c r="AT45" s="200"/>
      <c r="AU45" s="3" t="s">
        <v>1</v>
      </c>
      <c r="AV45"/>
      <c r="AW45" s="14">
        <f t="shared" si="40"/>
        <v>1</v>
      </c>
      <c r="AX45" s="14" t="str">
        <f t="shared" si="41"/>
        <v>x</v>
      </c>
      <c r="AY45" s="14" t="str">
        <f t="shared" si="42"/>
        <v>x</v>
      </c>
      <c r="AZ45" s="14" t="str">
        <f t="shared" si="43"/>
        <v>x</v>
      </c>
      <c r="BA45" s="14" t="str">
        <f t="shared" si="44"/>
        <v>x</v>
      </c>
      <c r="BB45" s="14" t="str">
        <f t="shared" si="45"/>
        <v>x</v>
      </c>
      <c r="BC45" s="14" t="str">
        <f t="shared" si="46"/>
        <v>x</v>
      </c>
      <c r="BD45" s="14" t="str">
        <f t="shared" si="47"/>
        <v>x</v>
      </c>
    </row>
    <row r="46" spans="1:56" ht="15.75" thickBot="1">
      <c r="A46" s="1366"/>
      <c r="B46" s="522">
        <v>421</v>
      </c>
      <c r="C46" s="420" t="s">
        <v>272</v>
      </c>
      <c r="D46" s="370" t="s">
        <v>8</v>
      </c>
      <c r="E46" s="629">
        <v>119</v>
      </c>
      <c r="F46" s="533" t="s">
        <v>4</v>
      </c>
      <c r="G46" s="171" t="s">
        <v>4</v>
      </c>
      <c r="H46" s="511" t="s">
        <v>4</v>
      </c>
      <c r="I46" s="511" t="s">
        <v>4</v>
      </c>
      <c r="J46" s="171" t="s">
        <v>4</v>
      </c>
      <c r="K46" s="172" t="s">
        <v>28</v>
      </c>
      <c r="L46" s="511" t="s">
        <v>4</v>
      </c>
      <c r="M46" s="180" t="s">
        <v>4</v>
      </c>
      <c r="N46" s="496" t="s">
        <v>4</v>
      </c>
      <c r="O46" s="533" t="s">
        <v>4</v>
      </c>
      <c r="P46" s="508" t="s">
        <v>4</v>
      </c>
      <c r="Q46" s="172" t="s">
        <v>28</v>
      </c>
      <c r="R46" s="172" t="s">
        <v>28</v>
      </c>
      <c r="S46" s="171" t="s">
        <v>4</v>
      </c>
      <c r="T46" s="659" t="s">
        <v>4</v>
      </c>
      <c r="U46" s="583" t="s">
        <v>28</v>
      </c>
      <c r="V46" s="171" t="s">
        <v>4</v>
      </c>
      <c r="W46" s="496" t="s">
        <v>4</v>
      </c>
      <c r="X46" s="583" t="s">
        <v>28</v>
      </c>
      <c r="Y46" s="172" t="s">
        <v>28</v>
      </c>
      <c r="Z46" s="171" t="s">
        <v>4</v>
      </c>
      <c r="AA46" s="171" t="s">
        <v>4</v>
      </c>
      <c r="AB46" s="171" t="s">
        <v>4</v>
      </c>
      <c r="AC46" s="172" t="s">
        <v>28</v>
      </c>
      <c r="AD46" s="171" t="s">
        <v>4</v>
      </c>
      <c r="AE46" s="171" t="s">
        <v>4</v>
      </c>
      <c r="AF46" s="171" t="s">
        <v>4</v>
      </c>
      <c r="AG46" s="173" t="s">
        <v>1</v>
      </c>
      <c r="AH46" s="173"/>
      <c r="AI46" s="173"/>
      <c r="AK46" s="14">
        <f t="shared" si="32"/>
        <v>1</v>
      </c>
      <c r="AL46" s="14" t="str">
        <f t="shared" si="33"/>
        <v>x</v>
      </c>
      <c r="AM46" s="14" t="str">
        <f t="shared" si="34"/>
        <v>x</v>
      </c>
      <c r="AN46" s="14" t="str">
        <f t="shared" si="35"/>
        <v>x</v>
      </c>
      <c r="AO46" s="14" t="str">
        <f t="shared" si="36"/>
        <v>x</v>
      </c>
      <c r="AP46" s="14" t="str">
        <f t="shared" si="37"/>
        <v>x</v>
      </c>
      <c r="AQ46" s="14" t="str">
        <f t="shared" si="38"/>
        <v>x</v>
      </c>
      <c r="AR46" s="14" t="str">
        <f t="shared" si="39"/>
        <v>x</v>
      </c>
      <c r="AT46" s="200"/>
      <c r="AU46" s="4" t="s">
        <v>1</v>
      </c>
      <c r="AV46"/>
      <c r="AW46" s="14">
        <f t="shared" si="40"/>
        <v>1</v>
      </c>
      <c r="AX46" s="14" t="str">
        <f t="shared" si="41"/>
        <v>x</v>
      </c>
      <c r="AY46" s="14" t="str">
        <f t="shared" si="42"/>
        <v>x</v>
      </c>
      <c r="AZ46" s="14" t="str">
        <f t="shared" si="43"/>
        <v>x</v>
      </c>
      <c r="BA46" s="14" t="str">
        <f t="shared" si="44"/>
        <v>x</v>
      </c>
      <c r="BB46" s="14" t="str">
        <f t="shared" si="45"/>
        <v>x</v>
      </c>
      <c r="BC46" s="14" t="str">
        <f t="shared" si="46"/>
        <v>x</v>
      </c>
      <c r="BD46" s="14" t="str">
        <f t="shared" si="47"/>
        <v>x</v>
      </c>
    </row>
    <row r="47" spans="1:56" ht="15.75" thickBot="1">
      <c r="A47" s="1367"/>
      <c r="B47" s="523">
        <v>421</v>
      </c>
      <c r="C47" s="484" t="s">
        <v>369</v>
      </c>
      <c r="D47" s="618" t="s">
        <v>8</v>
      </c>
      <c r="E47" s="633">
        <v>119</v>
      </c>
      <c r="F47" s="610" t="s">
        <v>28</v>
      </c>
      <c r="G47" s="328" t="s">
        <v>28</v>
      </c>
      <c r="H47" s="327" t="s">
        <v>4</v>
      </c>
      <c r="I47" s="328" t="s">
        <v>28</v>
      </c>
      <c r="J47" s="564" t="s">
        <v>647</v>
      </c>
      <c r="K47" s="334" t="s">
        <v>28</v>
      </c>
      <c r="L47" s="327" t="s">
        <v>4</v>
      </c>
      <c r="M47" s="180" t="s">
        <v>4</v>
      </c>
      <c r="N47" s="497" t="s">
        <v>4</v>
      </c>
      <c r="O47" s="327" t="s">
        <v>4</v>
      </c>
      <c r="P47" s="172" t="s">
        <v>28</v>
      </c>
      <c r="Q47" s="327" t="s">
        <v>4</v>
      </c>
      <c r="R47" s="327" t="s">
        <v>4</v>
      </c>
      <c r="S47" s="508" t="s">
        <v>4</v>
      </c>
      <c r="T47" s="660" t="s">
        <v>28</v>
      </c>
      <c r="U47" s="536" t="s">
        <v>4</v>
      </c>
      <c r="V47" s="328" t="s">
        <v>28</v>
      </c>
      <c r="W47" s="497" t="s">
        <v>4</v>
      </c>
      <c r="X47" s="536" t="s">
        <v>4</v>
      </c>
      <c r="Y47" s="327" t="s">
        <v>4</v>
      </c>
      <c r="Z47" s="327" t="s">
        <v>4</v>
      </c>
      <c r="AA47" s="334" t="s">
        <v>28</v>
      </c>
      <c r="AB47" s="327" t="s">
        <v>4</v>
      </c>
      <c r="AC47" s="334" t="s">
        <v>28</v>
      </c>
      <c r="AD47" s="327" t="s">
        <v>4</v>
      </c>
      <c r="AE47" s="327" t="s">
        <v>4</v>
      </c>
      <c r="AF47" s="334" t="s">
        <v>28</v>
      </c>
      <c r="AG47" s="173" t="s">
        <v>1</v>
      </c>
      <c r="AH47" s="173"/>
      <c r="AI47" s="173"/>
      <c r="AK47" s="14"/>
      <c r="AL47" s="14"/>
      <c r="AM47" s="14"/>
      <c r="AO47" s="14"/>
      <c r="AP47" s="14"/>
      <c r="AQ47" s="14"/>
      <c r="AR47" s="14"/>
      <c r="AT47" s="200"/>
      <c r="AU47" s="4"/>
      <c r="AV47"/>
      <c r="AW47" s="14"/>
      <c r="AX47" s="14"/>
      <c r="AY47" s="14"/>
      <c r="AZ47" s="14"/>
      <c r="BA47" s="14"/>
      <c r="BB47" s="14"/>
      <c r="BC47" s="14"/>
      <c r="BD47" s="14"/>
    </row>
    <row r="48" spans="1:56">
      <c r="A48" s="1368">
        <v>422</v>
      </c>
      <c r="B48" s="663">
        <v>422</v>
      </c>
      <c r="C48" s="664" t="s">
        <v>264</v>
      </c>
      <c r="D48" s="524" t="s">
        <v>325</v>
      </c>
      <c r="E48" s="556">
        <v>127</v>
      </c>
      <c r="F48" s="584" t="s">
        <v>4</v>
      </c>
      <c r="G48" s="324" t="s">
        <v>28</v>
      </c>
      <c r="H48" s="407" t="s">
        <v>4</v>
      </c>
      <c r="I48" s="324" t="s">
        <v>28</v>
      </c>
      <c r="J48" s="324" t="s">
        <v>28</v>
      </c>
      <c r="K48" s="324" t="s">
        <v>28</v>
      </c>
      <c r="L48" s="324" t="s">
        <v>28</v>
      </c>
      <c r="M48" s="180" t="s">
        <v>4</v>
      </c>
      <c r="N48" s="634" t="s">
        <v>28</v>
      </c>
      <c r="O48" s="530" t="s">
        <v>4</v>
      </c>
      <c r="P48" s="531" t="s">
        <v>28</v>
      </c>
      <c r="Q48" s="653" t="s">
        <v>648</v>
      </c>
      <c r="R48" s="531" t="s">
        <v>28</v>
      </c>
      <c r="S48" s="363" t="s">
        <v>4</v>
      </c>
      <c r="T48" s="532" t="s">
        <v>28</v>
      </c>
      <c r="U48" s="543" t="s">
        <v>11</v>
      </c>
      <c r="V48" s="544" t="s">
        <v>11</v>
      </c>
      <c r="W48" s="539" t="s">
        <v>11</v>
      </c>
      <c r="X48" s="606" t="s">
        <v>28</v>
      </c>
      <c r="Y48" s="531" t="s">
        <v>28</v>
      </c>
      <c r="Z48" s="385" t="s">
        <v>28</v>
      </c>
      <c r="AA48" s="385" t="s">
        <v>28</v>
      </c>
      <c r="AB48" s="531" t="s">
        <v>28</v>
      </c>
      <c r="AC48" s="531" t="s">
        <v>28</v>
      </c>
      <c r="AD48" s="531" t="s">
        <v>28</v>
      </c>
      <c r="AE48" s="363" t="s">
        <v>4</v>
      </c>
      <c r="AF48" s="363" t="s">
        <v>4</v>
      </c>
      <c r="AG48" s="173" t="s">
        <v>1</v>
      </c>
      <c r="AH48" s="173"/>
      <c r="AI48" s="173"/>
      <c r="AK48" s="14">
        <f>IF(AG48="PASS-ATP",1,"x")</f>
        <v>1</v>
      </c>
      <c r="AL48" s="14" t="str">
        <f>IF(AJ48="√",1,"x")</f>
        <v>x</v>
      </c>
      <c r="AM48" s="14" t="str">
        <f>IF(AG48="Site fail",1,"x")</f>
        <v>x</v>
      </c>
      <c r="AN48" s="14" t="str">
        <f>IF(AG48="F",1,"x")</f>
        <v>x</v>
      </c>
      <c r="AO48" s="14" t="str">
        <f>IF(AG48="X",1,"x")</f>
        <v>x</v>
      </c>
      <c r="AP48" s="14" t="str">
        <f>IF(AG48="TPNC",1,"x")</f>
        <v>x</v>
      </c>
      <c r="AQ48" s="14" t="str">
        <f>IF(AJ48="LY",1,"x")</f>
        <v>x</v>
      </c>
      <c r="AR48" s="14" t="str">
        <f>IF(AG48="TBD",1,"x")</f>
        <v>x</v>
      </c>
      <c r="AT48" s="200"/>
      <c r="AU48" s="4" t="s">
        <v>1</v>
      </c>
      <c r="AV48"/>
      <c r="AW48" s="14">
        <f>IF(AU48="PASS-ATP",1,"x")</f>
        <v>1</v>
      </c>
      <c r="AX48" s="14" t="str">
        <f>IF(AV48="√",1,"x")</f>
        <v>x</v>
      </c>
      <c r="AY48" s="14" t="str">
        <f>IF(AU48="Site fail",1,"x")</f>
        <v>x</v>
      </c>
      <c r="AZ48" s="14" t="str">
        <f>IF(AU48="F",1,"x")</f>
        <v>x</v>
      </c>
      <c r="BA48" s="14" t="str">
        <f>IF(AU48="X",1,"x")</f>
        <v>x</v>
      </c>
      <c r="BB48" s="14" t="str">
        <f>IF(AU48="TPNC",1,"x")</f>
        <v>x</v>
      </c>
      <c r="BC48" s="14" t="str">
        <f>IF(AV48="LY",1,"x")</f>
        <v>x</v>
      </c>
      <c r="BD48" s="14" t="str">
        <f>IF(AU48="TBD",1,"x")</f>
        <v>x</v>
      </c>
    </row>
    <row r="49" spans="1:56" ht="15.75" thickBot="1">
      <c r="A49" s="1370"/>
      <c r="B49" s="901">
        <v>422</v>
      </c>
      <c r="C49" s="902" t="s">
        <v>1099</v>
      </c>
      <c r="D49" s="884" t="s">
        <v>325</v>
      </c>
      <c r="E49" s="885">
        <v>127</v>
      </c>
      <c r="F49" s="587" t="s">
        <v>11</v>
      </c>
      <c r="G49" s="331" t="s">
        <v>11</v>
      </c>
      <c r="H49" s="331" t="s">
        <v>11</v>
      </c>
      <c r="I49" s="331" t="s">
        <v>11</v>
      </c>
      <c r="J49" s="331" t="s">
        <v>11</v>
      </c>
      <c r="K49" s="331" t="s">
        <v>11</v>
      </c>
      <c r="L49" s="331" t="s">
        <v>11</v>
      </c>
      <c r="M49" s="171" t="s">
        <v>4</v>
      </c>
      <c r="N49" s="586" t="s">
        <v>11</v>
      </c>
      <c r="O49" s="571" t="s">
        <v>11</v>
      </c>
      <c r="P49" s="333" t="s">
        <v>11</v>
      </c>
      <c r="Q49" s="333" t="s">
        <v>11</v>
      </c>
      <c r="R49" s="333" t="s">
        <v>11</v>
      </c>
      <c r="S49" s="333" t="s">
        <v>11</v>
      </c>
      <c r="T49" s="545" t="s">
        <v>11</v>
      </c>
      <c r="U49" s="571" t="s">
        <v>11</v>
      </c>
      <c r="V49" s="333" t="s">
        <v>11</v>
      </c>
      <c r="W49" s="545" t="s">
        <v>11</v>
      </c>
      <c r="X49" s="571" t="s">
        <v>11</v>
      </c>
      <c r="Y49" s="333" t="s">
        <v>11</v>
      </c>
      <c r="Z49" s="333" t="s">
        <v>11</v>
      </c>
      <c r="AA49" s="333" t="s">
        <v>11</v>
      </c>
      <c r="AB49" s="333" t="s">
        <v>11</v>
      </c>
      <c r="AC49" s="333" t="s">
        <v>11</v>
      </c>
      <c r="AD49" s="333" t="s">
        <v>11</v>
      </c>
      <c r="AE49" s="333" t="s">
        <v>11</v>
      </c>
      <c r="AF49" s="333" t="s">
        <v>11</v>
      </c>
      <c r="AG49" s="173" t="s">
        <v>1</v>
      </c>
      <c r="AH49" s="173"/>
      <c r="AI49" s="173"/>
      <c r="AK49" s="14">
        <f>IF(AG49="PASS-ATP",1,"x")</f>
        <v>1</v>
      </c>
      <c r="AL49" s="14" t="str">
        <f>IF(AJ49="√",1,"x")</f>
        <v>x</v>
      </c>
      <c r="AM49" s="14" t="str">
        <f>IF(AG49="Site fail",1,"x")</f>
        <v>x</v>
      </c>
      <c r="AN49" s="14" t="str">
        <f>IF(AG49="F",1,"x")</f>
        <v>x</v>
      </c>
      <c r="AO49" s="14" t="str">
        <f>IF(AG49="X",1,"x")</f>
        <v>x</v>
      </c>
      <c r="AP49" s="14" t="str">
        <f>IF(AG49="TPNC",1,"x")</f>
        <v>x</v>
      </c>
      <c r="AQ49" s="14" t="str">
        <f>IF(AJ49="LY",1,"x")</f>
        <v>x</v>
      </c>
      <c r="AR49" s="14" t="str">
        <f>IF(AG49="TBD",1,"x")</f>
        <v>x</v>
      </c>
      <c r="AT49" s="200"/>
      <c r="AU49" s="4" t="s">
        <v>1</v>
      </c>
      <c r="AV49"/>
      <c r="AW49" s="14">
        <f>IF(AU49="PASS-ATP",1,"x")</f>
        <v>1</v>
      </c>
      <c r="AX49" s="14" t="str">
        <f>IF(AV49="√",1,"x")</f>
        <v>x</v>
      </c>
      <c r="AY49" s="14" t="str">
        <f>IF(AU49="Site fail",1,"x")</f>
        <v>x</v>
      </c>
      <c r="AZ49" s="14" t="str">
        <f>IF(AU49="F",1,"x")</f>
        <v>x</v>
      </c>
      <c r="BA49" s="14" t="str">
        <f>IF(AU49="X",1,"x")</f>
        <v>x</v>
      </c>
      <c r="BB49" s="14" t="str">
        <f>IF(AU49="TPNC",1,"x")</f>
        <v>x</v>
      </c>
      <c r="BC49" s="14" t="str">
        <f>IF(AV49="LY",1,"x")</f>
        <v>x</v>
      </c>
      <c r="BD49" s="14" t="str">
        <f>IF(AU49="TBD",1,"x")</f>
        <v>x</v>
      </c>
    </row>
    <row r="50" spans="1:56" ht="15.75" thickBot="1">
      <c r="A50" s="1365">
        <v>423</v>
      </c>
      <c r="B50" s="521">
        <v>423</v>
      </c>
      <c r="C50" s="418" t="s">
        <v>264</v>
      </c>
      <c r="D50" s="524" t="s">
        <v>325</v>
      </c>
      <c r="E50" s="556">
        <v>126</v>
      </c>
      <c r="F50" s="646" t="s">
        <v>4</v>
      </c>
      <c r="G50" s="531" t="s">
        <v>28</v>
      </c>
      <c r="H50" s="363" t="s">
        <v>4</v>
      </c>
      <c r="I50" s="509" t="s">
        <v>4</v>
      </c>
      <c r="J50" s="531" t="s">
        <v>28</v>
      </c>
      <c r="K50" s="363" t="s">
        <v>4</v>
      </c>
      <c r="L50" s="531" t="s">
        <v>28</v>
      </c>
      <c r="M50" s="180" t="s">
        <v>4</v>
      </c>
      <c r="N50" s="532" t="s">
        <v>28</v>
      </c>
      <c r="O50" s="584" t="s">
        <v>4</v>
      </c>
      <c r="P50" s="324" t="s">
        <v>28</v>
      </c>
      <c r="Q50" s="324" t="s">
        <v>28</v>
      </c>
      <c r="R50" s="407" t="s">
        <v>4</v>
      </c>
      <c r="S50" s="407" t="s">
        <v>4</v>
      </c>
      <c r="T50" s="634" t="s">
        <v>28</v>
      </c>
      <c r="U50" s="543" t="s">
        <v>11</v>
      </c>
      <c r="V50" s="544" t="s">
        <v>11</v>
      </c>
      <c r="W50" s="539" t="s">
        <v>11</v>
      </c>
      <c r="X50" s="654" t="s">
        <v>10</v>
      </c>
      <c r="Y50" s="531" t="s">
        <v>28</v>
      </c>
      <c r="Z50" s="573" t="s">
        <v>10</v>
      </c>
      <c r="AA50" s="385" t="s">
        <v>28</v>
      </c>
      <c r="AB50" s="531" t="s">
        <v>28</v>
      </c>
      <c r="AC50" s="363" t="s">
        <v>4</v>
      </c>
      <c r="AD50" s="531" t="s">
        <v>28</v>
      </c>
      <c r="AE50" s="363" t="s">
        <v>4</v>
      </c>
      <c r="AF50" s="363" t="s">
        <v>4</v>
      </c>
      <c r="AG50" s="173" t="s">
        <v>1</v>
      </c>
      <c r="AH50" s="173"/>
      <c r="AI50" s="173"/>
      <c r="AK50" s="14">
        <f>IF(AG50="PASS-ATP",1,"x")</f>
        <v>1</v>
      </c>
      <c r="AL50" s="14" t="str">
        <f>IF(AJ50="√",1,"x")</f>
        <v>x</v>
      </c>
      <c r="AM50" s="14" t="str">
        <f>IF(AG50="Site fail",1,"x")</f>
        <v>x</v>
      </c>
      <c r="AN50" s="14" t="str">
        <f>IF(AG50="F",1,"x")</f>
        <v>x</v>
      </c>
      <c r="AO50" s="14" t="str">
        <f>IF(AG50="X",1,"x")</f>
        <v>x</v>
      </c>
      <c r="AP50" s="14" t="str">
        <f>IF(AG50="TPNC",1,"x")</f>
        <v>x</v>
      </c>
      <c r="AQ50" s="14" t="str">
        <f>IF(AJ50="LY",1,"x")</f>
        <v>x</v>
      </c>
      <c r="AR50" s="14" t="str">
        <f>IF(AG50="TBD",1,"x")</f>
        <v>x</v>
      </c>
      <c r="AT50" s="200"/>
      <c r="AU50" s="4" t="s">
        <v>1</v>
      </c>
      <c r="AV50"/>
      <c r="AW50" s="14">
        <f>IF(AU50="PASS-ATP",1,"x")</f>
        <v>1</v>
      </c>
      <c r="AX50" s="14" t="str">
        <f>IF(AV50="√",1,"x")</f>
        <v>x</v>
      </c>
      <c r="AY50" s="14" t="str">
        <f>IF(AU50="Site fail",1,"x")</f>
        <v>x</v>
      </c>
      <c r="AZ50" s="14" t="str">
        <f>IF(AU50="F",1,"x")</f>
        <v>x</v>
      </c>
      <c r="BA50" s="14" t="str">
        <f>IF(AU50="X",1,"x")</f>
        <v>x</v>
      </c>
      <c r="BB50" s="14" t="str">
        <f>IF(AU50="TPNC",1,"x")</f>
        <v>x</v>
      </c>
      <c r="BC50" s="14" t="str">
        <f>IF(AV50="LY",1,"x")</f>
        <v>x</v>
      </c>
      <c r="BD50" s="14" t="str">
        <f>IF(AU50="TBD",1,"x")</f>
        <v>x</v>
      </c>
    </row>
    <row r="51" spans="1:56" ht="15.75" thickBot="1">
      <c r="A51" s="1367"/>
      <c r="B51" s="523">
        <v>423</v>
      </c>
      <c r="C51" s="486" t="s">
        <v>260</v>
      </c>
      <c r="D51" s="526" t="s">
        <v>16</v>
      </c>
      <c r="E51" s="559">
        <v>201</v>
      </c>
      <c r="F51" s="647" t="s">
        <v>10</v>
      </c>
      <c r="G51" s="328" t="s">
        <v>28</v>
      </c>
      <c r="H51" s="327" t="s">
        <v>4</v>
      </c>
      <c r="I51" s="328" t="s">
        <v>28</v>
      </c>
      <c r="J51" s="328" t="s">
        <v>28</v>
      </c>
      <c r="K51" s="508" t="s">
        <v>4</v>
      </c>
      <c r="L51" s="508" t="s">
        <v>4</v>
      </c>
      <c r="M51" s="180" t="s">
        <v>4</v>
      </c>
      <c r="N51" s="611" t="s">
        <v>28</v>
      </c>
      <c r="O51" s="574" t="s">
        <v>10</v>
      </c>
      <c r="P51" s="327" t="s">
        <v>4</v>
      </c>
      <c r="Q51" s="327" t="s">
        <v>4</v>
      </c>
      <c r="R51" s="333" t="s">
        <v>11</v>
      </c>
      <c r="S51" s="412" t="s">
        <v>557</v>
      </c>
      <c r="T51" s="545" t="s">
        <v>11</v>
      </c>
      <c r="U51" s="571" t="s">
        <v>11</v>
      </c>
      <c r="V51" s="333" t="s">
        <v>11</v>
      </c>
      <c r="W51" s="545" t="s">
        <v>11</v>
      </c>
      <c r="X51" s="647" t="s">
        <v>10</v>
      </c>
      <c r="Y51" s="327" t="s">
        <v>4</v>
      </c>
      <c r="Z51" s="327" t="s">
        <v>4</v>
      </c>
      <c r="AA51" s="385" t="s">
        <v>28</v>
      </c>
      <c r="AB51" s="327" t="s">
        <v>4</v>
      </c>
      <c r="AC51" s="327" t="s">
        <v>4</v>
      </c>
      <c r="AD51" s="401" t="s">
        <v>569</v>
      </c>
      <c r="AE51" s="327" t="s">
        <v>4</v>
      </c>
      <c r="AF51" s="400" t="s">
        <v>569</v>
      </c>
      <c r="AG51" s="174" t="s">
        <v>1</v>
      </c>
      <c r="AH51" s="174"/>
      <c r="AI51" s="174"/>
      <c r="AK51" s="14">
        <f>IF(AG51="PASS-ATP",1,"x")</f>
        <v>1</v>
      </c>
      <c r="AL51" s="14" t="str">
        <f>IF(AJ51="√",1,"x")</f>
        <v>x</v>
      </c>
      <c r="AM51" s="14" t="str">
        <f>IF(AG51="Site fail",1,"x")</f>
        <v>x</v>
      </c>
      <c r="AN51" s="14" t="str">
        <f>IF(AG51="F",1,"x")</f>
        <v>x</v>
      </c>
      <c r="AO51" s="14" t="str">
        <f>IF(AG51="X",1,"x")</f>
        <v>x</v>
      </c>
      <c r="AP51" s="14" t="str">
        <f>IF(AG51="TPNC",1,"x")</f>
        <v>x</v>
      </c>
      <c r="AQ51" s="14" t="str">
        <f>IF(AJ51="LY",1,"x")</f>
        <v>x</v>
      </c>
      <c r="AR51" s="14" t="str">
        <f>IF(AG51="TBD",1,"x")</f>
        <v>x</v>
      </c>
      <c r="AT51" s="200"/>
      <c r="AU51" s="3" t="s">
        <v>4</v>
      </c>
      <c r="AV51"/>
      <c r="AW51" s="14" t="str">
        <f>IF(AU51="PASS-ATP",1,"x")</f>
        <v>x</v>
      </c>
      <c r="AX51" s="14" t="str">
        <f>IF(AV51="√",1,"x")</f>
        <v>x</v>
      </c>
      <c r="AY51" s="14" t="str">
        <f>IF(AU51="Site fail",1,"x")</f>
        <v>x</v>
      </c>
      <c r="AZ51" s="14" t="str">
        <f>IF(AU51="F",1,"x")</f>
        <v>x</v>
      </c>
      <c r="BA51" s="14" t="str">
        <f>IF(AU51="X",1,"x")</f>
        <v>x</v>
      </c>
      <c r="BB51" s="14" t="str">
        <f>IF(AU51="TPNC",1,"x")</f>
        <v>x</v>
      </c>
      <c r="BC51" s="14" t="str">
        <f>IF(AV51="LY",1,"x")</f>
        <v>x</v>
      </c>
      <c r="BD51" s="14">
        <f>IF(AU51="TBD",1,"x")</f>
        <v>1</v>
      </c>
    </row>
    <row r="52" spans="1:56" ht="15.75" thickBot="1">
      <c r="A52" s="732">
        <v>424</v>
      </c>
      <c r="B52" s="1343">
        <v>424</v>
      </c>
      <c r="C52" s="488" t="s">
        <v>369</v>
      </c>
      <c r="D52" s="733" t="s">
        <v>8</v>
      </c>
      <c r="E52" s="734">
        <v>123</v>
      </c>
      <c r="F52" s="756" t="s">
        <v>28</v>
      </c>
      <c r="G52" s="339" t="s">
        <v>4</v>
      </c>
      <c r="H52" s="339" t="s">
        <v>4</v>
      </c>
      <c r="I52" s="339" t="s">
        <v>4</v>
      </c>
      <c r="J52" s="339" t="s">
        <v>4</v>
      </c>
      <c r="K52" s="339" t="s">
        <v>4</v>
      </c>
      <c r="L52" s="339" t="s">
        <v>4</v>
      </c>
      <c r="M52" s="180" t="s">
        <v>4</v>
      </c>
      <c r="N52" s="725" t="s">
        <v>4</v>
      </c>
      <c r="O52" s="737" t="s">
        <v>4</v>
      </c>
      <c r="P52" s="339" t="s">
        <v>4</v>
      </c>
      <c r="Q52" s="339" t="s">
        <v>4</v>
      </c>
      <c r="R52" s="339" t="s">
        <v>4</v>
      </c>
      <c r="S52" s="647" t="s">
        <v>10</v>
      </c>
      <c r="T52" s="725" t="s">
        <v>4</v>
      </c>
      <c r="U52" s="737" t="s">
        <v>4</v>
      </c>
      <c r="V52" s="339" t="s">
        <v>4</v>
      </c>
      <c r="W52" s="725" t="s">
        <v>4</v>
      </c>
      <c r="X52" s="722" t="s">
        <v>28</v>
      </c>
      <c r="Y52" s="339" t="s">
        <v>4</v>
      </c>
      <c r="Z52" s="339" t="s">
        <v>4</v>
      </c>
      <c r="AA52" s="339" t="s">
        <v>4</v>
      </c>
      <c r="AB52" s="339" t="s">
        <v>4</v>
      </c>
      <c r="AC52" s="339" t="s">
        <v>4</v>
      </c>
      <c r="AD52" s="339" t="s">
        <v>4</v>
      </c>
      <c r="AE52" s="339" t="s">
        <v>4</v>
      </c>
      <c r="AF52" s="339" t="s">
        <v>4</v>
      </c>
      <c r="AG52" s="174" t="s">
        <v>1</v>
      </c>
      <c r="AH52" s="174"/>
      <c r="AI52" s="174"/>
      <c r="AK52" s="14"/>
      <c r="AL52" s="14"/>
      <c r="AM52" s="14"/>
      <c r="AO52" s="14"/>
      <c r="AP52" s="14"/>
      <c r="AQ52" s="14"/>
      <c r="AR52" s="14"/>
      <c r="AT52" s="200"/>
      <c r="AV52"/>
      <c r="AW52" s="14"/>
      <c r="AX52" s="14"/>
      <c r="AY52" s="14"/>
      <c r="AZ52" s="14"/>
      <c r="BA52" s="14"/>
      <c r="BB52" s="14"/>
      <c r="BC52" s="14"/>
      <c r="BD52" s="14"/>
    </row>
    <row r="53" spans="1:56" ht="15.75" thickBot="1">
      <c r="A53" s="1365">
        <v>427</v>
      </c>
      <c r="B53" s="170">
        <v>427</v>
      </c>
      <c r="C53" s="485" t="s">
        <v>264</v>
      </c>
      <c r="D53" s="759" t="s">
        <v>325</v>
      </c>
      <c r="E53" s="757">
        <v>126</v>
      </c>
      <c r="F53" s="740" t="s">
        <v>4</v>
      </c>
      <c r="G53" s="531" t="s">
        <v>28</v>
      </c>
      <c r="H53" s="738" t="s">
        <v>4</v>
      </c>
      <c r="I53" s="738" t="s">
        <v>4</v>
      </c>
      <c r="J53" s="531" t="s">
        <v>28</v>
      </c>
      <c r="K53" s="858" t="s">
        <v>569</v>
      </c>
      <c r="L53" s="1298" t="s">
        <v>649</v>
      </c>
      <c r="M53" s="171" t="s">
        <v>4</v>
      </c>
      <c r="N53" s="532" t="s">
        <v>28</v>
      </c>
      <c r="O53" s="739" t="s">
        <v>28</v>
      </c>
      <c r="P53" s="531" t="s">
        <v>28</v>
      </c>
      <c r="Q53" s="531" t="s">
        <v>28</v>
      </c>
      <c r="R53" s="1298" t="s">
        <v>569</v>
      </c>
      <c r="S53" s="738" t="s">
        <v>4</v>
      </c>
      <c r="T53" s="678" t="s">
        <v>4</v>
      </c>
      <c r="U53" s="543" t="s">
        <v>11</v>
      </c>
      <c r="V53" s="544" t="s">
        <v>11</v>
      </c>
      <c r="W53" s="539" t="s">
        <v>11</v>
      </c>
      <c r="X53" s="740" t="s">
        <v>4</v>
      </c>
      <c r="Y53" s="656" t="s">
        <v>10</v>
      </c>
      <c r="Z53" s="738" t="s">
        <v>4</v>
      </c>
      <c r="AA53" s="738" t="s">
        <v>4</v>
      </c>
      <c r="AB53" s="656" t="s">
        <v>10</v>
      </c>
      <c r="AC53" s="738" t="s">
        <v>4</v>
      </c>
      <c r="AD53" s="738" t="s">
        <v>4</v>
      </c>
      <c r="AE53" s="738" t="s">
        <v>4</v>
      </c>
      <c r="AF53" s="738" t="s">
        <v>4</v>
      </c>
      <c r="AG53" s="174" t="s">
        <v>1</v>
      </c>
      <c r="AH53" s="174"/>
      <c r="AI53" s="174"/>
      <c r="AK53" s="14">
        <f t="shared" ref="AK53:AK99" si="48">IF(AG53="PASS-ATP",1,"x")</f>
        <v>1</v>
      </c>
      <c r="AL53" s="14" t="str">
        <f t="shared" ref="AL53:AL87" si="49">IF(AJ53="√",1,"x")</f>
        <v>x</v>
      </c>
      <c r="AM53" s="14" t="str">
        <f t="shared" ref="AM53:AM99" si="50">IF(AG53="Site fail",1,"x")</f>
        <v>x</v>
      </c>
      <c r="AN53" s="14" t="str">
        <f t="shared" ref="AN53:AN99" si="51">IF(AG53="F",1,"x")</f>
        <v>x</v>
      </c>
      <c r="AO53" s="14" t="str">
        <f t="shared" ref="AO53:AO99" si="52">IF(AG53="X",1,"x")</f>
        <v>x</v>
      </c>
      <c r="AP53" s="14" t="str">
        <f t="shared" ref="AP53:AP99" si="53">IF(AG53="TPNC",1,"x")</f>
        <v>x</v>
      </c>
      <c r="AQ53" s="14" t="str">
        <f t="shared" ref="AQ53:AQ87" si="54">IF(AJ53="LY",1,"x")</f>
        <v>x</v>
      </c>
      <c r="AR53" s="14" t="str">
        <f t="shared" ref="AR53:AR99" si="55">IF(AG53="TBD",1,"x")</f>
        <v>x</v>
      </c>
      <c r="AT53" s="200"/>
      <c r="AU53" s="3" t="s">
        <v>4</v>
      </c>
      <c r="AV53"/>
      <c r="AW53" s="14" t="str">
        <f t="shared" ref="AW53:AW87" si="56">IF(AU53="PASS-ATP",1,"x")</f>
        <v>x</v>
      </c>
      <c r="AX53" s="14" t="str">
        <f t="shared" ref="AX53:AX87" si="57">IF(AV53="√",1,"x")</f>
        <v>x</v>
      </c>
      <c r="AY53" s="14" t="str">
        <f t="shared" ref="AY53:AY87" si="58">IF(AU53="Site fail",1,"x")</f>
        <v>x</v>
      </c>
      <c r="AZ53" s="14" t="str">
        <f t="shared" ref="AZ53:AZ87" si="59">IF(AU53="F",1,"x")</f>
        <v>x</v>
      </c>
      <c r="BA53" s="14" t="str">
        <f t="shared" ref="BA53:BA87" si="60">IF(AU53="X",1,"x")</f>
        <v>x</v>
      </c>
      <c r="BB53" s="14" t="str">
        <f t="shared" ref="BB53:BB87" si="61">IF(AU53="TPNC",1,"x")</f>
        <v>x</v>
      </c>
      <c r="BC53" s="14" t="str">
        <f t="shared" ref="BC53:BC87" si="62">IF(AV53="LY",1,"x")</f>
        <v>x</v>
      </c>
      <c r="BD53" s="14">
        <f t="shared" ref="BD53:BD87" si="63">IF(AU53="TBD",1,"x")</f>
        <v>1</v>
      </c>
    </row>
    <row r="54" spans="1:56" ht="15.75" thickBot="1">
      <c r="A54" s="1367"/>
      <c r="B54" s="170">
        <v>427</v>
      </c>
      <c r="C54" s="484" t="s">
        <v>260</v>
      </c>
      <c r="D54" s="760" t="s">
        <v>325</v>
      </c>
      <c r="E54" s="758">
        <v>127</v>
      </c>
      <c r="F54" s="750" t="s">
        <v>4</v>
      </c>
      <c r="G54" s="329" t="s">
        <v>10</v>
      </c>
      <c r="H54" s="742" t="s">
        <v>4</v>
      </c>
      <c r="I54" s="742" t="s">
        <v>4</v>
      </c>
      <c r="J54" s="328" t="s">
        <v>28</v>
      </c>
      <c r="K54" s="742" t="s">
        <v>4</v>
      </c>
      <c r="L54" s="742" t="s">
        <v>4</v>
      </c>
      <c r="M54" s="1362" t="s">
        <v>28</v>
      </c>
      <c r="N54" s="743" t="s">
        <v>4</v>
      </c>
      <c r="O54" s="574" t="s">
        <v>10</v>
      </c>
      <c r="P54" s="328" t="s">
        <v>28</v>
      </c>
      <c r="Q54" s="742" t="s">
        <v>4</v>
      </c>
      <c r="R54" s="344" t="s">
        <v>28</v>
      </c>
      <c r="S54" s="742" t="s">
        <v>4</v>
      </c>
      <c r="T54" s="743" t="s">
        <v>4</v>
      </c>
      <c r="U54" s="571" t="s">
        <v>11</v>
      </c>
      <c r="V54" s="333" t="s">
        <v>11</v>
      </c>
      <c r="W54" s="545" t="s">
        <v>11</v>
      </c>
      <c r="X54" s="744" t="s">
        <v>4</v>
      </c>
      <c r="Y54" s="328" t="s">
        <v>28</v>
      </c>
      <c r="Z54" s="742" t="s">
        <v>4</v>
      </c>
      <c r="AA54" s="742" t="s">
        <v>4</v>
      </c>
      <c r="AB54" s="742" t="s">
        <v>4</v>
      </c>
      <c r="AC54" s="742" t="s">
        <v>4</v>
      </c>
      <c r="AD54" s="745" t="s">
        <v>10</v>
      </c>
      <c r="AE54" s="742" t="s">
        <v>4</v>
      </c>
      <c r="AF54" s="742" t="s">
        <v>4</v>
      </c>
      <c r="AG54" s="173" t="s">
        <v>1</v>
      </c>
      <c r="AH54" s="173"/>
      <c r="AI54" s="173"/>
      <c r="AK54" s="14">
        <f t="shared" si="48"/>
        <v>1</v>
      </c>
      <c r="AL54" s="14" t="str">
        <f t="shared" si="49"/>
        <v>x</v>
      </c>
      <c r="AM54" s="14" t="str">
        <f t="shared" si="50"/>
        <v>x</v>
      </c>
      <c r="AN54" s="14" t="str">
        <f t="shared" si="51"/>
        <v>x</v>
      </c>
      <c r="AO54" s="14" t="str">
        <f t="shared" si="52"/>
        <v>x</v>
      </c>
      <c r="AP54" s="14" t="str">
        <f t="shared" si="53"/>
        <v>x</v>
      </c>
      <c r="AQ54" s="14" t="str">
        <f t="shared" si="54"/>
        <v>x</v>
      </c>
      <c r="AR54" s="14" t="str">
        <f t="shared" si="55"/>
        <v>x</v>
      </c>
      <c r="AT54" s="200"/>
      <c r="AU54" s="4" t="s">
        <v>1</v>
      </c>
      <c r="AV54"/>
      <c r="AW54" s="14">
        <f t="shared" si="56"/>
        <v>1</v>
      </c>
      <c r="AX54" s="14" t="str">
        <f t="shared" si="57"/>
        <v>x</v>
      </c>
      <c r="AY54" s="14" t="str">
        <f t="shared" si="58"/>
        <v>x</v>
      </c>
      <c r="AZ54" s="14" t="str">
        <f t="shared" si="59"/>
        <v>x</v>
      </c>
      <c r="BA54" s="14" t="str">
        <f t="shared" si="60"/>
        <v>x</v>
      </c>
      <c r="BB54" s="14" t="str">
        <f t="shared" si="61"/>
        <v>x</v>
      </c>
      <c r="BC54" s="14" t="str">
        <f t="shared" si="62"/>
        <v>x</v>
      </c>
      <c r="BD54" s="14" t="str">
        <f t="shared" si="63"/>
        <v>x</v>
      </c>
    </row>
    <row r="55" spans="1:56" ht="15.75" thickBot="1">
      <c r="A55" s="1365">
        <v>428</v>
      </c>
      <c r="B55" s="170">
        <v>428</v>
      </c>
      <c r="C55" s="419" t="s">
        <v>267</v>
      </c>
      <c r="D55" s="759" t="s">
        <v>8</v>
      </c>
      <c r="E55" s="757">
        <v>123</v>
      </c>
      <c r="F55" s="740" t="s">
        <v>4</v>
      </c>
      <c r="G55" s="738" t="s">
        <v>4</v>
      </c>
      <c r="H55" s="738" t="s">
        <v>4</v>
      </c>
      <c r="I55" s="738" t="s">
        <v>4</v>
      </c>
      <c r="J55" s="738" t="s">
        <v>4</v>
      </c>
      <c r="K55" s="738" t="s">
        <v>4</v>
      </c>
      <c r="L55" s="738" t="s">
        <v>4</v>
      </c>
      <c r="M55" s="180" t="s">
        <v>4</v>
      </c>
      <c r="N55" s="741" t="s">
        <v>4</v>
      </c>
      <c r="O55" s="740" t="s">
        <v>4</v>
      </c>
      <c r="P55" s="738" t="s">
        <v>4</v>
      </c>
      <c r="Q55" s="738" t="s">
        <v>4</v>
      </c>
      <c r="R55" s="738" t="s">
        <v>4</v>
      </c>
      <c r="S55" s="738" t="s">
        <v>4</v>
      </c>
      <c r="T55" s="741" t="s">
        <v>4</v>
      </c>
      <c r="U55" s="740" t="s">
        <v>4</v>
      </c>
      <c r="V55" s="738" t="s">
        <v>4</v>
      </c>
      <c r="W55" s="741" t="s">
        <v>4</v>
      </c>
      <c r="X55" s="740" t="s">
        <v>4</v>
      </c>
      <c r="Y55" s="738" t="s">
        <v>4</v>
      </c>
      <c r="Z55" s="738" t="s">
        <v>4</v>
      </c>
      <c r="AA55" s="738" t="s">
        <v>4</v>
      </c>
      <c r="AB55" s="738" t="s">
        <v>4</v>
      </c>
      <c r="AC55" s="738" t="s">
        <v>4</v>
      </c>
      <c r="AD55" s="738" t="s">
        <v>4</v>
      </c>
      <c r="AE55" s="738" t="s">
        <v>4</v>
      </c>
      <c r="AF55" s="738" t="s">
        <v>4</v>
      </c>
      <c r="AG55" s="173" t="s">
        <v>1</v>
      </c>
      <c r="AH55" s="173"/>
      <c r="AI55" s="173"/>
      <c r="AK55" s="14">
        <f t="shared" si="48"/>
        <v>1</v>
      </c>
      <c r="AL55" s="14" t="str">
        <f t="shared" si="49"/>
        <v>x</v>
      </c>
      <c r="AM55" s="14" t="str">
        <f t="shared" si="50"/>
        <v>x</v>
      </c>
      <c r="AN55" s="14" t="str">
        <f t="shared" si="51"/>
        <v>x</v>
      </c>
      <c r="AO55" s="14" t="str">
        <f t="shared" si="52"/>
        <v>x</v>
      </c>
      <c r="AP55" s="14" t="str">
        <f t="shared" si="53"/>
        <v>x</v>
      </c>
      <c r="AQ55" s="14" t="str">
        <f t="shared" si="54"/>
        <v>x</v>
      </c>
      <c r="AR55" s="14" t="str">
        <f t="shared" si="55"/>
        <v>x</v>
      </c>
      <c r="AT55" s="200"/>
      <c r="AU55" s="3" t="s">
        <v>4</v>
      </c>
      <c r="AV55"/>
      <c r="AW55" s="14" t="str">
        <f t="shared" si="56"/>
        <v>x</v>
      </c>
      <c r="AX55" s="14" t="str">
        <f t="shared" si="57"/>
        <v>x</v>
      </c>
      <c r="AY55" s="14" t="str">
        <f t="shared" si="58"/>
        <v>x</v>
      </c>
      <c r="AZ55" s="14" t="str">
        <f t="shared" si="59"/>
        <v>x</v>
      </c>
      <c r="BA55" s="14" t="str">
        <f t="shared" si="60"/>
        <v>x</v>
      </c>
      <c r="BB55" s="14" t="str">
        <f t="shared" si="61"/>
        <v>x</v>
      </c>
      <c r="BC55" s="14" t="str">
        <f t="shared" si="62"/>
        <v>x</v>
      </c>
      <c r="BD55" s="14">
        <f t="shared" si="63"/>
        <v>1</v>
      </c>
    </row>
    <row r="56" spans="1:56" ht="15.75" thickBot="1">
      <c r="A56" s="1366"/>
      <c r="B56" s="170">
        <v>428</v>
      </c>
      <c r="C56" s="422" t="s">
        <v>264</v>
      </c>
      <c r="D56" s="761" t="s">
        <v>8</v>
      </c>
      <c r="E56" s="558">
        <v>123</v>
      </c>
      <c r="F56" s="680" t="s">
        <v>4</v>
      </c>
      <c r="G56" s="324" t="s">
        <v>28</v>
      </c>
      <c r="H56" s="180" t="s">
        <v>4</v>
      </c>
      <c r="I56" s="180" t="s">
        <v>4</v>
      </c>
      <c r="J56" s="180" t="s">
        <v>4</v>
      </c>
      <c r="K56" s="180" t="s">
        <v>4</v>
      </c>
      <c r="L56" s="172" t="s">
        <v>28</v>
      </c>
      <c r="M56" s="180" t="s">
        <v>4</v>
      </c>
      <c r="N56" s="746" t="s">
        <v>4</v>
      </c>
      <c r="O56" s="680" t="s">
        <v>4</v>
      </c>
      <c r="P56" s="180" t="s">
        <v>4</v>
      </c>
      <c r="Q56" s="180" t="s">
        <v>4</v>
      </c>
      <c r="R56" s="180" t="s">
        <v>4</v>
      </c>
      <c r="S56" s="180" t="s">
        <v>4</v>
      </c>
      <c r="T56" s="561" t="s">
        <v>28</v>
      </c>
      <c r="U56" s="747" t="s">
        <v>4</v>
      </c>
      <c r="V56" s="172" t="s">
        <v>28</v>
      </c>
      <c r="W56" s="748" t="s">
        <v>678</v>
      </c>
      <c r="X56" s="747" t="s">
        <v>4</v>
      </c>
      <c r="Y56" s="333" t="s">
        <v>11</v>
      </c>
      <c r="Z56" s="749" t="s">
        <v>4</v>
      </c>
      <c r="AA56" s="180" t="s">
        <v>4</v>
      </c>
      <c r="AB56" s="333" t="s">
        <v>11</v>
      </c>
      <c r="AC56" s="180" t="s">
        <v>4</v>
      </c>
      <c r="AD56" s="333" t="s">
        <v>11</v>
      </c>
      <c r="AE56" s="180" t="s">
        <v>4</v>
      </c>
      <c r="AF56" s="180" t="s">
        <v>4</v>
      </c>
      <c r="AG56" s="174" t="s">
        <v>1</v>
      </c>
      <c r="AH56" s="174"/>
      <c r="AI56" s="174"/>
      <c r="AK56" s="14">
        <f t="shared" si="48"/>
        <v>1</v>
      </c>
      <c r="AL56" s="14" t="str">
        <f t="shared" si="49"/>
        <v>x</v>
      </c>
      <c r="AM56" s="14" t="str">
        <f t="shared" si="50"/>
        <v>x</v>
      </c>
      <c r="AN56" s="14" t="str">
        <f t="shared" si="51"/>
        <v>x</v>
      </c>
      <c r="AO56" s="14" t="str">
        <f t="shared" si="52"/>
        <v>x</v>
      </c>
      <c r="AP56" s="14" t="str">
        <f t="shared" si="53"/>
        <v>x</v>
      </c>
      <c r="AQ56" s="14" t="str">
        <f t="shared" si="54"/>
        <v>x</v>
      </c>
      <c r="AR56" s="14" t="str">
        <f t="shared" si="55"/>
        <v>x</v>
      </c>
      <c r="AT56" s="200"/>
      <c r="AU56" s="3" t="s">
        <v>4</v>
      </c>
      <c r="AV56"/>
      <c r="AW56" s="14" t="str">
        <f t="shared" si="56"/>
        <v>x</v>
      </c>
      <c r="AX56" s="14" t="str">
        <f t="shared" si="57"/>
        <v>x</v>
      </c>
      <c r="AY56" s="14" t="str">
        <f t="shared" si="58"/>
        <v>x</v>
      </c>
      <c r="AZ56" s="14" t="str">
        <f t="shared" si="59"/>
        <v>x</v>
      </c>
      <c r="BA56" s="14" t="str">
        <f t="shared" si="60"/>
        <v>x</v>
      </c>
      <c r="BB56" s="14" t="str">
        <f t="shared" si="61"/>
        <v>x</v>
      </c>
      <c r="BC56" s="14" t="str">
        <f t="shared" si="62"/>
        <v>x</v>
      </c>
      <c r="BD56" s="14">
        <f t="shared" si="63"/>
        <v>1</v>
      </c>
    </row>
    <row r="57" spans="1:56" ht="15.75" thickBot="1">
      <c r="A57" s="1367"/>
      <c r="B57" s="170">
        <v>428</v>
      </c>
      <c r="C57" s="486" t="s">
        <v>265</v>
      </c>
      <c r="D57" s="760" t="s">
        <v>8</v>
      </c>
      <c r="E57" s="758">
        <v>123</v>
      </c>
      <c r="F57" s="750" t="s">
        <v>4</v>
      </c>
      <c r="G57" s="742" t="s">
        <v>4</v>
      </c>
      <c r="H57" s="742" t="s">
        <v>4</v>
      </c>
      <c r="I57" s="742" t="s">
        <v>4</v>
      </c>
      <c r="J57" s="742" t="s">
        <v>4</v>
      </c>
      <c r="K57" s="742" t="s">
        <v>4</v>
      </c>
      <c r="L57" s="508" t="s">
        <v>4</v>
      </c>
      <c r="M57" s="180" t="s">
        <v>4</v>
      </c>
      <c r="N57" s="743" t="s">
        <v>4</v>
      </c>
      <c r="O57" s="662" t="s">
        <v>28</v>
      </c>
      <c r="P57" s="328" t="s">
        <v>28</v>
      </c>
      <c r="Q57" s="742" t="s">
        <v>4</v>
      </c>
      <c r="R57" s="742" t="s">
        <v>4</v>
      </c>
      <c r="S57" s="742" t="s">
        <v>4</v>
      </c>
      <c r="T57" s="743" t="s">
        <v>4</v>
      </c>
      <c r="U57" s="750" t="s">
        <v>4</v>
      </c>
      <c r="V57" s="742" t="s">
        <v>4</v>
      </c>
      <c r="W57" s="743" t="s">
        <v>4</v>
      </c>
      <c r="X57" s="681" t="s">
        <v>4</v>
      </c>
      <c r="Y57" s="751" t="s">
        <v>4</v>
      </c>
      <c r="Z57" s="751" t="s">
        <v>4</v>
      </c>
      <c r="AA57" s="742" t="s">
        <v>4</v>
      </c>
      <c r="AB57" s="742" t="s">
        <v>4</v>
      </c>
      <c r="AC57" s="742" t="s">
        <v>4</v>
      </c>
      <c r="AD57" s="742" t="s">
        <v>4</v>
      </c>
      <c r="AE57" s="742" t="s">
        <v>4</v>
      </c>
      <c r="AF57" s="742" t="s">
        <v>4</v>
      </c>
      <c r="AG57" s="174" t="s">
        <v>1</v>
      </c>
      <c r="AH57" s="174"/>
      <c r="AI57" s="174"/>
      <c r="AK57" s="14">
        <f t="shared" si="48"/>
        <v>1</v>
      </c>
      <c r="AL57" s="14" t="str">
        <f t="shared" si="49"/>
        <v>x</v>
      </c>
      <c r="AM57" s="14" t="str">
        <f t="shared" si="50"/>
        <v>x</v>
      </c>
      <c r="AN57" s="14" t="str">
        <f t="shared" si="51"/>
        <v>x</v>
      </c>
      <c r="AO57" s="14" t="str">
        <f t="shared" si="52"/>
        <v>x</v>
      </c>
      <c r="AP57" s="14" t="str">
        <f t="shared" si="53"/>
        <v>x</v>
      </c>
      <c r="AQ57" s="14" t="str">
        <f t="shared" si="54"/>
        <v>x</v>
      </c>
      <c r="AR57" s="14" t="str">
        <f t="shared" si="55"/>
        <v>x</v>
      </c>
      <c r="AT57" s="200"/>
      <c r="AU57" s="3" t="s">
        <v>4</v>
      </c>
      <c r="AV57"/>
      <c r="AW57" s="14" t="str">
        <f t="shared" si="56"/>
        <v>x</v>
      </c>
      <c r="AX57" s="14" t="str">
        <f t="shared" si="57"/>
        <v>x</v>
      </c>
      <c r="AY57" s="14" t="str">
        <f t="shared" si="58"/>
        <v>x</v>
      </c>
      <c r="AZ57" s="14" t="str">
        <f t="shared" si="59"/>
        <v>x</v>
      </c>
      <c r="BA57" s="14" t="str">
        <f t="shared" si="60"/>
        <v>x</v>
      </c>
      <c r="BB57" s="14" t="str">
        <f t="shared" si="61"/>
        <v>x</v>
      </c>
      <c r="BC57" s="14" t="str">
        <f t="shared" si="62"/>
        <v>x</v>
      </c>
      <c r="BD57" s="14">
        <f t="shared" si="63"/>
        <v>1</v>
      </c>
    </row>
    <row r="58" spans="1:56" ht="15.75" thickBot="1">
      <c r="A58" s="1365">
        <v>429</v>
      </c>
      <c r="B58" s="170">
        <v>429</v>
      </c>
      <c r="C58" s="485" t="s">
        <v>264</v>
      </c>
      <c r="D58" s="762" t="s">
        <v>325</v>
      </c>
      <c r="E58" s="766">
        <v>203</v>
      </c>
      <c r="F58" s="764" t="s">
        <v>4</v>
      </c>
      <c r="G58" s="752" t="s">
        <v>10</v>
      </c>
      <c r="H58" s="738" t="s">
        <v>4</v>
      </c>
      <c r="I58" s="738" t="s">
        <v>4</v>
      </c>
      <c r="J58" s="531" t="s">
        <v>28</v>
      </c>
      <c r="K58" s="531" t="s">
        <v>28</v>
      </c>
      <c r="L58" s="1298" t="s">
        <v>649</v>
      </c>
      <c r="M58" s="171" t="s">
        <v>4</v>
      </c>
      <c r="N58" s="1297" t="s">
        <v>649</v>
      </c>
      <c r="O58" s="740" t="s">
        <v>4</v>
      </c>
      <c r="P58" s="621" t="s">
        <v>28</v>
      </c>
      <c r="Q58" s="531" t="s">
        <v>28</v>
      </c>
      <c r="R58" s="1296" t="s">
        <v>28</v>
      </c>
      <c r="S58" s="544" t="s">
        <v>11</v>
      </c>
      <c r="T58" s="688" t="s">
        <v>11</v>
      </c>
      <c r="U58" s="543" t="s">
        <v>11</v>
      </c>
      <c r="V58" s="544" t="s">
        <v>11</v>
      </c>
      <c r="W58" s="539" t="s">
        <v>11</v>
      </c>
      <c r="X58" s="738" t="s">
        <v>4</v>
      </c>
      <c r="Y58" s="531" t="s">
        <v>28</v>
      </c>
      <c r="Z58" s="509" t="s">
        <v>4</v>
      </c>
      <c r="AA58" s="560" t="s">
        <v>10</v>
      </c>
      <c r="AB58" s="172" t="s">
        <v>28</v>
      </c>
      <c r="AC58" s="738" t="s">
        <v>4</v>
      </c>
      <c r="AD58" s="738" t="s">
        <v>4</v>
      </c>
      <c r="AE58" s="531" t="s">
        <v>28</v>
      </c>
      <c r="AF58" s="334" t="s">
        <v>28</v>
      </c>
      <c r="AG58" s="173" t="s">
        <v>1</v>
      </c>
      <c r="AH58" s="173"/>
      <c r="AI58" s="173"/>
      <c r="AK58" s="14">
        <f t="shared" si="48"/>
        <v>1</v>
      </c>
      <c r="AL58" s="14" t="str">
        <f t="shared" si="49"/>
        <v>x</v>
      </c>
      <c r="AM58" s="14" t="str">
        <f t="shared" si="50"/>
        <v>x</v>
      </c>
      <c r="AN58" s="14" t="str">
        <f t="shared" si="51"/>
        <v>x</v>
      </c>
      <c r="AO58" s="14" t="str">
        <f t="shared" si="52"/>
        <v>x</v>
      </c>
      <c r="AP58" s="14" t="str">
        <f t="shared" si="53"/>
        <v>x</v>
      </c>
      <c r="AQ58" s="14" t="str">
        <f t="shared" si="54"/>
        <v>x</v>
      </c>
      <c r="AR58" s="14" t="str">
        <f t="shared" si="55"/>
        <v>x</v>
      </c>
      <c r="AT58" s="200"/>
      <c r="AU58" s="4" t="s">
        <v>1</v>
      </c>
      <c r="AV58"/>
      <c r="AW58" s="14">
        <f t="shared" si="56"/>
        <v>1</v>
      </c>
      <c r="AX58" s="14" t="str">
        <f t="shared" si="57"/>
        <v>x</v>
      </c>
      <c r="AY58" s="14" t="str">
        <f t="shared" si="58"/>
        <v>x</v>
      </c>
      <c r="AZ58" s="14" t="str">
        <f t="shared" si="59"/>
        <v>x</v>
      </c>
      <c r="BA58" s="14" t="str">
        <f t="shared" si="60"/>
        <v>x</v>
      </c>
      <c r="BB58" s="14" t="str">
        <f t="shared" si="61"/>
        <v>x</v>
      </c>
      <c r="BC58" s="14" t="str">
        <f t="shared" si="62"/>
        <v>x</v>
      </c>
      <c r="BD58" s="14" t="str">
        <f t="shared" si="63"/>
        <v>x</v>
      </c>
    </row>
    <row r="59" spans="1:56" ht="15.75" thickBot="1">
      <c r="A59" s="1367"/>
      <c r="B59" s="1341">
        <v>429</v>
      </c>
      <c r="C59" s="484" t="s">
        <v>260</v>
      </c>
      <c r="D59" s="763" t="s">
        <v>325</v>
      </c>
      <c r="E59" s="767">
        <v>127</v>
      </c>
      <c r="F59" s="765" t="s">
        <v>4</v>
      </c>
      <c r="G59" s="742" t="s">
        <v>4</v>
      </c>
      <c r="H59" s="742" t="s">
        <v>4</v>
      </c>
      <c r="I59" s="328" t="s">
        <v>28</v>
      </c>
      <c r="J59" s="507" t="s">
        <v>4</v>
      </c>
      <c r="K59" s="328" t="s">
        <v>28</v>
      </c>
      <c r="L59" s="508" t="s">
        <v>4</v>
      </c>
      <c r="M59" s="180" t="s">
        <v>4</v>
      </c>
      <c r="N59" s="754" t="s">
        <v>4</v>
      </c>
      <c r="O59" s="639" t="s">
        <v>4</v>
      </c>
      <c r="P59" s="508" t="s">
        <v>4</v>
      </c>
      <c r="Q59" s="1295" t="s">
        <v>4</v>
      </c>
      <c r="R59" s="334" t="s">
        <v>28</v>
      </c>
      <c r="S59" s="742" t="s">
        <v>4</v>
      </c>
      <c r="T59" s="755" t="s">
        <v>4</v>
      </c>
      <c r="U59" s="571" t="s">
        <v>11</v>
      </c>
      <c r="V59" s="333" t="s">
        <v>11</v>
      </c>
      <c r="W59" s="768" t="s">
        <v>11</v>
      </c>
      <c r="X59" s="639" t="s">
        <v>4</v>
      </c>
      <c r="Y59" s="508" t="s">
        <v>4</v>
      </c>
      <c r="Z59" s="751" t="s">
        <v>4</v>
      </c>
      <c r="AA59" s="751" t="s">
        <v>4</v>
      </c>
      <c r="AB59" s="751" t="s">
        <v>4</v>
      </c>
      <c r="AC59" s="751" t="s">
        <v>4</v>
      </c>
      <c r="AD59" s="543" t="s">
        <v>11</v>
      </c>
      <c r="AE59" s="751" t="s">
        <v>4</v>
      </c>
      <c r="AF59" s="751" t="s">
        <v>4</v>
      </c>
      <c r="AG59" s="173" t="s">
        <v>1</v>
      </c>
      <c r="AH59" s="173"/>
      <c r="AI59" s="173"/>
      <c r="AK59" s="14">
        <f t="shared" si="48"/>
        <v>1</v>
      </c>
      <c r="AL59" s="14" t="str">
        <f t="shared" si="49"/>
        <v>x</v>
      </c>
      <c r="AM59" s="14" t="str">
        <f t="shared" si="50"/>
        <v>x</v>
      </c>
      <c r="AN59" s="14" t="str">
        <f t="shared" si="51"/>
        <v>x</v>
      </c>
      <c r="AO59" s="14" t="str">
        <f t="shared" si="52"/>
        <v>x</v>
      </c>
      <c r="AP59" s="14" t="str">
        <f t="shared" si="53"/>
        <v>x</v>
      </c>
      <c r="AQ59" s="14" t="str">
        <f t="shared" si="54"/>
        <v>x</v>
      </c>
      <c r="AR59" s="14" t="str">
        <f t="shared" si="55"/>
        <v>x</v>
      </c>
      <c r="AT59" s="200"/>
      <c r="AU59" s="3" t="s">
        <v>4</v>
      </c>
      <c r="AV59"/>
      <c r="AW59" s="14" t="str">
        <f t="shared" si="56"/>
        <v>x</v>
      </c>
      <c r="AX59" s="14" t="str">
        <f t="shared" si="57"/>
        <v>x</v>
      </c>
      <c r="AY59" s="14" t="str">
        <f t="shared" si="58"/>
        <v>x</v>
      </c>
      <c r="AZ59" s="14" t="str">
        <f t="shared" si="59"/>
        <v>x</v>
      </c>
      <c r="BA59" s="14" t="str">
        <f t="shared" si="60"/>
        <v>x</v>
      </c>
      <c r="BB59" s="14" t="str">
        <f t="shared" si="61"/>
        <v>x</v>
      </c>
      <c r="BC59" s="14" t="str">
        <f t="shared" si="62"/>
        <v>x</v>
      </c>
      <c r="BD59" s="14">
        <f t="shared" si="63"/>
        <v>1</v>
      </c>
    </row>
    <row r="60" spans="1:56">
      <c r="A60" s="1365">
        <v>430</v>
      </c>
      <c r="B60" s="521">
        <v>430</v>
      </c>
      <c r="C60" s="419" t="s">
        <v>267</v>
      </c>
      <c r="D60" s="661" t="s">
        <v>325</v>
      </c>
      <c r="E60" s="527">
        <v>131</v>
      </c>
      <c r="F60" s="530" t="s">
        <v>4</v>
      </c>
      <c r="G60" s="363" t="s">
        <v>4</v>
      </c>
      <c r="H60" s="363" t="s">
        <v>4</v>
      </c>
      <c r="I60" s="363" t="s">
        <v>4</v>
      </c>
      <c r="J60" s="363" t="s">
        <v>4</v>
      </c>
      <c r="K60" s="363" t="s">
        <v>4</v>
      </c>
      <c r="L60" s="672" t="s">
        <v>4</v>
      </c>
      <c r="M60" s="180" t="s">
        <v>4</v>
      </c>
      <c r="N60" s="495" t="s">
        <v>4</v>
      </c>
      <c r="O60" s="530" t="s">
        <v>4</v>
      </c>
      <c r="P60" s="363" t="s">
        <v>4</v>
      </c>
      <c r="Q60" s="363" t="s">
        <v>4</v>
      </c>
      <c r="R60" s="363" t="s">
        <v>4</v>
      </c>
      <c r="S60" s="363" t="s">
        <v>4</v>
      </c>
      <c r="T60" s="495" t="s">
        <v>4</v>
      </c>
      <c r="U60" s="543" t="s">
        <v>11</v>
      </c>
      <c r="V60" s="544" t="s">
        <v>11</v>
      </c>
      <c r="W60" s="539" t="s">
        <v>11</v>
      </c>
      <c r="X60" s="530" t="s">
        <v>4</v>
      </c>
      <c r="Y60" s="363" t="s">
        <v>4</v>
      </c>
      <c r="Z60" s="363" t="s">
        <v>4</v>
      </c>
      <c r="AA60" s="363" t="s">
        <v>4</v>
      </c>
      <c r="AB60" s="363" t="s">
        <v>4</v>
      </c>
      <c r="AC60" s="363" t="s">
        <v>4</v>
      </c>
      <c r="AD60" s="363" t="s">
        <v>4</v>
      </c>
      <c r="AE60" s="363" t="s">
        <v>4</v>
      </c>
      <c r="AF60" s="363" t="s">
        <v>4</v>
      </c>
      <c r="AG60" s="173" t="s">
        <v>1</v>
      </c>
      <c r="AH60" s="173"/>
      <c r="AI60" s="173"/>
      <c r="AK60" s="14">
        <f t="shared" si="48"/>
        <v>1</v>
      </c>
      <c r="AL60" s="14" t="str">
        <f t="shared" si="49"/>
        <v>x</v>
      </c>
      <c r="AM60" s="14" t="str">
        <f t="shared" si="50"/>
        <v>x</v>
      </c>
      <c r="AN60" s="14" t="str">
        <f t="shared" si="51"/>
        <v>x</v>
      </c>
      <c r="AO60" s="14" t="str">
        <f t="shared" si="52"/>
        <v>x</v>
      </c>
      <c r="AP60" s="14" t="str">
        <f t="shared" si="53"/>
        <v>x</v>
      </c>
      <c r="AQ60" s="14" t="str">
        <f t="shared" si="54"/>
        <v>x</v>
      </c>
      <c r="AR60" s="14" t="str">
        <f t="shared" si="55"/>
        <v>x</v>
      </c>
      <c r="AT60" s="200"/>
      <c r="AU60" s="4" t="s">
        <v>1</v>
      </c>
      <c r="AV60"/>
      <c r="AW60" s="14">
        <f t="shared" si="56"/>
        <v>1</v>
      </c>
      <c r="AX60" s="14" t="str">
        <f t="shared" si="57"/>
        <v>x</v>
      </c>
      <c r="AY60" s="14" t="str">
        <f t="shared" si="58"/>
        <v>x</v>
      </c>
      <c r="AZ60" s="14" t="str">
        <f t="shared" si="59"/>
        <v>x</v>
      </c>
      <c r="BA60" s="14" t="str">
        <f t="shared" si="60"/>
        <v>x</v>
      </c>
      <c r="BB60" s="14" t="str">
        <f t="shared" si="61"/>
        <v>x</v>
      </c>
      <c r="BC60" s="14" t="str">
        <f t="shared" si="62"/>
        <v>x</v>
      </c>
      <c r="BD60" s="14" t="str">
        <f t="shared" si="63"/>
        <v>x</v>
      </c>
    </row>
    <row r="61" spans="1:56">
      <c r="A61" s="1366"/>
      <c r="B61" s="522">
        <v>430</v>
      </c>
      <c r="C61" s="422" t="s">
        <v>264</v>
      </c>
      <c r="D61" s="370" t="s">
        <v>8</v>
      </c>
      <c r="E61" s="528">
        <v>123</v>
      </c>
      <c r="F61" s="533" t="s">
        <v>4</v>
      </c>
      <c r="G61" s="666" t="s">
        <v>4</v>
      </c>
      <c r="H61" s="171" t="s">
        <v>4</v>
      </c>
      <c r="I61" s="171" t="s">
        <v>4</v>
      </c>
      <c r="J61" s="171" t="s">
        <v>4</v>
      </c>
      <c r="K61" s="172" t="s">
        <v>28</v>
      </c>
      <c r="L61" s="172" t="s">
        <v>28</v>
      </c>
      <c r="M61" s="180" t="s">
        <v>4</v>
      </c>
      <c r="N61" s="561" t="s">
        <v>28</v>
      </c>
      <c r="O61" s="533" t="s">
        <v>4</v>
      </c>
      <c r="P61" s="171" t="s">
        <v>4</v>
      </c>
      <c r="Q61" s="172" t="s">
        <v>28</v>
      </c>
      <c r="R61" s="171" t="s">
        <v>4</v>
      </c>
      <c r="S61" s="171" t="s">
        <v>4</v>
      </c>
      <c r="T61" s="561" t="s">
        <v>28</v>
      </c>
      <c r="U61" s="675" t="s">
        <v>4</v>
      </c>
      <c r="V61" s="172" t="s">
        <v>28</v>
      </c>
      <c r="W61" s="676" t="s">
        <v>4</v>
      </c>
      <c r="X61" s="583" t="s">
        <v>28</v>
      </c>
      <c r="Y61" s="172" t="s">
        <v>28</v>
      </c>
      <c r="Z61" s="172" t="s">
        <v>28</v>
      </c>
      <c r="AA61" s="172" t="s">
        <v>28</v>
      </c>
      <c r="AB61" s="172" t="s">
        <v>28</v>
      </c>
      <c r="AC61" s="172" t="s">
        <v>28</v>
      </c>
      <c r="AD61" s="172" t="s">
        <v>28</v>
      </c>
      <c r="AE61" s="171" t="s">
        <v>4</v>
      </c>
      <c r="AF61" s="171" t="s">
        <v>4</v>
      </c>
      <c r="AG61" s="173" t="s">
        <v>1</v>
      </c>
      <c r="AH61" s="173"/>
      <c r="AI61" s="173"/>
      <c r="AK61" s="14">
        <f t="shared" si="48"/>
        <v>1</v>
      </c>
      <c r="AL61" s="14" t="str">
        <f t="shared" si="49"/>
        <v>x</v>
      </c>
      <c r="AM61" s="14" t="str">
        <f t="shared" si="50"/>
        <v>x</v>
      </c>
      <c r="AN61" s="14" t="str">
        <f t="shared" si="51"/>
        <v>x</v>
      </c>
      <c r="AO61" s="14" t="str">
        <f t="shared" si="52"/>
        <v>x</v>
      </c>
      <c r="AP61" s="14" t="str">
        <f t="shared" si="53"/>
        <v>x</v>
      </c>
      <c r="AQ61" s="14" t="str">
        <f t="shared" si="54"/>
        <v>x</v>
      </c>
      <c r="AR61" s="14" t="str">
        <f t="shared" si="55"/>
        <v>x</v>
      </c>
      <c r="AT61" s="200"/>
      <c r="AU61" s="4" t="s">
        <v>1</v>
      </c>
      <c r="AV61"/>
      <c r="AW61" s="14">
        <f t="shared" si="56"/>
        <v>1</v>
      </c>
      <c r="AX61" s="14" t="str">
        <f t="shared" si="57"/>
        <v>x</v>
      </c>
      <c r="AY61" s="14" t="str">
        <f t="shared" si="58"/>
        <v>x</v>
      </c>
      <c r="AZ61" s="14" t="str">
        <f t="shared" si="59"/>
        <v>x</v>
      </c>
      <c r="BA61" s="14" t="str">
        <f t="shared" si="60"/>
        <v>x</v>
      </c>
      <c r="BB61" s="14" t="str">
        <f t="shared" si="61"/>
        <v>x</v>
      </c>
      <c r="BC61" s="14" t="str">
        <f t="shared" si="62"/>
        <v>x</v>
      </c>
      <c r="BD61" s="14" t="str">
        <f t="shared" si="63"/>
        <v>x</v>
      </c>
    </row>
    <row r="62" spans="1:56" ht="15.75" thickBot="1">
      <c r="A62" s="1366"/>
      <c r="B62" s="522">
        <v>430</v>
      </c>
      <c r="C62" s="422" t="s">
        <v>265</v>
      </c>
      <c r="D62" s="370" t="s">
        <v>8</v>
      </c>
      <c r="E62" s="671">
        <v>123</v>
      </c>
      <c r="F62" s="533" t="s">
        <v>4</v>
      </c>
      <c r="G62" s="172" t="s">
        <v>28</v>
      </c>
      <c r="H62" s="171" t="s">
        <v>4</v>
      </c>
      <c r="I62" s="171" t="s">
        <v>4</v>
      </c>
      <c r="J62" s="171" t="s">
        <v>4</v>
      </c>
      <c r="K62" s="171" t="s">
        <v>4</v>
      </c>
      <c r="L62" s="665" t="s">
        <v>4</v>
      </c>
      <c r="M62" s="171" t="s">
        <v>4</v>
      </c>
      <c r="N62" s="496" t="s">
        <v>4</v>
      </c>
      <c r="O62" s="533" t="s">
        <v>4</v>
      </c>
      <c r="P62" s="171" t="s">
        <v>4</v>
      </c>
      <c r="Q62" s="171" t="s">
        <v>4</v>
      </c>
      <c r="R62" s="171" t="s">
        <v>4</v>
      </c>
      <c r="S62" s="171" t="s">
        <v>4</v>
      </c>
      <c r="T62" s="496" t="s">
        <v>4</v>
      </c>
      <c r="U62" s="533" t="s">
        <v>4</v>
      </c>
      <c r="V62" s="171" t="s">
        <v>4</v>
      </c>
      <c r="W62" s="496" t="s">
        <v>4</v>
      </c>
      <c r="X62" s="533" t="s">
        <v>4</v>
      </c>
      <c r="Y62" s="328" t="s">
        <v>28</v>
      </c>
      <c r="Z62" s="171" t="s">
        <v>4</v>
      </c>
      <c r="AA62" s="171" t="s">
        <v>4</v>
      </c>
      <c r="AB62" s="171" t="s">
        <v>4</v>
      </c>
      <c r="AC62" s="171" t="s">
        <v>4</v>
      </c>
      <c r="AD62" s="171" t="s">
        <v>4</v>
      </c>
      <c r="AE62" s="171" t="s">
        <v>4</v>
      </c>
      <c r="AF62" s="171" t="s">
        <v>4</v>
      </c>
      <c r="AG62" s="174" t="s">
        <v>1</v>
      </c>
      <c r="AH62" s="174"/>
      <c r="AI62" s="174"/>
      <c r="AK62" s="14">
        <f t="shared" si="48"/>
        <v>1</v>
      </c>
      <c r="AL62" s="14" t="str">
        <f t="shared" si="49"/>
        <v>x</v>
      </c>
      <c r="AM62" s="14" t="str">
        <f t="shared" si="50"/>
        <v>x</v>
      </c>
      <c r="AN62" s="14" t="str">
        <f t="shared" si="51"/>
        <v>x</v>
      </c>
      <c r="AO62" s="14" t="str">
        <f t="shared" si="52"/>
        <v>x</v>
      </c>
      <c r="AP62" s="14" t="str">
        <f t="shared" si="53"/>
        <v>x</v>
      </c>
      <c r="AQ62" s="14" t="str">
        <f t="shared" si="54"/>
        <v>x</v>
      </c>
      <c r="AR62" s="14" t="str">
        <f t="shared" si="55"/>
        <v>x</v>
      </c>
      <c r="AT62" s="200"/>
      <c r="AU62" s="3" t="s">
        <v>4</v>
      </c>
      <c r="AV62"/>
      <c r="AW62" s="14" t="str">
        <f t="shared" si="56"/>
        <v>x</v>
      </c>
      <c r="AX62" s="14" t="str">
        <f t="shared" si="57"/>
        <v>x</v>
      </c>
      <c r="AY62" s="14" t="str">
        <f t="shared" si="58"/>
        <v>x</v>
      </c>
      <c r="AZ62" s="14" t="str">
        <f t="shared" si="59"/>
        <v>x</v>
      </c>
      <c r="BA62" s="14" t="str">
        <f t="shared" si="60"/>
        <v>x</v>
      </c>
      <c r="BB62" s="14" t="str">
        <f t="shared" si="61"/>
        <v>x</v>
      </c>
      <c r="BC62" s="14" t="str">
        <f t="shared" si="62"/>
        <v>x</v>
      </c>
      <c r="BD62" s="14">
        <f t="shared" si="63"/>
        <v>1</v>
      </c>
    </row>
    <row r="63" spans="1:56" ht="15.75" thickBot="1">
      <c r="A63" s="1367"/>
      <c r="B63" s="523">
        <v>430</v>
      </c>
      <c r="C63" s="486" t="s">
        <v>369</v>
      </c>
      <c r="D63" s="670" t="s">
        <v>8</v>
      </c>
      <c r="E63" s="529">
        <v>123</v>
      </c>
      <c r="F63" s="536" t="s">
        <v>4</v>
      </c>
      <c r="G63" s="327" t="s">
        <v>4</v>
      </c>
      <c r="H63" s="673" t="s">
        <v>4</v>
      </c>
      <c r="I63" s="327" t="s">
        <v>4</v>
      </c>
      <c r="J63" s="327" t="s">
        <v>4</v>
      </c>
      <c r="K63" s="327" t="s">
        <v>4</v>
      </c>
      <c r="L63" s="673" t="s">
        <v>4</v>
      </c>
      <c r="M63" s="180" t="s">
        <v>4</v>
      </c>
      <c r="N63" s="497" t="s">
        <v>4</v>
      </c>
      <c r="O63" s="536" t="s">
        <v>4</v>
      </c>
      <c r="P63" s="327" t="s">
        <v>4</v>
      </c>
      <c r="Q63" s="327" t="s">
        <v>4</v>
      </c>
      <c r="R63" s="327" t="s">
        <v>4</v>
      </c>
      <c r="S63" s="327" t="s">
        <v>4</v>
      </c>
      <c r="T63" s="497" t="s">
        <v>4</v>
      </c>
      <c r="U63" s="536" t="s">
        <v>4</v>
      </c>
      <c r="V63" s="327" t="s">
        <v>4</v>
      </c>
      <c r="W63" s="497" t="s">
        <v>4</v>
      </c>
      <c r="X63" s="677" t="s">
        <v>4</v>
      </c>
      <c r="Y63" s="327" t="s">
        <v>4</v>
      </c>
      <c r="Z63" s="327" t="s">
        <v>4</v>
      </c>
      <c r="AA63" s="327" t="s">
        <v>4</v>
      </c>
      <c r="AB63" s="327" t="s">
        <v>4</v>
      </c>
      <c r="AC63" s="327" t="s">
        <v>4</v>
      </c>
      <c r="AD63" s="327" t="s">
        <v>4</v>
      </c>
      <c r="AE63" s="327" t="s">
        <v>4</v>
      </c>
      <c r="AF63" s="327" t="s">
        <v>4</v>
      </c>
      <c r="AG63" s="173" t="s">
        <v>1</v>
      </c>
      <c r="AH63" s="173"/>
      <c r="AI63" s="173"/>
      <c r="AK63" s="14">
        <f t="shared" si="48"/>
        <v>1</v>
      </c>
      <c r="AL63" s="14" t="str">
        <f t="shared" si="49"/>
        <v>x</v>
      </c>
      <c r="AM63" s="14" t="str">
        <f t="shared" si="50"/>
        <v>x</v>
      </c>
      <c r="AN63" s="14" t="str">
        <f t="shared" si="51"/>
        <v>x</v>
      </c>
      <c r="AO63" s="14" t="str">
        <f t="shared" si="52"/>
        <v>x</v>
      </c>
      <c r="AP63" s="14" t="str">
        <f t="shared" si="53"/>
        <v>x</v>
      </c>
      <c r="AQ63" s="14" t="str">
        <f t="shared" si="54"/>
        <v>x</v>
      </c>
      <c r="AR63" s="14" t="str">
        <f t="shared" si="55"/>
        <v>x</v>
      </c>
      <c r="AT63" s="200"/>
      <c r="AU63" s="4" t="s">
        <v>1</v>
      </c>
      <c r="AV63"/>
      <c r="AW63" s="14">
        <f t="shared" si="56"/>
        <v>1</v>
      </c>
      <c r="AX63" s="14" t="str">
        <f t="shared" si="57"/>
        <v>x</v>
      </c>
      <c r="AY63" s="14" t="str">
        <f t="shared" si="58"/>
        <v>x</v>
      </c>
      <c r="AZ63" s="14" t="str">
        <f t="shared" si="59"/>
        <v>x</v>
      </c>
      <c r="BA63" s="14" t="str">
        <f t="shared" si="60"/>
        <v>x</v>
      </c>
      <c r="BB63" s="14" t="str">
        <f t="shared" si="61"/>
        <v>x</v>
      </c>
      <c r="BC63" s="14" t="str">
        <f t="shared" si="62"/>
        <v>x</v>
      </c>
      <c r="BD63" s="14" t="str">
        <f t="shared" si="63"/>
        <v>x</v>
      </c>
    </row>
    <row r="64" spans="1:56" ht="15.75" thickBot="1">
      <c r="A64" s="1365" t="s">
        <v>19</v>
      </c>
      <c r="B64" s="521" t="s">
        <v>19</v>
      </c>
      <c r="C64" s="664" t="s">
        <v>264</v>
      </c>
      <c r="D64" s="524" t="s">
        <v>325</v>
      </c>
      <c r="E64" s="527">
        <v>126</v>
      </c>
      <c r="F64" s="606" t="s">
        <v>28</v>
      </c>
      <c r="G64" s="531" t="s">
        <v>28</v>
      </c>
      <c r="H64" s="328" t="s">
        <v>28</v>
      </c>
      <c r="I64" s="363" t="s">
        <v>4</v>
      </c>
      <c r="J64" s="531" t="s">
        <v>28</v>
      </c>
      <c r="K64" s="363" t="s">
        <v>4</v>
      </c>
      <c r="L64" s="531" t="s">
        <v>28</v>
      </c>
      <c r="M64" s="180" t="s">
        <v>4</v>
      </c>
      <c r="N64" s="532" t="s">
        <v>28</v>
      </c>
      <c r="O64" s="530" t="s">
        <v>4</v>
      </c>
      <c r="P64" s="531" t="s">
        <v>28</v>
      </c>
      <c r="Q64" s="363" t="s">
        <v>4</v>
      </c>
      <c r="R64" s="363" t="s">
        <v>4</v>
      </c>
      <c r="S64" s="363" t="s">
        <v>4</v>
      </c>
      <c r="T64" s="532" t="s">
        <v>28</v>
      </c>
      <c r="U64" s="543" t="s">
        <v>11</v>
      </c>
      <c r="V64" s="544" t="s">
        <v>11</v>
      </c>
      <c r="W64" s="539" t="s">
        <v>11</v>
      </c>
      <c r="X64" s="646" t="s">
        <v>4</v>
      </c>
      <c r="Y64" s="509" t="s">
        <v>4</v>
      </c>
      <c r="Z64" s="509" t="s">
        <v>4</v>
      </c>
      <c r="AA64" s="509" t="s">
        <v>4</v>
      </c>
      <c r="AB64" s="1330" t="s">
        <v>557</v>
      </c>
      <c r="AC64" s="509" t="s">
        <v>4</v>
      </c>
      <c r="AD64" s="621" t="s">
        <v>28</v>
      </c>
      <c r="AE64" s="509" t="s">
        <v>4</v>
      </c>
      <c r="AF64" s="334" t="s">
        <v>28</v>
      </c>
      <c r="AG64" s="173" t="s">
        <v>1</v>
      </c>
      <c r="AH64" s="173"/>
      <c r="AI64" s="173"/>
      <c r="AK64" s="14">
        <f t="shared" si="48"/>
        <v>1</v>
      </c>
      <c r="AL64" s="14" t="str">
        <f t="shared" si="49"/>
        <v>x</v>
      </c>
      <c r="AM64" s="14" t="str">
        <f t="shared" si="50"/>
        <v>x</v>
      </c>
      <c r="AN64" s="14" t="str">
        <f t="shared" si="51"/>
        <v>x</v>
      </c>
      <c r="AO64" s="14" t="str">
        <f t="shared" si="52"/>
        <v>x</v>
      </c>
      <c r="AP64" s="14" t="str">
        <f t="shared" si="53"/>
        <v>x</v>
      </c>
      <c r="AQ64" s="14" t="str">
        <f t="shared" si="54"/>
        <v>x</v>
      </c>
      <c r="AR64" s="14" t="str">
        <f t="shared" si="55"/>
        <v>x</v>
      </c>
      <c r="AT64" s="200"/>
      <c r="AU64" s="4" t="s">
        <v>1</v>
      </c>
      <c r="AV64"/>
      <c r="AW64" s="14">
        <f t="shared" si="56"/>
        <v>1</v>
      </c>
      <c r="AX64" s="14" t="str">
        <f t="shared" si="57"/>
        <v>x</v>
      </c>
      <c r="AY64" s="14" t="str">
        <f t="shared" si="58"/>
        <v>x</v>
      </c>
      <c r="AZ64" s="14" t="str">
        <f t="shared" si="59"/>
        <v>x</v>
      </c>
      <c r="BA64" s="14" t="str">
        <f t="shared" si="60"/>
        <v>x</v>
      </c>
      <c r="BB64" s="14" t="str">
        <f t="shared" si="61"/>
        <v>x</v>
      </c>
      <c r="BC64" s="14" t="str">
        <f t="shared" si="62"/>
        <v>x</v>
      </c>
      <c r="BD64" s="14" t="str">
        <f t="shared" si="63"/>
        <v>x</v>
      </c>
    </row>
    <row r="65" spans="1:56" ht="15.75" thickBot="1">
      <c r="A65" s="1367"/>
      <c r="B65" s="523" t="s">
        <v>19</v>
      </c>
      <c r="C65" s="553" t="s">
        <v>260</v>
      </c>
      <c r="D65" s="526" t="s">
        <v>325</v>
      </c>
      <c r="E65" s="529">
        <v>127</v>
      </c>
      <c r="F65" s="685" t="s">
        <v>28</v>
      </c>
      <c r="G65" s="328" t="s">
        <v>28</v>
      </c>
      <c r="H65" s="327" t="s">
        <v>4</v>
      </c>
      <c r="I65" s="328" t="s">
        <v>28</v>
      </c>
      <c r="J65" s="328" t="s">
        <v>28</v>
      </c>
      <c r="K65" s="328" t="s">
        <v>28</v>
      </c>
      <c r="L65" s="673" t="s">
        <v>4</v>
      </c>
      <c r="M65" s="180" t="s">
        <v>4</v>
      </c>
      <c r="N65" s="497" t="s">
        <v>4</v>
      </c>
      <c r="O65" s="876" t="s">
        <v>4</v>
      </c>
      <c r="P65" s="405" t="s">
        <v>4</v>
      </c>
      <c r="Q65" s="405" t="s">
        <v>4</v>
      </c>
      <c r="R65" s="330" t="s">
        <v>28</v>
      </c>
      <c r="S65" s="1311" t="s">
        <v>1146</v>
      </c>
      <c r="T65" s="579" t="s">
        <v>4</v>
      </c>
      <c r="U65" s="548" t="s">
        <v>11</v>
      </c>
      <c r="V65" s="350" t="s">
        <v>11</v>
      </c>
      <c r="W65" s="674" t="s">
        <v>11</v>
      </c>
      <c r="X65" s="610" t="s">
        <v>28</v>
      </c>
      <c r="Y65" s="327" t="s">
        <v>4</v>
      </c>
      <c r="Z65" s="327" t="s">
        <v>4</v>
      </c>
      <c r="AA65" s="327" t="s">
        <v>4</v>
      </c>
      <c r="AB65" s="327" t="s">
        <v>4</v>
      </c>
      <c r="AC65" s="327" t="s">
        <v>4</v>
      </c>
      <c r="AD65" s="334" t="s">
        <v>28</v>
      </c>
      <c r="AE65" s="327" t="s">
        <v>4</v>
      </c>
      <c r="AF65" s="327" t="s">
        <v>4</v>
      </c>
      <c r="AG65" s="173" t="s">
        <v>1</v>
      </c>
      <c r="AH65" s="173"/>
      <c r="AI65" s="173"/>
      <c r="AK65" s="14">
        <f t="shared" si="48"/>
        <v>1</v>
      </c>
      <c r="AL65" s="14" t="str">
        <f t="shared" si="49"/>
        <v>x</v>
      </c>
      <c r="AM65" s="14" t="str">
        <f t="shared" si="50"/>
        <v>x</v>
      </c>
      <c r="AN65" s="14" t="str">
        <f t="shared" si="51"/>
        <v>x</v>
      </c>
      <c r="AO65" s="14" t="str">
        <f t="shared" si="52"/>
        <v>x</v>
      </c>
      <c r="AP65" s="14" t="str">
        <f t="shared" si="53"/>
        <v>x</v>
      </c>
      <c r="AQ65" s="14" t="str">
        <f t="shared" si="54"/>
        <v>x</v>
      </c>
      <c r="AR65" s="14" t="str">
        <f t="shared" si="55"/>
        <v>x</v>
      </c>
      <c r="AT65" s="200"/>
      <c r="AU65" s="4" t="s">
        <v>1</v>
      </c>
      <c r="AV65"/>
      <c r="AW65" s="14">
        <f t="shared" si="56"/>
        <v>1</v>
      </c>
      <c r="AX65" s="14" t="str">
        <f t="shared" si="57"/>
        <v>x</v>
      </c>
      <c r="AY65" s="14" t="str">
        <f t="shared" si="58"/>
        <v>x</v>
      </c>
      <c r="AZ65" s="14" t="str">
        <f t="shared" si="59"/>
        <v>x</v>
      </c>
      <c r="BA65" s="14" t="str">
        <f t="shared" si="60"/>
        <v>x</v>
      </c>
      <c r="BB65" s="14" t="str">
        <f t="shared" si="61"/>
        <v>x</v>
      </c>
      <c r="BC65" s="14" t="str">
        <f t="shared" si="62"/>
        <v>x</v>
      </c>
      <c r="BD65" s="14" t="str">
        <f t="shared" si="63"/>
        <v>x</v>
      </c>
    </row>
    <row r="66" spans="1:56" ht="15.75" thickBot="1">
      <c r="A66" s="1365">
        <v>432</v>
      </c>
      <c r="B66" s="521">
        <v>432</v>
      </c>
      <c r="C66" s="419" t="s">
        <v>264</v>
      </c>
      <c r="D66" s="524" t="s">
        <v>325</v>
      </c>
      <c r="E66" s="556">
        <v>126</v>
      </c>
      <c r="F66" s="530" t="s">
        <v>4</v>
      </c>
      <c r="G66" s="531" t="s">
        <v>28</v>
      </c>
      <c r="H66" s="343" t="s">
        <v>10</v>
      </c>
      <c r="I66" s="363" t="s">
        <v>4</v>
      </c>
      <c r="J66" s="531" t="s">
        <v>28</v>
      </c>
      <c r="K66" s="531" t="s">
        <v>28</v>
      </c>
      <c r="L66" s="531" t="s">
        <v>28</v>
      </c>
      <c r="M66" s="171" t="s">
        <v>4</v>
      </c>
      <c r="N66" s="532" t="s">
        <v>28</v>
      </c>
      <c r="O66" s="606" t="s">
        <v>28</v>
      </c>
      <c r="P66" s="531" t="s">
        <v>28</v>
      </c>
      <c r="Q66" s="363" t="s">
        <v>4</v>
      </c>
      <c r="R66" s="531" t="s">
        <v>28</v>
      </c>
      <c r="S66" s="363" t="s">
        <v>4</v>
      </c>
      <c r="T66" s="532" t="s">
        <v>28</v>
      </c>
      <c r="U66" s="543" t="s">
        <v>11</v>
      </c>
      <c r="V66" s="544" t="s">
        <v>11</v>
      </c>
      <c r="W66" s="539" t="s">
        <v>11</v>
      </c>
      <c r="X66" s="606" t="s">
        <v>28</v>
      </c>
      <c r="Y66" s="531" t="s">
        <v>28</v>
      </c>
      <c r="Z66" s="363" t="s">
        <v>4</v>
      </c>
      <c r="AA66" s="363" t="s">
        <v>4</v>
      </c>
      <c r="AB66" s="1330" t="s">
        <v>649</v>
      </c>
      <c r="AC66" s="531" t="s">
        <v>28</v>
      </c>
      <c r="AD66" s="531" t="s">
        <v>28</v>
      </c>
      <c r="AE66" s="531" t="s">
        <v>28</v>
      </c>
      <c r="AF66" s="334" t="s">
        <v>28</v>
      </c>
      <c r="AG66" s="173" t="s">
        <v>1</v>
      </c>
      <c r="AH66" s="173"/>
      <c r="AI66" s="173"/>
      <c r="AK66" s="14">
        <f t="shared" si="48"/>
        <v>1</v>
      </c>
      <c r="AL66" s="14" t="str">
        <f t="shared" si="49"/>
        <v>x</v>
      </c>
      <c r="AM66" s="14" t="str">
        <f t="shared" si="50"/>
        <v>x</v>
      </c>
      <c r="AN66" s="14" t="str">
        <f t="shared" si="51"/>
        <v>x</v>
      </c>
      <c r="AO66" s="14" t="str">
        <f t="shared" si="52"/>
        <v>x</v>
      </c>
      <c r="AP66" s="14" t="str">
        <f t="shared" si="53"/>
        <v>x</v>
      </c>
      <c r="AQ66" s="14" t="str">
        <f t="shared" si="54"/>
        <v>x</v>
      </c>
      <c r="AR66" s="14" t="str">
        <f t="shared" si="55"/>
        <v>x</v>
      </c>
      <c r="AT66" s="200"/>
      <c r="AU66" s="3" t="s">
        <v>4</v>
      </c>
      <c r="AV66"/>
      <c r="AW66" s="14" t="str">
        <f t="shared" si="56"/>
        <v>x</v>
      </c>
      <c r="AX66" s="14" t="str">
        <f t="shared" si="57"/>
        <v>x</v>
      </c>
      <c r="AY66" s="14" t="str">
        <f t="shared" si="58"/>
        <v>x</v>
      </c>
      <c r="AZ66" s="14" t="str">
        <f t="shared" si="59"/>
        <v>x</v>
      </c>
      <c r="BA66" s="14" t="str">
        <f t="shared" si="60"/>
        <v>x</v>
      </c>
      <c r="BB66" s="14" t="str">
        <f t="shared" si="61"/>
        <v>x</v>
      </c>
      <c r="BC66" s="21" t="str">
        <f t="shared" si="62"/>
        <v>x</v>
      </c>
      <c r="BD66" s="14">
        <f t="shared" si="63"/>
        <v>1</v>
      </c>
    </row>
    <row r="67" spans="1:56" ht="15.75" thickBot="1">
      <c r="A67" s="1367"/>
      <c r="B67" s="549">
        <v>432</v>
      </c>
      <c r="C67" s="486" t="s">
        <v>260</v>
      </c>
      <c r="D67" s="526" t="s">
        <v>325</v>
      </c>
      <c r="E67" s="559">
        <v>127</v>
      </c>
      <c r="F67" s="641" t="s">
        <v>28</v>
      </c>
      <c r="G67" s="877" t="s">
        <v>28</v>
      </c>
      <c r="H67" s="648" t="s">
        <v>4</v>
      </c>
      <c r="I67" s="330" t="s">
        <v>28</v>
      </c>
      <c r="J67" s="685" t="s">
        <v>28</v>
      </c>
      <c r="K67" s="1240" t="s">
        <v>649</v>
      </c>
      <c r="L67" s="875" t="s">
        <v>4</v>
      </c>
      <c r="M67" s="180" t="s">
        <v>4</v>
      </c>
      <c r="N67" s="579" t="s">
        <v>4</v>
      </c>
      <c r="O67" s="639" t="s">
        <v>4</v>
      </c>
      <c r="P67" s="328" t="s">
        <v>28</v>
      </c>
      <c r="Q67" s="327" t="s">
        <v>4</v>
      </c>
      <c r="R67" s="328" t="s">
        <v>28</v>
      </c>
      <c r="S67" s="327" t="s">
        <v>4</v>
      </c>
      <c r="T67" s="611" t="s">
        <v>28</v>
      </c>
      <c r="U67" s="587" t="s">
        <v>11</v>
      </c>
      <c r="V67" s="331" t="s">
        <v>11</v>
      </c>
      <c r="W67" s="586" t="s">
        <v>11</v>
      </c>
      <c r="X67" s="641" t="s">
        <v>28</v>
      </c>
      <c r="Y67" s="405" t="s">
        <v>4</v>
      </c>
      <c r="Z67" s="405" t="s">
        <v>4</v>
      </c>
      <c r="AA67" s="685" t="s">
        <v>28</v>
      </c>
      <c r="AB67" s="405" t="s">
        <v>4</v>
      </c>
      <c r="AC67" s="405" t="s">
        <v>4</v>
      </c>
      <c r="AD67" s="330" t="s">
        <v>28</v>
      </c>
      <c r="AE67" s="531" t="s">
        <v>28</v>
      </c>
      <c r="AF67" s="405" t="s">
        <v>4</v>
      </c>
      <c r="AG67" s="173" t="s">
        <v>1</v>
      </c>
      <c r="AH67" s="173"/>
      <c r="AI67" s="173"/>
      <c r="AK67" s="14">
        <f t="shared" si="48"/>
        <v>1</v>
      </c>
      <c r="AL67" s="14" t="str">
        <f t="shared" si="49"/>
        <v>x</v>
      </c>
      <c r="AM67" s="14" t="str">
        <f t="shared" si="50"/>
        <v>x</v>
      </c>
      <c r="AN67" s="14" t="str">
        <f t="shared" si="51"/>
        <v>x</v>
      </c>
      <c r="AO67" s="14" t="str">
        <f t="shared" si="52"/>
        <v>x</v>
      </c>
      <c r="AP67" s="14" t="str">
        <f t="shared" si="53"/>
        <v>x</v>
      </c>
      <c r="AQ67" s="14" t="str">
        <f t="shared" si="54"/>
        <v>x</v>
      </c>
      <c r="AR67" s="14" t="str">
        <f t="shared" si="55"/>
        <v>x</v>
      </c>
      <c r="AT67" s="200"/>
      <c r="AU67" s="4" t="s">
        <v>1</v>
      </c>
      <c r="AV67"/>
      <c r="AW67" s="14">
        <f t="shared" si="56"/>
        <v>1</v>
      </c>
      <c r="AX67" s="14" t="str">
        <f t="shared" si="57"/>
        <v>x</v>
      </c>
      <c r="AY67" s="14" t="str">
        <f t="shared" si="58"/>
        <v>x</v>
      </c>
      <c r="AZ67" s="14" t="str">
        <f t="shared" si="59"/>
        <v>x</v>
      </c>
      <c r="BA67" s="14" t="str">
        <f t="shared" si="60"/>
        <v>x</v>
      </c>
      <c r="BB67" s="14" t="str">
        <f t="shared" si="61"/>
        <v>x</v>
      </c>
      <c r="BC67" s="14" t="str">
        <f t="shared" si="62"/>
        <v>x</v>
      </c>
      <c r="BD67" s="14" t="str">
        <f t="shared" si="63"/>
        <v>x</v>
      </c>
    </row>
    <row r="68" spans="1:56">
      <c r="A68" s="1371" t="s">
        <v>684</v>
      </c>
      <c r="B68" s="878" t="s">
        <v>684</v>
      </c>
      <c r="C68" s="879" t="s">
        <v>681</v>
      </c>
      <c r="D68" s="882"/>
      <c r="E68" s="883"/>
      <c r="F68" s="777" t="s">
        <v>11</v>
      </c>
      <c r="G68" s="785" t="s">
        <v>11</v>
      </c>
      <c r="H68" s="785" t="s">
        <v>11</v>
      </c>
      <c r="I68" s="785" t="s">
        <v>11</v>
      </c>
      <c r="J68" s="785" t="s">
        <v>11</v>
      </c>
      <c r="K68" s="785" t="s">
        <v>11</v>
      </c>
      <c r="L68" s="785" t="s">
        <v>11</v>
      </c>
      <c r="M68" s="180" t="s">
        <v>4</v>
      </c>
      <c r="N68" s="786" t="s">
        <v>11</v>
      </c>
      <c r="O68" s="777" t="s">
        <v>11</v>
      </c>
      <c r="P68" s="785" t="s">
        <v>11</v>
      </c>
      <c r="Q68" s="785" t="s">
        <v>11</v>
      </c>
      <c r="R68" s="785" t="s">
        <v>11</v>
      </c>
      <c r="S68" s="785" t="s">
        <v>11</v>
      </c>
      <c r="T68" s="786" t="s">
        <v>11</v>
      </c>
      <c r="U68" s="777" t="s">
        <v>11</v>
      </c>
      <c r="V68" s="785" t="s">
        <v>11</v>
      </c>
      <c r="W68" s="786" t="s">
        <v>11</v>
      </c>
      <c r="X68" s="777" t="s">
        <v>11</v>
      </c>
      <c r="Y68" s="785" t="s">
        <v>11</v>
      </c>
      <c r="Z68" s="785" t="s">
        <v>11</v>
      </c>
      <c r="AA68" s="785" t="s">
        <v>11</v>
      </c>
      <c r="AB68" s="785" t="s">
        <v>11</v>
      </c>
      <c r="AC68" s="785" t="s">
        <v>11</v>
      </c>
      <c r="AD68" s="785" t="s">
        <v>11</v>
      </c>
      <c r="AE68" s="785" t="s">
        <v>11</v>
      </c>
      <c r="AF68" s="786" t="s">
        <v>11</v>
      </c>
      <c r="AG68" s="174" t="s">
        <v>1</v>
      </c>
      <c r="AH68" s="174"/>
      <c r="AI68" s="174"/>
      <c r="AK68" s="14">
        <f t="shared" si="48"/>
        <v>1</v>
      </c>
      <c r="AL68" s="14" t="str">
        <f t="shared" si="49"/>
        <v>x</v>
      </c>
      <c r="AM68" s="14" t="str">
        <f t="shared" si="50"/>
        <v>x</v>
      </c>
      <c r="AN68" s="14" t="str">
        <f t="shared" si="51"/>
        <v>x</v>
      </c>
      <c r="AO68" s="14" t="str">
        <f t="shared" si="52"/>
        <v>x</v>
      </c>
      <c r="AP68" s="14" t="str">
        <f t="shared" si="53"/>
        <v>x</v>
      </c>
      <c r="AQ68" s="14" t="str">
        <f t="shared" si="54"/>
        <v>x</v>
      </c>
      <c r="AR68" s="14" t="str">
        <f t="shared" si="55"/>
        <v>x</v>
      </c>
      <c r="AT68" s="200"/>
      <c r="AU68" s="3" t="s">
        <v>4</v>
      </c>
      <c r="AV68"/>
      <c r="AW68" s="14" t="str">
        <f t="shared" si="56"/>
        <v>x</v>
      </c>
      <c r="AX68" s="14" t="str">
        <f t="shared" si="57"/>
        <v>x</v>
      </c>
      <c r="AY68" s="14" t="str">
        <f t="shared" si="58"/>
        <v>x</v>
      </c>
      <c r="AZ68" s="14" t="str">
        <f t="shared" si="59"/>
        <v>x</v>
      </c>
      <c r="BA68" s="14" t="str">
        <f t="shared" si="60"/>
        <v>x</v>
      </c>
      <c r="BB68" s="14" t="str">
        <f t="shared" si="61"/>
        <v>x</v>
      </c>
      <c r="BC68" s="14" t="str">
        <f t="shared" si="62"/>
        <v>x</v>
      </c>
      <c r="BD68" s="14">
        <f t="shared" si="63"/>
        <v>1</v>
      </c>
    </row>
    <row r="69" spans="1:56" ht="15.75" thickBot="1">
      <c r="A69" s="1372"/>
      <c r="B69" s="880" t="s">
        <v>684</v>
      </c>
      <c r="C69" s="881" t="s">
        <v>685</v>
      </c>
      <c r="D69" s="884"/>
      <c r="E69" s="885"/>
      <c r="F69" s="789" t="s">
        <v>11</v>
      </c>
      <c r="G69" s="790" t="s">
        <v>11</v>
      </c>
      <c r="H69" s="790" t="s">
        <v>11</v>
      </c>
      <c r="I69" s="790" t="s">
        <v>11</v>
      </c>
      <c r="J69" s="790" t="s">
        <v>11</v>
      </c>
      <c r="K69" s="790" t="s">
        <v>11</v>
      </c>
      <c r="L69" s="790" t="s">
        <v>11</v>
      </c>
      <c r="M69" s="180" t="s">
        <v>4</v>
      </c>
      <c r="N69" s="791" t="s">
        <v>11</v>
      </c>
      <c r="O69" s="789" t="s">
        <v>11</v>
      </c>
      <c r="P69" s="790" t="s">
        <v>11</v>
      </c>
      <c r="Q69" s="790" t="s">
        <v>11</v>
      </c>
      <c r="R69" s="790" t="s">
        <v>11</v>
      </c>
      <c r="S69" s="790" t="s">
        <v>11</v>
      </c>
      <c r="T69" s="791" t="s">
        <v>11</v>
      </c>
      <c r="U69" s="789" t="s">
        <v>11</v>
      </c>
      <c r="V69" s="790" t="s">
        <v>11</v>
      </c>
      <c r="W69" s="791" t="s">
        <v>11</v>
      </c>
      <c r="X69" s="789" t="s">
        <v>11</v>
      </c>
      <c r="Y69" s="790" t="s">
        <v>11</v>
      </c>
      <c r="Z69" s="790" t="s">
        <v>11</v>
      </c>
      <c r="AA69" s="790" t="s">
        <v>11</v>
      </c>
      <c r="AB69" s="790" t="s">
        <v>11</v>
      </c>
      <c r="AC69" s="790" t="s">
        <v>11</v>
      </c>
      <c r="AD69" s="790" t="s">
        <v>11</v>
      </c>
      <c r="AE69" s="790" t="s">
        <v>11</v>
      </c>
      <c r="AF69" s="791" t="s">
        <v>11</v>
      </c>
      <c r="AG69" s="174" t="s">
        <v>1</v>
      </c>
      <c r="AH69" s="174"/>
      <c r="AI69" s="174"/>
      <c r="AK69" s="14">
        <f t="shared" si="48"/>
        <v>1</v>
      </c>
      <c r="AL69" s="14" t="str">
        <f t="shared" si="49"/>
        <v>x</v>
      </c>
      <c r="AM69" s="14" t="str">
        <f t="shared" si="50"/>
        <v>x</v>
      </c>
      <c r="AN69" s="14" t="str">
        <f t="shared" si="51"/>
        <v>x</v>
      </c>
      <c r="AO69" s="14" t="str">
        <f t="shared" si="52"/>
        <v>x</v>
      </c>
      <c r="AP69" s="14" t="str">
        <f t="shared" si="53"/>
        <v>x</v>
      </c>
      <c r="AQ69" s="14" t="str">
        <f t="shared" si="54"/>
        <v>x</v>
      </c>
      <c r="AR69" s="14" t="str">
        <f t="shared" si="55"/>
        <v>x</v>
      </c>
      <c r="AT69" s="200"/>
      <c r="AU69" s="3" t="s">
        <v>4</v>
      </c>
      <c r="AV69"/>
      <c r="AW69" s="14" t="str">
        <f t="shared" si="56"/>
        <v>x</v>
      </c>
      <c r="AX69" s="14" t="str">
        <f t="shared" si="57"/>
        <v>x</v>
      </c>
      <c r="AY69" s="14" t="str">
        <f t="shared" si="58"/>
        <v>x</v>
      </c>
      <c r="AZ69" s="14" t="str">
        <f t="shared" si="59"/>
        <v>x</v>
      </c>
      <c r="BA69" s="14" t="str">
        <f t="shared" si="60"/>
        <v>x</v>
      </c>
      <c r="BB69" s="14" t="str">
        <f t="shared" si="61"/>
        <v>x</v>
      </c>
      <c r="BC69" s="14" t="str">
        <f t="shared" si="62"/>
        <v>x</v>
      </c>
      <c r="BD69" s="14">
        <f t="shared" si="63"/>
        <v>1</v>
      </c>
    </row>
    <row r="70" spans="1:56">
      <c r="A70" s="1373" t="s">
        <v>472</v>
      </c>
      <c r="B70" s="668" t="s">
        <v>472</v>
      </c>
      <c r="C70" s="418" t="s">
        <v>264</v>
      </c>
      <c r="D70" s="524" t="s">
        <v>325</v>
      </c>
      <c r="E70" s="527">
        <v>126</v>
      </c>
      <c r="F70" s="584" t="s">
        <v>4</v>
      </c>
      <c r="G70" s="324" t="s">
        <v>28</v>
      </c>
      <c r="H70" s="407" t="s">
        <v>4</v>
      </c>
      <c r="I70" s="407" t="s">
        <v>4</v>
      </c>
      <c r="J70" s="886" t="s">
        <v>4</v>
      </c>
      <c r="K70" s="407" t="s">
        <v>4</v>
      </c>
      <c r="L70" s="324" t="s">
        <v>28</v>
      </c>
      <c r="M70" s="171" t="s">
        <v>4</v>
      </c>
      <c r="N70" s="585" t="s">
        <v>4</v>
      </c>
      <c r="O70" s="530" t="s">
        <v>4</v>
      </c>
      <c r="P70" s="544" t="s">
        <v>11</v>
      </c>
      <c r="Q70" s="363" t="s">
        <v>4</v>
      </c>
      <c r="R70" s="363" t="s">
        <v>4</v>
      </c>
      <c r="S70" s="363" t="s">
        <v>4</v>
      </c>
      <c r="T70" s="539" t="s">
        <v>11</v>
      </c>
      <c r="U70" s="543" t="s">
        <v>11</v>
      </c>
      <c r="V70" s="889" t="s">
        <v>11</v>
      </c>
      <c r="W70" s="688" t="s">
        <v>11</v>
      </c>
      <c r="X70" s="530" t="s">
        <v>4</v>
      </c>
      <c r="Y70" s="531" t="s">
        <v>28</v>
      </c>
      <c r="Z70" s="363" t="s">
        <v>4</v>
      </c>
      <c r="AA70" s="531" t="s">
        <v>28</v>
      </c>
      <c r="AB70" s="560" t="s">
        <v>10</v>
      </c>
      <c r="AC70" s="363" t="s">
        <v>4</v>
      </c>
      <c r="AD70" s="531" t="s">
        <v>28</v>
      </c>
      <c r="AE70" s="363" t="s">
        <v>4</v>
      </c>
      <c r="AF70" s="495" t="s">
        <v>4</v>
      </c>
      <c r="AG70" s="174" t="s">
        <v>1</v>
      </c>
      <c r="AH70" s="174"/>
      <c r="AI70" s="174"/>
      <c r="AK70" s="14">
        <f t="shared" si="48"/>
        <v>1</v>
      </c>
      <c r="AL70" s="14" t="str">
        <f t="shared" si="49"/>
        <v>x</v>
      </c>
      <c r="AM70" s="14" t="str">
        <f t="shared" si="50"/>
        <v>x</v>
      </c>
      <c r="AN70" s="14" t="str">
        <f t="shared" si="51"/>
        <v>x</v>
      </c>
      <c r="AO70" s="14" t="str">
        <f t="shared" si="52"/>
        <v>x</v>
      </c>
      <c r="AP70" s="14" t="str">
        <f t="shared" si="53"/>
        <v>x</v>
      </c>
      <c r="AQ70" s="14" t="str">
        <f t="shared" si="54"/>
        <v>x</v>
      </c>
      <c r="AR70" s="14" t="str">
        <f t="shared" si="55"/>
        <v>x</v>
      </c>
      <c r="AT70" s="200"/>
      <c r="AU70" s="3" t="s">
        <v>4</v>
      </c>
      <c r="AV70"/>
      <c r="AW70" s="14" t="str">
        <f t="shared" si="56"/>
        <v>x</v>
      </c>
      <c r="AX70" s="14" t="str">
        <f t="shared" si="57"/>
        <v>x</v>
      </c>
      <c r="AY70" s="14" t="str">
        <f t="shared" si="58"/>
        <v>x</v>
      </c>
      <c r="AZ70" s="14" t="str">
        <f t="shared" si="59"/>
        <v>x</v>
      </c>
      <c r="BA70" s="14" t="str">
        <f t="shared" si="60"/>
        <v>x</v>
      </c>
      <c r="BB70" s="14" t="str">
        <f t="shared" si="61"/>
        <v>x</v>
      </c>
      <c r="BC70" s="14" t="str">
        <f t="shared" si="62"/>
        <v>x</v>
      </c>
      <c r="BD70" s="14">
        <f t="shared" si="63"/>
        <v>1</v>
      </c>
    </row>
    <row r="71" spans="1:56" ht="15.75" thickBot="1">
      <c r="A71" s="1379"/>
      <c r="B71" s="669" t="s">
        <v>472</v>
      </c>
      <c r="C71" s="486" t="s">
        <v>260</v>
      </c>
      <c r="D71" s="526" t="s">
        <v>325</v>
      </c>
      <c r="E71" s="888">
        <v>201</v>
      </c>
      <c r="F71" s="887" t="s">
        <v>10</v>
      </c>
      <c r="G71" s="834" t="s">
        <v>10</v>
      </c>
      <c r="H71" s="343" t="s">
        <v>10</v>
      </c>
      <c r="I71" s="330" t="s">
        <v>28</v>
      </c>
      <c r="J71" s="330" t="s">
        <v>28</v>
      </c>
      <c r="K71" s="405" t="s">
        <v>4</v>
      </c>
      <c r="L71" s="673" t="s">
        <v>4</v>
      </c>
      <c r="M71" s="180" t="s">
        <v>4</v>
      </c>
      <c r="N71" s="579" t="s">
        <v>4</v>
      </c>
      <c r="O71" s="639" t="s">
        <v>4</v>
      </c>
      <c r="P71" s="673" t="s">
        <v>4</v>
      </c>
      <c r="Q71" s="507" t="s">
        <v>4</v>
      </c>
      <c r="R71" s="507" t="s">
        <v>4</v>
      </c>
      <c r="S71" s="327" t="s">
        <v>4</v>
      </c>
      <c r="T71" s="755" t="s">
        <v>4</v>
      </c>
      <c r="U71" s="548" t="s">
        <v>11</v>
      </c>
      <c r="V71" s="597" t="s">
        <v>11</v>
      </c>
      <c r="W71" s="890" t="s">
        <v>11</v>
      </c>
      <c r="X71" s="536" t="s">
        <v>4</v>
      </c>
      <c r="Y71" s="327" t="s">
        <v>4</v>
      </c>
      <c r="Z71" s="344" t="s">
        <v>28</v>
      </c>
      <c r="AA71" s="327" t="s">
        <v>4</v>
      </c>
      <c r="AB71" s="327" t="s">
        <v>4</v>
      </c>
      <c r="AC71" s="333" t="s">
        <v>11</v>
      </c>
      <c r="AD71" s="344" t="s">
        <v>28</v>
      </c>
      <c r="AE71" s="327" t="s">
        <v>4</v>
      </c>
      <c r="AF71" s="497" t="s">
        <v>4</v>
      </c>
      <c r="AG71" s="174" t="s">
        <v>1</v>
      </c>
      <c r="AH71" s="174"/>
      <c r="AI71" s="174"/>
      <c r="AK71" s="14">
        <f t="shared" si="48"/>
        <v>1</v>
      </c>
      <c r="AL71" s="14" t="str">
        <f t="shared" si="49"/>
        <v>x</v>
      </c>
      <c r="AM71" s="14" t="str">
        <f t="shared" si="50"/>
        <v>x</v>
      </c>
      <c r="AN71" s="14" t="str">
        <f t="shared" si="51"/>
        <v>x</v>
      </c>
      <c r="AO71" s="14" t="str">
        <f t="shared" si="52"/>
        <v>x</v>
      </c>
      <c r="AP71" s="14" t="str">
        <f t="shared" si="53"/>
        <v>x</v>
      </c>
      <c r="AQ71" s="14" t="str">
        <f t="shared" si="54"/>
        <v>x</v>
      </c>
      <c r="AR71" s="14" t="str">
        <f t="shared" si="55"/>
        <v>x</v>
      </c>
      <c r="AT71" s="200"/>
      <c r="AU71" s="3" t="s">
        <v>4</v>
      </c>
      <c r="AV71"/>
      <c r="AW71" s="14" t="str">
        <f t="shared" si="56"/>
        <v>x</v>
      </c>
      <c r="AX71" s="14" t="str">
        <f t="shared" si="57"/>
        <v>x</v>
      </c>
      <c r="AY71" s="14" t="str">
        <f t="shared" si="58"/>
        <v>x</v>
      </c>
      <c r="AZ71" s="14" t="str">
        <f t="shared" si="59"/>
        <v>x</v>
      </c>
      <c r="BA71" s="14" t="str">
        <f t="shared" si="60"/>
        <v>x</v>
      </c>
      <c r="BB71" s="14" t="str">
        <f t="shared" si="61"/>
        <v>x</v>
      </c>
      <c r="BC71" s="14" t="str">
        <f t="shared" si="62"/>
        <v>x</v>
      </c>
      <c r="BD71" s="14">
        <f t="shared" si="63"/>
        <v>1</v>
      </c>
    </row>
    <row r="72" spans="1:56">
      <c r="A72" s="1365">
        <v>434</v>
      </c>
      <c r="B72" s="521">
        <v>434</v>
      </c>
      <c r="C72" s="485" t="s">
        <v>270</v>
      </c>
      <c r="D72" s="661" t="s">
        <v>325</v>
      </c>
      <c r="E72" s="527">
        <v>129</v>
      </c>
      <c r="F72" s="835" t="s">
        <v>4</v>
      </c>
      <c r="G72" s="806" t="s">
        <v>4</v>
      </c>
      <c r="H72" s="807" t="s">
        <v>28</v>
      </c>
      <c r="I72" s="806" t="s">
        <v>4</v>
      </c>
      <c r="J72" s="806" t="s">
        <v>4</v>
      </c>
      <c r="K72" s="806" t="s">
        <v>4</v>
      </c>
      <c r="L72" s="806" t="s">
        <v>4</v>
      </c>
      <c r="M72" s="180" t="s">
        <v>4</v>
      </c>
      <c r="N72" s="819" t="s">
        <v>4</v>
      </c>
      <c r="O72" s="841" t="s">
        <v>567</v>
      </c>
      <c r="P72" s="818" t="s">
        <v>11</v>
      </c>
      <c r="Q72" s="806" t="s">
        <v>4</v>
      </c>
      <c r="R72" s="807" t="s">
        <v>28</v>
      </c>
      <c r="S72" s="806" t="s">
        <v>4</v>
      </c>
      <c r="T72" s="842" t="s">
        <v>11</v>
      </c>
      <c r="U72" s="543" t="s">
        <v>11</v>
      </c>
      <c r="V72" s="544" t="s">
        <v>11</v>
      </c>
      <c r="W72" s="539" t="s">
        <v>11</v>
      </c>
      <c r="X72" s="530" t="s">
        <v>4</v>
      </c>
      <c r="Y72" s="363" t="s">
        <v>4</v>
      </c>
      <c r="Z72" s="363" t="s">
        <v>4</v>
      </c>
      <c r="AA72" s="363" t="s">
        <v>4</v>
      </c>
      <c r="AB72" s="363" t="s">
        <v>4</v>
      </c>
      <c r="AC72" s="363" t="s">
        <v>4</v>
      </c>
      <c r="AD72" s="363" t="s">
        <v>4</v>
      </c>
      <c r="AE72" s="363" t="s">
        <v>4</v>
      </c>
      <c r="AF72" s="495" t="s">
        <v>4</v>
      </c>
      <c r="AG72" s="174" t="s">
        <v>1</v>
      </c>
      <c r="AH72" s="174"/>
      <c r="AI72" s="174"/>
      <c r="AK72" s="14">
        <f t="shared" si="48"/>
        <v>1</v>
      </c>
      <c r="AL72" s="14" t="str">
        <f t="shared" si="49"/>
        <v>x</v>
      </c>
      <c r="AM72" s="14" t="str">
        <f t="shared" si="50"/>
        <v>x</v>
      </c>
      <c r="AN72" s="14" t="str">
        <f t="shared" si="51"/>
        <v>x</v>
      </c>
      <c r="AO72" s="14" t="str">
        <f t="shared" si="52"/>
        <v>x</v>
      </c>
      <c r="AP72" s="14" t="str">
        <f t="shared" si="53"/>
        <v>x</v>
      </c>
      <c r="AQ72" s="14" t="str">
        <f t="shared" si="54"/>
        <v>x</v>
      </c>
      <c r="AR72" s="14" t="str">
        <f t="shared" si="55"/>
        <v>x</v>
      </c>
      <c r="AT72" s="200"/>
      <c r="AU72" s="3" t="s">
        <v>4</v>
      </c>
      <c r="AV72"/>
      <c r="AW72" s="14" t="str">
        <f t="shared" si="56"/>
        <v>x</v>
      </c>
      <c r="AX72" s="14" t="str">
        <f t="shared" si="57"/>
        <v>x</v>
      </c>
      <c r="AY72" s="14" t="str">
        <f t="shared" si="58"/>
        <v>x</v>
      </c>
      <c r="AZ72" s="14" t="str">
        <f t="shared" si="59"/>
        <v>x</v>
      </c>
      <c r="BA72" s="14" t="str">
        <f t="shared" si="60"/>
        <v>x</v>
      </c>
      <c r="BB72" s="14" t="str">
        <f t="shared" si="61"/>
        <v>x</v>
      </c>
      <c r="BC72" s="14" t="str">
        <f t="shared" si="62"/>
        <v>x</v>
      </c>
      <c r="BD72" s="14">
        <f t="shared" si="63"/>
        <v>1</v>
      </c>
    </row>
    <row r="73" spans="1:56">
      <c r="A73" s="1366"/>
      <c r="B73" s="522">
        <v>434</v>
      </c>
      <c r="C73" s="420" t="s">
        <v>263</v>
      </c>
      <c r="D73" s="829" t="s">
        <v>8</v>
      </c>
      <c r="E73" s="528">
        <v>123</v>
      </c>
      <c r="F73" s="833" t="s">
        <v>4</v>
      </c>
      <c r="G73" s="802" t="s">
        <v>4</v>
      </c>
      <c r="H73" s="802" t="s">
        <v>4</v>
      </c>
      <c r="I73" s="809" t="s">
        <v>567</v>
      </c>
      <c r="J73" s="802" t="s">
        <v>4</v>
      </c>
      <c r="K73" s="803" t="s">
        <v>28</v>
      </c>
      <c r="L73" s="802" t="s">
        <v>4</v>
      </c>
      <c r="M73" s="180" t="s">
        <v>4</v>
      </c>
      <c r="N73" s="836" t="s">
        <v>567</v>
      </c>
      <c r="O73" s="833" t="s">
        <v>4</v>
      </c>
      <c r="P73" s="802" t="s">
        <v>4</v>
      </c>
      <c r="Q73" s="802" t="s">
        <v>4</v>
      </c>
      <c r="R73" s="803" t="s">
        <v>28</v>
      </c>
      <c r="S73" s="802" t="s">
        <v>4</v>
      </c>
      <c r="T73" s="817" t="s">
        <v>4</v>
      </c>
      <c r="U73" s="833" t="s">
        <v>4</v>
      </c>
      <c r="V73" s="802" t="s">
        <v>4</v>
      </c>
      <c r="W73" s="817" t="s">
        <v>4</v>
      </c>
      <c r="X73" s="533" t="s">
        <v>4</v>
      </c>
      <c r="Y73" s="171" t="s">
        <v>4</v>
      </c>
      <c r="Z73" s="171" t="s">
        <v>4</v>
      </c>
      <c r="AA73" s="171" t="s">
        <v>4</v>
      </c>
      <c r="AB73" s="171" t="s">
        <v>4</v>
      </c>
      <c r="AC73" s="171" t="s">
        <v>4</v>
      </c>
      <c r="AD73" s="171" t="s">
        <v>4</v>
      </c>
      <c r="AE73" s="171" t="s">
        <v>4</v>
      </c>
      <c r="AF73" s="496" t="s">
        <v>4</v>
      </c>
      <c r="AG73" s="174" t="s">
        <v>1</v>
      </c>
      <c r="AH73" s="174"/>
      <c r="AI73" s="174"/>
      <c r="AK73" s="14">
        <f t="shared" si="48"/>
        <v>1</v>
      </c>
      <c r="AL73" s="14" t="str">
        <f t="shared" si="49"/>
        <v>x</v>
      </c>
      <c r="AM73" s="14" t="str">
        <f t="shared" si="50"/>
        <v>x</v>
      </c>
      <c r="AN73" s="14" t="str">
        <f t="shared" si="51"/>
        <v>x</v>
      </c>
      <c r="AO73" s="14" t="str">
        <f t="shared" si="52"/>
        <v>x</v>
      </c>
      <c r="AP73" s="14" t="str">
        <f t="shared" si="53"/>
        <v>x</v>
      </c>
      <c r="AQ73" s="14" t="str">
        <f t="shared" si="54"/>
        <v>x</v>
      </c>
      <c r="AR73" s="14" t="str">
        <f t="shared" si="55"/>
        <v>x</v>
      </c>
      <c r="AT73" s="200"/>
      <c r="AU73" s="3" t="s">
        <v>4</v>
      </c>
      <c r="AV73"/>
      <c r="AW73" s="14" t="str">
        <f t="shared" si="56"/>
        <v>x</v>
      </c>
      <c r="AX73" s="14" t="str">
        <f t="shared" si="57"/>
        <v>x</v>
      </c>
      <c r="AY73" s="14" t="str">
        <f t="shared" si="58"/>
        <v>x</v>
      </c>
      <c r="AZ73" s="14" t="str">
        <f t="shared" si="59"/>
        <v>x</v>
      </c>
      <c r="BA73" s="14" t="str">
        <f t="shared" si="60"/>
        <v>x</v>
      </c>
      <c r="BB73" s="14" t="str">
        <f t="shared" si="61"/>
        <v>x</v>
      </c>
      <c r="BC73" s="14" t="str">
        <f t="shared" si="62"/>
        <v>x</v>
      </c>
      <c r="BD73" s="14">
        <f t="shared" si="63"/>
        <v>1</v>
      </c>
    </row>
    <row r="74" spans="1:56" ht="15.75" thickBot="1">
      <c r="A74" s="1366"/>
      <c r="B74" s="522">
        <v>434</v>
      </c>
      <c r="C74" s="420" t="s">
        <v>265</v>
      </c>
      <c r="D74" s="829" t="s">
        <v>8</v>
      </c>
      <c r="E74" s="528">
        <v>119</v>
      </c>
      <c r="F74" s="833" t="s">
        <v>4</v>
      </c>
      <c r="G74" s="802" t="s">
        <v>4</v>
      </c>
      <c r="H74" s="803" t="s">
        <v>28</v>
      </c>
      <c r="I74" s="802" t="s">
        <v>4</v>
      </c>
      <c r="J74" s="802" t="s">
        <v>4</v>
      </c>
      <c r="K74" s="802" t="s">
        <v>4</v>
      </c>
      <c r="L74" s="802" t="s">
        <v>4</v>
      </c>
      <c r="M74" s="171" t="s">
        <v>4</v>
      </c>
      <c r="N74" s="817" t="s">
        <v>4</v>
      </c>
      <c r="O74" s="533" t="s">
        <v>4</v>
      </c>
      <c r="P74" s="171" t="s">
        <v>4</v>
      </c>
      <c r="Q74" s="171" t="s">
        <v>4</v>
      </c>
      <c r="R74" s="171" t="s">
        <v>4</v>
      </c>
      <c r="S74" s="171" t="s">
        <v>4</v>
      </c>
      <c r="T74" s="496" t="s">
        <v>4</v>
      </c>
      <c r="U74" s="833" t="s">
        <v>4</v>
      </c>
      <c r="V74" s="805" t="s">
        <v>28</v>
      </c>
      <c r="W74" s="817" t="s">
        <v>4</v>
      </c>
      <c r="X74" s="833" t="s">
        <v>4</v>
      </c>
      <c r="Y74" s="803" t="s">
        <v>28</v>
      </c>
      <c r="Z74" s="802" t="s">
        <v>4</v>
      </c>
      <c r="AA74" s="802" t="s">
        <v>4</v>
      </c>
      <c r="AB74" s="802" t="s">
        <v>4</v>
      </c>
      <c r="AC74" s="802" t="s">
        <v>4</v>
      </c>
      <c r="AD74" s="802" t="s">
        <v>4</v>
      </c>
      <c r="AE74" s="816" t="s">
        <v>28</v>
      </c>
      <c r="AF74" s="817" t="s">
        <v>4</v>
      </c>
      <c r="AG74" s="174" t="s">
        <v>1</v>
      </c>
      <c r="AH74" s="174"/>
      <c r="AI74" s="174"/>
      <c r="AK74" s="14">
        <f t="shared" si="48"/>
        <v>1</v>
      </c>
      <c r="AL74" s="14" t="str">
        <f t="shared" si="49"/>
        <v>x</v>
      </c>
      <c r="AM74" s="14" t="str">
        <f t="shared" si="50"/>
        <v>x</v>
      </c>
      <c r="AN74" s="14" t="str">
        <f t="shared" si="51"/>
        <v>x</v>
      </c>
      <c r="AO74" s="14" t="str">
        <f t="shared" si="52"/>
        <v>x</v>
      </c>
      <c r="AP74" s="14" t="str">
        <f t="shared" si="53"/>
        <v>x</v>
      </c>
      <c r="AQ74" s="14" t="str">
        <f t="shared" si="54"/>
        <v>x</v>
      </c>
      <c r="AR74" s="14" t="str">
        <f t="shared" si="55"/>
        <v>x</v>
      </c>
      <c r="AT74" s="200"/>
      <c r="AU74" s="3" t="s">
        <v>4</v>
      </c>
      <c r="AV74"/>
      <c r="AW74" s="14" t="str">
        <f t="shared" si="56"/>
        <v>x</v>
      </c>
      <c r="AX74" s="14" t="str">
        <f t="shared" si="57"/>
        <v>x</v>
      </c>
      <c r="AY74" s="14" t="str">
        <f t="shared" si="58"/>
        <v>x</v>
      </c>
      <c r="AZ74" s="14" t="str">
        <f t="shared" si="59"/>
        <v>x</v>
      </c>
      <c r="BA74" s="14" t="str">
        <f t="shared" si="60"/>
        <v>x</v>
      </c>
      <c r="BB74" s="14" t="str">
        <f t="shared" si="61"/>
        <v>x</v>
      </c>
      <c r="BC74" s="14" t="str">
        <f t="shared" si="62"/>
        <v>x</v>
      </c>
      <c r="BD74" s="14">
        <f t="shared" si="63"/>
        <v>1</v>
      </c>
    </row>
    <row r="75" spans="1:56" ht="15.75" thickBot="1">
      <c r="A75" s="1366"/>
      <c r="B75" s="522">
        <v>434</v>
      </c>
      <c r="C75" s="420" t="s">
        <v>264</v>
      </c>
      <c r="D75" s="829" t="s">
        <v>16</v>
      </c>
      <c r="E75" s="528">
        <v>128</v>
      </c>
      <c r="F75" s="837" t="s">
        <v>4</v>
      </c>
      <c r="G75" s="830" t="s">
        <v>4</v>
      </c>
      <c r="H75" s="803" t="s">
        <v>28</v>
      </c>
      <c r="I75" s="802" t="s">
        <v>4</v>
      </c>
      <c r="J75" s="830" t="s">
        <v>4</v>
      </c>
      <c r="K75" s="831" t="s">
        <v>649</v>
      </c>
      <c r="L75" s="832" t="s">
        <v>28</v>
      </c>
      <c r="M75" s="180" t="s">
        <v>4</v>
      </c>
      <c r="N75" s="838" t="s">
        <v>4</v>
      </c>
      <c r="O75" s="787" t="s">
        <v>11</v>
      </c>
      <c r="P75" s="595" t="s">
        <v>11</v>
      </c>
      <c r="Q75" s="595" t="s">
        <v>11</v>
      </c>
      <c r="R75" s="595" t="s">
        <v>11</v>
      </c>
      <c r="S75" s="595" t="s">
        <v>11</v>
      </c>
      <c r="T75" s="843" t="s">
        <v>11</v>
      </c>
      <c r="U75" s="787" t="s">
        <v>11</v>
      </c>
      <c r="V75" s="595" t="s">
        <v>11</v>
      </c>
      <c r="W75" s="843" t="s">
        <v>11</v>
      </c>
      <c r="X75" s="850" t="s">
        <v>11</v>
      </c>
      <c r="Y75" s="818" t="s">
        <v>11</v>
      </c>
      <c r="Z75" s="806" t="s">
        <v>4</v>
      </c>
      <c r="AA75" s="818" t="s">
        <v>11</v>
      </c>
      <c r="AB75" s="818" t="s">
        <v>11</v>
      </c>
      <c r="AC75" s="818" t="s">
        <v>11</v>
      </c>
      <c r="AD75" s="818" t="s">
        <v>11</v>
      </c>
      <c r="AE75" s="818" t="s">
        <v>11</v>
      </c>
      <c r="AF75" s="819" t="s">
        <v>4</v>
      </c>
      <c r="AG75" s="174" t="s">
        <v>1</v>
      </c>
      <c r="AH75" s="174"/>
      <c r="AI75" s="174"/>
      <c r="AK75" s="14">
        <f t="shared" si="48"/>
        <v>1</v>
      </c>
      <c r="AL75" s="14" t="str">
        <f t="shared" si="49"/>
        <v>x</v>
      </c>
      <c r="AM75" s="14" t="str">
        <f t="shared" si="50"/>
        <v>x</v>
      </c>
      <c r="AN75" s="14" t="str">
        <f t="shared" si="51"/>
        <v>x</v>
      </c>
      <c r="AO75" s="14" t="str">
        <f t="shared" si="52"/>
        <v>x</v>
      </c>
      <c r="AP75" s="14" t="str">
        <f t="shared" si="53"/>
        <v>x</v>
      </c>
      <c r="AQ75" s="14" t="str">
        <f t="shared" si="54"/>
        <v>x</v>
      </c>
      <c r="AR75" s="14" t="str">
        <f t="shared" si="55"/>
        <v>x</v>
      </c>
      <c r="AT75" s="200"/>
      <c r="AU75" s="3" t="s">
        <v>4</v>
      </c>
      <c r="AV75"/>
      <c r="AW75" s="14" t="str">
        <f t="shared" si="56"/>
        <v>x</v>
      </c>
      <c r="AX75" s="14" t="str">
        <f t="shared" si="57"/>
        <v>x</v>
      </c>
      <c r="AY75" s="14" t="str">
        <f t="shared" si="58"/>
        <v>x</v>
      </c>
      <c r="AZ75" s="14" t="str">
        <f t="shared" si="59"/>
        <v>x</v>
      </c>
      <c r="BA75" s="14" t="str">
        <f t="shared" si="60"/>
        <v>x</v>
      </c>
      <c r="BB75" s="14" t="str">
        <f t="shared" si="61"/>
        <v>x</v>
      </c>
      <c r="BC75" s="14" t="str">
        <f t="shared" si="62"/>
        <v>x</v>
      </c>
      <c r="BD75" s="14">
        <f t="shared" si="63"/>
        <v>1</v>
      </c>
    </row>
    <row r="76" spans="1:56">
      <c r="A76" s="1366"/>
      <c r="B76" s="522">
        <v>434</v>
      </c>
      <c r="C76" s="420" t="s">
        <v>268</v>
      </c>
      <c r="D76" s="370" t="s">
        <v>8</v>
      </c>
      <c r="E76" s="528">
        <v>122</v>
      </c>
      <c r="F76" s="833" t="s">
        <v>4</v>
      </c>
      <c r="G76" s="802" t="s">
        <v>4</v>
      </c>
      <c r="H76" s="802" t="s">
        <v>4</v>
      </c>
      <c r="I76" s="803" t="s">
        <v>28</v>
      </c>
      <c r="J76" s="856" t="s">
        <v>28</v>
      </c>
      <c r="K76" s="802" t="s">
        <v>4</v>
      </c>
      <c r="L76" s="802" t="s">
        <v>4</v>
      </c>
      <c r="M76" s="180" t="s">
        <v>4</v>
      </c>
      <c r="N76" s="817" t="s">
        <v>4</v>
      </c>
      <c r="O76" s="844" t="s">
        <v>10</v>
      </c>
      <c r="P76" s="802" t="s">
        <v>4</v>
      </c>
      <c r="Q76" s="802" t="s">
        <v>4</v>
      </c>
      <c r="R76" s="802" t="s">
        <v>4</v>
      </c>
      <c r="S76" s="803" t="s">
        <v>28</v>
      </c>
      <c r="T76" s="845" t="s">
        <v>28</v>
      </c>
      <c r="U76" s="833" t="s">
        <v>4</v>
      </c>
      <c r="V76" s="803" t="s">
        <v>28</v>
      </c>
      <c r="W76" s="817" t="s">
        <v>4</v>
      </c>
      <c r="X76" s="851" t="s">
        <v>28</v>
      </c>
      <c r="Y76" s="802" t="s">
        <v>4</v>
      </c>
      <c r="Z76" s="802" t="s">
        <v>4</v>
      </c>
      <c r="AA76" s="803" t="s">
        <v>28</v>
      </c>
      <c r="AB76" s="802" t="s">
        <v>4</v>
      </c>
      <c r="AC76" s="802" t="s">
        <v>4</v>
      </c>
      <c r="AD76" s="811" t="s">
        <v>28</v>
      </c>
      <c r="AE76" s="802" t="s">
        <v>4</v>
      </c>
      <c r="AF76" s="845" t="s">
        <v>28</v>
      </c>
      <c r="AG76" s="174" t="s">
        <v>1</v>
      </c>
      <c r="AH76" s="174"/>
      <c r="AI76" s="174"/>
      <c r="AK76" s="14">
        <f t="shared" si="48"/>
        <v>1</v>
      </c>
      <c r="AL76" s="14" t="str">
        <f t="shared" si="49"/>
        <v>x</v>
      </c>
      <c r="AM76" s="14" t="str">
        <f t="shared" si="50"/>
        <v>x</v>
      </c>
      <c r="AN76" s="14" t="str">
        <f t="shared" si="51"/>
        <v>x</v>
      </c>
      <c r="AO76" s="14" t="str">
        <f t="shared" si="52"/>
        <v>x</v>
      </c>
      <c r="AP76" s="14" t="str">
        <f t="shared" si="53"/>
        <v>x</v>
      </c>
      <c r="AQ76" s="14" t="str">
        <f t="shared" si="54"/>
        <v>x</v>
      </c>
      <c r="AR76" s="14" t="str">
        <f t="shared" si="55"/>
        <v>x</v>
      </c>
      <c r="AT76" s="200"/>
      <c r="AU76" s="3" t="s">
        <v>4</v>
      </c>
      <c r="AV76"/>
      <c r="AW76" s="14" t="str">
        <f t="shared" si="56"/>
        <v>x</v>
      </c>
      <c r="AX76" s="14" t="str">
        <f t="shared" si="57"/>
        <v>x</v>
      </c>
      <c r="AY76" s="14" t="str">
        <f t="shared" si="58"/>
        <v>x</v>
      </c>
      <c r="AZ76" s="14" t="str">
        <f t="shared" si="59"/>
        <v>x</v>
      </c>
      <c r="BA76" s="14" t="str">
        <f t="shared" si="60"/>
        <v>x</v>
      </c>
      <c r="BB76" s="14" t="str">
        <f t="shared" si="61"/>
        <v>x</v>
      </c>
      <c r="BC76" s="14" t="str">
        <f t="shared" si="62"/>
        <v>x</v>
      </c>
      <c r="BD76" s="14">
        <f t="shared" si="63"/>
        <v>1</v>
      </c>
    </row>
    <row r="77" spans="1:56" ht="15.75" thickBot="1">
      <c r="A77" s="1366"/>
      <c r="B77" s="522">
        <v>434</v>
      </c>
      <c r="C77" s="419" t="s">
        <v>262</v>
      </c>
      <c r="D77" s="370" t="s">
        <v>325</v>
      </c>
      <c r="E77" s="528">
        <v>125</v>
      </c>
      <c r="F77" s="839" t="s">
        <v>10</v>
      </c>
      <c r="G77" s="811" t="s">
        <v>28</v>
      </c>
      <c r="H77" s="809" t="s">
        <v>567</v>
      </c>
      <c r="I77" s="802" t="s">
        <v>4</v>
      </c>
      <c r="J77" s="802" t="s">
        <v>4</v>
      </c>
      <c r="K77" s="811" t="s">
        <v>28</v>
      </c>
      <c r="L77" s="802" t="s">
        <v>4</v>
      </c>
      <c r="M77" s="180" t="s">
        <v>4</v>
      </c>
      <c r="N77" s="817" t="s">
        <v>4</v>
      </c>
      <c r="O77" s="851" t="s">
        <v>28</v>
      </c>
      <c r="P77" s="811" t="s">
        <v>28</v>
      </c>
      <c r="Q77" s="802" t="s">
        <v>4</v>
      </c>
      <c r="R77" s="802" t="s">
        <v>4</v>
      </c>
      <c r="S77" s="802" t="s">
        <v>4</v>
      </c>
      <c r="T77" s="817" t="s">
        <v>4</v>
      </c>
      <c r="U77" s="848" t="s">
        <v>11</v>
      </c>
      <c r="V77" s="812" t="s">
        <v>11</v>
      </c>
      <c r="W77" s="849" t="s">
        <v>11</v>
      </c>
      <c r="X77" s="852" t="s">
        <v>28</v>
      </c>
      <c r="Y77" s="802" t="s">
        <v>4</v>
      </c>
      <c r="Z77" s="802" t="s">
        <v>4</v>
      </c>
      <c r="AA77" s="811" t="s">
        <v>28</v>
      </c>
      <c r="AB77" s="811" t="s">
        <v>28</v>
      </c>
      <c r="AC77" s="811" t="s">
        <v>28</v>
      </c>
      <c r="AD77" s="811" t="s">
        <v>28</v>
      </c>
      <c r="AE77" s="802" t="s">
        <v>4</v>
      </c>
      <c r="AF77" s="845" t="s">
        <v>28</v>
      </c>
      <c r="AG77" s="174" t="s">
        <v>1</v>
      </c>
      <c r="AH77" s="174"/>
      <c r="AI77" s="174"/>
      <c r="AK77" s="14">
        <f t="shared" si="48"/>
        <v>1</v>
      </c>
      <c r="AL77" s="14" t="str">
        <f t="shared" si="49"/>
        <v>x</v>
      </c>
      <c r="AM77" s="14" t="str">
        <f t="shared" si="50"/>
        <v>x</v>
      </c>
      <c r="AN77" s="14" t="str">
        <f t="shared" si="51"/>
        <v>x</v>
      </c>
      <c r="AO77" s="14" t="str">
        <f t="shared" si="52"/>
        <v>x</v>
      </c>
      <c r="AP77" s="14" t="str">
        <f t="shared" si="53"/>
        <v>x</v>
      </c>
      <c r="AQ77" s="14" t="str">
        <f t="shared" si="54"/>
        <v>x</v>
      </c>
      <c r="AR77" s="14" t="str">
        <f t="shared" si="55"/>
        <v>x</v>
      </c>
      <c r="AT77" s="200"/>
      <c r="AU77" s="3" t="s">
        <v>1</v>
      </c>
      <c r="AV77"/>
      <c r="AW77" s="14">
        <f t="shared" si="56"/>
        <v>1</v>
      </c>
      <c r="AX77" s="14" t="str">
        <f t="shared" si="57"/>
        <v>x</v>
      </c>
      <c r="AY77" s="14" t="str">
        <f t="shared" si="58"/>
        <v>x</v>
      </c>
      <c r="AZ77" s="14" t="str">
        <f t="shared" si="59"/>
        <v>x</v>
      </c>
      <c r="BA77" s="14" t="str">
        <f t="shared" si="60"/>
        <v>x</v>
      </c>
      <c r="BB77" s="14" t="str">
        <f t="shared" si="61"/>
        <v>x</v>
      </c>
      <c r="BC77" s="14" t="str">
        <f t="shared" si="62"/>
        <v>x</v>
      </c>
      <c r="BD77" s="14" t="str">
        <f t="shared" si="63"/>
        <v>x</v>
      </c>
    </row>
    <row r="78" spans="1:56" ht="15.75" thickBot="1">
      <c r="A78" s="1367"/>
      <c r="B78" s="1343">
        <v>434</v>
      </c>
      <c r="C78" s="486" t="s">
        <v>269</v>
      </c>
      <c r="D78" s="670" t="s">
        <v>8</v>
      </c>
      <c r="E78" s="529">
        <v>122</v>
      </c>
      <c r="F78" s="840" t="s">
        <v>4</v>
      </c>
      <c r="G78" s="813" t="s">
        <v>4</v>
      </c>
      <c r="H78" s="813" t="s">
        <v>4</v>
      </c>
      <c r="I78" s="814" t="s">
        <v>28</v>
      </c>
      <c r="J78" s="821" t="s">
        <v>647</v>
      </c>
      <c r="K78" s="813" t="s">
        <v>4</v>
      </c>
      <c r="L78" s="813" t="s">
        <v>4</v>
      </c>
      <c r="M78" s="171" t="s">
        <v>4</v>
      </c>
      <c r="N78" s="825" t="s">
        <v>4</v>
      </c>
      <c r="O78" s="1347" t="s">
        <v>647</v>
      </c>
      <c r="P78" s="813" t="s">
        <v>4</v>
      </c>
      <c r="Q78" s="813" t="s">
        <v>4</v>
      </c>
      <c r="R78" s="813" t="s">
        <v>4</v>
      </c>
      <c r="S78" s="703" t="s">
        <v>11</v>
      </c>
      <c r="T78" s="847" t="s">
        <v>10</v>
      </c>
      <c r="U78" s="536" t="s">
        <v>4</v>
      </c>
      <c r="V78" s="332" t="s">
        <v>10</v>
      </c>
      <c r="W78" s="497" t="s">
        <v>4</v>
      </c>
      <c r="X78" s="846" t="s">
        <v>28</v>
      </c>
      <c r="Y78" s="813" t="s">
        <v>4</v>
      </c>
      <c r="Z78" s="813" t="s">
        <v>4</v>
      </c>
      <c r="AA78" s="820" t="s">
        <v>28</v>
      </c>
      <c r="AB78" s="813" t="s">
        <v>4</v>
      </c>
      <c r="AC78" s="820" t="s">
        <v>28</v>
      </c>
      <c r="AD78" s="820" t="s">
        <v>28</v>
      </c>
      <c r="AE78" s="813" t="s">
        <v>4</v>
      </c>
      <c r="AF78" s="825" t="s">
        <v>4</v>
      </c>
      <c r="AG78" s="174" t="s">
        <v>1</v>
      </c>
      <c r="AH78" s="174"/>
      <c r="AI78" s="174"/>
      <c r="AK78" s="14">
        <f t="shared" si="48"/>
        <v>1</v>
      </c>
      <c r="AL78" s="14" t="str">
        <f t="shared" si="49"/>
        <v>x</v>
      </c>
      <c r="AM78" s="14" t="str">
        <f t="shared" si="50"/>
        <v>x</v>
      </c>
      <c r="AN78" s="14" t="str">
        <f t="shared" si="51"/>
        <v>x</v>
      </c>
      <c r="AO78" s="14" t="str">
        <f t="shared" si="52"/>
        <v>x</v>
      </c>
      <c r="AP78" s="14" t="str">
        <f t="shared" si="53"/>
        <v>x</v>
      </c>
      <c r="AQ78" s="14" t="str">
        <f t="shared" si="54"/>
        <v>x</v>
      </c>
      <c r="AR78" s="14" t="str">
        <f t="shared" si="55"/>
        <v>x</v>
      </c>
      <c r="AT78" s="200"/>
      <c r="AU78" s="3" t="s">
        <v>1</v>
      </c>
      <c r="AV78"/>
      <c r="AW78" s="14">
        <f t="shared" si="56"/>
        <v>1</v>
      </c>
      <c r="AX78" s="14" t="str">
        <f t="shared" si="57"/>
        <v>x</v>
      </c>
      <c r="AY78" s="14" t="str">
        <f t="shared" si="58"/>
        <v>x</v>
      </c>
      <c r="AZ78" s="14" t="str">
        <f t="shared" si="59"/>
        <v>x</v>
      </c>
      <c r="BA78" s="14" t="str">
        <f t="shared" si="60"/>
        <v>x</v>
      </c>
      <c r="BB78" s="14" t="str">
        <f t="shared" si="61"/>
        <v>x</v>
      </c>
      <c r="BC78" s="14" t="str">
        <f t="shared" si="62"/>
        <v>x</v>
      </c>
      <c r="BD78" s="14" t="str">
        <f t="shared" si="63"/>
        <v>x</v>
      </c>
    </row>
    <row r="79" spans="1:56">
      <c r="A79" s="1368" t="s">
        <v>422</v>
      </c>
      <c r="B79" s="521" t="s">
        <v>422</v>
      </c>
      <c r="C79" s="485" t="s">
        <v>260</v>
      </c>
      <c r="D79" s="661" t="s">
        <v>16</v>
      </c>
      <c r="E79" s="527">
        <v>203</v>
      </c>
      <c r="F79" s="606" t="s">
        <v>28</v>
      </c>
      <c r="G79" s="363" t="s">
        <v>4</v>
      </c>
      <c r="H79" s="1348" t="s">
        <v>557</v>
      </c>
      <c r="I79" s="531" t="s">
        <v>28</v>
      </c>
      <c r="J79" s="531" t="s">
        <v>28</v>
      </c>
      <c r="K79" s="531" t="s">
        <v>28</v>
      </c>
      <c r="L79" s="531" t="s">
        <v>28</v>
      </c>
      <c r="M79" s="180" t="s">
        <v>4</v>
      </c>
      <c r="N79" s="495" t="s">
        <v>4</v>
      </c>
      <c r="O79" s="702" t="s">
        <v>11</v>
      </c>
      <c r="P79" s="703" t="s">
        <v>11</v>
      </c>
      <c r="Q79" s="703" t="s">
        <v>11</v>
      </c>
      <c r="R79" s="703" t="s">
        <v>11</v>
      </c>
      <c r="S79" s="703" t="s">
        <v>11</v>
      </c>
      <c r="T79" s="704" t="s">
        <v>511</v>
      </c>
      <c r="U79" s="543" t="s">
        <v>11</v>
      </c>
      <c r="V79" s="544" t="s">
        <v>11</v>
      </c>
      <c r="W79" s="539" t="s">
        <v>11</v>
      </c>
      <c r="X79" s="702" t="s">
        <v>11</v>
      </c>
      <c r="Y79" s="703" t="s">
        <v>11</v>
      </c>
      <c r="Z79" s="363" t="s">
        <v>4</v>
      </c>
      <c r="AA79" s="544" t="s">
        <v>11</v>
      </c>
      <c r="AB79" s="703" t="s">
        <v>11</v>
      </c>
      <c r="AC79" s="703" t="s">
        <v>11</v>
      </c>
      <c r="AD79" s="703" t="s">
        <v>11</v>
      </c>
      <c r="AE79" s="703" t="s">
        <v>11</v>
      </c>
      <c r="AF79" s="495" t="s">
        <v>4</v>
      </c>
      <c r="AG79" s="174" t="s">
        <v>1</v>
      </c>
      <c r="AH79" s="174"/>
      <c r="AI79" s="174"/>
      <c r="AK79" s="14">
        <f t="shared" si="48"/>
        <v>1</v>
      </c>
      <c r="AL79" s="14" t="str">
        <f t="shared" si="49"/>
        <v>x</v>
      </c>
      <c r="AM79" s="14" t="str">
        <f t="shared" si="50"/>
        <v>x</v>
      </c>
      <c r="AN79" s="14" t="str">
        <f t="shared" si="51"/>
        <v>x</v>
      </c>
      <c r="AO79" s="14" t="str">
        <f t="shared" si="52"/>
        <v>x</v>
      </c>
      <c r="AP79" s="14" t="str">
        <f t="shared" si="53"/>
        <v>x</v>
      </c>
      <c r="AQ79" s="14" t="str">
        <f t="shared" si="54"/>
        <v>x</v>
      </c>
      <c r="AR79" s="14" t="str">
        <f t="shared" si="55"/>
        <v>x</v>
      </c>
      <c r="AT79" s="200"/>
      <c r="AU79" s="3" t="s">
        <v>4</v>
      </c>
      <c r="AV79"/>
      <c r="AW79" s="14" t="str">
        <f t="shared" si="56"/>
        <v>x</v>
      </c>
      <c r="AX79" s="14" t="str">
        <f t="shared" si="57"/>
        <v>x</v>
      </c>
      <c r="AY79" s="14" t="str">
        <f t="shared" si="58"/>
        <v>x</v>
      </c>
      <c r="AZ79" s="14" t="str">
        <f t="shared" si="59"/>
        <v>x</v>
      </c>
      <c r="BA79" s="14" t="str">
        <f t="shared" si="60"/>
        <v>x</v>
      </c>
      <c r="BB79" s="14" t="str">
        <f t="shared" si="61"/>
        <v>x</v>
      </c>
      <c r="BC79" s="14" t="str">
        <f t="shared" si="62"/>
        <v>x</v>
      </c>
      <c r="BD79" s="14">
        <f t="shared" si="63"/>
        <v>1</v>
      </c>
    </row>
    <row r="80" spans="1:56" ht="15.75" thickBot="1">
      <c r="A80" s="1369"/>
      <c r="B80" s="522" t="s">
        <v>422</v>
      </c>
      <c r="C80" s="551" t="s">
        <v>264</v>
      </c>
      <c r="D80" s="616" t="s">
        <v>16</v>
      </c>
      <c r="E80" s="828">
        <v>203</v>
      </c>
      <c r="F80" s="851" t="s">
        <v>28</v>
      </c>
      <c r="G80" s="851" t="s">
        <v>28</v>
      </c>
      <c r="H80" s="802" t="s">
        <v>4</v>
      </c>
      <c r="I80" s="803" t="s">
        <v>28</v>
      </c>
      <c r="J80" s="803" t="s">
        <v>28</v>
      </c>
      <c r="K80" s="802" t="s">
        <v>4</v>
      </c>
      <c r="L80" s="802" t="s">
        <v>4</v>
      </c>
      <c r="M80" s="180" t="s">
        <v>4</v>
      </c>
      <c r="N80" s="817" t="s">
        <v>4</v>
      </c>
      <c r="O80" s="569" t="s">
        <v>11</v>
      </c>
      <c r="P80" s="177" t="s">
        <v>11</v>
      </c>
      <c r="Q80" s="177" t="s">
        <v>11</v>
      </c>
      <c r="R80" s="177" t="s">
        <v>11</v>
      </c>
      <c r="S80" s="177" t="s">
        <v>11</v>
      </c>
      <c r="T80" s="570" t="s">
        <v>11</v>
      </c>
      <c r="U80" s="705" t="s">
        <v>11</v>
      </c>
      <c r="V80" s="342" t="s">
        <v>11</v>
      </c>
      <c r="W80" s="698" t="s">
        <v>11</v>
      </c>
      <c r="X80" s="853" t="s">
        <v>11</v>
      </c>
      <c r="Y80" s="804" t="s">
        <v>11</v>
      </c>
      <c r="Z80" s="407" t="s">
        <v>4</v>
      </c>
      <c r="AA80" s="804" t="s">
        <v>11</v>
      </c>
      <c r="AB80" s="804" t="s">
        <v>11</v>
      </c>
      <c r="AC80" s="804" t="s">
        <v>11</v>
      </c>
      <c r="AD80" s="804" t="s">
        <v>11</v>
      </c>
      <c r="AE80" s="804" t="s">
        <v>11</v>
      </c>
      <c r="AF80" s="804" t="s">
        <v>11</v>
      </c>
      <c r="AG80" s="174" t="s">
        <v>1</v>
      </c>
      <c r="AH80" s="174"/>
      <c r="AI80" s="174"/>
      <c r="AJ80" s="3"/>
      <c r="AK80" s="14">
        <f t="shared" si="48"/>
        <v>1</v>
      </c>
      <c r="AL80" s="14" t="str">
        <f t="shared" si="49"/>
        <v>x</v>
      </c>
      <c r="AM80" s="14" t="str">
        <f t="shared" si="50"/>
        <v>x</v>
      </c>
      <c r="AN80" s="14" t="str">
        <f t="shared" si="51"/>
        <v>x</v>
      </c>
      <c r="AO80" s="14" t="str">
        <f t="shared" si="52"/>
        <v>x</v>
      </c>
      <c r="AP80" s="14" t="str">
        <f t="shared" si="53"/>
        <v>x</v>
      </c>
      <c r="AQ80" s="14" t="str">
        <f t="shared" si="54"/>
        <v>x</v>
      </c>
      <c r="AR80" s="14" t="str">
        <f t="shared" si="55"/>
        <v>x</v>
      </c>
      <c r="AT80" s="200"/>
      <c r="AU80" s="3" t="s">
        <v>4</v>
      </c>
      <c r="AW80" s="14" t="str">
        <f t="shared" si="56"/>
        <v>x</v>
      </c>
      <c r="AX80" s="14" t="str">
        <f t="shared" si="57"/>
        <v>x</v>
      </c>
      <c r="AY80" s="14" t="str">
        <f t="shared" si="58"/>
        <v>x</v>
      </c>
      <c r="AZ80" s="14" t="str">
        <f t="shared" si="59"/>
        <v>x</v>
      </c>
      <c r="BA80" s="14" t="str">
        <f t="shared" si="60"/>
        <v>x</v>
      </c>
      <c r="BB80" s="14" t="str">
        <f t="shared" si="61"/>
        <v>x</v>
      </c>
      <c r="BC80" s="14" t="str">
        <f t="shared" si="62"/>
        <v>x</v>
      </c>
      <c r="BD80" s="14">
        <f t="shared" si="63"/>
        <v>1</v>
      </c>
    </row>
    <row r="81" spans="1:56" ht="15.75" thickBot="1">
      <c r="A81" s="1370"/>
      <c r="B81" s="1343" t="s">
        <v>422</v>
      </c>
      <c r="C81" s="484" t="s">
        <v>683</v>
      </c>
      <c r="D81" s="670" t="s">
        <v>16</v>
      </c>
      <c r="E81" s="529">
        <v>203</v>
      </c>
      <c r="F81" s="610" t="s">
        <v>28</v>
      </c>
      <c r="G81" s="508" t="s">
        <v>4</v>
      </c>
      <c r="H81" s="1324" t="s">
        <v>10</v>
      </c>
      <c r="I81" s="333" t="s">
        <v>11</v>
      </c>
      <c r="J81" s="333" t="s">
        <v>11</v>
      </c>
      <c r="K81" s="333" t="s">
        <v>11</v>
      </c>
      <c r="L81" s="822" t="s">
        <v>11</v>
      </c>
      <c r="M81" s="180" t="s">
        <v>4</v>
      </c>
      <c r="N81" s="545" t="s">
        <v>11</v>
      </c>
      <c r="O81" s="1353" t="s">
        <v>577</v>
      </c>
      <c r="P81" s="333" t="s">
        <v>11</v>
      </c>
      <c r="Q81" s="333" t="s">
        <v>11</v>
      </c>
      <c r="R81" s="333" t="s">
        <v>11</v>
      </c>
      <c r="S81" s="333" t="s">
        <v>11</v>
      </c>
      <c r="T81" s="545" t="s">
        <v>11</v>
      </c>
      <c r="U81" s="571" t="s">
        <v>11</v>
      </c>
      <c r="V81" s="333" t="s">
        <v>11</v>
      </c>
      <c r="W81" s="545" t="s">
        <v>11</v>
      </c>
      <c r="X81" s="571" t="s">
        <v>11</v>
      </c>
      <c r="Y81" s="333" t="s">
        <v>11</v>
      </c>
      <c r="Z81" s="823" t="s">
        <v>10</v>
      </c>
      <c r="AA81" s="333" t="s">
        <v>11</v>
      </c>
      <c r="AB81" s="333" t="s">
        <v>11</v>
      </c>
      <c r="AC81" s="333" t="s">
        <v>11</v>
      </c>
      <c r="AD81" s="333" t="s">
        <v>11</v>
      </c>
      <c r="AE81" s="333" t="s">
        <v>11</v>
      </c>
      <c r="AF81" s="823" t="s">
        <v>10</v>
      </c>
      <c r="AG81" s="174" t="s">
        <v>1</v>
      </c>
      <c r="AH81" s="174"/>
      <c r="AI81" s="174"/>
      <c r="AJ81" s="3"/>
      <c r="AK81" s="14">
        <f t="shared" si="48"/>
        <v>1</v>
      </c>
      <c r="AL81" s="14" t="str">
        <f t="shared" si="49"/>
        <v>x</v>
      </c>
      <c r="AM81" s="14" t="str">
        <f t="shared" si="50"/>
        <v>x</v>
      </c>
      <c r="AN81" s="14" t="str">
        <f t="shared" si="51"/>
        <v>x</v>
      </c>
      <c r="AO81" s="14" t="str">
        <f t="shared" si="52"/>
        <v>x</v>
      </c>
      <c r="AP81" s="14" t="str">
        <f t="shared" si="53"/>
        <v>x</v>
      </c>
      <c r="AQ81" s="14" t="str">
        <f t="shared" si="54"/>
        <v>x</v>
      </c>
      <c r="AR81" s="14" t="str">
        <f t="shared" si="55"/>
        <v>x</v>
      </c>
      <c r="AT81" s="200"/>
      <c r="AU81" s="3" t="s">
        <v>4</v>
      </c>
      <c r="AW81" s="14" t="str">
        <f t="shared" si="56"/>
        <v>x</v>
      </c>
      <c r="AX81" s="14" t="str">
        <f t="shared" si="57"/>
        <v>x</v>
      </c>
      <c r="AY81" s="14" t="str">
        <f t="shared" si="58"/>
        <v>x</v>
      </c>
      <c r="AZ81" s="14" t="str">
        <f t="shared" si="59"/>
        <v>x</v>
      </c>
      <c r="BA81" s="14" t="str">
        <f t="shared" si="60"/>
        <v>x</v>
      </c>
      <c r="BB81" s="14" t="str">
        <f t="shared" si="61"/>
        <v>x</v>
      </c>
      <c r="BC81" s="14" t="str">
        <f t="shared" si="62"/>
        <v>x</v>
      </c>
      <c r="BD81" s="14">
        <f t="shared" si="63"/>
        <v>1</v>
      </c>
    </row>
    <row r="82" spans="1:56">
      <c r="A82" s="1365">
        <v>436</v>
      </c>
      <c r="B82" s="521">
        <v>436</v>
      </c>
      <c r="C82" s="419" t="s">
        <v>264</v>
      </c>
      <c r="D82" s="661" t="s">
        <v>325</v>
      </c>
      <c r="E82" s="527">
        <v>203</v>
      </c>
      <c r="F82" s="835" t="s">
        <v>4</v>
      </c>
      <c r="G82" s="827" t="s">
        <v>28</v>
      </c>
      <c r="H82" s="827" t="s">
        <v>28</v>
      </c>
      <c r="I82" s="808" t="s">
        <v>569</v>
      </c>
      <c r="J82" s="807" t="s">
        <v>28</v>
      </c>
      <c r="K82" s="807" t="s">
        <v>28</v>
      </c>
      <c r="L82" s="807" t="s">
        <v>28</v>
      </c>
      <c r="M82" s="171" t="s">
        <v>4</v>
      </c>
      <c r="N82" s="854" t="s">
        <v>28</v>
      </c>
      <c r="O82" s="856" t="s">
        <v>28</v>
      </c>
      <c r="P82" s="807" t="s">
        <v>28</v>
      </c>
      <c r="Q82" s="807" t="s">
        <v>28</v>
      </c>
      <c r="R82" s="807" t="s">
        <v>28</v>
      </c>
      <c r="S82" s="806" t="s">
        <v>4</v>
      </c>
      <c r="T82" s="842" t="s">
        <v>11</v>
      </c>
      <c r="U82" s="850" t="s">
        <v>11</v>
      </c>
      <c r="V82" s="818" t="s">
        <v>11</v>
      </c>
      <c r="W82" s="842" t="s">
        <v>11</v>
      </c>
      <c r="X82" s="1294" t="s">
        <v>28</v>
      </c>
      <c r="Y82" s="807" t="s">
        <v>28</v>
      </c>
      <c r="Z82" s="806" t="s">
        <v>4</v>
      </c>
      <c r="AA82" s="806" t="s">
        <v>4</v>
      </c>
      <c r="AB82" s="807" t="s">
        <v>28</v>
      </c>
      <c r="AC82" s="806" t="s">
        <v>4</v>
      </c>
      <c r="AD82" s="807" t="s">
        <v>28</v>
      </c>
      <c r="AE82" s="806" t="s">
        <v>4</v>
      </c>
      <c r="AF82" s="806" t="s">
        <v>4</v>
      </c>
      <c r="AG82" s="174" t="s">
        <v>1</v>
      </c>
      <c r="AH82" s="174"/>
      <c r="AI82" s="174"/>
      <c r="AK82" s="14">
        <f t="shared" si="48"/>
        <v>1</v>
      </c>
      <c r="AL82" s="14" t="str">
        <f t="shared" si="49"/>
        <v>x</v>
      </c>
      <c r="AM82" s="14" t="str">
        <f t="shared" si="50"/>
        <v>x</v>
      </c>
      <c r="AN82" s="14" t="str">
        <f t="shared" si="51"/>
        <v>x</v>
      </c>
      <c r="AO82" s="14" t="str">
        <f t="shared" si="52"/>
        <v>x</v>
      </c>
      <c r="AP82" s="14" t="str">
        <f t="shared" si="53"/>
        <v>x</v>
      </c>
      <c r="AQ82" s="14" t="str">
        <f t="shared" si="54"/>
        <v>x</v>
      </c>
      <c r="AR82" s="14" t="str">
        <f t="shared" si="55"/>
        <v>x</v>
      </c>
      <c r="AT82" s="200"/>
      <c r="AU82" s="3" t="s">
        <v>1</v>
      </c>
      <c r="AV82"/>
      <c r="AW82" s="14">
        <f t="shared" si="56"/>
        <v>1</v>
      </c>
      <c r="AX82" s="14" t="str">
        <f t="shared" si="57"/>
        <v>x</v>
      </c>
      <c r="AY82" s="14" t="str">
        <f t="shared" si="58"/>
        <v>x</v>
      </c>
      <c r="AZ82" s="14" t="str">
        <f t="shared" si="59"/>
        <v>x</v>
      </c>
      <c r="BA82" s="14" t="str">
        <f t="shared" si="60"/>
        <v>x</v>
      </c>
      <c r="BB82" s="14" t="str">
        <f t="shared" si="61"/>
        <v>x</v>
      </c>
      <c r="BC82" s="14" t="str">
        <f t="shared" si="62"/>
        <v>x</v>
      </c>
      <c r="BD82" s="14" t="str">
        <f t="shared" si="63"/>
        <v>x</v>
      </c>
    </row>
    <row r="83" spans="1:56">
      <c r="A83" s="1366"/>
      <c r="B83" s="522">
        <v>436</v>
      </c>
      <c r="C83" s="422" t="s">
        <v>682</v>
      </c>
      <c r="D83" s="370" t="s">
        <v>8</v>
      </c>
      <c r="E83" s="528">
        <v>123</v>
      </c>
      <c r="F83" s="851" t="s">
        <v>28</v>
      </c>
      <c r="G83" s="802" t="s">
        <v>4</v>
      </c>
      <c r="H83" s="803" t="s">
        <v>28</v>
      </c>
      <c r="I83" s="802" t="s">
        <v>4</v>
      </c>
      <c r="J83" s="802" t="s">
        <v>4</v>
      </c>
      <c r="K83" s="803" t="s">
        <v>28</v>
      </c>
      <c r="L83" s="803" t="s">
        <v>28</v>
      </c>
      <c r="M83" s="180" t="s">
        <v>4</v>
      </c>
      <c r="N83" s="855" t="s">
        <v>28</v>
      </c>
      <c r="O83" s="833" t="s">
        <v>4</v>
      </c>
      <c r="P83" s="803" t="s">
        <v>28</v>
      </c>
      <c r="Q83" s="802" t="s">
        <v>4</v>
      </c>
      <c r="R83" s="802" t="s">
        <v>4</v>
      </c>
      <c r="S83" s="802" t="s">
        <v>4</v>
      </c>
      <c r="T83" s="857" t="s">
        <v>28</v>
      </c>
      <c r="U83" s="833" t="s">
        <v>4</v>
      </c>
      <c r="V83" s="803" t="s">
        <v>28</v>
      </c>
      <c r="W83" s="803" t="s">
        <v>28</v>
      </c>
      <c r="X83" s="802" t="s">
        <v>4</v>
      </c>
      <c r="Y83" s="810" t="s">
        <v>10</v>
      </c>
      <c r="Z83" s="823" t="s">
        <v>10</v>
      </c>
      <c r="AA83" s="802" t="s">
        <v>4</v>
      </c>
      <c r="AB83" s="802" t="s">
        <v>4</v>
      </c>
      <c r="AC83" s="802" t="s">
        <v>4</v>
      </c>
      <c r="AD83" s="802" t="s">
        <v>4</v>
      </c>
      <c r="AE83" s="802" t="s">
        <v>4</v>
      </c>
      <c r="AF83" s="802" t="s">
        <v>4</v>
      </c>
      <c r="AG83" s="174" t="s">
        <v>1</v>
      </c>
      <c r="AH83" s="174"/>
      <c r="AI83" s="174"/>
      <c r="AK83" s="14">
        <f t="shared" si="48"/>
        <v>1</v>
      </c>
      <c r="AL83" s="14" t="str">
        <f t="shared" si="49"/>
        <v>x</v>
      </c>
      <c r="AM83" s="14" t="str">
        <f t="shared" si="50"/>
        <v>x</v>
      </c>
      <c r="AN83" s="14" t="str">
        <f t="shared" si="51"/>
        <v>x</v>
      </c>
      <c r="AO83" s="14" t="str">
        <f t="shared" si="52"/>
        <v>x</v>
      </c>
      <c r="AP83" s="14" t="str">
        <f t="shared" si="53"/>
        <v>x</v>
      </c>
      <c r="AQ83" s="14" t="str">
        <f t="shared" si="54"/>
        <v>x</v>
      </c>
      <c r="AR83" s="14" t="str">
        <f t="shared" si="55"/>
        <v>x</v>
      </c>
      <c r="AT83" s="200"/>
      <c r="AU83" s="3" t="s">
        <v>4</v>
      </c>
      <c r="AV83"/>
      <c r="AW83" s="14" t="str">
        <f t="shared" si="56"/>
        <v>x</v>
      </c>
      <c r="AX83" s="14" t="str">
        <f t="shared" si="57"/>
        <v>x</v>
      </c>
      <c r="AY83" s="14" t="str">
        <f t="shared" si="58"/>
        <v>x</v>
      </c>
      <c r="AZ83" s="14" t="str">
        <f t="shared" si="59"/>
        <v>x</v>
      </c>
      <c r="BA83" s="14" t="str">
        <f t="shared" si="60"/>
        <v>x</v>
      </c>
      <c r="BB83" s="14" t="str">
        <f t="shared" si="61"/>
        <v>x</v>
      </c>
      <c r="BC83" s="14" t="str">
        <f t="shared" si="62"/>
        <v>x</v>
      </c>
      <c r="BD83" s="14">
        <f t="shared" si="63"/>
        <v>1</v>
      </c>
    </row>
    <row r="84" spans="1:56" ht="15.75" thickBot="1">
      <c r="A84" s="1367"/>
      <c r="B84" s="1342">
        <v>436</v>
      </c>
      <c r="C84" s="486" t="s">
        <v>266</v>
      </c>
      <c r="D84" s="670" t="s">
        <v>8</v>
      </c>
      <c r="E84" s="529">
        <v>117</v>
      </c>
      <c r="F84" s="840" t="s">
        <v>4</v>
      </c>
      <c r="G84" s="813" t="s">
        <v>4</v>
      </c>
      <c r="H84" s="813" t="s">
        <v>4</v>
      </c>
      <c r="I84" s="826" t="s">
        <v>1</v>
      </c>
      <c r="J84" s="813" t="s">
        <v>4</v>
      </c>
      <c r="K84" s="813" t="s">
        <v>4</v>
      </c>
      <c r="L84" s="813" t="s">
        <v>4</v>
      </c>
      <c r="M84" s="180" t="s">
        <v>4</v>
      </c>
      <c r="N84" s="825" t="s">
        <v>4</v>
      </c>
      <c r="O84" s="840" t="s">
        <v>4</v>
      </c>
      <c r="P84" s="813" t="s">
        <v>4</v>
      </c>
      <c r="Q84" s="813" t="s">
        <v>4</v>
      </c>
      <c r="R84" s="813" t="s">
        <v>4</v>
      </c>
      <c r="S84" s="813" t="s">
        <v>4</v>
      </c>
      <c r="T84" s="1293" t="s">
        <v>28</v>
      </c>
      <c r="U84" s="840" t="s">
        <v>4</v>
      </c>
      <c r="V84" s="813" t="s">
        <v>4</v>
      </c>
      <c r="W84" s="825" t="s">
        <v>4</v>
      </c>
      <c r="X84" s="815" t="s">
        <v>10</v>
      </c>
      <c r="Y84" s="824" t="s">
        <v>10</v>
      </c>
      <c r="Z84" s="813" t="s">
        <v>4</v>
      </c>
      <c r="AA84" s="813" t="s">
        <v>4</v>
      </c>
      <c r="AB84" s="813" t="s">
        <v>4</v>
      </c>
      <c r="AC84" s="813" t="s">
        <v>4</v>
      </c>
      <c r="AD84" s="813" t="s">
        <v>4</v>
      </c>
      <c r="AE84" s="813" t="s">
        <v>4</v>
      </c>
      <c r="AF84" s="813" t="s">
        <v>4</v>
      </c>
      <c r="AG84" s="174" t="s">
        <v>1</v>
      </c>
      <c r="AH84" s="174"/>
      <c r="AI84" s="174"/>
      <c r="AK84" s="14">
        <f t="shared" si="48"/>
        <v>1</v>
      </c>
      <c r="AL84" s="14" t="str">
        <f t="shared" si="49"/>
        <v>x</v>
      </c>
      <c r="AM84" s="14" t="str">
        <f t="shared" si="50"/>
        <v>x</v>
      </c>
      <c r="AN84" s="14" t="str">
        <f t="shared" si="51"/>
        <v>x</v>
      </c>
      <c r="AO84" s="14" t="str">
        <f t="shared" si="52"/>
        <v>x</v>
      </c>
      <c r="AP84" s="14" t="str">
        <f t="shared" si="53"/>
        <v>x</v>
      </c>
      <c r="AQ84" s="14" t="str">
        <f t="shared" si="54"/>
        <v>x</v>
      </c>
      <c r="AR84" s="14" t="str">
        <f t="shared" si="55"/>
        <v>x</v>
      </c>
      <c r="AT84" s="200"/>
      <c r="AU84" s="3" t="s">
        <v>4</v>
      </c>
      <c r="AV84"/>
      <c r="AW84" s="14" t="str">
        <f t="shared" si="56"/>
        <v>x</v>
      </c>
      <c r="AX84" s="14" t="str">
        <f t="shared" si="57"/>
        <v>x</v>
      </c>
      <c r="AY84" s="14" t="str">
        <f t="shared" si="58"/>
        <v>x</v>
      </c>
      <c r="AZ84" s="14" t="str">
        <f t="shared" si="59"/>
        <v>x</v>
      </c>
      <c r="BA84" s="14" t="str">
        <f t="shared" si="60"/>
        <v>x</v>
      </c>
      <c r="BB84" s="14" t="str">
        <f t="shared" si="61"/>
        <v>x</v>
      </c>
      <c r="BC84" s="14" t="str">
        <f t="shared" si="62"/>
        <v>x</v>
      </c>
      <c r="BD84" s="14">
        <f t="shared" si="63"/>
        <v>1</v>
      </c>
    </row>
    <row r="85" spans="1:56" ht="15.75" thickBot="1">
      <c r="A85" s="1365">
        <v>437</v>
      </c>
      <c r="B85" s="521">
        <v>437</v>
      </c>
      <c r="C85" s="418" t="s">
        <v>264</v>
      </c>
      <c r="D85" s="524" t="s">
        <v>325</v>
      </c>
      <c r="E85" s="556">
        <v>203</v>
      </c>
      <c r="F85" s="693" t="s">
        <v>4</v>
      </c>
      <c r="G85" s="695" t="s">
        <v>28</v>
      </c>
      <c r="H85" s="694" t="s">
        <v>4</v>
      </c>
      <c r="I85" s="694" t="s">
        <v>4</v>
      </c>
      <c r="J85" s="695" t="s">
        <v>28</v>
      </c>
      <c r="K85" s="695" t="s">
        <v>28</v>
      </c>
      <c r="L85" s="858" t="s">
        <v>649</v>
      </c>
      <c r="M85" s="180" t="s">
        <v>4</v>
      </c>
      <c r="N85" s="696" t="s">
        <v>28</v>
      </c>
      <c r="O85" s="859" t="s">
        <v>28</v>
      </c>
      <c r="P85" s="694" t="s">
        <v>4</v>
      </c>
      <c r="Q85" s="695" t="s">
        <v>28</v>
      </c>
      <c r="R85" s="858" t="s">
        <v>649</v>
      </c>
      <c r="S85" s="694" t="s">
        <v>4</v>
      </c>
      <c r="T85" s="255" t="s">
        <v>11</v>
      </c>
      <c r="U85" s="543" t="s">
        <v>11</v>
      </c>
      <c r="V85" s="544" t="s">
        <v>11</v>
      </c>
      <c r="W85" s="539" t="s">
        <v>11</v>
      </c>
      <c r="X85" s="777" t="s">
        <v>11</v>
      </c>
      <c r="Y85" s="777" t="s">
        <v>11</v>
      </c>
      <c r="Z85" s="777" t="s">
        <v>11</v>
      </c>
      <c r="AA85" s="777" t="s">
        <v>11</v>
      </c>
      <c r="AB85" s="777" t="s">
        <v>11</v>
      </c>
      <c r="AC85" s="363" t="s">
        <v>4</v>
      </c>
      <c r="AD85" s="777" t="s">
        <v>11</v>
      </c>
      <c r="AE85" s="363" t="s">
        <v>4</v>
      </c>
      <c r="AF85" s="495" t="s">
        <v>4</v>
      </c>
      <c r="AG85" s="174" t="s">
        <v>1</v>
      </c>
      <c r="AH85" s="174"/>
      <c r="AI85" s="174"/>
      <c r="AK85" s="14">
        <f t="shared" si="48"/>
        <v>1</v>
      </c>
      <c r="AL85" s="14" t="str">
        <f t="shared" si="49"/>
        <v>x</v>
      </c>
      <c r="AM85" s="14" t="str">
        <f t="shared" si="50"/>
        <v>x</v>
      </c>
      <c r="AN85" s="14" t="str">
        <f t="shared" si="51"/>
        <v>x</v>
      </c>
      <c r="AO85" s="14" t="str">
        <f t="shared" si="52"/>
        <v>x</v>
      </c>
      <c r="AP85" s="14" t="str">
        <f t="shared" si="53"/>
        <v>x</v>
      </c>
      <c r="AQ85" s="14" t="str">
        <f t="shared" si="54"/>
        <v>x</v>
      </c>
      <c r="AR85" s="14" t="str">
        <f t="shared" si="55"/>
        <v>x</v>
      </c>
      <c r="AT85" s="200"/>
      <c r="AU85" s="3" t="s">
        <v>4</v>
      </c>
      <c r="AV85"/>
      <c r="AW85" s="14" t="str">
        <f t="shared" si="56"/>
        <v>x</v>
      </c>
      <c r="AX85" s="14" t="str">
        <f t="shared" si="57"/>
        <v>x</v>
      </c>
      <c r="AY85" s="14" t="str">
        <f t="shared" si="58"/>
        <v>x</v>
      </c>
      <c r="AZ85" s="14" t="str">
        <f t="shared" si="59"/>
        <v>x</v>
      </c>
      <c r="BA85" s="14" t="str">
        <f t="shared" si="60"/>
        <v>x</v>
      </c>
      <c r="BB85" s="14" t="str">
        <f t="shared" si="61"/>
        <v>x</v>
      </c>
      <c r="BC85" s="14" t="str">
        <f t="shared" si="62"/>
        <v>x</v>
      </c>
      <c r="BD85" s="14">
        <f t="shared" si="63"/>
        <v>1</v>
      </c>
    </row>
    <row r="86" spans="1:56">
      <c r="A86" s="1366"/>
      <c r="B86" s="522">
        <v>437</v>
      </c>
      <c r="C86" s="422" t="s">
        <v>265</v>
      </c>
      <c r="D86" s="525" t="s">
        <v>8</v>
      </c>
      <c r="E86" s="557">
        <v>123</v>
      </c>
      <c r="F86" s="533" t="s">
        <v>4</v>
      </c>
      <c r="G86" s="171" t="s">
        <v>4</v>
      </c>
      <c r="H86" s="172" t="s">
        <v>28</v>
      </c>
      <c r="I86" s="171" t="s">
        <v>4</v>
      </c>
      <c r="J86" s="171" t="s">
        <v>4</v>
      </c>
      <c r="K86" s="171" t="s">
        <v>4</v>
      </c>
      <c r="L86" s="171" t="s">
        <v>4</v>
      </c>
      <c r="M86" s="171" t="s">
        <v>4</v>
      </c>
      <c r="N86" s="496" t="s">
        <v>4</v>
      </c>
      <c r="O86" s="533" t="s">
        <v>4</v>
      </c>
      <c r="P86" s="172" t="s">
        <v>28</v>
      </c>
      <c r="Q86" s="171" t="s">
        <v>4</v>
      </c>
      <c r="R86" s="171" t="s">
        <v>4</v>
      </c>
      <c r="S86" s="171" t="s">
        <v>4</v>
      </c>
      <c r="T86" s="496" t="s">
        <v>4</v>
      </c>
      <c r="U86" s="533" t="s">
        <v>4</v>
      </c>
      <c r="V86" s="1336" t="s">
        <v>28</v>
      </c>
      <c r="W86" s="496" t="s">
        <v>4</v>
      </c>
      <c r="X86" s="171" t="s">
        <v>4</v>
      </c>
      <c r="Y86" s="194" t="s">
        <v>10</v>
      </c>
      <c r="Z86" s="194" t="s">
        <v>10</v>
      </c>
      <c r="AA86" s="171" t="s">
        <v>4</v>
      </c>
      <c r="AB86" s="171" t="s">
        <v>4</v>
      </c>
      <c r="AC86" s="171" t="s">
        <v>4</v>
      </c>
      <c r="AD86" s="171" t="s">
        <v>4</v>
      </c>
      <c r="AE86" s="171" t="s">
        <v>4</v>
      </c>
      <c r="AF86" s="496" t="s">
        <v>4</v>
      </c>
      <c r="AG86" s="174" t="s">
        <v>1</v>
      </c>
      <c r="AH86" s="174"/>
      <c r="AI86" s="174"/>
      <c r="AK86" s="14">
        <f t="shared" si="48"/>
        <v>1</v>
      </c>
      <c r="AL86" s="14" t="str">
        <f t="shared" si="49"/>
        <v>x</v>
      </c>
      <c r="AM86" s="14" t="str">
        <f t="shared" si="50"/>
        <v>x</v>
      </c>
      <c r="AN86" s="14" t="str">
        <f t="shared" si="51"/>
        <v>x</v>
      </c>
      <c r="AO86" s="14" t="str">
        <f t="shared" si="52"/>
        <v>x</v>
      </c>
      <c r="AP86" s="14" t="str">
        <f t="shared" si="53"/>
        <v>x</v>
      </c>
      <c r="AQ86" s="14" t="str">
        <f t="shared" si="54"/>
        <v>x</v>
      </c>
      <c r="AR86" s="14" t="str">
        <f t="shared" si="55"/>
        <v>x</v>
      </c>
      <c r="AT86" s="200"/>
      <c r="AU86" s="3" t="s">
        <v>4</v>
      </c>
      <c r="AV86"/>
      <c r="AW86" s="14" t="str">
        <f t="shared" si="56"/>
        <v>x</v>
      </c>
      <c r="AX86" s="14" t="str">
        <f t="shared" si="57"/>
        <v>x</v>
      </c>
      <c r="AY86" s="14" t="str">
        <f t="shared" si="58"/>
        <v>x</v>
      </c>
      <c r="AZ86" s="14" t="str">
        <f t="shared" si="59"/>
        <v>x</v>
      </c>
      <c r="BA86" s="14" t="str">
        <f t="shared" si="60"/>
        <v>x</v>
      </c>
      <c r="BB86" s="14" t="str">
        <f t="shared" si="61"/>
        <v>x</v>
      </c>
      <c r="BC86" s="14" t="str">
        <f t="shared" si="62"/>
        <v>x</v>
      </c>
      <c r="BD86" s="14">
        <f t="shared" si="63"/>
        <v>1</v>
      </c>
    </row>
    <row r="87" spans="1:56" ht="15.75" thickBot="1">
      <c r="A87" s="1367"/>
      <c r="B87" s="523">
        <v>437</v>
      </c>
      <c r="C87" s="486" t="s">
        <v>266</v>
      </c>
      <c r="D87" s="526" t="s">
        <v>8</v>
      </c>
      <c r="E87" s="559">
        <v>117</v>
      </c>
      <c r="F87" s="642" t="s">
        <v>28</v>
      </c>
      <c r="G87" s="345" t="s">
        <v>4</v>
      </c>
      <c r="H87" s="345" t="s">
        <v>4</v>
      </c>
      <c r="I87" s="344" t="s">
        <v>28</v>
      </c>
      <c r="J87" s="344" t="s">
        <v>28</v>
      </c>
      <c r="K87" s="345" t="s">
        <v>4</v>
      </c>
      <c r="L87" s="345" t="s">
        <v>4</v>
      </c>
      <c r="M87" s="180" t="s">
        <v>4</v>
      </c>
      <c r="N87" s="537" t="s">
        <v>4</v>
      </c>
      <c r="O87" s="642" t="s">
        <v>28</v>
      </c>
      <c r="P87" s="345" t="s">
        <v>4</v>
      </c>
      <c r="Q87" s="345" t="s">
        <v>4</v>
      </c>
      <c r="R87" s="350" t="s">
        <v>11</v>
      </c>
      <c r="S87" s="327" t="s">
        <v>4</v>
      </c>
      <c r="T87" s="644" t="s">
        <v>28</v>
      </c>
      <c r="U87" s="536" t="s">
        <v>4</v>
      </c>
      <c r="V87" s="327" t="s">
        <v>4</v>
      </c>
      <c r="W87" s="194" t="s">
        <v>10</v>
      </c>
      <c r="X87" s="647" t="s">
        <v>10</v>
      </c>
      <c r="Y87" s="332" t="s">
        <v>10</v>
      </c>
      <c r="Z87" s="327" t="s">
        <v>4</v>
      </c>
      <c r="AA87" s="327" t="s">
        <v>4</v>
      </c>
      <c r="AB87" s="327" t="s">
        <v>4</v>
      </c>
      <c r="AC87" s="327" t="s">
        <v>4</v>
      </c>
      <c r="AD87" s="327" t="s">
        <v>4</v>
      </c>
      <c r="AE87" s="327" t="s">
        <v>4</v>
      </c>
      <c r="AF87" s="497" t="s">
        <v>4</v>
      </c>
      <c r="AG87" s="174" t="s">
        <v>1</v>
      </c>
      <c r="AH87" s="174"/>
      <c r="AI87" s="174"/>
      <c r="AK87" s="14">
        <f t="shared" si="48"/>
        <v>1</v>
      </c>
      <c r="AL87" s="14" t="str">
        <f t="shared" si="49"/>
        <v>x</v>
      </c>
      <c r="AM87" s="14" t="str">
        <f t="shared" si="50"/>
        <v>x</v>
      </c>
      <c r="AN87" s="14" t="str">
        <f t="shared" si="51"/>
        <v>x</v>
      </c>
      <c r="AO87" s="14" t="str">
        <f t="shared" si="52"/>
        <v>x</v>
      </c>
      <c r="AP87" s="14" t="str">
        <f t="shared" si="53"/>
        <v>x</v>
      </c>
      <c r="AQ87" s="14" t="str">
        <f t="shared" si="54"/>
        <v>x</v>
      </c>
      <c r="AR87" s="14" t="str">
        <f t="shared" si="55"/>
        <v>x</v>
      </c>
      <c r="AT87" s="200"/>
      <c r="AU87" s="3" t="s">
        <v>4</v>
      </c>
      <c r="AV87"/>
      <c r="AW87" s="14" t="str">
        <f t="shared" si="56"/>
        <v>x</v>
      </c>
      <c r="AX87" s="14" t="str">
        <f t="shared" si="57"/>
        <v>x</v>
      </c>
      <c r="AY87" s="14" t="str">
        <f t="shared" si="58"/>
        <v>x</v>
      </c>
      <c r="AZ87" s="14" t="str">
        <f t="shared" si="59"/>
        <v>x</v>
      </c>
      <c r="BA87" s="14" t="str">
        <f t="shared" si="60"/>
        <v>x</v>
      </c>
      <c r="BB87" s="14" t="str">
        <f t="shared" si="61"/>
        <v>x</v>
      </c>
      <c r="BC87" s="14" t="str">
        <f t="shared" si="62"/>
        <v>x</v>
      </c>
      <c r="BD87" s="14">
        <f t="shared" si="63"/>
        <v>1</v>
      </c>
    </row>
    <row r="88" spans="1:56" s="4" customFormat="1" ht="15.75" thickBot="1">
      <c r="A88" s="1338">
        <v>440</v>
      </c>
      <c r="B88" s="479">
        <v>440</v>
      </c>
      <c r="C88" s="489" t="s">
        <v>273</v>
      </c>
      <c r="D88" s="798" t="s">
        <v>16</v>
      </c>
      <c r="E88" s="582">
        <v>131</v>
      </c>
      <c r="F88" s="722" t="s">
        <v>28</v>
      </c>
      <c r="G88" s="339" t="s">
        <v>4</v>
      </c>
      <c r="H88" s="339" t="s">
        <v>4</v>
      </c>
      <c r="I88" s="339" t="s">
        <v>4</v>
      </c>
      <c r="J88" s="339" t="s">
        <v>4</v>
      </c>
      <c r="K88" s="339" t="s">
        <v>4</v>
      </c>
      <c r="L88" s="339" t="s">
        <v>4</v>
      </c>
      <c r="M88" s="180" t="s">
        <v>4</v>
      </c>
      <c r="N88" s="725" t="s">
        <v>4</v>
      </c>
      <c r="O88" s="693" t="s">
        <v>4</v>
      </c>
      <c r="P88" s="694" t="s">
        <v>4</v>
      </c>
      <c r="Q88" s="694" t="s">
        <v>4</v>
      </c>
      <c r="R88" s="694" t="s">
        <v>4</v>
      </c>
      <c r="S88" s="694" t="s">
        <v>4</v>
      </c>
      <c r="T88" s="784" t="s">
        <v>4</v>
      </c>
      <c r="U88" s="737" t="s">
        <v>4</v>
      </c>
      <c r="V88" s="339" t="s">
        <v>4</v>
      </c>
      <c r="W88" s="725" t="s">
        <v>4</v>
      </c>
      <c r="X88" s="737" t="s">
        <v>4</v>
      </c>
      <c r="Y88" s="339" t="s">
        <v>4</v>
      </c>
      <c r="Z88" s="860" t="s">
        <v>11</v>
      </c>
      <c r="AA88" s="339" t="s">
        <v>4</v>
      </c>
      <c r="AB88" s="339" t="s">
        <v>4</v>
      </c>
      <c r="AC88" s="860" t="s">
        <v>11</v>
      </c>
      <c r="AD88" s="339" t="s">
        <v>4</v>
      </c>
      <c r="AE88" s="339" t="s">
        <v>4</v>
      </c>
      <c r="AF88" s="725" t="s">
        <v>4</v>
      </c>
      <c r="AG88" s="173" t="s">
        <v>4</v>
      </c>
      <c r="AH88" s="173"/>
      <c r="AI88" s="173"/>
      <c r="AJ88" s="10"/>
      <c r="AK88" s="290" t="str">
        <f t="shared" si="48"/>
        <v>x</v>
      </c>
      <c r="AL88" s="290"/>
      <c r="AM88" s="290" t="str">
        <f t="shared" si="50"/>
        <v>x</v>
      </c>
      <c r="AN88" s="290" t="str">
        <f t="shared" si="51"/>
        <v>x</v>
      </c>
      <c r="AO88" s="290" t="str">
        <f t="shared" si="52"/>
        <v>x</v>
      </c>
      <c r="AP88" s="290" t="str">
        <f t="shared" si="53"/>
        <v>x</v>
      </c>
      <c r="AQ88" s="290"/>
      <c r="AR88" s="290">
        <f t="shared" si="55"/>
        <v>1</v>
      </c>
      <c r="AV88" s="10"/>
      <c r="AW88" s="290"/>
      <c r="AX88" s="290"/>
      <c r="AY88" s="290"/>
      <c r="AZ88" s="290"/>
      <c r="BA88" s="290"/>
      <c r="BB88" s="290"/>
      <c r="BC88" s="290"/>
      <c r="BD88" s="290"/>
    </row>
    <row r="89" spans="1:56" ht="15.75" thickBot="1">
      <c r="A89" s="1365" t="s">
        <v>470</v>
      </c>
      <c r="B89" s="521" t="s">
        <v>470</v>
      </c>
      <c r="C89" s="485" t="s">
        <v>260</v>
      </c>
      <c r="D89" s="524" t="s">
        <v>325</v>
      </c>
      <c r="E89" s="556">
        <v>127</v>
      </c>
      <c r="F89" s="859" t="s">
        <v>28</v>
      </c>
      <c r="G89" s="363" t="s">
        <v>4</v>
      </c>
      <c r="H89" s="363" t="s">
        <v>4</v>
      </c>
      <c r="I89" s="531" t="s">
        <v>28</v>
      </c>
      <c r="J89" s="531" t="s">
        <v>28</v>
      </c>
      <c r="K89" s="531" t="s">
        <v>28</v>
      </c>
      <c r="L89" s="363" t="s">
        <v>4</v>
      </c>
      <c r="M89" s="180" t="s">
        <v>4</v>
      </c>
      <c r="N89" s="495" t="s">
        <v>4</v>
      </c>
      <c r="O89" s="606" t="s">
        <v>28</v>
      </c>
      <c r="P89" s="363" t="s">
        <v>4</v>
      </c>
      <c r="Q89" s="363" t="s">
        <v>4</v>
      </c>
      <c r="R89" s="363" t="s">
        <v>4</v>
      </c>
      <c r="S89" s="363" t="s">
        <v>4</v>
      </c>
      <c r="T89" s="800" t="s">
        <v>28</v>
      </c>
      <c r="U89" s="543" t="s">
        <v>11</v>
      </c>
      <c r="V89" s="544" t="s">
        <v>11</v>
      </c>
      <c r="W89" s="539" t="s">
        <v>11</v>
      </c>
      <c r="X89" s="753" t="s">
        <v>4</v>
      </c>
      <c r="Y89" s="862" t="s">
        <v>4</v>
      </c>
      <c r="Z89" s="862" t="s">
        <v>4</v>
      </c>
      <c r="AA89" s="862" t="s">
        <v>4</v>
      </c>
      <c r="AB89" s="862" t="s">
        <v>4</v>
      </c>
      <c r="AC89" s="862" t="s">
        <v>4</v>
      </c>
      <c r="AD89" s="862" t="s">
        <v>4</v>
      </c>
      <c r="AE89" s="862" t="s">
        <v>4</v>
      </c>
      <c r="AF89" s="863" t="s">
        <v>4</v>
      </c>
      <c r="AG89" s="174" t="s">
        <v>1</v>
      </c>
      <c r="AH89" s="174"/>
      <c r="AI89" s="174"/>
      <c r="AK89" s="14">
        <f t="shared" si="48"/>
        <v>1</v>
      </c>
      <c r="AL89" s="14" t="str">
        <f t="shared" ref="AL89:AL99" si="64">IF(AJ89="√",1,"x")</f>
        <v>x</v>
      </c>
      <c r="AM89" s="14" t="str">
        <f t="shared" si="50"/>
        <v>x</v>
      </c>
      <c r="AN89" s="14" t="str">
        <f t="shared" si="51"/>
        <v>x</v>
      </c>
      <c r="AO89" s="14" t="str">
        <f t="shared" si="52"/>
        <v>x</v>
      </c>
      <c r="AP89" s="14" t="str">
        <f t="shared" si="53"/>
        <v>x</v>
      </c>
      <c r="AQ89" s="14" t="str">
        <f t="shared" ref="AQ89:AQ99" si="65">IF(AJ89="LY",1,"x")</f>
        <v>x</v>
      </c>
      <c r="AR89" s="14" t="str">
        <f t="shared" si="55"/>
        <v>x</v>
      </c>
      <c r="AT89" s="200"/>
      <c r="AU89" s="183" t="s">
        <v>363</v>
      </c>
      <c r="AV89"/>
      <c r="AW89" s="14" t="str">
        <f t="shared" ref="AW89:AW99" si="66">IF(AU89="PASS-ATP",1,"x")</f>
        <v>x</v>
      </c>
      <c r="AX89" s="14" t="str">
        <f t="shared" ref="AX89:AX99" si="67">IF(AV89="√",1,"x")</f>
        <v>x</v>
      </c>
      <c r="AY89" s="14" t="str">
        <f t="shared" ref="AY89:AY99" si="68">IF(AU89="Site fail",1,"x")</f>
        <v>x</v>
      </c>
      <c r="AZ89" s="14" t="str">
        <f t="shared" ref="AZ89:AZ99" si="69">IF(AU89="F",1,"x")</f>
        <v>x</v>
      </c>
      <c r="BA89" s="14" t="str">
        <f t="shared" ref="BA89:BA99" si="70">IF(AU89="X",1,"x")</f>
        <v>x</v>
      </c>
      <c r="BB89" s="20">
        <f t="shared" ref="BB89:BB99" si="71">IF(AU89="TPNC",1,"x")</f>
        <v>1</v>
      </c>
      <c r="BC89" s="14" t="str">
        <f t="shared" ref="BC89:BC99" si="72">IF(AV89="LY",1,"x")</f>
        <v>x</v>
      </c>
      <c r="BD89" s="14" t="str">
        <f t="shared" ref="BD89:BD99" si="73">IF(AU89="TBD",1,"x")</f>
        <v>x</v>
      </c>
    </row>
    <row r="90" spans="1:56" ht="15.75" thickBot="1">
      <c r="A90" s="1366"/>
      <c r="B90" s="522" t="s">
        <v>470</v>
      </c>
      <c r="C90" s="420" t="s">
        <v>272</v>
      </c>
      <c r="D90" s="525" t="s">
        <v>8</v>
      </c>
      <c r="E90" s="557">
        <v>119</v>
      </c>
      <c r="F90" s="583" t="s">
        <v>28</v>
      </c>
      <c r="G90" s="171" t="s">
        <v>4</v>
      </c>
      <c r="H90" s="171" t="s">
        <v>4</v>
      </c>
      <c r="I90" s="407" t="s">
        <v>4</v>
      </c>
      <c r="J90" s="407" t="s">
        <v>4</v>
      </c>
      <c r="K90" s="407" t="s">
        <v>4</v>
      </c>
      <c r="L90" s="171" t="s">
        <v>4</v>
      </c>
      <c r="M90" s="180" t="s">
        <v>4</v>
      </c>
      <c r="N90" s="496" t="s">
        <v>4</v>
      </c>
      <c r="O90" s="533" t="s">
        <v>4</v>
      </c>
      <c r="P90" s="171" t="s">
        <v>4</v>
      </c>
      <c r="Q90" s="171" t="s">
        <v>4</v>
      </c>
      <c r="R90" s="171" t="s">
        <v>4</v>
      </c>
      <c r="S90" s="171" t="s">
        <v>4</v>
      </c>
      <c r="T90" s="496" t="s">
        <v>4</v>
      </c>
      <c r="U90" s="583" t="s">
        <v>28</v>
      </c>
      <c r="V90" s="171" t="s">
        <v>4</v>
      </c>
      <c r="W90" s="496" t="s">
        <v>4</v>
      </c>
      <c r="X90" s="608" t="s">
        <v>10</v>
      </c>
      <c r="Y90" s="801" t="s">
        <v>4</v>
      </c>
      <c r="Z90" s="801" t="s">
        <v>4</v>
      </c>
      <c r="AA90" s="801" t="s">
        <v>4</v>
      </c>
      <c r="AB90" s="801" t="s">
        <v>4</v>
      </c>
      <c r="AC90" s="801" t="s">
        <v>4</v>
      </c>
      <c r="AD90" s="801" t="s">
        <v>4</v>
      </c>
      <c r="AE90" s="801" t="s">
        <v>4</v>
      </c>
      <c r="AF90" s="865" t="s">
        <v>4</v>
      </c>
      <c r="AG90" s="174" t="s">
        <v>1</v>
      </c>
      <c r="AH90" s="174"/>
      <c r="AI90" s="174"/>
      <c r="AK90" s="14">
        <f t="shared" si="48"/>
        <v>1</v>
      </c>
      <c r="AL90" s="14" t="str">
        <f t="shared" si="64"/>
        <v>x</v>
      </c>
      <c r="AM90" s="14" t="str">
        <f t="shared" si="50"/>
        <v>x</v>
      </c>
      <c r="AN90" s="14" t="str">
        <f t="shared" si="51"/>
        <v>x</v>
      </c>
      <c r="AO90" s="14" t="str">
        <f t="shared" si="52"/>
        <v>x</v>
      </c>
      <c r="AP90" s="14" t="str">
        <f t="shared" si="53"/>
        <v>x</v>
      </c>
      <c r="AQ90" s="14" t="str">
        <f t="shared" si="65"/>
        <v>x</v>
      </c>
      <c r="AR90" s="14" t="str">
        <f t="shared" si="55"/>
        <v>x</v>
      </c>
      <c r="AT90" s="200"/>
      <c r="AU90" s="183" t="s">
        <v>363</v>
      </c>
      <c r="AV90"/>
      <c r="AW90" s="14" t="str">
        <f t="shared" si="66"/>
        <v>x</v>
      </c>
      <c r="AX90" s="14" t="str">
        <f t="shared" si="67"/>
        <v>x</v>
      </c>
      <c r="AY90" s="14" t="str">
        <f t="shared" si="68"/>
        <v>x</v>
      </c>
      <c r="AZ90" s="14" t="str">
        <f t="shared" si="69"/>
        <v>x</v>
      </c>
      <c r="BA90" s="14" t="str">
        <f t="shared" si="70"/>
        <v>x</v>
      </c>
      <c r="BB90" s="20">
        <f t="shared" si="71"/>
        <v>1</v>
      </c>
      <c r="BC90" s="14" t="str">
        <f t="shared" si="72"/>
        <v>x</v>
      </c>
      <c r="BD90" s="14" t="str">
        <f t="shared" si="73"/>
        <v>x</v>
      </c>
    </row>
    <row r="91" spans="1:56">
      <c r="A91" s="1366"/>
      <c r="B91" s="522" t="s">
        <v>470</v>
      </c>
      <c r="C91" s="420" t="s">
        <v>264</v>
      </c>
      <c r="D91" s="525" t="s">
        <v>325</v>
      </c>
      <c r="E91" s="557">
        <v>127</v>
      </c>
      <c r="F91" s="584" t="s">
        <v>4</v>
      </c>
      <c r="G91" s="172" t="s">
        <v>28</v>
      </c>
      <c r="H91" s="430" t="s">
        <v>28</v>
      </c>
      <c r="I91" s="171" t="s">
        <v>4</v>
      </c>
      <c r="J91" s="172" t="s">
        <v>28</v>
      </c>
      <c r="K91" s="172" t="s">
        <v>28</v>
      </c>
      <c r="L91" s="172" t="s">
        <v>28</v>
      </c>
      <c r="M91" s="171" t="s">
        <v>4</v>
      </c>
      <c r="N91" s="561" t="s">
        <v>28</v>
      </c>
      <c r="O91" s="533" t="s">
        <v>4</v>
      </c>
      <c r="P91" s="171" t="s">
        <v>4</v>
      </c>
      <c r="Q91" s="176" t="s">
        <v>10</v>
      </c>
      <c r="R91" s="172" t="s">
        <v>28</v>
      </c>
      <c r="S91" s="171" t="s">
        <v>4</v>
      </c>
      <c r="T91" s="561" t="s">
        <v>28</v>
      </c>
      <c r="U91" s="547" t="s">
        <v>11</v>
      </c>
      <c r="V91" s="326" t="s">
        <v>11</v>
      </c>
      <c r="W91" s="640" t="s">
        <v>11</v>
      </c>
      <c r="X91" s="864" t="s">
        <v>4</v>
      </c>
      <c r="Y91" s="172" t="s">
        <v>28</v>
      </c>
      <c r="Z91" s="408" t="s">
        <v>649</v>
      </c>
      <c r="AA91" s="172" t="s">
        <v>28</v>
      </c>
      <c r="AB91" s="256" t="s">
        <v>10</v>
      </c>
      <c r="AC91" s="801" t="s">
        <v>4</v>
      </c>
      <c r="AD91" s="1358" t="s">
        <v>28</v>
      </c>
      <c r="AE91" s="801" t="s">
        <v>4</v>
      </c>
      <c r="AF91" s="257" t="s">
        <v>28</v>
      </c>
      <c r="AG91" s="174" t="s">
        <v>1</v>
      </c>
      <c r="AH91" s="174"/>
      <c r="AI91" s="174"/>
      <c r="AK91" s="14">
        <f t="shared" si="48"/>
        <v>1</v>
      </c>
      <c r="AL91" s="14" t="str">
        <f t="shared" si="64"/>
        <v>x</v>
      </c>
      <c r="AM91" s="14" t="str">
        <f t="shared" si="50"/>
        <v>x</v>
      </c>
      <c r="AN91" s="14" t="str">
        <f t="shared" si="51"/>
        <v>x</v>
      </c>
      <c r="AO91" s="14" t="str">
        <f t="shared" si="52"/>
        <v>x</v>
      </c>
      <c r="AP91" s="14" t="str">
        <f t="shared" si="53"/>
        <v>x</v>
      </c>
      <c r="AQ91" s="14" t="str">
        <f t="shared" si="65"/>
        <v>x</v>
      </c>
      <c r="AR91" s="14" t="str">
        <f t="shared" si="55"/>
        <v>x</v>
      </c>
      <c r="AT91" s="200"/>
      <c r="AU91" s="3" t="s">
        <v>1</v>
      </c>
      <c r="AV91"/>
      <c r="AW91" s="14">
        <f t="shared" si="66"/>
        <v>1</v>
      </c>
      <c r="AX91" s="14" t="str">
        <f t="shared" si="67"/>
        <v>x</v>
      </c>
      <c r="AY91" s="14" t="str">
        <f t="shared" si="68"/>
        <v>x</v>
      </c>
      <c r="AZ91" s="14" t="str">
        <f t="shared" si="69"/>
        <v>x</v>
      </c>
      <c r="BA91" s="14" t="str">
        <f t="shared" si="70"/>
        <v>x</v>
      </c>
      <c r="BB91" s="14" t="str">
        <f t="shared" si="71"/>
        <v>x</v>
      </c>
      <c r="BC91" s="14" t="str">
        <f t="shared" si="72"/>
        <v>x</v>
      </c>
      <c r="BD91" s="14" t="str">
        <f t="shared" si="73"/>
        <v>x</v>
      </c>
    </row>
    <row r="92" spans="1:56" ht="15.75" thickBot="1">
      <c r="A92" s="1367"/>
      <c r="B92" s="861" t="s">
        <v>470</v>
      </c>
      <c r="C92" s="484" t="s">
        <v>265</v>
      </c>
      <c r="D92" s="526" t="s">
        <v>8</v>
      </c>
      <c r="E92" s="559">
        <v>119</v>
      </c>
      <c r="F92" s="536" t="s">
        <v>4</v>
      </c>
      <c r="G92" s="327" t="s">
        <v>4</v>
      </c>
      <c r="H92" s="328" t="s">
        <v>28</v>
      </c>
      <c r="I92" s="327" t="s">
        <v>4</v>
      </c>
      <c r="J92" s="327" t="s">
        <v>4</v>
      </c>
      <c r="K92" s="344" t="s">
        <v>28</v>
      </c>
      <c r="L92" s="344" t="s">
        <v>28</v>
      </c>
      <c r="M92" s="180" t="s">
        <v>4</v>
      </c>
      <c r="N92" s="537" t="s">
        <v>4</v>
      </c>
      <c r="O92" s="643" t="s">
        <v>4</v>
      </c>
      <c r="P92" s="344" t="s">
        <v>28</v>
      </c>
      <c r="Q92" s="345" t="s">
        <v>4</v>
      </c>
      <c r="R92" s="345" t="s">
        <v>4</v>
      </c>
      <c r="S92" s="345" t="s">
        <v>4</v>
      </c>
      <c r="T92" s="537" t="s">
        <v>4</v>
      </c>
      <c r="U92" s="610" t="s">
        <v>28</v>
      </c>
      <c r="V92" s="598" t="s">
        <v>28</v>
      </c>
      <c r="W92" s="1307" t="s">
        <v>10</v>
      </c>
      <c r="X92" s="866" t="s">
        <v>4</v>
      </c>
      <c r="Y92" s="332" t="s">
        <v>10</v>
      </c>
      <c r="Z92" s="867" t="s">
        <v>4</v>
      </c>
      <c r="AA92" s="867" t="s">
        <v>4</v>
      </c>
      <c r="AB92" s="867" t="s">
        <v>4</v>
      </c>
      <c r="AC92" s="867" t="s">
        <v>4</v>
      </c>
      <c r="AD92" s="867" t="s">
        <v>4</v>
      </c>
      <c r="AE92" s="868" t="s">
        <v>10</v>
      </c>
      <c r="AF92" s="869" t="s">
        <v>4</v>
      </c>
      <c r="AG92" s="174" t="s">
        <v>1</v>
      </c>
      <c r="AH92" s="174"/>
      <c r="AI92" s="174"/>
      <c r="AK92" s="14">
        <f t="shared" si="48"/>
        <v>1</v>
      </c>
      <c r="AL92" s="14" t="str">
        <f t="shared" si="64"/>
        <v>x</v>
      </c>
      <c r="AM92" s="14" t="str">
        <f t="shared" si="50"/>
        <v>x</v>
      </c>
      <c r="AN92" s="14" t="str">
        <f t="shared" si="51"/>
        <v>x</v>
      </c>
      <c r="AO92" s="14" t="str">
        <f t="shared" si="52"/>
        <v>x</v>
      </c>
      <c r="AP92" s="14" t="str">
        <f t="shared" si="53"/>
        <v>x</v>
      </c>
      <c r="AQ92" s="14" t="str">
        <f t="shared" si="65"/>
        <v>x</v>
      </c>
      <c r="AR92" s="14" t="str">
        <f t="shared" si="55"/>
        <v>x</v>
      </c>
      <c r="AT92" s="200"/>
      <c r="AU92" s="183" t="s">
        <v>363</v>
      </c>
      <c r="AV92"/>
      <c r="AW92" s="14" t="str">
        <f t="shared" si="66"/>
        <v>x</v>
      </c>
      <c r="AX92" s="14" t="str">
        <f t="shared" si="67"/>
        <v>x</v>
      </c>
      <c r="AY92" s="14" t="str">
        <f t="shared" si="68"/>
        <v>x</v>
      </c>
      <c r="AZ92" s="14" t="str">
        <f t="shared" si="69"/>
        <v>x</v>
      </c>
      <c r="BA92" s="14" t="str">
        <f t="shared" si="70"/>
        <v>x</v>
      </c>
      <c r="BB92" s="20">
        <f t="shared" si="71"/>
        <v>1</v>
      </c>
      <c r="BC92" s="14" t="str">
        <f t="shared" si="72"/>
        <v>x</v>
      </c>
      <c r="BD92" s="14" t="str">
        <f t="shared" si="73"/>
        <v>x</v>
      </c>
    </row>
    <row r="93" spans="1:56" ht="15.75" thickBot="1">
      <c r="A93" s="1365">
        <v>442</v>
      </c>
      <c r="B93" s="521">
        <v>442</v>
      </c>
      <c r="C93" s="485" t="s">
        <v>264</v>
      </c>
      <c r="D93" s="524" t="s">
        <v>325</v>
      </c>
      <c r="E93" s="556">
        <v>127</v>
      </c>
      <c r="F93" s="530" t="s">
        <v>4</v>
      </c>
      <c r="G93" s="363" t="s">
        <v>4</v>
      </c>
      <c r="H93" s="363" t="s">
        <v>4</v>
      </c>
      <c r="I93" s="363" t="s">
        <v>4</v>
      </c>
      <c r="J93" s="531" t="s">
        <v>28</v>
      </c>
      <c r="K93" s="858" t="s">
        <v>557</v>
      </c>
      <c r="L93" s="531" t="s">
        <v>28</v>
      </c>
      <c r="M93" s="180" t="s">
        <v>4</v>
      </c>
      <c r="N93" s="532" t="s">
        <v>28</v>
      </c>
      <c r="O93" s="606" t="s">
        <v>28</v>
      </c>
      <c r="P93" s="858" t="s">
        <v>649</v>
      </c>
      <c r="Q93" s="858" t="s">
        <v>557</v>
      </c>
      <c r="R93" s="363" t="s">
        <v>4</v>
      </c>
      <c r="S93" s="363" t="s">
        <v>4</v>
      </c>
      <c r="T93" s="532" t="s">
        <v>28</v>
      </c>
      <c r="U93" s="543" t="s">
        <v>11</v>
      </c>
      <c r="V93" s="544" t="s">
        <v>11</v>
      </c>
      <c r="W93" s="539" t="s">
        <v>11</v>
      </c>
      <c r="X93" s="753" t="s">
        <v>4</v>
      </c>
      <c r="Y93" s="172" t="s">
        <v>28</v>
      </c>
      <c r="Z93" s="862" t="s">
        <v>4</v>
      </c>
      <c r="AA93" s="862" t="s">
        <v>4</v>
      </c>
      <c r="AB93" s="172" t="s">
        <v>28</v>
      </c>
      <c r="AC93" s="862" t="s">
        <v>4</v>
      </c>
      <c r="AD93" s="172" t="s">
        <v>28</v>
      </c>
      <c r="AE93" s="862" t="s">
        <v>4</v>
      </c>
      <c r="AF93" s="863" t="s">
        <v>4</v>
      </c>
      <c r="AG93" s="174" t="s">
        <v>1</v>
      </c>
      <c r="AH93" s="174"/>
      <c r="AI93" s="174"/>
      <c r="AK93" s="14">
        <f t="shared" si="48"/>
        <v>1</v>
      </c>
      <c r="AL93" s="14" t="str">
        <f t="shared" si="64"/>
        <v>x</v>
      </c>
      <c r="AM93" s="14" t="str">
        <f t="shared" si="50"/>
        <v>x</v>
      </c>
      <c r="AN93" s="14" t="str">
        <f t="shared" si="51"/>
        <v>x</v>
      </c>
      <c r="AO93" s="14" t="str">
        <f t="shared" si="52"/>
        <v>x</v>
      </c>
      <c r="AP93" s="14" t="str">
        <f t="shared" si="53"/>
        <v>x</v>
      </c>
      <c r="AQ93" s="14" t="str">
        <f t="shared" si="65"/>
        <v>x</v>
      </c>
      <c r="AR93" s="14" t="str">
        <f t="shared" si="55"/>
        <v>x</v>
      </c>
      <c r="AT93" s="200"/>
      <c r="AU93" s="183" t="s">
        <v>363</v>
      </c>
      <c r="AV93"/>
      <c r="AW93" s="14" t="str">
        <f t="shared" si="66"/>
        <v>x</v>
      </c>
      <c r="AX93" s="14" t="str">
        <f t="shared" si="67"/>
        <v>x</v>
      </c>
      <c r="AY93" s="14" t="str">
        <f t="shared" si="68"/>
        <v>x</v>
      </c>
      <c r="AZ93" s="14" t="str">
        <f t="shared" si="69"/>
        <v>x</v>
      </c>
      <c r="BA93" s="14" t="str">
        <f t="shared" si="70"/>
        <v>x</v>
      </c>
      <c r="BB93" s="20">
        <f t="shared" si="71"/>
        <v>1</v>
      </c>
      <c r="BC93" s="14" t="str">
        <f t="shared" si="72"/>
        <v>x</v>
      </c>
      <c r="BD93" s="14" t="str">
        <f t="shared" si="73"/>
        <v>x</v>
      </c>
    </row>
    <row r="94" spans="1:56">
      <c r="A94" s="1366"/>
      <c r="B94" s="522">
        <v>442</v>
      </c>
      <c r="C94" s="420" t="s">
        <v>273</v>
      </c>
      <c r="D94" s="525" t="s">
        <v>16</v>
      </c>
      <c r="E94" s="557">
        <v>202</v>
      </c>
      <c r="F94" s="874" t="s">
        <v>554</v>
      </c>
      <c r="G94" s="171" t="s">
        <v>4</v>
      </c>
      <c r="H94" s="799" t="s">
        <v>1161</v>
      </c>
      <c r="I94" s="799" t="s">
        <v>557</v>
      </c>
      <c r="J94" s="407" t="s">
        <v>4</v>
      </c>
      <c r="K94" s="407" t="s">
        <v>4</v>
      </c>
      <c r="L94" s="407" t="s">
        <v>4</v>
      </c>
      <c r="M94" s="180" t="s">
        <v>4</v>
      </c>
      <c r="N94" s="585" t="s">
        <v>4</v>
      </c>
      <c r="O94" s="584" t="s">
        <v>4</v>
      </c>
      <c r="P94" s="326" t="s">
        <v>11</v>
      </c>
      <c r="Q94" s="326" t="s">
        <v>11</v>
      </c>
      <c r="R94" s="326" t="s">
        <v>11</v>
      </c>
      <c r="S94" s="171" t="s">
        <v>4</v>
      </c>
      <c r="T94" s="640" t="s">
        <v>11</v>
      </c>
      <c r="U94" s="547" t="s">
        <v>11</v>
      </c>
      <c r="V94" s="326" t="s">
        <v>11</v>
      </c>
      <c r="W94" s="640" t="s">
        <v>11</v>
      </c>
      <c r="X94" s="864" t="s">
        <v>4</v>
      </c>
      <c r="Y94" s="801" t="s">
        <v>4</v>
      </c>
      <c r="Z94" s="801" t="s">
        <v>4</v>
      </c>
      <c r="AA94" s="801" t="s">
        <v>4</v>
      </c>
      <c r="AB94" s="801" t="s">
        <v>4</v>
      </c>
      <c r="AC94" s="256" t="s">
        <v>10</v>
      </c>
      <c r="AD94" s="870" t="s">
        <v>4</v>
      </c>
      <c r="AE94" s="543" t="s">
        <v>11</v>
      </c>
      <c r="AF94" s="865" t="s">
        <v>4</v>
      </c>
      <c r="AG94" s="174" t="s">
        <v>1</v>
      </c>
      <c r="AH94" s="174"/>
      <c r="AI94" s="174"/>
      <c r="AK94" s="14">
        <f t="shared" si="48"/>
        <v>1</v>
      </c>
      <c r="AL94" s="14" t="str">
        <f t="shared" si="64"/>
        <v>x</v>
      </c>
      <c r="AM94" s="14" t="str">
        <f t="shared" si="50"/>
        <v>x</v>
      </c>
      <c r="AN94" s="14" t="str">
        <f t="shared" si="51"/>
        <v>x</v>
      </c>
      <c r="AO94" s="14" t="str">
        <f t="shared" si="52"/>
        <v>x</v>
      </c>
      <c r="AP94" s="14" t="str">
        <f t="shared" si="53"/>
        <v>x</v>
      </c>
      <c r="AQ94" s="14" t="str">
        <f t="shared" si="65"/>
        <v>x</v>
      </c>
      <c r="AR94" s="14" t="str">
        <f t="shared" si="55"/>
        <v>x</v>
      </c>
      <c r="AT94" s="200"/>
      <c r="AU94" s="183" t="s">
        <v>363</v>
      </c>
      <c r="AV94"/>
      <c r="AW94" s="14" t="str">
        <f t="shared" si="66"/>
        <v>x</v>
      </c>
      <c r="AX94" s="14" t="str">
        <f t="shared" si="67"/>
        <v>x</v>
      </c>
      <c r="AY94" s="14" t="str">
        <f t="shared" si="68"/>
        <v>x</v>
      </c>
      <c r="AZ94" s="14" t="str">
        <f t="shared" si="69"/>
        <v>x</v>
      </c>
      <c r="BA94" s="14" t="str">
        <f t="shared" si="70"/>
        <v>x</v>
      </c>
      <c r="BB94" s="20">
        <f t="shared" si="71"/>
        <v>1</v>
      </c>
      <c r="BC94" s="14" t="str">
        <f t="shared" si="72"/>
        <v>x</v>
      </c>
      <c r="BD94" s="14" t="str">
        <f t="shared" si="73"/>
        <v>x</v>
      </c>
    </row>
    <row r="95" spans="1:56" ht="15.75" thickBot="1">
      <c r="A95" s="1367"/>
      <c r="B95" s="523">
        <v>442</v>
      </c>
      <c r="C95" s="419" t="s">
        <v>260</v>
      </c>
      <c r="D95" s="526" t="s">
        <v>16</v>
      </c>
      <c r="E95" s="873">
        <v>203</v>
      </c>
      <c r="F95" s="610" t="s">
        <v>28</v>
      </c>
      <c r="G95" s="327" t="s">
        <v>4</v>
      </c>
      <c r="H95" s="1327" t="s">
        <v>569</v>
      </c>
      <c r="I95" s="328" t="s">
        <v>28</v>
      </c>
      <c r="J95" s="1349" t="s">
        <v>28</v>
      </c>
      <c r="K95" s="411" t="s">
        <v>557</v>
      </c>
      <c r="L95" s="327" t="s">
        <v>4</v>
      </c>
      <c r="M95" s="1362" t="s">
        <v>28</v>
      </c>
      <c r="N95" s="497" t="s">
        <v>4</v>
      </c>
      <c r="O95" s="350" t="s">
        <v>11</v>
      </c>
      <c r="P95" s="350" t="s">
        <v>11</v>
      </c>
      <c r="Q95" s="327" t="s">
        <v>4</v>
      </c>
      <c r="R95" s="872" t="s">
        <v>648</v>
      </c>
      <c r="S95" s="346" t="s">
        <v>11</v>
      </c>
      <c r="T95" s="674" t="s">
        <v>11</v>
      </c>
      <c r="U95" s="705" t="s">
        <v>11</v>
      </c>
      <c r="V95" s="342" t="s">
        <v>11</v>
      </c>
      <c r="W95" s="698" t="s">
        <v>11</v>
      </c>
      <c r="X95" s="864" t="s">
        <v>4</v>
      </c>
      <c r="Y95" s="801" t="s">
        <v>4</v>
      </c>
      <c r="Z95" s="801" t="s">
        <v>4</v>
      </c>
      <c r="AA95" s="801" t="s">
        <v>4</v>
      </c>
      <c r="AB95" s="801" t="s">
        <v>4</v>
      </c>
      <c r="AC95" s="871" t="s">
        <v>11</v>
      </c>
      <c r="AD95" s="871" t="s">
        <v>11</v>
      </c>
      <c r="AE95" s="801" t="s">
        <v>4</v>
      </c>
      <c r="AF95" s="865" t="s">
        <v>4</v>
      </c>
      <c r="AG95" s="174" t="s">
        <v>1</v>
      </c>
      <c r="AH95" s="174"/>
      <c r="AI95" s="174"/>
      <c r="AK95" s="14">
        <f t="shared" si="48"/>
        <v>1</v>
      </c>
      <c r="AL95" s="14" t="str">
        <f t="shared" si="64"/>
        <v>x</v>
      </c>
      <c r="AM95" s="14" t="str">
        <f t="shared" si="50"/>
        <v>x</v>
      </c>
      <c r="AN95" s="14" t="str">
        <f t="shared" si="51"/>
        <v>x</v>
      </c>
      <c r="AO95" s="14" t="str">
        <f t="shared" si="52"/>
        <v>x</v>
      </c>
      <c r="AP95" s="14" t="str">
        <f t="shared" si="53"/>
        <v>x</v>
      </c>
      <c r="AQ95" s="14" t="str">
        <f t="shared" si="65"/>
        <v>x</v>
      </c>
      <c r="AR95" s="14" t="str">
        <f t="shared" si="55"/>
        <v>x</v>
      </c>
      <c r="AT95" s="200"/>
      <c r="AU95" s="183" t="s">
        <v>363</v>
      </c>
      <c r="AV95"/>
      <c r="AW95" s="14" t="str">
        <f t="shared" si="66"/>
        <v>x</v>
      </c>
      <c r="AX95" s="14" t="str">
        <f t="shared" si="67"/>
        <v>x</v>
      </c>
      <c r="AY95" s="14" t="str">
        <f t="shared" si="68"/>
        <v>x</v>
      </c>
      <c r="AZ95" s="14" t="str">
        <f t="shared" si="69"/>
        <v>x</v>
      </c>
      <c r="BA95" s="14" t="str">
        <f t="shared" si="70"/>
        <v>x</v>
      </c>
      <c r="BB95" s="20">
        <f t="shared" si="71"/>
        <v>1</v>
      </c>
      <c r="BC95" s="14" t="str">
        <f t="shared" si="72"/>
        <v>x</v>
      </c>
      <c r="BD95" s="14" t="str">
        <f t="shared" si="73"/>
        <v>x</v>
      </c>
    </row>
    <row r="96" spans="1:56" ht="16.899999999999999" customHeight="1" thickBot="1">
      <c r="A96" s="732">
        <v>444</v>
      </c>
      <c r="B96" s="1343">
        <v>444</v>
      </c>
      <c r="C96" s="488" t="s">
        <v>271</v>
      </c>
      <c r="D96" s="733" t="s">
        <v>16</v>
      </c>
      <c r="E96" s="734" t="s">
        <v>58</v>
      </c>
      <c r="F96" s="737" t="s">
        <v>4</v>
      </c>
      <c r="G96" s="339" t="s">
        <v>4</v>
      </c>
      <c r="H96" s="339" t="s">
        <v>4</v>
      </c>
      <c r="I96" s="340" t="s">
        <v>28</v>
      </c>
      <c r="J96" s="339" t="s">
        <v>4</v>
      </c>
      <c r="K96" s="339" t="s">
        <v>4</v>
      </c>
      <c r="L96" s="340" t="s">
        <v>28</v>
      </c>
      <c r="M96" s="180" t="s">
        <v>4</v>
      </c>
      <c r="N96" s="725" t="s">
        <v>4</v>
      </c>
      <c r="O96" s="709" t="s">
        <v>11</v>
      </c>
      <c r="P96" s="710" t="s">
        <v>11</v>
      </c>
      <c r="Q96" s="710" t="s">
        <v>11</v>
      </c>
      <c r="R96" s="710" t="s">
        <v>11</v>
      </c>
      <c r="S96" s="710" t="s">
        <v>11</v>
      </c>
      <c r="T96" s="711" t="s">
        <v>11</v>
      </c>
      <c r="U96" s="690" t="s">
        <v>11</v>
      </c>
      <c r="V96" s="691" t="s">
        <v>11</v>
      </c>
      <c r="W96" s="692" t="s">
        <v>11</v>
      </c>
      <c r="X96" s="866" t="s">
        <v>4</v>
      </c>
      <c r="Y96" s="867" t="s">
        <v>4</v>
      </c>
      <c r="Z96" s="867" t="s">
        <v>4</v>
      </c>
      <c r="AA96" s="867" t="s">
        <v>4</v>
      </c>
      <c r="AB96" s="867" t="s">
        <v>4</v>
      </c>
      <c r="AC96" s="867" t="s">
        <v>4</v>
      </c>
      <c r="AD96" s="867" t="s">
        <v>4</v>
      </c>
      <c r="AE96" s="867" t="s">
        <v>4</v>
      </c>
      <c r="AF96" s="869" t="s">
        <v>4</v>
      </c>
      <c r="AG96" s="174" t="s">
        <v>1</v>
      </c>
      <c r="AH96" s="174"/>
      <c r="AI96" s="174"/>
      <c r="AK96" s="14">
        <f t="shared" si="48"/>
        <v>1</v>
      </c>
      <c r="AL96" s="14" t="str">
        <f t="shared" si="64"/>
        <v>x</v>
      </c>
      <c r="AM96" s="14" t="str">
        <f t="shared" si="50"/>
        <v>x</v>
      </c>
      <c r="AN96" s="14" t="str">
        <f t="shared" si="51"/>
        <v>x</v>
      </c>
      <c r="AO96" s="14" t="str">
        <f t="shared" si="52"/>
        <v>x</v>
      </c>
      <c r="AP96" s="14" t="str">
        <f t="shared" si="53"/>
        <v>x</v>
      </c>
      <c r="AQ96" s="14" t="str">
        <f t="shared" si="65"/>
        <v>x</v>
      </c>
      <c r="AR96" s="14" t="str">
        <f t="shared" si="55"/>
        <v>x</v>
      </c>
      <c r="AT96" s="200"/>
      <c r="AU96" s="3" t="s">
        <v>4</v>
      </c>
      <c r="AV96"/>
      <c r="AW96" s="14" t="str">
        <f t="shared" si="66"/>
        <v>x</v>
      </c>
      <c r="AX96" s="14" t="str">
        <f t="shared" si="67"/>
        <v>x</v>
      </c>
      <c r="AY96" s="14" t="str">
        <f t="shared" si="68"/>
        <v>x</v>
      </c>
      <c r="AZ96" s="14" t="str">
        <f t="shared" si="69"/>
        <v>x</v>
      </c>
      <c r="BA96" s="14" t="str">
        <f t="shared" si="70"/>
        <v>x</v>
      </c>
      <c r="BB96" s="14" t="str">
        <f t="shared" si="71"/>
        <v>x</v>
      </c>
      <c r="BC96" s="14" t="str">
        <f t="shared" si="72"/>
        <v>x</v>
      </c>
      <c r="BD96" s="14">
        <f t="shared" si="73"/>
        <v>1</v>
      </c>
    </row>
    <row r="97" spans="1:56" ht="15.75" thickBot="1">
      <c r="A97" s="1365">
        <v>446</v>
      </c>
      <c r="B97" s="1341">
        <v>446</v>
      </c>
      <c r="C97" s="418" t="s">
        <v>264</v>
      </c>
      <c r="D97" s="524" t="s">
        <v>325</v>
      </c>
      <c r="E97" s="556">
        <v>127</v>
      </c>
      <c r="F97" s="530" t="s">
        <v>4</v>
      </c>
      <c r="G97" s="531" t="s">
        <v>28</v>
      </c>
      <c r="H97" s="727" t="s">
        <v>28</v>
      </c>
      <c r="I97" s="363" t="s">
        <v>4</v>
      </c>
      <c r="J97" s="531" t="s">
        <v>28</v>
      </c>
      <c r="K97" s="721" t="s">
        <v>649</v>
      </c>
      <c r="L97" s="531" t="s">
        <v>28</v>
      </c>
      <c r="M97" s="180" t="s">
        <v>4</v>
      </c>
      <c r="N97" s="532" t="s">
        <v>28</v>
      </c>
      <c r="O97" s="530" t="s">
        <v>4</v>
      </c>
      <c r="P97" s="363" t="s">
        <v>4</v>
      </c>
      <c r="Q97" s="363" t="s">
        <v>4</v>
      </c>
      <c r="R97" s="531" t="s">
        <v>28</v>
      </c>
      <c r="S97" s="363" t="s">
        <v>4</v>
      </c>
      <c r="T97" s="532" t="s">
        <v>28</v>
      </c>
      <c r="U97" s="713" t="s">
        <v>11</v>
      </c>
      <c r="V97" s="710" t="s">
        <v>11</v>
      </c>
      <c r="W97" s="711" t="s">
        <v>11</v>
      </c>
      <c r="X97" s="606" t="s">
        <v>28</v>
      </c>
      <c r="Y97" s="531" t="s">
        <v>28</v>
      </c>
      <c r="Z97" s="363" t="s">
        <v>4</v>
      </c>
      <c r="AA97" s="531" t="s">
        <v>28</v>
      </c>
      <c r="AB97" s="1329" t="s">
        <v>28</v>
      </c>
      <c r="AC97" s="363" t="s">
        <v>4</v>
      </c>
      <c r="AD97" s="1358" t="s">
        <v>28</v>
      </c>
      <c r="AE97" s="532" t="s">
        <v>28</v>
      </c>
      <c r="AF97" s="363" t="s">
        <v>4</v>
      </c>
      <c r="AG97" s="174" t="s">
        <v>1</v>
      </c>
      <c r="AH97" s="174"/>
      <c r="AI97" s="174"/>
      <c r="AK97" s="14">
        <f t="shared" si="48"/>
        <v>1</v>
      </c>
      <c r="AL97" s="14" t="str">
        <f t="shared" si="64"/>
        <v>x</v>
      </c>
      <c r="AM97" s="14" t="str">
        <f t="shared" si="50"/>
        <v>x</v>
      </c>
      <c r="AN97" s="14" t="str">
        <f t="shared" si="51"/>
        <v>x</v>
      </c>
      <c r="AO97" s="14" t="str">
        <f t="shared" si="52"/>
        <v>x</v>
      </c>
      <c r="AP97" s="14" t="str">
        <f t="shared" si="53"/>
        <v>x</v>
      </c>
      <c r="AQ97" s="14" t="str">
        <f t="shared" si="65"/>
        <v>x</v>
      </c>
      <c r="AR97" s="14" t="str">
        <f t="shared" si="55"/>
        <v>x</v>
      </c>
      <c r="AT97" s="200"/>
      <c r="AU97" s="3" t="s">
        <v>1</v>
      </c>
      <c r="AV97"/>
      <c r="AW97" s="14">
        <f t="shared" si="66"/>
        <v>1</v>
      </c>
      <c r="AX97" s="14" t="str">
        <f t="shared" si="67"/>
        <v>x</v>
      </c>
      <c r="AY97" s="14" t="str">
        <f t="shared" si="68"/>
        <v>x</v>
      </c>
      <c r="AZ97" s="14" t="str">
        <f t="shared" si="69"/>
        <v>x</v>
      </c>
      <c r="BA97" s="14" t="str">
        <f t="shared" si="70"/>
        <v>x</v>
      </c>
      <c r="BB97" s="14" t="str">
        <f t="shared" si="71"/>
        <v>x</v>
      </c>
      <c r="BC97" s="14" t="str">
        <f t="shared" si="72"/>
        <v>x</v>
      </c>
      <c r="BD97" s="14" t="str">
        <f t="shared" si="73"/>
        <v>x</v>
      </c>
    </row>
    <row r="98" spans="1:56" ht="15.75" thickBot="1">
      <c r="A98" s="1366"/>
      <c r="B98" s="522">
        <v>446</v>
      </c>
      <c r="C98" s="422" t="s">
        <v>265</v>
      </c>
      <c r="D98" s="525" t="s">
        <v>8</v>
      </c>
      <c r="E98" s="557">
        <v>123</v>
      </c>
      <c r="F98" s="533" t="s">
        <v>4</v>
      </c>
      <c r="G98" s="176" t="s">
        <v>10</v>
      </c>
      <c r="H98" s="172" t="s">
        <v>28</v>
      </c>
      <c r="I98" s="171" t="s">
        <v>4</v>
      </c>
      <c r="J98" s="171" t="s">
        <v>4</v>
      </c>
      <c r="K98" s="531" t="s">
        <v>28</v>
      </c>
      <c r="L98" s="172" t="s">
        <v>28</v>
      </c>
      <c r="M98" s="180" t="s">
        <v>4</v>
      </c>
      <c r="N98" s="496" t="s">
        <v>4</v>
      </c>
      <c r="O98" s="533" t="s">
        <v>4</v>
      </c>
      <c r="P98" s="172" t="s">
        <v>28</v>
      </c>
      <c r="Q98" s="171" t="s">
        <v>4</v>
      </c>
      <c r="R98" s="171" t="s">
        <v>4</v>
      </c>
      <c r="S98" s="171" t="s">
        <v>4</v>
      </c>
      <c r="T98" s="496" t="s">
        <v>4</v>
      </c>
      <c r="U98" s="584" t="s">
        <v>4</v>
      </c>
      <c r="V98" s="712" t="s">
        <v>11</v>
      </c>
      <c r="W98" s="496" t="s">
        <v>4</v>
      </c>
      <c r="X98" s="680" t="s">
        <v>4</v>
      </c>
      <c r="Y98" s="176" t="s">
        <v>10</v>
      </c>
      <c r="Z98" s="171" t="s">
        <v>4</v>
      </c>
      <c r="AA98" s="171" t="s">
        <v>4</v>
      </c>
      <c r="AB98" s="171" t="s">
        <v>4</v>
      </c>
      <c r="AC98" s="171" t="s">
        <v>4</v>
      </c>
      <c r="AD98" s="171" t="s">
        <v>4</v>
      </c>
      <c r="AE98" s="341" t="s">
        <v>10</v>
      </c>
      <c r="AF98" s="171" t="s">
        <v>4</v>
      </c>
      <c r="AG98" s="174" t="s">
        <v>1</v>
      </c>
      <c r="AH98" s="174"/>
      <c r="AI98" s="174"/>
      <c r="AK98" s="14">
        <f t="shared" si="48"/>
        <v>1</v>
      </c>
      <c r="AL98" s="14" t="str">
        <f t="shared" si="64"/>
        <v>x</v>
      </c>
      <c r="AM98" s="14" t="str">
        <f t="shared" si="50"/>
        <v>x</v>
      </c>
      <c r="AN98" s="14" t="str">
        <f t="shared" si="51"/>
        <v>x</v>
      </c>
      <c r="AO98" s="14" t="str">
        <f t="shared" si="52"/>
        <v>x</v>
      </c>
      <c r="AP98" s="14" t="str">
        <f t="shared" si="53"/>
        <v>x</v>
      </c>
      <c r="AQ98" s="14" t="str">
        <f t="shared" si="65"/>
        <v>x</v>
      </c>
      <c r="AR98" s="14" t="str">
        <f t="shared" si="55"/>
        <v>x</v>
      </c>
      <c r="AT98" s="200"/>
      <c r="AU98" s="3" t="s">
        <v>1</v>
      </c>
      <c r="AV98"/>
      <c r="AW98" s="14">
        <f t="shared" si="66"/>
        <v>1</v>
      </c>
      <c r="AX98" s="14" t="str">
        <f t="shared" si="67"/>
        <v>x</v>
      </c>
      <c r="AY98" s="14" t="str">
        <f t="shared" si="68"/>
        <v>x</v>
      </c>
      <c r="AZ98" s="14" t="str">
        <f t="shared" si="69"/>
        <v>x</v>
      </c>
      <c r="BA98" s="14" t="str">
        <f t="shared" si="70"/>
        <v>x</v>
      </c>
      <c r="BB98" s="14" t="str">
        <f t="shared" si="71"/>
        <v>x</v>
      </c>
      <c r="BC98" s="14" t="str">
        <f t="shared" si="72"/>
        <v>x</v>
      </c>
      <c r="BD98" s="14" t="str">
        <f t="shared" si="73"/>
        <v>x</v>
      </c>
    </row>
    <row r="99" spans="1:56" ht="15.75" thickBot="1">
      <c r="A99" s="1367"/>
      <c r="B99" s="523">
        <v>446</v>
      </c>
      <c r="C99" s="486" t="s">
        <v>260</v>
      </c>
      <c r="D99" s="526" t="s">
        <v>16</v>
      </c>
      <c r="E99" s="559">
        <v>203</v>
      </c>
      <c r="F99" s="728" t="s">
        <v>10</v>
      </c>
      <c r="G99" s="348" t="s">
        <v>10</v>
      </c>
      <c r="H99" s="327" t="s">
        <v>4</v>
      </c>
      <c r="I99" s="328" t="s">
        <v>28</v>
      </c>
      <c r="J99" s="328" t="s">
        <v>28</v>
      </c>
      <c r="K99" s="381" t="s">
        <v>649</v>
      </c>
      <c r="L99" s="327" t="s">
        <v>4</v>
      </c>
      <c r="M99" s="171" t="s">
        <v>4</v>
      </c>
      <c r="N99" s="497" t="s">
        <v>4</v>
      </c>
      <c r="O99" s="647" t="s">
        <v>10</v>
      </c>
      <c r="P99" s="346" t="s">
        <v>11</v>
      </c>
      <c r="Q99" s="327" t="s">
        <v>4</v>
      </c>
      <c r="R99" s="332" t="s">
        <v>10</v>
      </c>
      <c r="S99" s="346" t="s">
        <v>11</v>
      </c>
      <c r="T99" s="720" t="s">
        <v>11</v>
      </c>
      <c r="U99" s="548" t="s">
        <v>11</v>
      </c>
      <c r="V99" s="349" t="s">
        <v>11</v>
      </c>
      <c r="W99" s="697" t="s">
        <v>11</v>
      </c>
      <c r="X99" s="681" t="s">
        <v>4</v>
      </c>
      <c r="Y99" s="327" t="s">
        <v>4</v>
      </c>
      <c r="Z99" s="327" t="s">
        <v>4</v>
      </c>
      <c r="AA99" s="408" t="s">
        <v>649</v>
      </c>
      <c r="AB99" s="327" t="s">
        <v>4</v>
      </c>
      <c r="AC99" s="871" t="s">
        <v>11</v>
      </c>
      <c r="AD99" s="338" t="s">
        <v>28</v>
      </c>
      <c r="AE99" s="327" t="s">
        <v>4</v>
      </c>
      <c r="AF99" s="327" t="s">
        <v>4</v>
      </c>
      <c r="AG99" s="174" t="s">
        <v>1</v>
      </c>
      <c r="AH99" s="174"/>
      <c r="AI99" s="174"/>
      <c r="AK99" s="14">
        <f t="shared" si="48"/>
        <v>1</v>
      </c>
      <c r="AL99" s="14" t="str">
        <f t="shared" si="64"/>
        <v>x</v>
      </c>
      <c r="AM99" s="14" t="str">
        <f t="shared" si="50"/>
        <v>x</v>
      </c>
      <c r="AN99" s="14" t="str">
        <f t="shared" si="51"/>
        <v>x</v>
      </c>
      <c r="AO99" s="14" t="str">
        <f t="shared" si="52"/>
        <v>x</v>
      </c>
      <c r="AP99" s="14" t="str">
        <f t="shared" si="53"/>
        <v>x</v>
      </c>
      <c r="AQ99" s="14" t="str">
        <f t="shared" si="65"/>
        <v>x</v>
      </c>
      <c r="AR99" s="14" t="str">
        <f t="shared" si="55"/>
        <v>x</v>
      </c>
      <c r="AT99" s="200"/>
      <c r="AU99" s="3" t="s">
        <v>4</v>
      </c>
      <c r="AV99"/>
      <c r="AW99" s="14" t="str">
        <f t="shared" si="66"/>
        <v>x</v>
      </c>
      <c r="AX99" s="14" t="str">
        <f t="shared" si="67"/>
        <v>x</v>
      </c>
      <c r="AY99" s="14" t="str">
        <f t="shared" si="68"/>
        <v>x</v>
      </c>
      <c r="AZ99" s="14" t="str">
        <f t="shared" si="69"/>
        <v>x</v>
      </c>
      <c r="BA99" s="14" t="str">
        <f t="shared" si="70"/>
        <v>x</v>
      </c>
      <c r="BB99" s="14" t="str">
        <f t="shared" si="71"/>
        <v>x</v>
      </c>
      <c r="BC99" s="14" t="str">
        <f t="shared" si="72"/>
        <v>x</v>
      </c>
      <c r="BD99" s="14">
        <f t="shared" si="73"/>
        <v>1</v>
      </c>
    </row>
    <row r="100" spans="1:56" s="4" customFormat="1" ht="15.75" thickBot="1">
      <c r="A100" s="1337" t="s">
        <v>277</v>
      </c>
      <c r="B100" s="479" t="s">
        <v>277</v>
      </c>
      <c r="C100" s="488" t="s">
        <v>273</v>
      </c>
      <c r="D100" s="735" t="s">
        <v>16</v>
      </c>
      <c r="E100" s="736">
        <v>203</v>
      </c>
      <c r="F100" s="729" t="s">
        <v>553</v>
      </c>
      <c r="G100" s="723" t="s">
        <v>554</v>
      </c>
      <c r="H100" s="339" t="s">
        <v>4</v>
      </c>
      <c r="I100" s="339" t="s">
        <v>4</v>
      </c>
      <c r="J100" s="339" t="s">
        <v>4</v>
      </c>
      <c r="K100" s="730" t="s">
        <v>555</v>
      </c>
      <c r="L100" s="340" t="s">
        <v>28</v>
      </c>
      <c r="M100" s="180" t="s">
        <v>4</v>
      </c>
      <c r="N100" s="725" t="s">
        <v>4</v>
      </c>
      <c r="O100" s="722" t="s">
        <v>28</v>
      </c>
      <c r="P100" s="687" t="s">
        <v>11</v>
      </c>
      <c r="Q100" s="687" t="s">
        <v>11</v>
      </c>
      <c r="R100" s="687" t="s">
        <v>11</v>
      </c>
      <c r="S100" s="687" t="s">
        <v>11</v>
      </c>
      <c r="T100" s="719" t="s">
        <v>11</v>
      </c>
      <c r="U100" s="706" t="s">
        <v>11</v>
      </c>
      <c r="V100" s="707" t="s">
        <v>11</v>
      </c>
      <c r="W100" s="708" t="s">
        <v>11</v>
      </c>
      <c r="X100" s="722" t="s">
        <v>28</v>
      </c>
      <c r="Y100" s="339" t="s">
        <v>4</v>
      </c>
      <c r="Z100" s="723" t="s">
        <v>577</v>
      </c>
      <c r="AA100" s="339" t="s">
        <v>4</v>
      </c>
      <c r="AB100" s="339" t="s">
        <v>4</v>
      </c>
      <c r="AC100" s="340" t="s">
        <v>28</v>
      </c>
      <c r="AD100" s="543" t="s">
        <v>11</v>
      </c>
      <c r="AE100" s="543" t="s">
        <v>11</v>
      </c>
      <c r="AF100" s="724" t="s">
        <v>646</v>
      </c>
      <c r="AG100" s="173"/>
      <c r="AH100" s="173"/>
      <c r="AI100" s="173"/>
      <c r="AJ100" s="10"/>
      <c r="AK100" s="290"/>
      <c r="AL100" s="290"/>
      <c r="AM100" s="290"/>
      <c r="AN100" s="290"/>
      <c r="AO100" s="290"/>
      <c r="AP100" s="290"/>
      <c r="AQ100" s="290"/>
      <c r="AR100" s="290"/>
      <c r="AV100" s="10"/>
      <c r="AW100" s="290"/>
      <c r="AX100" s="290"/>
      <c r="AY100" s="290"/>
      <c r="AZ100" s="290"/>
      <c r="BA100" s="290"/>
      <c r="BB100" s="290"/>
      <c r="BC100" s="290"/>
      <c r="BD100" s="290"/>
    </row>
    <row r="101" spans="1:56" ht="15.75" thickBot="1">
      <c r="A101" s="1365" t="s">
        <v>282</v>
      </c>
      <c r="B101" s="521" t="s">
        <v>282</v>
      </c>
      <c r="C101" s="419" t="s">
        <v>273</v>
      </c>
      <c r="D101" s="524" t="s">
        <v>16</v>
      </c>
      <c r="E101" s="628">
        <v>203</v>
      </c>
      <c r="F101" s="731" t="s">
        <v>554</v>
      </c>
      <c r="G101" s="348" t="s">
        <v>10</v>
      </c>
      <c r="H101" s="388" t="s">
        <v>1160</v>
      </c>
      <c r="I101" s="363" t="s">
        <v>4</v>
      </c>
      <c r="J101" s="363" t="s">
        <v>4</v>
      </c>
      <c r="K101" s="653" t="s">
        <v>646</v>
      </c>
      <c r="L101" s="363" t="s">
        <v>4</v>
      </c>
      <c r="M101" s="180" t="s">
        <v>4</v>
      </c>
      <c r="N101" s="495" t="s">
        <v>4</v>
      </c>
      <c r="O101" s="530" t="s">
        <v>4</v>
      </c>
      <c r="P101" s="363" t="s">
        <v>4</v>
      </c>
      <c r="Q101" s="363" t="s">
        <v>4</v>
      </c>
      <c r="R101" s="363" t="s">
        <v>4</v>
      </c>
      <c r="S101" s="363" t="s">
        <v>4</v>
      </c>
      <c r="T101" s="714" t="s">
        <v>11</v>
      </c>
      <c r="U101" s="702" t="s">
        <v>11</v>
      </c>
      <c r="V101" s="703" t="s">
        <v>11</v>
      </c>
      <c r="W101" s="704" t="s">
        <v>11</v>
      </c>
      <c r="X101" s="543" t="s">
        <v>11</v>
      </c>
      <c r="Y101" s="363" t="s">
        <v>4</v>
      </c>
      <c r="Z101" s="727" t="s">
        <v>28</v>
      </c>
      <c r="AA101" s="363" t="s">
        <v>4</v>
      </c>
      <c r="AB101" s="363" t="s">
        <v>4</v>
      </c>
      <c r="AC101" s="531" t="s">
        <v>28</v>
      </c>
      <c r="AD101" s="363" t="s">
        <v>4</v>
      </c>
      <c r="AE101" s="543" t="s">
        <v>11</v>
      </c>
      <c r="AF101" s="363" t="s">
        <v>4</v>
      </c>
      <c r="AG101" s="174" t="s">
        <v>1</v>
      </c>
      <c r="AH101" s="174"/>
      <c r="AI101" s="174"/>
      <c r="AK101" s="14">
        <f>IF(AG101="PASS-ATP",1,"x")</f>
        <v>1</v>
      </c>
      <c r="AL101" s="14" t="str">
        <f>IF(AJ101="√",1,"x")</f>
        <v>x</v>
      </c>
      <c r="AM101" s="14" t="str">
        <f>IF(AG101="Site fail",1,"x")</f>
        <v>x</v>
      </c>
      <c r="AN101" s="14" t="str">
        <f>IF(AG101="F",1,"x")</f>
        <v>x</v>
      </c>
      <c r="AO101" s="14" t="str">
        <f>IF(AG101="X",1,"x")</f>
        <v>x</v>
      </c>
      <c r="AP101" s="14" t="str">
        <f>IF(AG101="TPNC",1,"x")</f>
        <v>x</v>
      </c>
      <c r="AQ101" s="14" t="str">
        <f>IF(AJ101="LY",1,"x")</f>
        <v>x</v>
      </c>
      <c r="AR101" s="14" t="str">
        <f>IF(AG101="TBD",1,"x")</f>
        <v>x</v>
      </c>
      <c r="AT101" s="200"/>
      <c r="AU101" s="3" t="s">
        <v>4</v>
      </c>
      <c r="AV101"/>
      <c r="AW101" s="14" t="str">
        <f>IF(AU101="PASS-ATP",1,"x")</f>
        <v>x</v>
      </c>
      <c r="AX101" s="14" t="str">
        <f>IF(AV101="√",1,"x")</f>
        <v>x</v>
      </c>
      <c r="AY101" s="14" t="str">
        <f>IF(AU101="Site fail",1,"x")</f>
        <v>x</v>
      </c>
      <c r="AZ101" s="14" t="str">
        <f>IF(AU101="F",1,"x")</f>
        <v>x</v>
      </c>
      <c r="BA101" s="14" t="str">
        <f>IF(AU101="X",1,"x")</f>
        <v>x</v>
      </c>
      <c r="BB101" s="14" t="str">
        <f>IF(AU101="TPNC",1,"x")</f>
        <v>x</v>
      </c>
      <c r="BC101" s="14" t="str">
        <f>IF(AV101="LY",1,"x")</f>
        <v>x</v>
      </c>
      <c r="BD101" s="14">
        <f>IF(AU101="TBD",1,"x")</f>
        <v>1</v>
      </c>
    </row>
    <row r="102" spans="1:56">
      <c r="A102" s="1366"/>
      <c r="B102" s="522" t="s">
        <v>282</v>
      </c>
      <c r="C102" s="422" t="s">
        <v>260</v>
      </c>
      <c r="D102" s="525" t="s">
        <v>8</v>
      </c>
      <c r="E102" s="629">
        <v>120</v>
      </c>
      <c r="F102" s="583" t="s">
        <v>28</v>
      </c>
      <c r="G102" s="260" t="s">
        <v>10</v>
      </c>
      <c r="H102" s="171" t="s">
        <v>4</v>
      </c>
      <c r="I102" s="172" t="s">
        <v>28</v>
      </c>
      <c r="J102" s="172" t="s">
        <v>28</v>
      </c>
      <c r="K102" s="171" t="s">
        <v>4</v>
      </c>
      <c r="L102" s="171" t="s">
        <v>4</v>
      </c>
      <c r="M102" s="180" t="s">
        <v>4</v>
      </c>
      <c r="N102" s="496" t="s">
        <v>4</v>
      </c>
      <c r="O102" s="715" t="s">
        <v>10</v>
      </c>
      <c r="P102" s="171" t="s">
        <v>4</v>
      </c>
      <c r="Q102" s="171" t="s">
        <v>4</v>
      </c>
      <c r="R102" s="172" t="s">
        <v>28</v>
      </c>
      <c r="S102" s="171" t="s">
        <v>4</v>
      </c>
      <c r="T102" s="570" t="s">
        <v>11</v>
      </c>
      <c r="U102" s="533" t="s">
        <v>4</v>
      </c>
      <c r="V102" s="172" t="s">
        <v>28</v>
      </c>
      <c r="W102" s="496" t="s">
        <v>4</v>
      </c>
      <c r="X102" s="583" t="s">
        <v>28</v>
      </c>
      <c r="Y102" s="171" t="s">
        <v>4</v>
      </c>
      <c r="Z102" s="171" t="s">
        <v>4</v>
      </c>
      <c r="AA102" s="257" t="s">
        <v>28</v>
      </c>
      <c r="AB102" s="171" t="s">
        <v>4</v>
      </c>
      <c r="AC102" s="172" t="s">
        <v>28</v>
      </c>
      <c r="AD102" s="172" t="s">
        <v>28</v>
      </c>
      <c r="AE102" s="171" t="s">
        <v>4</v>
      </c>
      <c r="AF102" s="257" t="s">
        <v>28</v>
      </c>
      <c r="AG102" s="174" t="s">
        <v>1</v>
      </c>
      <c r="AH102" s="174"/>
      <c r="AI102" s="174"/>
      <c r="AK102" s="14">
        <f>IF(AG102="PASS-ATP",1,"x")</f>
        <v>1</v>
      </c>
      <c r="AL102" s="14" t="str">
        <f>IF(AJ102="√",1,"x")</f>
        <v>x</v>
      </c>
      <c r="AM102" s="14" t="str">
        <f>IF(AG102="Site fail",1,"x")</f>
        <v>x</v>
      </c>
      <c r="AN102" s="14" t="str">
        <f>IF(AG102="F",1,"x")</f>
        <v>x</v>
      </c>
      <c r="AO102" s="14" t="str">
        <f>IF(AG102="X",1,"x")</f>
        <v>x</v>
      </c>
      <c r="AP102" s="14" t="str">
        <f>IF(AG102="TPNC",1,"x")</f>
        <v>x</v>
      </c>
      <c r="AQ102" s="14" t="str">
        <f>IF(AJ102="LY",1,"x")</f>
        <v>x</v>
      </c>
      <c r="AR102" s="14" t="str">
        <f>IF(AG102="TBD",1,"x")</f>
        <v>x</v>
      </c>
      <c r="AT102" s="200"/>
      <c r="AU102" s="3" t="s">
        <v>1</v>
      </c>
      <c r="AV102"/>
      <c r="AW102" s="14">
        <f>IF(AU102="PASS-ATP",1,"x")</f>
        <v>1</v>
      </c>
      <c r="AX102" s="14" t="str">
        <f>IF(AV102="√",1,"x")</f>
        <v>x</v>
      </c>
      <c r="AY102" s="14" t="str">
        <f>IF(AU102="Site fail",1,"x")</f>
        <v>x</v>
      </c>
      <c r="AZ102" s="14" t="str">
        <f>IF(AU102="F",1,"x")</f>
        <v>x</v>
      </c>
      <c r="BA102" s="14" t="str">
        <f>IF(AU102="X",1,"x")</f>
        <v>x</v>
      </c>
      <c r="BB102" s="14" t="str">
        <f>IF(AU102="TPNC",1,"x")</f>
        <v>x</v>
      </c>
      <c r="BC102" s="14" t="str">
        <f>IF(AV102="LY",1,"x")</f>
        <v>x</v>
      </c>
      <c r="BD102" s="14" t="str">
        <f>IF(AU102="TBD",1,"x")</f>
        <v>x</v>
      </c>
    </row>
    <row r="103" spans="1:56" s="4" customFormat="1">
      <c r="A103" s="1366"/>
      <c r="B103" s="522" t="s">
        <v>282</v>
      </c>
      <c r="C103" s="490" t="s">
        <v>264</v>
      </c>
      <c r="D103" s="683" t="s">
        <v>325</v>
      </c>
      <c r="E103" s="632">
        <v>203</v>
      </c>
      <c r="F103" s="533" t="s">
        <v>4</v>
      </c>
      <c r="G103" s="172" t="s">
        <v>28</v>
      </c>
      <c r="H103" s="171" t="s">
        <v>4</v>
      </c>
      <c r="I103" s="171" t="s">
        <v>4</v>
      </c>
      <c r="J103" s="171" t="s">
        <v>4</v>
      </c>
      <c r="K103" s="172" t="s">
        <v>28</v>
      </c>
      <c r="L103" s="383" t="s">
        <v>569</v>
      </c>
      <c r="M103" s="180" t="s">
        <v>4</v>
      </c>
      <c r="N103" s="496" t="s">
        <v>4</v>
      </c>
      <c r="O103" s="533" t="s">
        <v>4</v>
      </c>
      <c r="P103" s="171" t="s">
        <v>4</v>
      </c>
      <c r="Q103" s="171" t="s">
        <v>4</v>
      </c>
      <c r="R103" s="171" t="s">
        <v>4</v>
      </c>
      <c r="S103" s="171" t="s">
        <v>4</v>
      </c>
      <c r="T103" s="496" t="s">
        <v>4</v>
      </c>
      <c r="U103" s="569" t="s">
        <v>11</v>
      </c>
      <c r="V103" s="177" t="s">
        <v>11</v>
      </c>
      <c r="W103" s="570" t="s">
        <v>11</v>
      </c>
      <c r="X103" s="533" t="s">
        <v>4</v>
      </c>
      <c r="Y103" s="257" t="s">
        <v>28</v>
      </c>
      <c r="Z103" s="257" t="s">
        <v>28</v>
      </c>
      <c r="AA103" s="257" t="s">
        <v>28</v>
      </c>
      <c r="AB103" s="257" t="s">
        <v>28</v>
      </c>
      <c r="AC103" s="171" t="s">
        <v>4</v>
      </c>
      <c r="AD103" s="171" t="s">
        <v>4</v>
      </c>
      <c r="AE103" s="171" t="s">
        <v>4</v>
      </c>
      <c r="AF103" s="171" t="s">
        <v>4</v>
      </c>
      <c r="AG103" s="173"/>
      <c r="AH103" s="173"/>
      <c r="AI103" s="173"/>
      <c r="AJ103" s="10"/>
      <c r="AK103" s="290"/>
      <c r="AL103" s="290"/>
      <c r="AM103" s="290"/>
      <c r="AN103" s="290"/>
      <c r="AO103" s="290"/>
      <c r="AP103" s="290"/>
      <c r="AQ103" s="290"/>
      <c r="AR103" s="290"/>
      <c r="AV103" s="10"/>
      <c r="AW103" s="290"/>
      <c r="AX103" s="290"/>
      <c r="AY103" s="290"/>
      <c r="AZ103" s="290"/>
      <c r="BA103" s="290"/>
      <c r="BB103" s="290"/>
      <c r="BC103" s="290"/>
      <c r="BD103" s="290"/>
    </row>
    <row r="104" spans="1:56" ht="18.75" customHeight="1" thickBot="1">
      <c r="A104" s="1366"/>
      <c r="B104" s="891" t="s">
        <v>282</v>
      </c>
      <c r="C104" s="892" t="s">
        <v>679</v>
      </c>
      <c r="D104" s="884"/>
      <c r="E104" s="893"/>
      <c r="F104" s="716" t="s">
        <v>11</v>
      </c>
      <c r="G104" s="717" t="s">
        <v>11</v>
      </c>
      <c r="H104" s="717" t="s">
        <v>11</v>
      </c>
      <c r="I104" s="717" t="s">
        <v>11</v>
      </c>
      <c r="J104" s="717" t="s">
        <v>11</v>
      </c>
      <c r="K104" s="717" t="s">
        <v>11</v>
      </c>
      <c r="L104" s="717" t="s">
        <v>11</v>
      </c>
      <c r="M104" s="180" t="s">
        <v>4</v>
      </c>
      <c r="N104" s="718" t="s">
        <v>11</v>
      </c>
      <c r="O104" s="716" t="s">
        <v>11</v>
      </c>
      <c r="P104" s="717" t="s">
        <v>11</v>
      </c>
      <c r="Q104" s="717" t="s">
        <v>11</v>
      </c>
      <c r="R104" s="717" t="s">
        <v>11</v>
      </c>
      <c r="S104" s="717" t="s">
        <v>11</v>
      </c>
      <c r="T104" s="718" t="s">
        <v>11</v>
      </c>
      <c r="U104" s="699" t="s">
        <v>11</v>
      </c>
      <c r="V104" s="700" t="s">
        <v>11</v>
      </c>
      <c r="W104" s="701" t="s">
        <v>11</v>
      </c>
      <c r="X104" s="716" t="s">
        <v>11</v>
      </c>
      <c r="Y104" s="717" t="s">
        <v>11</v>
      </c>
      <c r="Z104" s="717" t="s">
        <v>11</v>
      </c>
      <c r="AA104" s="717" t="s">
        <v>11</v>
      </c>
      <c r="AB104" s="717" t="s">
        <v>11</v>
      </c>
      <c r="AC104" s="717" t="s">
        <v>11</v>
      </c>
      <c r="AD104" s="717" t="s">
        <v>11</v>
      </c>
      <c r="AE104" s="717" t="s">
        <v>11</v>
      </c>
      <c r="AF104" s="717" t="s">
        <v>11</v>
      </c>
      <c r="AG104" s="174" t="s">
        <v>1</v>
      </c>
      <c r="AH104" s="174"/>
      <c r="AI104" s="174"/>
      <c r="AK104" s="14">
        <f t="shared" ref="AK104:AK118" si="74">IF(AG104="PASS-ATP",1,"x")</f>
        <v>1</v>
      </c>
      <c r="AL104" s="14" t="str">
        <f t="shared" ref="AL104:AL112" si="75">IF(AJ104="√",1,"x")</f>
        <v>x</v>
      </c>
      <c r="AM104" s="14" t="str">
        <f t="shared" ref="AM104:AM118" si="76">IF(AG104="Site fail",1,"x")</f>
        <v>x</v>
      </c>
      <c r="AN104" s="14" t="str">
        <f t="shared" ref="AN104:AN118" si="77">IF(AG104="F",1,"x")</f>
        <v>x</v>
      </c>
      <c r="AO104" s="14" t="str">
        <f t="shared" ref="AO104:AO118" si="78">IF(AG104="X",1,"x")</f>
        <v>x</v>
      </c>
      <c r="AP104" s="14" t="str">
        <f t="shared" ref="AP104:AP118" si="79">IF(AG104="TPNC",1,"x")</f>
        <v>x</v>
      </c>
      <c r="AQ104" s="14" t="str">
        <f t="shared" ref="AQ104:AQ112" si="80">IF(AJ104="LY",1,"x")</f>
        <v>x</v>
      </c>
      <c r="AR104" s="14" t="str">
        <f t="shared" ref="AR104:AR118" si="81">IF(AG104="TBD",1,"x")</f>
        <v>x</v>
      </c>
      <c r="AT104" s="200"/>
      <c r="AU104" s="3" t="s">
        <v>4</v>
      </c>
      <c r="AV104"/>
      <c r="AW104" s="14" t="str">
        <f t="shared" ref="AW104:AW112" si="82">IF(AU104="PASS-ATP",1,"x")</f>
        <v>x</v>
      </c>
      <c r="AX104" s="14" t="str">
        <f t="shared" ref="AX104:AX112" si="83">IF(AV104="√",1,"x")</f>
        <v>x</v>
      </c>
      <c r="AY104" s="14" t="str">
        <f t="shared" ref="AY104:AY112" si="84">IF(AU104="Site fail",1,"x")</f>
        <v>x</v>
      </c>
      <c r="AZ104" s="14" t="str">
        <f t="shared" ref="AZ104:AZ112" si="85">IF(AU104="F",1,"x")</f>
        <v>x</v>
      </c>
      <c r="BA104" s="14" t="str">
        <f t="shared" ref="BA104:BA112" si="86">IF(AU104="X",1,"x")</f>
        <v>x</v>
      </c>
      <c r="BB104" s="14" t="str">
        <f t="shared" ref="BB104:BB112" si="87">IF(AU104="TPNC",1,"x")</f>
        <v>x</v>
      </c>
      <c r="BC104" s="14" t="str">
        <f t="shared" ref="BC104:BC112" si="88">IF(AV104="LY",1,"x")</f>
        <v>x</v>
      </c>
      <c r="BD104" s="14">
        <f t="shared" ref="BD104:BD112" si="89">IF(AU104="TBD",1,"x")</f>
        <v>1</v>
      </c>
    </row>
    <row r="105" spans="1:56" ht="15.75" hidden="1" thickBot="1">
      <c r="A105" s="1344" t="s">
        <v>277</v>
      </c>
      <c r="B105" s="1343"/>
      <c r="C105" s="484" t="s">
        <v>264</v>
      </c>
      <c r="D105" s="368" t="s">
        <v>16</v>
      </c>
      <c r="E105" s="627">
        <v>203</v>
      </c>
      <c r="F105" s="642" t="s">
        <v>28</v>
      </c>
      <c r="G105" s="345" t="s">
        <v>4</v>
      </c>
      <c r="H105" s="344" t="s">
        <v>28</v>
      </c>
      <c r="I105" s="345" t="s">
        <v>4</v>
      </c>
      <c r="J105" s="344" t="s">
        <v>28</v>
      </c>
      <c r="K105" s="686" t="s">
        <v>54</v>
      </c>
      <c r="L105" s="344" t="s">
        <v>28</v>
      </c>
      <c r="M105" s="180" t="s">
        <v>4</v>
      </c>
      <c r="N105" s="537" t="s">
        <v>4</v>
      </c>
      <c r="O105" s="596" t="s">
        <v>4</v>
      </c>
      <c r="P105" s="345" t="s">
        <v>4</v>
      </c>
      <c r="Q105" s="345" t="s">
        <v>4</v>
      </c>
      <c r="R105" s="345" t="s">
        <v>4</v>
      </c>
      <c r="S105" s="407" t="s">
        <v>4</v>
      </c>
      <c r="T105" s="515" t="s">
        <v>4</v>
      </c>
      <c r="U105" s="597" t="s">
        <v>11</v>
      </c>
      <c r="V105" s="350" t="s">
        <v>11</v>
      </c>
      <c r="W105" s="591" t="s">
        <v>11</v>
      </c>
      <c r="X105" s="726" t="s">
        <v>363</v>
      </c>
      <c r="Y105" s="685" t="s">
        <v>28</v>
      </c>
      <c r="Z105" s="406" t="s">
        <v>4</v>
      </c>
      <c r="AA105" s="685" t="s">
        <v>28</v>
      </c>
      <c r="AB105" s="685" t="s">
        <v>28</v>
      </c>
      <c r="AC105" s="406" t="s">
        <v>4</v>
      </c>
      <c r="AD105" s="685" t="s">
        <v>28</v>
      </c>
      <c r="AE105" s="406" t="s">
        <v>4</v>
      </c>
      <c r="AF105" s="406" t="s">
        <v>4</v>
      </c>
      <c r="AG105" s="174" t="s">
        <v>1</v>
      </c>
      <c r="AH105" s="174"/>
      <c r="AI105" s="174"/>
      <c r="AK105" s="14">
        <f t="shared" si="74"/>
        <v>1</v>
      </c>
      <c r="AL105" s="14" t="str">
        <f t="shared" si="75"/>
        <v>x</v>
      </c>
      <c r="AM105" s="14" t="str">
        <f t="shared" si="76"/>
        <v>x</v>
      </c>
      <c r="AN105" s="14" t="str">
        <f t="shared" si="77"/>
        <v>x</v>
      </c>
      <c r="AO105" s="14" t="str">
        <f t="shared" si="78"/>
        <v>x</v>
      </c>
      <c r="AP105" s="14" t="str">
        <f t="shared" si="79"/>
        <v>x</v>
      </c>
      <c r="AQ105" s="14" t="str">
        <f t="shared" si="80"/>
        <v>x</v>
      </c>
      <c r="AR105" s="14" t="str">
        <f t="shared" si="81"/>
        <v>x</v>
      </c>
      <c r="AT105" s="200"/>
      <c r="AU105" s="3" t="s">
        <v>1</v>
      </c>
      <c r="AV105"/>
      <c r="AW105" s="14">
        <f t="shared" si="82"/>
        <v>1</v>
      </c>
      <c r="AX105" s="14" t="str">
        <f t="shared" si="83"/>
        <v>x</v>
      </c>
      <c r="AY105" s="14" t="str">
        <f t="shared" si="84"/>
        <v>x</v>
      </c>
      <c r="AZ105" s="14" t="str">
        <f t="shared" si="85"/>
        <v>x</v>
      </c>
      <c r="BA105" s="14" t="str">
        <f t="shared" si="86"/>
        <v>x</v>
      </c>
      <c r="BB105" s="14" t="str">
        <f t="shared" si="87"/>
        <v>x</v>
      </c>
      <c r="BC105" s="14" t="str">
        <f t="shared" si="88"/>
        <v>x</v>
      </c>
      <c r="BD105" s="14" t="str">
        <f t="shared" si="89"/>
        <v>x</v>
      </c>
    </row>
    <row r="106" spans="1:56" ht="15.75" hidden="1" thickBot="1">
      <c r="A106" s="1345" t="s">
        <v>282</v>
      </c>
      <c r="B106" s="1341"/>
      <c r="C106" s="419" t="s">
        <v>264</v>
      </c>
      <c r="D106" s="368" t="s">
        <v>16</v>
      </c>
      <c r="E106" s="627">
        <v>203</v>
      </c>
      <c r="F106" s="643" t="s">
        <v>4</v>
      </c>
      <c r="G106" s="345" t="s">
        <v>4</v>
      </c>
      <c r="H106" s="345" t="s">
        <v>4</v>
      </c>
      <c r="I106" s="345" t="s">
        <v>4</v>
      </c>
      <c r="J106" s="349" t="s">
        <v>11</v>
      </c>
      <c r="K106" s="345" t="s">
        <v>4</v>
      </c>
      <c r="L106" s="345" t="s">
        <v>4</v>
      </c>
      <c r="M106" s="171" t="s">
        <v>4</v>
      </c>
      <c r="N106" s="537" t="s">
        <v>4</v>
      </c>
      <c r="O106" s="600" t="s">
        <v>4</v>
      </c>
      <c r="P106" s="406" t="s">
        <v>4</v>
      </c>
      <c r="Q106" s="406" t="s">
        <v>4</v>
      </c>
      <c r="R106" s="406" t="s">
        <v>4</v>
      </c>
      <c r="S106" s="405" t="s">
        <v>4</v>
      </c>
      <c r="T106" s="513" t="s">
        <v>4</v>
      </c>
      <c r="U106" s="597" t="s">
        <v>11</v>
      </c>
      <c r="V106" s="350" t="s">
        <v>11</v>
      </c>
      <c r="W106" s="591" t="s">
        <v>11</v>
      </c>
      <c r="X106" s="603" t="s">
        <v>363</v>
      </c>
      <c r="Y106" s="330" t="s">
        <v>28</v>
      </c>
      <c r="Z106" s="405" t="s">
        <v>4</v>
      </c>
      <c r="AA106" s="405" t="s">
        <v>4</v>
      </c>
      <c r="AB106" s="330" t="s">
        <v>28</v>
      </c>
      <c r="AC106" s="405" t="s">
        <v>4</v>
      </c>
      <c r="AD106" s="405" t="s">
        <v>4</v>
      </c>
      <c r="AE106" s="405" t="s">
        <v>4</v>
      </c>
      <c r="AF106" s="405" t="s">
        <v>4</v>
      </c>
      <c r="AG106" s="174" t="s">
        <v>1</v>
      </c>
      <c r="AH106" s="174"/>
      <c r="AI106" s="174"/>
      <c r="AK106" s="14">
        <f t="shared" si="74"/>
        <v>1</v>
      </c>
      <c r="AL106" s="14" t="str">
        <f t="shared" si="75"/>
        <v>x</v>
      </c>
      <c r="AM106" s="14" t="str">
        <f t="shared" si="76"/>
        <v>x</v>
      </c>
      <c r="AN106" s="14" t="str">
        <f t="shared" si="77"/>
        <v>x</v>
      </c>
      <c r="AO106" s="14" t="str">
        <f t="shared" si="78"/>
        <v>x</v>
      </c>
      <c r="AP106" s="14" t="str">
        <f t="shared" si="79"/>
        <v>x</v>
      </c>
      <c r="AQ106" s="14" t="str">
        <f t="shared" si="80"/>
        <v>x</v>
      </c>
      <c r="AR106" s="14" t="str">
        <f t="shared" si="81"/>
        <v>x</v>
      </c>
      <c r="AT106" s="200"/>
      <c r="AU106" s="3" t="s">
        <v>1</v>
      </c>
      <c r="AV106"/>
      <c r="AW106" s="14">
        <f t="shared" si="82"/>
        <v>1</v>
      </c>
      <c r="AX106" s="14" t="str">
        <f t="shared" si="83"/>
        <v>x</v>
      </c>
      <c r="AY106" s="14" t="str">
        <f t="shared" si="84"/>
        <v>x</v>
      </c>
      <c r="AZ106" s="14" t="str">
        <f t="shared" si="85"/>
        <v>x</v>
      </c>
      <c r="BA106" s="14" t="str">
        <f t="shared" si="86"/>
        <v>x</v>
      </c>
      <c r="BB106" s="14" t="str">
        <f t="shared" si="87"/>
        <v>x</v>
      </c>
      <c r="BC106" s="14" t="str">
        <f t="shared" si="88"/>
        <v>x</v>
      </c>
      <c r="BD106" s="14" t="str">
        <f t="shared" si="89"/>
        <v>x</v>
      </c>
    </row>
    <row r="107" spans="1:56" ht="27" customHeight="1">
      <c r="A107" s="1365">
        <v>448</v>
      </c>
      <c r="B107" s="521">
        <v>448</v>
      </c>
      <c r="C107" s="485" t="s">
        <v>264</v>
      </c>
      <c r="D107" s="524" t="s">
        <v>325</v>
      </c>
      <c r="E107" s="628">
        <v>127</v>
      </c>
      <c r="F107" s="530" t="s">
        <v>4</v>
      </c>
      <c r="G107" s="363" t="s">
        <v>4</v>
      </c>
      <c r="H107" s="363" t="s">
        <v>4</v>
      </c>
      <c r="I107" s="363" t="s">
        <v>4</v>
      </c>
      <c r="J107" s="531" t="s">
        <v>28</v>
      </c>
      <c r="K107" s="363" t="s">
        <v>4</v>
      </c>
      <c r="L107" s="363" t="s">
        <v>4</v>
      </c>
      <c r="M107" s="180" t="s">
        <v>4</v>
      </c>
      <c r="N107" s="532" t="s">
        <v>28</v>
      </c>
      <c r="O107" s="530" t="s">
        <v>4</v>
      </c>
      <c r="P107" s="363" t="s">
        <v>4</v>
      </c>
      <c r="Q107" s="538" t="s">
        <v>649</v>
      </c>
      <c r="R107" s="363" t="s">
        <v>4</v>
      </c>
      <c r="S107" s="363" t="s">
        <v>4</v>
      </c>
      <c r="T107" s="539" t="s">
        <v>11</v>
      </c>
      <c r="U107" s="543" t="s">
        <v>11</v>
      </c>
      <c r="V107" s="544" t="s">
        <v>11</v>
      </c>
      <c r="W107" s="539" t="s">
        <v>11</v>
      </c>
      <c r="X107" s="543" t="s">
        <v>11</v>
      </c>
      <c r="Y107" s="531" t="s">
        <v>28</v>
      </c>
      <c r="Z107" s="363" t="s">
        <v>4</v>
      </c>
      <c r="AA107" s="546" t="s">
        <v>28</v>
      </c>
      <c r="AB107" s="531" t="s">
        <v>28</v>
      </c>
      <c r="AC107" s="363" t="s">
        <v>4</v>
      </c>
      <c r="AD107" s="363" t="s">
        <v>4</v>
      </c>
      <c r="AE107" s="363" t="s">
        <v>4</v>
      </c>
      <c r="AF107" s="363" t="s">
        <v>4</v>
      </c>
      <c r="AG107" s="174" t="s">
        <v>1</v>
      </c>
      <c r="AH107" s="174"/>
      <c r="AI107" s="174"/>
      <c r="AK107" s="14">
        <f t="shared" si="74"/>
        <v>1</v>
      </c>
      <c r="AL107" s="14" t="str">
        <f t="shared" si="75"/>
        <v>x</v>
      </c>
      <c r="AM107" s="14" t="str">
        <f t="shared" si="76"/>
        <v>x</v>
      </c>
      <c r="AN107" s="14" t="str">
        <f t="shared" si="77"/>
        <v>x</v>
      </c>
      <c r="AO107" s="14" t="str">
        <f t="shared" si="78"/>
        <v>x</v>
      </c>
      <c r="AP107" s="14" t="str">
        <f t="shared" si="79"/>
        <v>x</v>
      </c>
      <c r="AQ107" s="14" t="str">
        <f t="shared" si="80"/>
        <v>x</v>
      </c>
      <c r="AR107" s="14" t="str">
        <f t="shared" si="81"/>
        <v>x</v>
      </c>
      <c r="AT107" s="200"/>
      <c r="AU107" s="3" t="s">
        <v>1</v>
      </c>
      <c r="AV107"/>
      <c r="AW107" s="14">
        <f t="shared" si="82"/>
        <v>1</v>
      </c>
      <c r="AX107" s="14" t="str">
        <f t="shared" si="83"/>
        <v>x</v>
      </c>
      <c r="AY107" s="14" t="str">
        <f t="shared" si="84"/>
        <v>x</v>
      </c>
      <c r="AZ107" s="14" t="str">
        <f t="shared" si="85"/>
        <v>x</v>
      </c>
      <c r="BA107" s="14" t="str">
        <f t="shared" si="86"/>
        <v>x</v>
      </c>
      <c r="BB107" s="14" t="str">
        <f t="shared" si="87"/>
        <v>x</v>
      </c>
      <c r="BC107" s="14" t="str">
        <f t="shared" si="88"/>
        <v>x</v>
      </c>
      <c r="BD107" s="14" t="str">
        <f t="shared" si="89"/>
        <v>x</v>
      </c>
    </row>
    <row r="108" spans="1:56" s="4" customFormat="1" ht="15.75" thickBot="1">
      <c r="A108" s="1366"/>
      <c r="B108" s="522">
        <v>448</v>
      </c>
      <c r="C108" s="482" t="s">
        <v>267</v>
      </c>
      <c r="D108" s="525" t="s">
        <v>8</v>
      </c>
      <c r="E108" s="629">
        <v>123</v>
      </c>
      <c r="F108" s="533" t="s">
        <v>4</v>
      </c>
      <c r="G108" s="171" t="s">
        <v>4</v>
      </c>
      <c r="H108" s="171" t="s">
        <v>4</v>
      </c>
      <c r="I108" s="171" t="s">
        <v>4</v>
      </c>
      <c r="J108" s="171" t="s">
        <v>4</v>
      </c>
      <c r="K108" s="171" t="s">
        <v>4</v>
      </c>
      <c r="L108" s="407" t="s">
        <v>4</v>
      </c>
      <c r="M108" s="180" t="s">
        <v>4</v>
      </c>
      <c r="N108" s="534" t="s">
        <v>649</v>
      </c>
      <c r="O108" s="533" t="s">
        <v>4</v>
      </c>
      <c r="P108" s="171" t="s">
        <v>4</v>
      </c>
      <c r="Q108" s="171" t="s">
        <v>4</v>
      </c>
      <c r="R108" s="171" t="s">
        <v>4</v>
      </c>
      <c r="S108" s="171" t="s">
        <v>4</v>
      </c>
      <c r="T108" s="496" t="s">
        <v>4</v>
      </c>
      <c r="U108" s="533" t="s">
        <v>4</v>
      </c>
      <c r="V108" s="171" t="s">
        <v>4</v>
      </c>
      <c r="W108" s="496" t="s">
        <v>4</v>
      </c>
      <c r="X108" s="547" t="s">
        <v>11</v>
      </c>
      <c r="Y108" s="171" t="s">
        <v>4</v>
      </c>
      <c r="Z108" s="171" t="s">
        <v>4</v>
      </c>
      <c r="AA108" s="171" t="s">
        <v>4</v>
      </c>
      <c r="AB108" s="171" t="s">
        <v>4</v>
      </c>
      <c r="AC108" s="171" t="s">
        <v>4</v>
      </c>
      <c r="AD108" s="171" t="s">
        <v>4</v>
      </c>
      <c r="AE108" s="171" t="s">
        <v>4</v>
      </c>
      <c r="AF108" s="171" t="s">
        <v>4</v>
      </c>
      <c r="AG108" s="174" t="s">
        <v>1</v>
      </c>
      <c r="AH108" s="174"/>
      <c r="AI108" s="174"/>
      <c r="AJ108" s="10"/>
      <c r="AK108" s="14">
        <f t="shared" si="74"/>
        <v>1</v>
      </c>
      <c r="AL108" s="14" t="str">
        <f t="shared" si="75"/>
        <v>x</v>
      </c>
      <c r="AM108" s="14" t="str">
        <f t="shared" si="76"/>
        <v>x</v>
      </c>
      <c r="AN108" s="14" t="str">
        <f t="shared" si="77"/>
        <v>x</v>
      </c>
      <c r="AO108" s="14" t="str">
        <f t="shared" si="78"/>
        <v>x</v>
      </c>
      <c r="AP108" s="14" t="str">
        <f t="shared" si="79"/>
        <v>x</v>
      </c>
      <c r="AQ108" s="14" t="str">
        <f t="shared" si="80"/>
        <v>x</v>
      </c>
      <c r="AR108" s="14" t="str">
        <f t="shared" si="81"/>
        <v>x</v>
      </c>
      <c r="AT108" s="200"/>
      <c r="AU108" s="3" t="s">
        <v>4</v>
      </c>
      <c r="AV108" s="10"/>
      <c r="AW108" s="14" t="str">
        <f t="shared" si="82"/>
        <v>x</v>
      </c>
      <c r="AX108" s="14" t="str">
        <f t="shared" si="83"/>
        <v>x</v>
      </c>
      <c r="AY108" s="14" t="str">
        <f t="shared" si="84"/>
        <v>x</v>
      </c>
      <c r="AZ108" s="14" t="str">
        <f t="shared" si="85"/>
        <v>x</v>
      </c>
      <c r="BA108" s="14" t="str">
        <f t="shared" si="86"/>
        <v>x</v>
      </c>
      <c r="BB108" s="14" t="str">
        <f t="shared" si="87"/>
        <v>x</v>
      </c>
      <c r="BC108" s="14" t="str">
        <f t="shared" si="88"/>
        <v>x</v>
      </c>
      <c r="BD108" s="14">
        <f t="shared" si="89"/>
        <v>1</v>
      </c>
    </row>
    <row r="109" spans="1:56" s="4" customFormat="1" ht="15.75" thickBot="1">
      <c r="A109" s="1366"/>
      <c r="B109" s="522">
        <v>448</v>
      </c>
      <c r="C109" s="482" t="s">
        <v>273</v>
      </c>
      <c r="D109" s="525" t="s">
        <v>16</v>
      </c>
      <c r="E109" s="629">
        <v>202</v>
      </c>
      <c r="F109" s="535" t="s">
        <v>554</v>
      </c>
      <c r="G109" s="171" t="s">
        <v>4</v>
      </c>
      <c r="H109" s="409" t="s">
        <v>646</v>
      </c>
      <c r="I109" s="409" t="s">
        <v>649</v>
      </c>
      <c r="J109" s="171" t="s">
        <v>4</v>
      </c>
      <c r="K109" s="409" t="s">
        <v>554</v>
      </c>
      <c r="L109" s="407" t="s">
        <v>4</v>
      </c>
      <c r="M109" s="180" t="s">
        <v>4</v>
      </c>
      <c r="N109" s="496" t="s">
        <v>4</v>
      </c>
      <c r="O109" s="540" t="s">
        <v>11</v>
      </c>
      <c r="P109" s="182" t="s">
        <v>11</v>
      </c>
      <c r="Q109" s="182" t="s">
        <v>11</v>
      </c>
      <c r="R109" s="182" t="s">
        <v>11</v>
      </c>
      <c r="S109" s="182" t="s">
        <v>11</v>
      </c>
      <c r="T109" s="541" t="s">
        <v>11</v>
      </c>
      <c r="U109" s="540" t="s">
        <v>11</v>
      </c>
      <c r="V109" s="182" t="s">
        <v>11</v>
      </c>
      <c r="W109" s="541" t="s">
        <v>11</v>
      </c>
      <c r="X109" s="547" t="s">
        <v>11</v>
      </c>
      <c r="Y109" s="171" t="s">
        <v>4</v>
      </c>
      <c r="Z109" s="387" t="s">
        <v>28</v>
      </c>
      <c r="AA109" s="171" t="s">
        <v>4</v>
      </c>
      <c r="AB109" s="171" t="s">
        <v>4</v>
      </c>
      <c r="AC109" s="723" t="s">
        <v>577</v>
      </c>
      <c r="AD109" s="171" t="s">
        <v>4</v>
      </c>
      <c r="AE109" s="171" t="s">
        <v>4</v>
      </c>
      <c r="AF109" s="171" t="s">
        <v>4</v>
      </c>
      <c r="AG109" s="174" t="s">
        <v>1</v>
      </c>
      <c r="AH109" s="174"/>
      <c r="AI109" s="174"/>
      <c r="AJ109" s="10"/>
      <c r="AK109" s="14">
        <f t="shared" si="74"/>
        <v>1</v>
      </c>
      <c r="AL109" s="14" t="str">
        <f t="shared" si="75"/>
        <v>x</v>
      </c>
      <c r="AM109" s="14" t="str">
        <f t="shared" si="76"/>
        <v>x</v>
      </c>
      <c r="AN109" s="14" t="str">
        <f t="shared" si="77"/>
        <v>x</v>
      </c>
      <c r="AO109" s="14" t="str">
        <f t="shared" si="78"/>
        <v>x</v>
      </c>
      <c r="AP109" s="14" t="str">
        <f t="shared" si="79"/>
        <v>x</v>
      </c>
      <c r="AQ109" s="14" t="str">
        <f t="shared" si="80"/>
        <v>x</v>
      </c>
      <c r="AR109" s="14" t="str">
        <f t="shared" si="81"/>
        <v>x</v>
      </c>
      <c r="AT109" s="200"/>
      <c r="AU109" s="3" t="s">
        <v>4</v>
      </c>
      <c r="AV109" s="10"/>
      <c r="AW109" s="14" t="str">
        <f t="shared" si="82"/>
        <v>x</v>
      </c>
      <c r="AX109" s="14" t="str">
        <f t="shared" si="83"/>
        <v>x</v>
      </c>
      <c r="AY109" s="14" t="str">
        <f t="shared" si="84"/>
        <v>x</v>
      </c>
      <c r="AZ109" s="14" t="str">
        <f t="shared" si="85"/>
        <v>x</v>
      </c>
      <c r="BA109" s="14" t="str">
        <f t="shared" si="86"/>
        <v>x</v>
      </c>
      <c r="BB109" s="14" t="str">
        <f t="shared" si="87"/>
        <v>x</v>
      </c>
      <c r="BC109" s="14" t="str">
        <f t="shared" si="88"/>
        <v>x</v>
      </c>
      <c r="BD109" s="14">
        <f t="shared" si="89"/>
        <v>1</v>
      </c>
    </row>
    <row r="110" spans="1:56" ht="15.75" thickBot="1">
      <c r="A110" s="1367"/>
      <c r="B110" s="549">
        <v>448</v>
      </c>
      <c r="C110" s="486" t="s">
        <v>260</v>
      </c>
      <c r="D110" s="526" t="s">
        <v>16</v>
      </c>
      <c r="E110" s="630">
        <v>203</v>
      </c>
      <c r="F110" s="536" t="s">
        <v>4</v>
      </c>
      <c r="G110" s="512" t="s">
        <v>28</v>
      </c>
      <c r="H110" s="327" t="s">
        <v>4</v>
      </c>
      <c r="I110" s="328" t="s">
        <v>28</v>
      </c>
      <c r="J110" s="328" t="s">
        <v>28</v>
      </c>
      <c r="K110" s="345" t="s">
        <v>4</v>
      </c>
      <c r="L110" s="345" t="s">
        <v>4</v>
      </c>
      <c r="M110" s="180" t="s">
        <v>4</v>
      </c>
      <c r="N110" s="537" t="s">
        <v>4</v>
      </c>
      <c r="O110" s="605" t="s">
        <v>11</v>
      </c>
      <c r="P110" s="347" t="s">
        <v>11</v>
      </c>
      <c r="Q110" s="347" t="s">
        <v>11</v>
      </c>
      <c r="R110" s="347" t="s">
        <v>11</v>
      </c>
      <c r="S110" s="347" t="s">
        <v>11</v>
      </c>
      <c r="T110" s="604" t="s">
        <v>11</v>
      </c>
      <c r="U110" s="542" t="s">
        <v>11</v>
      </c>
      <c r="V110" s="346" t="s">
        <v>11</v>
      </c>
      <c r="W110" s="545" t="s">
        <v>11</v>
      </c>
      <c r="X110" s="548" t="s">
        <v>11</v>
      </c>
      <c r="Y110" s="350" t="s">
        <v>11</v>
      </c>
      <c r="Z110" s="327" t="s">
        <v>4</v>
      </c>
      <c r="AA110" s="327" t="s">
        <v>4</v>
      </c>
      <c r="AB110" s="327" t="s">
        <v>4</v>
      </c>
      <c r="AC110" s="327" t="s">
        <v>4</v>
      </c>
      <c r="AD110" s="327" t="s">
        <v>4</v>
      </c>
      <c r="AE110" s="327" t="s">
        <v>4</v>
      </c>
      <c r="AF110" s="327" t="s">
        <v>4</v>
      </c>
      <c r="AG110" s="174" t="s">
        <v>1</v>
      </c>
      <c r="AH110" s="174"/>
      <c r="AI110" s="174"/>
      <c r="AK110" s="14">
        <f t="shared" si="74"/>
        <v>1</v>
      </c>
      <c r="AL110" s="14" t="str">
        <f t="shared" si="75"/>
        <v>x</v>
      </c>
      <c r="AM110" s="14" t="str">
        <f t="shared" si="76"/>
        <v>x</v>
      </c>
      <c r="AN110" s="14" t="str">
        <f t="shared" si="77"/>
        <v>x</v>
      </c>
      <c r="AO110" s="14" t="str">
        <f t="shared" si="78"/>
        <v>x</v>
      </c>
      <c r="AP110" s="14" t="str">
        <f t="shared" si="79"/>
        <v>x</v>
      </c>
      <c r="AQ110" s="14" t="str">
        <f t="shared" si="80"/>
        <v>x</v>
      </c>
      <c r="AR110" s="14" t="str">
        <f t="shared" si="81"/>
        <v>x</v>
      </c>
      <c r="AT110" s="200"/>
      <c r="AU110" s="3" t="s">
        <v>4</v>
      </c>
      <c r="AV110"/>
      <c r="AW110" s="14" t="str">
        <f t="shared" si="82"/>
        <v>x</v>
      </c>
      <c r="AX110" s="14" t="str">
        <f t="shared" si="83"/>
        <v>x</v>
      </c>
      <c r="AY110" s="14" t="str">
        <f t="shared" si="84"/>
        <v>x</v>
      </c>
      <c r="AZ110" s="14" t="str">
        <f t="shared" si="85"/>
        <v>x</v>
      </c>
      <c r="BA110" s="14" t="str">
        <f t="shared" si="86"/>
        <v>x</v>
      </c>
      <c r="BB110" s="14" t="str">
        <f t="shared" si="87"/>
        <v>x</v>
      </c>
      <c r="BC110" s="14" t="str">
        <f t="shared" si="88"/>
        <v>x</v>
      </c>
      <c r="BD110" s="14">
        <f t="shared" si="89"/>
        <v>1</v>
      </c>
    </row>
    <row r="111" spans="1:56">
      <c r="A111" s="1366">
        <v>449</v>
      </c>
      <c r="B111" s="521">
        <v>449</v>
      </c>
      <c r="C111" s="550" t="s">
        <v>264</v>
      </c>
      <c r="D111" s="524" t="s">
        <v>325</v>
      </c>
      <c r="E111" s="556">
        <v>127</v>
      </c>
      <c r="F111" s="530" t="s">
        <v>4</v>
      </c>
      <c r="G111" s="560" t="s">
        <v>10</v>
      </c>
      <c r="H111" s="567" t="s">
        <v>10</v>
      </c>
      <c r="I111" s="363" t="s">
        <v>4</v>
      </c>
      <c r="J111" s="531" t="s">
        <v>28</v>
      </c>
      <c r="K111" s="531" t="s">
        <v>28</v>
      </c>
      <c r="L111" s="531" t="s">
        <v>28</v>
      </c>
      <c r="M111" s="180" t="s">
        <v>4</v>
      </c>
      <c r="N111" s="495" t="s">
        <v>4</v>
      </c>
      <c r="O111" s="530" t="s">
        <v>4</v>
      </c>
      <c r="P111" s="590" t="s">
        <v>4</v>
      </c>
      <c r="Q111" s="531" t="s">
        <v>28</v>
      </c>
      <c r="R111" s="531" t="s">
        <v>28</v>
      </c>
      <c r="S111" s="363" t="s">
        <v>4</v>
      </c>
      <c r="T111" s="565" t="s">
        <v>10</v>
      </c>
      <c r="U111" s="543" t="s">
        <v>11</v>
      </c>
      <c r="V111" s="544" t="s">
        <v>11</v>
      </c>
      <c r="W111" s="539" t="s">
        <v>11</v>
      </c>
      <c r="X111" s="543" t="s">
        <v>11</v>
      </c>
      <c r="Y111" s="178" t="s">
        <v>10</v>
      </c>
      <c r="Z111" s="572" t="s">
        <v>10</v>
      </c>
      <c r="AA111" s="544" t="s">
        <v>11</v>
      </c>
      <c r="AB111" s="544" t="s">
        <v>11</v>
      </c>
      <c r="AC111" s="363" t="s">
        <v>4</v>
      </c>
      <c r="AD111" s="573" t="s">
        <v>10</v>
      </c>
      <c r="AE111" s="363" t="s">
        <v>4</v>
      </c>
      <c r="AF111" s="363" t="s">
        <v>4</v>
      </c>
      <c r="AG111" s="174" t="s">
        <v>1</v>
      </c>
      <c r="AH111" s="174"/>
      <c r="AI111" s="174"/>
      <c r="AK111" s="14">
        <f t="shared" si="74"/>
        <v>1</v>
      </c>
      <c r="AL111" s="14" t="str">
        <f t="shared" si="75"/>
        <v>x</v>
      </c>
      <c r="AM111" s="14" t="str">
        <f t="shared" si="76"/>
        <v>x</v>
      </c>
      <c r="AN111" s="14" t="str">
        <f t="shared" si="77"/>
        <v>x</v>
      </c>
      <c r="AO111" s="14" t="str">
        <f t="shared" si="78"/>
        <v>x</v>
      </c>
      <c r="AP111" s="14" t="str">
        <f t="shared" si="79"/>
        <v>x</v>
      </c>
      <c r="AQ111" s="14" t="str">
        <f t="shared" si="80"/>
        <v>x</v>
      </c>
      <c r="AR111" s="14" t="str">
        <f t="shared" si="81"/>
        <v>x</v>
      </c>
      <c r="AT111" s="200"/>
      <c r="AU111" s="3" t="s">
        <v>4</v>
      </c>
      <c r="AV111"/>
      <c r="AW111" s="14" t="str">
        <f t="shared" si="82"/>
        <v>x</v>
      </c>
      <c r="AX111" s="14" t="str">
        <f t="shared" si="83"/>
        <v>x</v>
      </c>
      <c r="AY111" s="14" t="str">
        <f t="shared" si="84"/>
        <v>x</v>
      </c>
      <c r="AZ111" s="14" t="str">
        <f t="shared" si="85"/>
        <v>x</v>
      </c>
      <c r="BA111" s="14" t="str">
        <f t="shared" si="86"/>
        <v>x</v>
      </c>
      <c r="BB111" s="14" t="str">
        <f t="shared" si="87"/>
        <v>x</v>
      </c>
      <c r="BC111" s="14" t="str">
        <f t="shared" si="88"/>
        <v>x</v>
      </c>
      <c r="BD111" s="14">
        <f t="shared" si="89"/>
        <v>1</v>
      </c>
    </row>
    <row r="112" spans="1:56">
      <c r="A112" s="1366"/>
      <c r="B112" s="522">
        <v>449</v>
      </c>
      <c r="C112" s="551" t="s">
        <v>265</v>
      </c>
      <c r="D112" s="525" t="s">
        <v>325</v>
      </c>
      <c r="E112" s="557">
        <v>129</v>
      </c>
      <c r="F112" s="533" t="s">
        <v>4</v>
      </c>
      <c r="G112" s="171" t="s">
        <v>4</v>
      </c>
      <c r="H112" s="430" t="s">
        <v>28</v>
      </c>
      <c r="I112" s="171" t="s">
        <v>4</v>
      </c>
      <c r="J112" s="171" t="s">
        <v>4</v>
      </c>
      <c r="K112" s="178" t="s">
        <v>10</v>
      </c>
      <c r="L112" s="172" t="s">
        <v>28</v>
      </c>
      <c r="M112" s="180" t="s">
        <v>4</v>
      </c>
      <c r="N112" s="172" t="s">
        <v>28</v>
      </c>
      <c r="O112" s="566" t="s">
        <v>28</v>
      </c>
      <c r="P112" s="588" t="s">
        <v>28</v>
      </c>
      <c r="Q112" s="176" t="s">
        <v>10</v>
      </c>
      <c r="R112" s="171" t="s">
        <v>4</v>
      </c>
      <c r="S112" s="171" t="s">
        <v>4</v>
      </c>
      <c r="T112" s="496" t="s">
        <v>4</v>
      </c>
      <c r="U112" s="569" t="s">
        <v>11</v>
      </c>
      <c r="V112" s="177" t="s">
        <v>11</v>
      </c>
      <c r="W112" s="570" t="s">
        <v>11</v>
      </c>
      <c r="X112" s="569" t="s">
        <v>11</v>
      </c>
      <c r="Y112" s="171" t="s">
        <v>4</v>
      </c>
      <c r="Z112" s="171" t="s">
        <v>4</v>
      </c>
      <c r="AA112" s="171" t="s">
        <v>4</v>
      </c>
      <c r="AB112" s="171" t="s">
        <v>4</v>
      </c>
      <c r="AC112" s="171" t="s">
        <v>4</v>
      </c>
      <c r="AD112" s="171" t="s">
        <v>4</v>
      </c>
      <c r="AE112" s="171" t="s">
        <v>4</v>
      </c>
      <c r="AF112" s="171" t="s">
        <v>4</v>
      </c>
      <c r="AG112" s="174" t="s">
        <v>1</v>
      </c>
      <c r="AH112" s="174"/>
      <c r="AI112" s="174"/>
      <c r="AK112" s="14">
        <f t="shared" si="74"/>
        <v>1</v>
      </c>
      <c r="AL112" s="14" t="str">
        <f t="shared" si="75"/>
        <v>x</v>
      </c>
      <c r="AM112" s="14" t="str">
        <f t="shared" si="76"/>
        <v>x</v>
      </c>
      <c r="AN112" s="14" t="str">
        <f t="shared" si="77"/>
        <v>x</v>
      </c>
      <c r="AO112" s="14" t="str">
        <f t="shared" si="78"/>
        <v>x</v>
      </c>
      <c r="AP112" s="14" t="str">
        <f t="shared" si="79"/>
        <v>x</v>
      </c>
      <c r="AQ112" s="14" t="str">
        <f t="shared" si="80"/>
        <v>x</v>
      </c>
      <c r="AR112" s="14" t="str">
        <f t="shared" si="81"/>
        <v>x</v>
      </c>
      <c r="AT112" s="200"/>
      <c r="AU112" s="3" t="s">
        <v>4</v>
      </c>
      <c r="AV112"/>
      <c r="AW112" s="14" t="str">
        <f t="shared" si="82"/>
        <v>x</v>
      </c>
      <c r="AX112" s="14" t="str">
        <f t="shared" si="83"/>
        <v>x</v>
      </c>
      <c r="AY112" s="14" t="str">
        <f t="shared" si="84"/>
        <v>x</v>
      </c>
      <c r="AZ112" s="14" t="str">
        <f t="shared" si="85"/>
        <v>x</v>
      </c>
      <c r="BA112" s="14" t="str">
        <f t="shared" si="86"/>
        <v>x</v>
      </c>
      <c r="BB112" s="14" t="str">
        <f t="shared" si="87"/>
        <v>x</v>
      </c>
      <c r="BC112" s="14" t="str">
        <f t="shared" si="88"/>
        <v>x</v>
      </c>
      <c r="BD112" s="14">
        <f t="shared" si="89"/>
        <v>1</v>
      </c>
    </row>
    <row r="113" spans="1:56">
      <c r="A113" s="1366"/>
      <c r="B113" s="522">
        <v>449</v>
      </c>
      <c r="C113" s="551" t="s">
        <v>270</v>
      </c>
      <c r="D113" s="525" t="s">
        <v>325</v>
      </c>
      <c r="E113" s="557">
        <v>129</v>
      </c>
      <c r="F113" s="533" t="s">
        <v>4</v>
      </c>
      <c r="G113" s="172" t="s">
        <v>28</v>
      </c>
      <c r="H113" s="430" t="s">
        <v>28</v>
      </c>
      <c r="I113" s="171" t="s">
        <v>4</v>
      </c>
      <c r="J113" s="413" t="s">
        <v>28</v>
      </c>
      <c r="K113" s="172" t="s">
        <v>28</v>
      </c>
      <c r="L113" s="172" t="s">
        <v>28</v>
      </c>
      <c r="M113" s="171" t="s">
        <v>4</v>
      </c>
      <c r="N113" s="561" t="s">
        <v>28</v>
      </c>
      <c r="O113" s="567" t="s">
        <v>10</v>
      </c>
      <c r="P113" s="514" t="s">
        <v>4</v>
      </c>
      <c r="Q113" s="171" t="s">
        <v>4</v>
      </c>
      <c r="R113" s="172" t="s">
        <v>28</v>
      </c>
      <c r="S113" s="171" t="s">
        <v>4</v>
      </c>
      <c r="T113" s="496" t="s">
        <v>4</v>
      </c>
      <c r="U113" s="569" t="s">
        <v>11</v>
      </c>
      <c r="V113" s="177" t="s">
        <v>11</v>
      </c>
      <c r="W113" s="570" t="s">
        <v>11</v>
      </c>
      <c r="X113" s="533" t="s">
        <v>4</v>
      </c>
      <c r="Y113" s="176" t="s">
        <v>10</v>
      </c>
      <c r="Z113" s="171" t="s">
        <v>4</v>
      </c>
      <c r="AA113" s="171" t="s">
        <v>4</v>
      </c>
      <c r="AB113" s="171" t="s">
        <v>4</v>
      </c>
      <c r="AC113" s="171" t="s">
        <v>4</v>
      </c>
      <c r="AD113" s="171" t="s">
        <v>4</v>
      </c>
      <c r="AE113" s="171" t="s">
        <v>4</v>
      </c>
      <c r="AF113" s="171" t="s">
        <v>4</v>
      </c>
      <c r="AG113" s="174" t="s">
        <v>1</v>
      </c>
      <c r="AH113" s="174"/>
      <c r="AI113" s="174"/>
      <c r="AK113" s="14">
        <f t="shared" si="74"/>
        <v>1</v>
      </c>
      <c r="AL113" s="14"/>
      <c r="AM113" s="14" t="str">
        <f t="shared" si="76"/>
        <v>x</v>
      </c>
      <c r="AN113" s="14" t="str">
        <f t="shared" si="77"/>
        <v>x</v>
      </c>
      <c r="AO113" s="14" t="str">
        <f t="shared" si="78"/>
        <v>x</v>
      </c>
      <c r="AP113" s="14" t="str">
        <f t="shared" si="79"/>
        <v>x</v>
      </c>
      <c r="AQ113" s="14"/>
      <c r="AR113" s="14" t="str">
        <f t="shared" si="81"/>
        <v>x</v>
      </c>
      <c r="AT113" s="200"/>
      <c r="AV113"/>
      <c r="AW113" s="14"/>
      <c r="AX113" s="14"/>
      <c r="AY113" s="14"/>
      <c r="AZ113" s="14"/>
      <c r="BA113" s="14"/>
      <c r="BB113" s="14"/>
      <c r="BC113" s="14"/>
      <c r="BD113" s="14"/>
    </row>
    <row r="114" spans="1:56">
      <c r="A114" s="1366"/>
      <c r="B114" s="522">
        <v>449</v>
      </c>
      <c r="C114" s="551" t="s">
        <v>263</v>
      </c>
      <c r="D114" s="525" t="s">
        <v>325</v>
      </c>
      <c r="E114" s="557">
        <v>127</v>
      </c>
      <c r="F114" s="562" t="s">
        <v>28</v>
      </c>
      <c r="G114" s="171" t="s">
        <v>4</v>
      </c>
      <c r="H114" s="171" t="s">
        <v>4</v>
      </c>
      <c r="I114" s="171" t="s">
        <v>4</v>
      </c>
      <c r="J114" s="171" t="s">
        <v>4</v>
      </c>
      <c r="K114" s="171" t="s">
        <v>4</v>
      </c>
      <c r="L114" s="171" t="s">
        <v>4</v>
      </c>
      <c r="M114" s="180" t="s">
        <v>4</v>
      </c>
      <c r="N114" s="561" t="s">
        <v>28</v>
      </c>
      <c r="O114" s="533" t="s">
        <v>4</v>
      </c>
      <c r="P114" s="514" t="s">
        <v>4</v>
      </c>
      <c r="Q114" s="172" t="s">
        <v>28</v>
      </c>
      <c r="R114" s="172" t="s">
        <v>28</v>
      </c>
      <c r="S114" s="171" t="s">
        <v>4</v>
      </c>
      <c r="T114" s="568" t="s">
        <v>647</v>
      </c>
      <c r="U114" s="569" t="s">
        <v>11</v>
      </c>
      <c r="V114" s="177" t="s">
        <v>11</v>
      </c>
      <c r="W114" s="570" t="s">
        <v>11</v>
      </c>
      <c r="X114" s="569" t="s">
        <v>11</v>
      </c>
      <c r="Y114" s="171" t="s">
        <v>4</v>
      </c>
      <c r="Z114" s="171" t="s">
        <v>4</v>
      </c>
      <c r="AA114" s="176" t="s">
        <v>10</v>
      </c>
      <c r="AB114" s="171" t="s">
        <v>4</v>
      </c>
      <c r="AC114" s="171" t="s">
        <v>4</v>
      </c>
      <c r="AD114" s="171" t="s">
        <v>4</v>
      </c>
      <c r="AE114" s="171" t="s">
        <v>4</v>
      </c>
      <c r="AF114" s="171" t="s">
        <v>4</v>
      </c>
      <c r="AG114" s="174" t="s">
        <v>1</v>
      </c>
      <c r="AH114" s="174"/>
      <c r="AI114" s="174"/>
      <c r="AK114" s="14">
        <f t="shared" si="74"/>
        <v>1</v>
      </c>
      <c r="AL114" s="14" t="str">
        <f>IF(AJ114="√",1,"x")</f>
        <v>x</v>
      </c>
      <c r="AM114" s="14" t="str">
        <f t="shared" si="76"/>
        <v>x</v>
      </c>
      <c r="AN114" s="14" t="str">
        <f t="shared" si="77"/>
        <v>x</v>
      </c>
      <c r="AO114" s="14" t="str">
        <f t="shared" si="78"/>
        <v>x</v>
      </c>
      <c r="AP114" s="14" t="str">
        <f t="shared" si="79"/>
        <v>x</v>
      </c>
      <c r="AQ114" s="14" t="str">
        <f>IF(AJ114="LY",1,"x")</f>
        <v>x</v>
      </c>
      <c r="AR114" s="14" t="str">
        <f t="shared" si="81"/>
        <v>x</v>
      </c>
      <c r="AT114" s="200"/>
      <c r="AU114" s="3" t="s">
        <v>4</v>
      </c>
      <c r="AV114"/>
      <c r="AW114" s="14" t="str">
        <f>IF(AU114="PASS-ATP",1,"x")</f>
        <v>x</v>
      </c>
      <c r="AX114" s="14" t="str">
        <f>IF(AV114="√",1,"x")</f>
        <v>x</v>
      </c>
      <c r="AY114" s="14" t="str">
        <f>IF(AU114="Site fail",1,"x")</f>
        <v>x</v>
      </c>
      <c r="AZ114" s="14" t="str">
        <f>IF(AU114="F",1,"x")</f>
        <v>x</v>
      </c>
      <c r="BA114" s="14" t="str">
        <f>IF(AU114="X",1,"x")</f>
        <v>x</v>
      </c>
      <c r="BB114" s="14" t="str">
        <f>IF(AU114="TPNC",1,"x")</f>
        <v>x</v>
      </c>
      <c r="BC114" s="14" t="str">
        <f>IF(AV114="LY",1,"x")</f>
        <v>x</v>
      </c>
      <c r="BD114" s="14">
        <f>IF(AU114="TBD",1,"x")</f>
        <v>1</v>
      </c>
    </row>
    <row r="115" spans="1:56" s="12" customFormat="1" ht="15.75" thickBot="1">
      <c r="A115" s="1366"/>
      <c r="B115" s="522">
        <v>449</v>
      </c>
      <c r="C115" s="552" t="s">
        <v>275</v>
      </c>
      <c r="D115" s="525" t="s">
        <v>325</v>
      </c>
      <c r="E115" s="558">
        <v>127</v>
      </c>
      <c r="F115" s="535" t="s">
        <v>649</v>
      </c>
      <c r="G115" s="172" t="s">
        <v>28</v>
      </c>
      <c r="H115" s="171" t="s">
        <v>4</v>
      </c>
      <c r="I115" s="171" t="s">
        <v>4</v>
      </c>
      <c r="J115" s="171" t="s">
        <v>4</v>
      </c>
      <c r="K115" s="172" t="s">
        <v>28</v>
      </c>
      <c r="L115" s="171" t="s">
        <v>4</v>
      </c>
      <c r="M115" s="180" t="s">
        <v>4</v>
      </c>
      <c r="N115" s="561" t="s">
        <v>28</v>
      </c>
      <c r="O115" s="563" t="s">
        <v>557</v>
      </c>
      <c r="P115" s="599" t="s">
        <v>28</v>
      </c>
      <c r="Q115" s="171" t="s">
        <v>4</v>
      </c>
      <c r="R115" s="171" t="s">
        <v>4</v>
      </c>
      <c r="S115" s="171" t="s">
        <v>4</v>
      </c>
      <c r="T115" s="409" t="s">
        <v>649</v>
      </c>
      <c r="U115" s="569" t="s">
        <v>11</v>
      </c>
      <c r="V115" s="177" t="s">
        <v>11</v>
      </c>
      <c r="W115" s="570" t="s">
        <v>11</v>
      </c>
      <c r="X115" s="567" t="s">
        <v>10</v>
      </c>
      <c r="Y115" s="171" t="s">
        <v>4</v>
      </c>
      <c r="Z115" s="171" t="s">
        <v>4</v>
      </c>
      <c r="AA115" s="171" t="s">
        <v>4</v>
      </c>
      <c r="AB115" s="171" t="s">
        <v>4</v>
      </c>
      <c r="AC115" s="567" t="s">
        <v>10</v>
      </c>
      <c r="AD115" s="409" t="s">
        <v>648</v>
      </c>
      <c r="AE115" s="171" t="s">
        <v>4</v>
      </c>
      <c r="AF115" s="171" t="s">
        <v>4</v>
      </c>
      <c r="AG115" s="174" t="s">
        <v>1</v>
      </c>
      <c r="AH115" s="174"/>
      <c r="AI115" s="174"/>
      <c r="AJ115" s="11"/>
      <c r="AK115" s="14">
        <f t="shared" si="74"/>
        <v>1</v>
      </c>
      <c r="AL115" s="14" t="str">
        <f>IF(AJ115="√",1,"x")</f>
        <v>x</v>
      </c>
      <c r="AM115" s="14" t="str">
        <f t="shared" si="76"/>
        <v>x</v>
      </c>
      <c r="AN115" s="14" t="str">
        <f t="shared" si="77"/>
        <v>x</v>
      </c>
      <c r="AO115" s="14" t="str">
        <f t="shared" si="78"/>
        <v>x</v>
      </c>
      <c r="AP115" s="14" t="str">
        <f t="shared" si="79"/>
        <v>x</v>
      </c>
      <c r="AQ115" s="14" t="str">
        <f>IF(AJ115="LY",1,"x")</f>
        <v>x</v>
      </c>
      <c r="AR115" s="14" t="str">
        <f t="shared" si="81"/>
        <v>x</v>
      </c>
      <c r="AT115" s="200"/>
      <c r="AU115" s="3" t="s">
        <v>4</v>
      </c>
      <c r="AV115" s="11"/>
      <c r="AW115" s="14" t="str">
        <f>IF(AU115="PASS-ATP",1,"x")</f>
        <v>x</v>
      </c>
      <c r="AX115" s="14" t="str">
        <f>IF(AV115="√",1,"x")</f>
        <v>x</v>
      </c>
      <c r="AY115" s="14" t="str">
        <f>IF(AU115="Site fail",1,"x")</f>
        <v>x</v>
      </c>
      <c r="AZ115" s="14" t="str">
        <f>IF(AU115="F",1,"x")</f>
        <v>x</v>
      </c>
      <c r="BA115" s="14" t="str">
        <f>IF(AU115="X",1,"x")</f>
        <v>x</v>
      </c>
      <c r="BB115" s="14" t="str">
        <f>IF(AU115="TPNC",1,"x")</f>
        <v>x</v>
      </c>
      <c r="BC115" s="14" t="str">
        <f>IF(AV115="LY",1,"x")</f>
        <v>x</v>
      </c>
      <c r="BD115" s="14">
        <f>IF(AU115="TBD",1,"x")</f>
        <v>1</v>
      </c>
    </row>
    <row r="116" spans="1:56">
      <c r="A116" s="1366"/>
      <c r="B116" s="522">
        <v>449</v>
      </c>
      <c r="C116" s="551" t="s">
        <v>262</v>
      </c>
      <c r="D116" s="525" t="s">
        <v>8</v>
      </c>
      <c r="E116" s="557">
        <v>122</v>
      </c>
      <c r="F116" s="562" t="s">
        <v>28</v>
      </c>
      <c r="G116" s="172" t="s">
        <v>28</v>
      </c>
      <c r="H116" s="171" t="s">
        <v>4</v>
      </c>
      <c r="I116" s="171" t="s">
        <v>4</v>
      </c>
      <c r="J116" s="171" t="s">
        <v>4</v>
      </c>
      <c r="K116" s="171" t="s">
        <v>4</v>
      </c>
      <c r="L116" s="171" t="s">
        <v>4</v>
      </c>
      <c r="M116" s="180" t="s">
        <v>4</v>
      </c>
      <c r="N116" s="566" t="s">
        <v>28</v>
      </c>
      <c r="O116" s="566" t="s">
        <v>28</v>
      </c>
      <c r="P116" s="514" t="s">
        <v>4</v>
      </c>
      <c r="Q116" s="171" t="s">
        <v>4</v>
      </c>
      <c r="R116" s="171" t="s">
        <v>4</v>
      </c>
      <c r="S116" s="171" t="s">
        <v>4</v>
      </c>
      <c r="T116" s="496" t="s">
        <v>4</v>
      </c>
      <c r="U116" s="535" t="s">
        <v>647</v>
      </c>
      <c r="V116" s="409" t="s">
        <v>647</v>
      </c>
      <c r="W116" s="561" t="s">
        <v>28</v>
      </c>
      <c r="X116" s="567" t="s">
        <v>10</v>
      </c>
      <c r="Y116" s="178" t="s">
        <v>10</v>
      </c>
      <c r="Z116" s="171" t="s">
        <v>4</v>
      </c>
      <c r="AA116" s="171" t="s">
        <v>4</v>
      </c>
      <c r="AB116" s="171" t="s">
        <v>4</v>
      </c>
      <c r="AC116" s="171" t="s">
        <v>4</v>
      </c>
      <c r="AD116" s="171" t="s">
        <v>4</v>
      </c>
      <c r="AE116" s="171" t="s">
        <v>4</v>
      </c>
      <c r="AF116" s="178" t="s">
        <v>10</v>
      </c>
      <c r="AG116" s="174" t="s">
        <v>1</v>
      </c>
      <c r="AH116" s="174"/>
      <c r="AI116" s="174"/>
      <c r="AK116" s="14">
        <f t="shared" si="74"/>
        <v>1</v>
      </c>
      <c r="AL116" s="14" t="str">
        <f>IF(AJ116="√",1,"x")</f>
        <v>x</v>
      </c>
      <c r="AM116" s="14" t="str">
        <f t="shared" si="76"/>
        <v>x</v>
      </c>
      <c r="AN116" s="14" t="str">
        <f t="shared" si="77"/>
        <v>x</v>
      </c>
      <c r="AO116" s="14" t="str">
        <f t="shared" si="78"/>
        <v>x</v>
      </c>
      <c r="AP116" s="14" t="str">
        <f t="shared" si="79"/>
        <v>x</v>
      </c>
      <c r="AQ116" s="14" t="str">
        <f>IF(AJ116="LY",1,"x")</f>
        <v>x</v>
      </c>
      <c r="AR116" s="14" t="str">
        <f t="shared" si="81"/>
        <v>x</v>
      </c>
      <c r="AT116" s="200"/>
      <c r="AU116" s="3" t="s">
        <v>4</v>
      </c>
      <c r="AV116"/>
      <c r="AW116" s="14" t="str">
        <f>IF(AU116="PASS-ATP",1,"x")</f>
        <v>x</v>
      </c>
      <c r="AX116" s="14" t="str">
        <f>IF(AV116="√",1,"x")</f>
        <v>x</v>
      </c>
      <c r="AY116" s="14" t="str">
        <f>IF(AU116="Site fail",1,"x")</f>
        <v>x</v>
      </c>
      <c r="AZ116" s="14" t="str">
        <f>IF(AU116="F",1,"x")</f>
        <v>x</v>
      </c>
      <c r="BA116" s="14" t="str">
        <f>IF(AU116="X",1,"x")</f>
        <v>x</v>
      </c>
      <c r="BB116" s="14" t="str">
        <f>IF(AU116="TPNC",1,"x")</f>
        <v>x</v>
      </c>
      <c r="BC116" s="14" t="str">
        <f>IF(AV116="LY",1,"x")</f>
        <v>x</v>
      </c>
      <c r="BD116" s="14">
        <f>IF(AU116="TBD",1,"x")</f>
        <v>1</v>
      </c>
    </row>
    <row r="117" spans="1:56" ht="15.75" thickBot="1">
      <c r="A117" s="1367"/>
      <c r="B117" s="549">
        <v>449</v>
      </c>
      <c r="C117" s="553" t="s">
        <v>269</v>
      </c>
      <c r="D117" s="526" t="s">
        <v>325</v>
      </c>
      <c r="E117" s="559">
        <v>130</v>
      </c>
      <c r="F117" s="563" t="s">
        <v>557</v>
      </c>
      <c r="G117" s="327" t="s">
        <v>4</v>
      </c>
      <c r="H117" s="329" t="s">
        <v>10</v>
      </c>
      <c r="I117" s="328" t="s">
        <v>28</v>
      </c>
      <c r="J117" s="564" t="s">
        <v>647</v>
      </c>
      <c r="K117" s="327" t="s">
        <v>4</v>
      </c>
      <c r="L117" s="327" t="s">
        <v>4</v>
      </c>
      <c r="M117" s="180" t="s">
        <v>4</v>
      </c>
      <c r="N117" s="497" t="s">
        <v>4</v>
      </c>
      <c r="O117" s="662" t="s">
        <v>28</v>
      </c>
      <c r="P117" s="589" t="s">
        <v>11</v>
      </c>
      <c r="Q117" s="333" t="s">
        <v>11</v>
      </c>
      <c r="R117" s="333" t="s">
        <v>11</v>
      </c>
      <c r="S117" s="327" t="s">
        <v>4</v>
      </c>
      <c r="T117" s="545" t="s">
        <v>11</v>
      </c>
      <c r="U117" s="571" t="s">
        <v>11</v>
      </c>
      <c r="V117" s="333" t="s">
        <v>11</v>
      </c>
      <c r="W117" s="545" t="s">
        <v>11</v>
      </c>
      <c r="X117" s="574" t="s">
        <v>10</v>
      </c>
      <c r="Y117" s="329" t="s">
        <v>10</v>
      </c>
      <c r="Z117" s="327" t="s">
        <v>4</v>
      </c>
      <c r="AA117" s="327" t="s">
        <v>4</v>
      </c>
      <c r="AB117" s="327" t="s">
        <v>4</v>
      </c>
      <c r="AC117" s="327" t="s">
        <v>4</v>
      </c>
      <c r="AD117" s="327" t="s">
        <v>4</v>
      </c>
      <c r="AE117" s="327" t="s">
        <v>4</v>
      </c>
      <c r="AF117" s="327" t="s">
        <v>4</v>
      </c>
      <c r="AG117" s="174" t="s">
        <v>1</v>
      </c>
      <c r="AH117" s="174"/>
      <c r="AI117" s="174"/>
      <c r="AK117" s="14">
        <f t="shared" si="74"/>
        <v>1</v>
      </c>
      <c r="AL117" s="14" t="str">
        <f>IF(AJ117="√",1,"x")</f>
        <v>x</v>
      </c>
      <c r="AM117" s="14" t="str">
        <f t="shared" si="76"/>
        <v>x</v>
      </c>
      <c r="AN117" s="14" t="str">
        <f t="shared" si="77"/>
        <v>x</v>
      </c>
      <c r="AO117" s="14" t="str">
        <f t="shared" si="78"/>
        <v>x</v>
      </c>
      <c r="AP117" s="14" t="str">
        <f t="shared" si="79"/>
        <v>x</v>
      </c>
      <c r="AQ117" s="14" t="str">
        <f>IF(AJ117="LY",1,"x")</f>
        <v>x</v>
      </c>
      <c r="AR117" s="14" t="str">
        <f t="shared" si="81"/>
        <v>x</v>
      </c>
      <c r="AT117" s="200"/>
      <c r="AU117" s="3" t="s">
        <v>4</v>
      </c>
      <c r="AV117"/>
      <c r="AW117" s="14" t="str">
        <f>IF(AU117="PASS-ATP",1,"x")</f>
        <v>x</v>
      </c>
      <c r="AX117" s="14" t="str">
        <f>IF(AV117="√",1,"x")</f>
        <v>x</v>
      </c>
      <c r="AY117" s="14" t="str">
        <f>IF(AU117="Site fail",1,"x")</f>
        <v>x</v>
      </c>
      <c r="AZ117" s="14" t="str">
        <f>IF(AU117="F",1,"x")</f>
        <v>x</v>
      </c>
      <c r="BA117" s="14" t="str">
        <f>IF(AU117="X",1,"x")</f>
        <v>x</v>
      </c>
      <c r="BB117" s="14" t="str">
        <f>IF(AU117="TPNC",1,"x")</f>
        <v>x</v>
      </c>
      <c r="BC117" s="14" t="str">
        <f>IF(AV117="LY",1,"x")</f>
        <v>x</v>
      </c>
      <c r="BD117" s="14">
        <f>IF(AU117="TBD",1,"x")</f>
        <v>1</v>
      </c>
    </row>
    <row r="118" spans="1:56" ht="15.75" thickBot="1">
      <c r="A118" s="1365">
        <v>450</v>
      </c>
      <c r="B118" s="521">
        <v>450</v>
      </c>
      <c r="C118" s="418" t="s">
        <v>463</v>
      </c>
      <c r="D118" s="575" t="s">
        <v>325</v>
      </c>
      <c r="E118" s="580">
        <v>127</v>
      </c>
      <c r="F118" s="530" t="s">
        <v>4</v>
      </c>
      <c r="G118" s="363" t="s">
        <v>4</v>
      </c>
      <c r="H118" s="363" t="s">
        <v>4</v>
      </c>
      <c r="I118" s="363" t="s">
        <v>4</v>
      </c>
      <c r="J118" s="363" t="s">
        <v>4</v>
      </c>
      <c r="K118" s="363" t="s">
        <v>4</v>
      </c>
      <c r="L118" s="363" t="s">
        <v>4</v>
      </c>
      <c r="M118" s="180" t="s">
        <v>4</v>
      </c>
      <c r="N118" s="495" t="s">
        <v>4</v>
      </c>
      <c r="O118" s="530" t="s">
        <v>4</v>
      </c>
      <c r="P118" s="363" t="s">
        <v>4</v>
      </c>
      <c r="Q118" s="363" t="s">
        <v>4</v>
      </c>
      <c r="R118" s="363" t="s">
        <v>4</v>
      </c>
      <c r="S118" s="363" t="s">
        <v>4</v>
      </c>
      <c r="T118" s="495" t="s">
        <v>4</v>
      </c>
      <c r="U118" s="543" t="s">
        <v>11</v>
      </c>
      <c r="V118" s="544" t="s">
        <v>11</v>
      </c>
      <c r="W118" s="539" t="s">
        <v>11</v>
      </c>
      <c r="X118" s="606" t="s">
        <v>28</v>
      </c>
      <c r="Y118" s="363" t="s">
        <v>4</v>
      </c>
      <c r="Z118" s="363" t="s">
        <v>4</v>
      </c>
      <c r="AA118" s="560" t="s">
        <v>10</v>
      </c>
      <c r="AB118" s="363" t="s">
        <v>4</v>
      </c>
      <c r="AC118" s="363" t="s">
        <v>4</v>
      </c>
      <c r="AD118" s="531" t="s">
        <v>28</v>
      </c>
      <c r="AE118" s="363" t="s">
        <v>4</v>
      </c>
      <c r="AF118" s="363" t="s">
        <v>4</v>
      </c>
      <c r="AG118" s="174" t="s">
        <v>1</v>
      </c>
      <c r="AH118" s="174"/>
      <c r="AI118" s="174"/>
      <c r="AK118" s="14">
        <f t="shared" si="74"/>
        <v>1</v>
      </c>
      <c r="AL118" s="14" t="str">
        <f>IF(AJ118="√",1,"x")</f>
        <v>x</v>
      </c>
      <c r="AM118" s="14" t="str">
        <f t="shared" si="76"/>
        <v>x</v>
      </c>
      <c r="AN118" s="14" t="str">
        <f t="shared" si="77"/>
        <v>x</v>
      </c>
      <c r="AO118" s="14" t="str">
        <f t="shared" si="78"/>
        <v>x</v>
      </c>
      <c r="AP118" s="14" t="str">
        <f t="shared" si="79"/>
        <v>x</v>
      </c>
      <c r="AQ118" s="14" t="str">
        <f>IF(AJ118="LY",1,"x")</f>
        <v>x</v>
      </c>
      <c r="AR118" s="14" t="str">
        <f t="shared" si="81"/>
        <v>x</v>
      </c>
      <c r="AT118" s="200"/>
      <c r="AU118" s="3" t="s">
        <v>1</v>
      </c>
      <c r="AV118"/>
      <c r="AW118" s="14">
        <f>IF(AU118="PASS-ATP",1,"x")</f>
        <v>1</v>
      </c>
      <c r="AX118" s="14" t="str">
        <f>IF(AV118="√",1,"x")</f>
        <v>x</v>
      </c>
      <c r="AY118" s="14" t="str">
        <f>IF(AU118="Site fail",1,"x")</f>
        <v>x</v>
      </c>
      <c r="AZ118" s="14" t="str">
        <f>IF(AU118="F",1,"x")</f>
        <v>x</v>
      </c>
      <c r="BA118" s="14" t="str">
        <f>IF(AU118="X",1,"x")</f>
        <v>x</v>
      </c>
      <c r="BB118" s="14" t="str">
        <f>IF(AU118="TPNC",1,"x")</f>
        <v>x</v>
      </c>
      <c r="BC118" s="14" t="str">
        <f>IF(AV118="LY",1,"x")</f>
        <v>x</v>
      </c>
      <c r="BD118" s="14" t="str">
        <f>IF(AU118="TBD",1,"x")</f>
        <v>x</v>
      </c>
    </row>
    <row r="119" spans="1:56" ht="15.75" thickBot="1">
      <c r="A119" s="1366"/>
      <c r="B119" s="522">
        <v>450</v>
      </c>
      <c r="C119" s="420" t="s">
        <v>268</v>
      </c>
      <c r="D119" s="576" t="s">
        <v>8</v>
      </c>
      <c r="E119" s="581">
        <v>123</v>
      </c>
      <c r="F119" s="583" t="s">
        <v>28</v>
      </c>
      <c r="G119" s="171" t="s">
        <v>4</v>
      </c>
      <c r="H119" s="560" t="s">
        <v>10</v>
      </c>
      <c r="I119" s="171" t="s">
        <v>4</v>
      </c>
      <c r="J119" s="589" t="s">
        <v>11</v>
      </c>
      <c r="K119" s="171" t="s">
        <v>4</v>
      </c>
      <c r="L119" s="171" t="s">
        <v>4</v>
      </c>
      <c r="M119" s="180" t="s">
        <v>4</v>
      </c>
      <c r="N119" s="496" t="s">
        <v>4</v>
      </c>
      <c r="O119" s="533" t="s">
        <v>4</v>
      </c>
      <c r="P119" s="171" t="s">
        <v>4</v>
      </c>
      <c r="Q119" s="171" t="s">
        <v>4</v>
      </c>
      <c r="R119" s="171" t="s">
        <v>4</v>
      </c>
      <c r="S119" s="171" t="s">
        <v>4</v>
      </c>
      <c r="T119" s="496" t="s">
        <v>4</v>
      </c>
      <c r="U119" s="533" t="s">
        <v>4</v>
      </c>
      <c r="V119" s="171" t="s">
        <v>4</v>
      </c>
      <c r="W119" s="496" t="s">
        <v>4</v>
      </c>
      <c r="X119" s="533" t="s">
        <v>4</v>
      </c>
      <c r="Y119" s="171" t="s">
        <v>4</v>
      </c>
      <c r="Z119" s="171" t="s">
        <v>4</v>
      </c>
      <c r="AA119" s="171" t="s">
        <v>4</v>
      </c>
      <c r="AB119" s="171" t="s">
        <v>4</v>
      </c>
      <c r="AC119" s="560" t="s">
        <v>10</v>
      </c>
      <c r="AD119" s="409" t="s">
        <v>647</v>
      </c>
      <c r="AE119" s="171" t="s">
        <v>4</v>
      </c>
      <c r="AF119" s="171" t="s">
        <v>4</v>
      </c>
      <c r="AG119" s="174"/>
      <c r="AH119" s="174"/>
      <c r="AI119" s="174"/>
      <c r="AK119" s="14"/>
      <c r="AL119" s="14"/>
      <c r="AM119" s="14"/>
      <c r="AO119" s="14"/>
      <c r="AP119" s="14"/>
      <c r="AQ119" s="14"/>
      <c r="AR119" s="14"/>
      <c r="AT119" s="200"/>
      <c r="AV119"/>
      <c r="AW119" s="14"/>
      <c r="AX119" s="14"/>
      <c r="AY119" s="14"/>
      <c r="AZ119" s="14"/>
      <c r="BA119" s="14"/>
      <c r="BB119" s="14"/>
      <c r="BC119" s="14"/>
      <c r="BD119" s="14"/>
    </row>
    <row r="120" spans="1:56">
      <c r="A120" s="1366"/>
      <c r="B120" s="522">
        <v>450</v>
      </c>
      <c r="C120" s="419" t="s">
        <v>262</v>
      </c>
      <c r="D120" s="577" t="s">
        <v>8</v>
      </c>
      <c r="E120" s="580">
        <v>122</v>
      </c>
      <c r="F120" s="533" t="s">
        <v>4</v>
      </c>
      <c r="G120" s="171" t="s">
        <v>4</v>
      </c>
      <c r="H120" s="171" t="s">
        <v>4</v>
      </c>
      <c r="I120" s="171" t="s">
        <v>4</v>
      </c>
      <c r="J120" s="171" t="s">
        <v>4</v>
      </c>
      <c r="K120" s="171" t="s">
        <v>4</v>
      </c>
      <c r="L120" s="171" t="s">
        <v>4</v>
      </c>
      <c r="M120" s="171" t="s">
        <v>4</v>
      </c>
      <c r="N120" s="496" t="s">
        <v>4</v>
      </c>
      <c r="O120" s="172" t="s">
        <v>28</v>
      </c>
      <c r="P120" s="172" t="s">
        <v>28</v>
      </c>
      <c r="Q120" s="171" t="s">
        <v>4</v>
      </c>
      <c r="R120" s="171" t="s">
        <v>4</v>
      </c>
      <c r="S120" s="171" t="s">
        <v>4</v>
      </c>
      <c r="T120" s="496" t="s">
        <v>4</v>
      </c>
      <c r="U120" s="569" t="s">
        <v>11</v>
      </c>
      <c r="V120" s="171" t="s">
        <v>4</v>
      </c>
      <c r="W120" s="496" t="s">
        <v>4</v>
      </c>
      <c r="X120" s="583" t="s">
        <v>28</v>
      </c>
      <c r="Y120" s="171" t="s">
        <v>4</v>
      </c>
      <c r="Z120" s="171" t="s">
        <v>4</v>
      </c>
      <c r="AA120" s="178" t="s">
        <v>10</v>
      </c>
      <c r="AB120" s="171" t="s">
        <v>4</v>
      </c>
      <c r="AC120" s="171" t="s">
        <v>4</v>
      </c>
      <c r="AD120" s="147" t="s">
        <v>4</v>
      </c>
      <c r="AE120" s="171" t="s">
        <v>4</v>
      </c>
      <c r="AF120" s="172" t="s">
        <v>28</v>
      </c>
      <c r="AG120" s="174"/>
      <c r="AH120" s="174"/>
      <c r="AI120" s="174"/>
      <c r="AK120" s="14"/>
      <c r="AL120" s="14"/>
      <c r="AM120" s="14"/>
      <c r="AO120" s="14"/>
      <c r="AP120" s="14"/>
      <c r="AQ120" s="14"/>
      <c r="AR120" s="14"/>
      <c r="AT120" s="200"/>
      <c r="AV120"/>
      <c r="AW120" s="14"/>
      <c r="AX120" s="14"/>
      <c r="AY120" s="14"/>
      <c r="AZ120" s="14"/>
      <c r="BA120" s="14"/>
      <c r="BB120" s="14"/>
      <c r="BC120" s="14"/>
      <c r="BD120" s="14"/>
    </row>
    <row r="121" spans="1:56">
      <c r="A121" s="1366"/>
      <c r="B121" s="522">
        <v>450</v>
      </c>
      <c r="C121" s="420" t="s">
        <v>264</v>
      </c>
      <c r="D121" s="576" t="s">
        <v>325</v>
      </c>
      <c r="E121" s="581">
        <v>129</v>
      </c>
      <c r="F121" s="533" t="s">
        <v>4</v>
      </c>
      <c r="G121" s="171" t="s">
        <v>4</v>
      </c>
      <c r="H121" s="171" t="s">
        <v>4</v>
      </c>
      <c r="I121" s="171" t="s">
        <v>4</v>
      </c>
      <c r="J121" s="171" t="s">
        <v>4</v>
      </c>
      <c r="K121" s="1351" t="s">
        <v>1146</v>
      </c>
      <c r="L121" s="172" t="s">
        <v>28</v>
      </c>
      <c r="M121" s="180" t="s">
        <v>4</v>
      </c>
      <c r="N121" s="496" t="s">
        <v>4</v>
      </c>
      <c r="O121" s="533" t="s">
        <v>4</v>
      </c>
      <c r="P121" s="171" t="s">
        <v>4</v>
      </c>
      <c r="Q121" s="1306" t="s">
        <v>11</v>
      </c>
      <c r="R121" s="171" t="s">
        <v>4</v>
      </c>
      <c r="S121" s="171" t="s">
        <v>4</v>
      </c>
      <c r="T121" s="1305" t="s">
        <v>11</v>
      </c>
      <c r="U121" s="569" t="s">
        <v>11</v>
      </c>
      <c r="V121" s="177" t="s">
        <v>11</v>
      </c>
      <c r="W121" s="570" t="s">
        <v>11</v>
      </c>
      <c r="X121" s="533" t="s">
        <v>4</v>
      </c>
      <c r="Y121" s="569" t="s">
        <v>11</v>
      </c>
      <c r="Z121" s="171" t="s">
        <v>4</v>
      </c>
      <c r="AA121" s="569" t="s">
        <v>11</v>
      </c>
      <c r="AB121" s="569" t="s">
        <v>11</v>
      </c>
      <c r="AC121" s="171" t="s">
        <v>4</v>
      </c>
      <c r="AD121" s="569" t="s">
        <v>11</v>
      </c>
      <c r="AE121" s="171" t="s">
        <v>4</v>
      </c>
      <c r="AF121" s="171" t="s">
        <v>4</v>
      </c>
      <c r="AG121" s="174"/>
      <c r="AH121" s="174"/>
      <c r="AI121" s="174"/>
      <c r="AK121" s="14"/>
      <c r="AL121" s="14"/>
      <c r="AM121" s="14"/>
      <c r="AO121" s="14"/>
      <c r="AP121" s="14"/>
      <c r="AQ121" s="14"/>
      <c r="AR121" s="14"/>
      <c r="AT121" s="200"/>
      <c r="AV121"/>
      <c r="AW121" s="14"/>
      <c r="AX121" s="14"/>
      <c r="AY121" s="14"/>
      <c r="AZ121" s="14"/>
      <c r="BA121" s="14"/>
      <c r="BB121" s="14"/>
      <c r="BC121" s="14"/>
      <c r="BD121" s="14"/>
    </row>
    <row r="122" spans="1:56">
      <c r="A122" s="1366"/>
      <c r="B122" s="522">
        <v>450</v>
      </c>
      <c r="C122" s="421" t="s">
        <v>265</v>
      </c>
      <c r="D122" s="576" t="s">
        <v>325</v>
      </c>
      <c r="E122" s="581">
        <v>129</v>
      </c>
      <c r="F122" s="533" t="s">
        <v>4</v>
      </c>
      <c r="G122" s="171" t="s">
        <v>4</v>
      </c>
      <c r="H122" s="172" t="s">
        <v>28</v>
      </c>
      <c r="I122" s="171" t="s">
        <v>4</v>
      </c>
      <c r="J122" s="171" t="s">
        <v>4</v>
      </c>
      <c r="K122" s="172" t="s">
        <v>28</v>
      </c>
      <c r="L122" s="171" t="s">
        <v>4</v>
      </c>
      <c r="M122" s="180" t="s">
        <v>4</v>
      </c>
      <c r="N122" s="496" t="s">
        <v>4</v>
      </c>
      <c r="O122" s="533" t="s">
        <v>4</v>
      </c>
      <c r="P122" s="172" t="s">
        <v>28</v>
      </c>
      <c r="Q122" s="171" t="s">
        <v>4</v>
      </c>
      <c r="R122" s="171" t="s">
        <v>4</v>
      </c>
      <c r="S122" s="171" t="s">
        <v>4</v>
      </c>
      <c r="T122" s="496" t="s">
        <v>4</v>
      </c>
      <c r="U122" s="569" t="s">
        <v>11</v>
      </c>
      <c r="V122" s="177" t="s">
        <v>11</v>
      </c>
      <c r="W122" s="570" t="s">
        <v>11</v>
      </c>
      <c r="X122" s="533" t="s">
        <v>4</v>
      </c>
      <c r="Y122" s="171" t="s">
        <v>4</v>
      </c>
      <c r="Z122" s="171" t="s">
        <v>4</v>
      </c>
      <c r="AA122" s="171" t="s">
        <v>4</v>
      </c>
      <c r="AB122" s="171" t="s">
        <v>4</v>
      </c>
      <c r="AC122" s="171" t="s">
        <v>4</v>
      </c>
      <c r="AD122" s="171" t="s">
        <v>4</v>
      </c>
      <c r="AE122" s="171" t="s">
        <v>4</v>
      </c>
      <c r="AF122" s="171" t="s">
        <v>4</v>
      </c>
      <c r="AG122" s="174"/>
      <c r="AH122" s="174"/>
      <c r="AI122" s="174"/>
      <c r="AK122" s="14"/>
      <c r="AL122" s="14"/>
      <c r="AM122" s="14"/>
      <c r="AO122" s="14"/>
      <c r="AP122" s="14"/>
      <c r="AQ122" s="14"/>
      <c r="AR122" s="14"/>
      <c r="AT122" s="200"/>
      <c r="AV122"/>
      <c r="AW122" s="14"/>
      <c r="AX122" s="14"/>
      <c r="AY122" s="14"/>
      <c r="AZ122" s="14"/>
      <c r="BA122" s="14"/>
      <c r="BB122" s="14"/>
      <c r="BC122" s="14"/>
      <c r="BD122" s="14"/>
    </row>
    <row r="123" spans="1:56">
      <c r="A123" s="1366"/>
      <c r="B123" s="522">
        <v>450</v>
      </c>
      <c r="C123" s="422" t="s">
        <v>270</v>
      </c>
      <c r="D123" s="576" t="s">
        <v>325</v>
      </c>
      <c r="E123" s="581">
        <v>129</v>
      </c>
      <c r="F123" s="533" t="s">
        <v>4</v>
      </c>
      <c r="G123" s="171" t="s">
        <v>4</v>
      </c>
      <c r="H123" s="171" t="s">
        <v>4</v>
      </c>
      <c r="I123" s="171" t="s">
        <v>4</v>
      </c>
      <c r="J123" s="171" t="s">
        <v>4</v>
      </c>
      <c r="K123" s="171" t="s">
        <v>4</v>
      </c>
      <c r="L123" s="172" t="s">
        <v>28</v>
      </c>
      <c r="M123" s="180" t="s">
        <v>4</v>
      </c>
      <c r="N123" s="496" t="s">
        <v>4</v>
      </c>
      <c r="O123" s="533" t="s">
        <v>4</v>
      </c>
      <c r="P123" s="171" t="s">
        <v>4</v>
      </c>
      <c r="Q123" s="171" t="s">
        <v>4</v>
      </c>
      <c r="R123" s="172" t="s">
        <v>28</v>
      </c>
      <c r="S123" s="171" t="s">
        <v>4</v>
      </c>
      <c r="T123" s="496" t="s">
        <v>4</v>
      </c>
      <c r="U123" s="569" t="s">
        <v>11</v>
      </c>
      <c r="V123" s="177" t="s">
        <v>11</v>
      </c>
      <c r="W123" s="570" t="s">
        <v>11</v>
      </c>
      <c r="X123" s="533" t="s">
        <v>4</v>
      </c>
      <c r="Y123" s="171" t="s">
        <v>4</v>
      </c>
      <c r="Z123" s="171" t="s">
        <v>4</v>
      </c>
      <c r="AA123" s="171" t="s">
        <v>4</v>
      </c>
      <c r="AB123" s="172" t="s">
        <v>28</v>
      </c>
      <c r="AC123" s="171" t="s">
        <v>4</v>
      </c>
      <c r="AD123" s="171" t="s">
        <v>4</v>
      </c>
      <c r="AE123" s="171" t="s">
        <v>4</v>
      </c>
      <c r="AF123" s="171" t="s">
        <v>4</v>
      </c>
      <c r="AG123" s="174"/>
      <c r="AH123" s="174"/>
      <c r="AI123" s="174"/>
      <c r="AK123" s="14"/>
      <c r="AL123" s="14"/>
      <c r="AM123" s="14"/>
      <c r="AO123" s="14"/>
      <c r="AP123" s="14"/>
      <c r="AQ123" s="14"/>
      <c r="AR123" s="14"/>
      <c r="AT123" s="200"/>
      <c r="AV123"/>
      <c r="AW123" s="14"/>
      <c r="AX123" s="14"/>
      <c r="AY123" s="14"/>
      <c r="AZ123" s="14"/>
      <c r="BA123" s="14"/>
      <c r="BB123" s="14"/>
      <c r="BC123" s="14"/>
      <c r="BD123" s="14"/>
    </row>
    <row r="124" spans="1:56">
      <c r="A124" s="1366"/>
      <c r="B124" s="1317">
        <v>450</v>
      </c>
      <c r="C124" s="1318" t="s">
        <v>1151</v>
      </c>
      <c r="D124" s="1319" t="s">
        <v>325</v>
      </c>
      <c r="E124" s="1320">
        <v>129</v>
      </c>
      <c r="F124" s="533" t="s">
        <v>4</v>
      </c>
      <c r="G124" s="171" t="s">
        <v>4</v>
      </c>
      <c r="H124" s="171" t="s">
        <v>4</v>
      </c>
      <c r="I124" s="171" t="s">
        <v>4</v>
      </c>
      <c r="J124" s="171" t="s">
        <v>4</v>
      </c>
      <c r="K124" s="171" t="s">
        <v>4</v>
      </c>
      <c r="L124" s="171" t="s">
        <v>4</v>
      </c>
      <c r="M124" s="180" t="s">
        <v>4</v>
      </c>
      <c r="N124" s="496" t="s">
        <v>4</v>
      </c>
      <c r="O124" s="533" t="s">
        <v>4</v>
      </c>
      <c r="P124" s="171" t="s">
        <v>4</v>
      </c>
      <c r="Q124" s="171" t="s">
        <v>4</v>
      </c>
      <c r="R124" s="171" t="s">
        <v>4</v>
      </c>
      <c r="S124" s="171" t="s">
        <v>4</v>
      </c>
      <c r="T124" s="496" t="s">
        <v>4</v>
      </c>
      <c r="U124" s="587" t="s">
        <v>511</v>
      </c>
      <c r="V124" s="331" t="s">
        <v>511</v>
      </c>
      <c r="W124" s="586" t="s">
        <v>511</v>
      </c>
      <c r="X124" s="533" t="s">
        <v>4</v>
      </c>
      <c r="Y124" s="171" t="s">
        <v>4</v>
      </c>
      <c r="Z124" s="171" t="s">
        <v>4</v>
      </c>
      <c r="AA124" s="172" t="s">
        <v>28</v>
      </c>
      <c r="AB124" s="171" t="s">
        <v>4</v>
      </c>
      <c r="AC124" s="171" t="s">
        <v>4</v>
      </c>
      <c r="AD124" s="171" t="s">
        <v>4</v>
      </c>
      <c r="AE124" s="171" t="s">
        <v>4</v>
      </c>
      <c r="AF124" s="171" t="s">
        <v>4</v>
      </c>
      <c r="AG124" s="174"/>
      <c r="AH124" s="174"/>
      <c r="AI124" s="174"/>
      <c r="AK124" s="14"/>
      <c r="AL124" s="14"/>
      <c r="AM124" s="14"/>
      <c r="AO124" s="14"/>
      <c r="AP124" s="14"/>
      <c r="AQ124" s="14"/>
      <c r="AR124" s="14"/>
      <c r="AT124" s="200"/>
      <c r="AV124"/>
      <c r="AW124" s="14"/>
      <c r="AX124" s="14"/>
      <c r="AY124" s="14"/>
      <c r="AZ124" s="14"/>
      <c r="BA124" s="14"/>
      <c r="BB124" s="14"/>
      <c r="BC124" s="14"/>
      <c r="BD124" s="14"/>
    </row>
    <row r="125" spans="1:56" s="4" customFormat="1" ht="15.75" thickBot="1">
      <c r="A125" s="1367"/>
      <c r="B125" s="1342">
        <v>450</v>
      </c>
      <c r="C125" s="483" t="s">
        <v>263</v>
      </c>
      <c r="D125" s="578" t="s">
        <v>325</v>
      </c>
      <c r="E125" s="582">
        <v>129</v>
      </c>
      <c r="F125" s="643" t="s">
        <v>4</v>
      </c>
      <c r="G125" s="327" t="s">
        <v>4</v>
      </c>
      <c r="H125" s="327" t="s">
        <v>4</v>
      </c>
      <c r="I125" s="327" t="s">
        <v>4</v>
      </c>
      <c r="J125" s="327" t="s">
        <v>4</v>
      </c>
      <c r="K125" s="327" t="s">
        <v>4</v>
      </c>
      <c r="L125" s="329" t="s">
        <v>10</v>
      </c>
      <c r="M125" s="180" t="s">
        <v>4</v>
      </c>
      <c r="N125" s="497" t="s">
        <v>4</v>
      </c>
      <c r="O125" s="536" t="s">
        <v>4</v>
      </c>
      <c r="P125" s="327" t="s">
        <v>4</v>
      </c>
      <c r="Q125" s="327" t="s">
        <v>4</v>
      </c>
      <c r="R125" s="327" t="s">
        <v>4</v>
      </c>
      <c r="S125" s="327" t="s">
        <v>4</v>
      </c>
      <c r="T125" s="497" t="s">
        <v>4</v>
      </c>
      <c r="U125" s="571" t="s">
        <v>11</v>
      </c>
      <c r="V125" s="333" t="s">
        <v>11</v>
      </c>
      <c r="W125" s="545" t="s">
        <v>11</v>
      </c>
      <c r="X125" s="536" t="s">
        <v>4</v>
      </c>
      <c r="Y125" s="327" t="s">
        <v>4</v>
      </c>
      <c r="Z125" s="327" t="s">
        <v>4</v>
      </c>
      <c r="AA125" s="327" t="s">
        <v>4</v>
      </c>
      <c r="AB125" s="327" t="s">
        <v>4</v>
      </c>
      <c r="AC125" s="327" t="s">
        <v>4</v>
      </c>
      <c r="AD125" s="327" t="s">
        <v>4</v>
      </c>
      <c r="AE125" s="327" t="s">
        <v>4</v>
      </c>
      <c r="AF125" s="327" t="s">
        <v>4</v>
      </c>
      <c r="AG125" s="173"/>
      <c r="AH125" s="173"/>
      <c r="AI125" s="173"/>
      <c r="AJ125" s="10"/>
      <c r="AK125" s="290"/>
      <c r="AL125" s="290"/>
      <c r="AM125" s="290"/>
      <c r="AN125" s="290"/>
      <c r="AO125" s="290"/>
      <c r="AP125" s="290"/>
      <c r="AQ125" s="290"/>
      <c r="AR125" s="290"/>
      <c r="AV125" s="10"/>
      <c r="AW125" s="290"/>
      <c r="AX125" s="290"/>
      <c r="AY125" s="290"/>
      <c r="AZ125" s="290"/>
      <c r="BA125" s="290"/>
      <c r="BB125" s="290"/>
      <c r="BC125" s="290"/>
      <c r="BD125" s="290"/>
    </row>
    <row r="126" spans="1:56">
      <c r="A126" s="1366" t="s">
        <v>24</v>
      </c>
      <c r="B126" s="521" t="s">
        <v>24</v>
      </c>
      <c r="C126" s="550" t="s">
        <v>264</v>
      </c>
      <c r="D126" s="614" t="s">
        <v>8</v>
      </c>
      <c r="E126" s="631">
        <v>123</v>
      </c>
      <c r="F126" s="530" t="s">
        <v>4</v>
      </c>
      <c r="G126" s="363" t="s">
        <v>4</v>
      </c>
      <c r="H126" s="567" t="s">
        <v>10</v>
      </c>
      <c r="I126" s="363" t="s">
        <v>4</v>
      </c>
      <c r="J126" s="531" t="s">
        <v>28</v>
      </c>
      <c r="K126" s="531" t="s">
        <v>28</v>
      </c>
      <c r="L126" s="621" t="s">
        <v>28</v>
      </c>
      <c r="M126" s="180" t="s">
        <v>4</v>
      </c>
      <c r="N126" s="565" t="s">
        <v>10</v>
      </c>
      <c r="O126" s="530" t="s">
        <v>4</v>
      </c>
      <c r="P126" s="363" t="s">
        <v>4</v>
      </c>
      <c r="Q126" s="385" t="s">
        <v>433</v>
      </c>
      <c r="R126" s="531" t="s">
        <v>28</v>
      </c>
      <c r="S126" s="363" t="s">
        <v>4</v>
      </c>
      <c r="T126" s="776" t="s">
        <v>557</v>
      </c>
      <c r="U126" s="530" t="s">
        <v>4</v>
      </c>
      <c r="V126" s="363" t="s">
        <v>4</v>
      </c>
      <c r="W126" s="495" t="s">
        <v>4</v>
      </c>
      <c r="X126" s="608" t="s">
        <v>10</v>
      </c>
      <c r="Y126" s="573" t="s">
        <v>10</v>
      </c>
      <c r="Z126" s="560" t="s">
        <v>10</v>
      </c>
      <c r="AA126" s="560" t="s">
        <v>10</v>
      </c>
      <c r="AB126" s="573" t="s">
        <v>10</v>
      </c>
      <c r="AC126" s="560" t="s">
        <v>10</v>
      </c>
      <c r="AD126" s="560" t="s">
        <v>10</v>
      </c>
      <c r="AE126" s="560" t="s">
        <v>10</v>
      </c>
      <c r="AF126" s="560" t="s">
        <v>10</v>
      </c>
      <c r="AG126" s="174" t="s">
        <v>1</v>
      </c>
      <c r="AH126" s="174"/>
      <c r="AI126" s="174"/>
      <c r="AK126" s="14">
        <f>IF(AG126="PASS-ATP",1,"x")</f>
        <v>1</v>
      </c>
      <c r="AL126" s="14" t="str">
        <f>IF(AJ126="√",1,"x")</f>
        <v>x</v>
      </c>
      <c r="AM126" s="14" t="str">
        <f>IF(AG126="Site fail",1,"x")</f>
        <v>x</v>
      </c>
      <c r="AN126" s="14" t="str">
        <f>IF(AG126="F",1,"x")</f>
        <v>x</v>
      </c>
      <c r="AO126" s="14" t="str">
        <f>IF(AG126="X",1,"x")</f>
        <v>x</v>
      </c>
      <c r="AP126" s="14" t="str">
        <f>IF(AG126="TPNC",1,"x")</f>
        <v>x</v>
      </c>
      <c r="AQ126" s="14" t="str">
        <f>IF(AJ126="LY",1,"x")</f>
        <v>x</v>
      </c>
      <c r="AR126" s="14" t="str">
        <f>IF(AG126="TBD",1,"x")</f>
        <v>x</v>
      </c>
      <c r="AT126" s="200"/>
      <c r="AU126" s="3" t="s">
        <v>1</v>
      </c>
      <c r="AV126"/>
      <c r="AW126" s="14">
        <f>IF(AU126="PASS-ATP",1,"x")</f>
        <v>1</v>
      </c>
      <c r="AX126" s="14" t="str">
        <f>IF(AV126="√",1,"x")</f>
        <v>x</v>
      </c>
      <c r="AY126" s="14" t="str">
        <f>IF(AU126="Site fail",1,"x")</f>
        <v>x</v>
      </c>
      <c r="AZ126" s="14" t="str">
        <f>IF(AU126="F",1,"x")</f>
        <v>x</v>
      </c>
      <c r="BA126" s="14" t="str">
        <f>IF(AU126="X",1,"x")</f>
        <v>x</v>
      </c>
      <c r="BB126" s="14" t="str">
        <f>IF(AU126="TPNC",1,"x")</f>
        <v>x</v>
      </c>
      <c r="BC126" s="14" t="str">
        <f>IF(AV126="LY",1,"x")</f>
        <v>x</v>
      </c>
      <c r="BD126" s="14" t="str">
        <f>IF(AU126="TBD",1,"x")</f>
        <v>x</v>
      </c>
    </row>
    <row r="127" spans="1:56">
      <c r="A127" s="1366"/>
      <c r="B127" s="522" t="s">
        <v>24</v>
      </c>
      <c r="C127" s="551" t="s">
        <v>538</v>
      </c>
      <c r="D127" s="615" t="s">
        <v>8</v>
      </c>
      <c r="E127" s="632">
        <v>122</v>
      </c>
      <c r="F127" s="622" t="s">
        <v>28</v>
      </c>
      <c r="G127" s="407" t="s">
        <v>4</v>
      </c>
      <c r="H127" s="516" t="s">
        <v>647</v>
      </c>
      <c r="I127" s="171" t="s">
        <v>4</v>
      </c>
      <c r="J127" s="171" t="s">
        <v>4</v>
      </c>
      <c r="K127" s="171" t="s">
        <v>4</v>
      </c>
      <c r="L127" s="171" t="s">
        <v>4</v>
      </c>
      <c r="M127" s="171" t="s">
        <v>4</v>
      </c>
      <c r="N127" s="609" t="s">
        <v>10</v>
      </c>
      <c r="O127" s="533" t="s">
        <v>4</v>
      </c>
      <c r="P127" s="171" t="s">
        <v>4</v>
      </c>
      <c r="Q127" s="172" t="s">
        <v>28</v>
      </c>
      <c r="R127" s="171" t="s">
        <v>4</v>
      </c>
      <c r="S127" s="171" t="s">
        <v>4</v>
      </c>
      <c r="T127" s="496" t="s">
        <v>4</v>
      </c>
      <c r="U127" s="583" t="s">
        <v>28</v>
      </c>
      <c r="V127" s="171" t="s">
        <v>4</v>
      </c>
      <c r="W127" s="496" t="s">
        <v>4</v>
      </c>
      <c r="X127" s="567" t="s">
        <v>10</v>
      </c>
      <c r="Y127" s="178" t="s">
        <v>10</v>
      </c>
      <c r="Z127" s="178" t="s">
        <v>10</v>
      </c>
      <c r="AA127" s="178" t="s">
        <v>10</v>
      </c>
      <c r="AB127" s="178" t="s">
        <v>10</v>
      </c>
      <c r="AC127" s="178" t="s">
        <v>10</v>
      </c>
      <c r="AD127" s="178" t="s">
        <v>10</v>
      </c>
      <c r="AE127" s="178" t="s">
        <v>10</v>
      </c>
      <c r="AF127" s="178" t="s">
        <v>10</v>
      </c>
      <c r="AG127" s="174"/>
      <c r="AH127" s="174"/>
      <c r="AI127" s="174"/>
      <c r="AK127" s="14"/>
      <c r="AL127" s="14"/>
      <c r="AM127" s="14"/>
      <c r="AO127" s="14"/>
      <c r="AP127" s="14"/>
      <c r="AQ127" s="14"/>
      <c r="AR127" s="14"/>
      <c r="AT127" s="200"/>
      <c r="AV127"/>
      <c r="AW127" s="14"/>
      <c r="AX127" s="14"/>
      <c r="AY127" s="14"/>
      <c r="AZ127" s="14"/>
      <c r="BA127" s="14"/>
      <c r="BB127" s="14"/>
      <c r="BC127" s="14"/>
      <c r="BD127" s="14"/>
    </row>
    <row r="128" spans="1:56">
      <c r="A128" s="1366"/>
      <c r="B128" s="522" t="s">
        <v>24</v>
      </c>
      <c r="C128" s="551" t="s">
        <v>541</v>
      </c>
      <c r="D128" s="615" t="s">
        <v>8</v>
      </c>
      <c r="E128" s="632">
        <v>122</v>
      </c>
      <c r="F128" s="622" t="s">
        <v>28</v>
      </c>
      <c r="G128" s="379"/>
      <c r="H128" s="324" t="s">
        <v>28</v>
      </c>
      <c r="I128" s="171" t="s">
        <v>4</v>
      </c>
      <c r="J128" s="171" t="s">
        <v>4</v>
      </c>
      <c r="K128" s="172" t="s">
        <v>28</v>
      </c>
      <c r="L128" s="171" t="s">
        <v>4</v>
      </c>
      <c r="M128" s="180" t="s">
        <v>4</v>
      </c>
      <c r="N128" s="496" t="s">
        <v>4</v>
      </c>
      <c r="O128" s="533" t="s">
        <v>4</v>
      </c>
      <c r="P128" s="171" t="s">
        <v>4</v>
      </c>
      <c r="Q128" s="171" t="s">
        <v>4</v>
      </c>
      <c r="R128" s="171" t="s">
        <v>4</v>
      </c>
      <c r="S128" s="171" t="s">
        <v>4</v>
      </c>
      <c r="T128" s="496" t="s">
        <v>4</v>
      </c>
      <c r="U128" s="567" t="s">
        <v>10</v>
      </c>
      <c r="V128" s="171" t="s">
        <v>4</v>
      </c>
      <c r="W128" s="496" t="s">
        <v>4</v>
      </c>
      <c r="X128" s="567" t="s">
        <v>10</v>
      </c>
      <c r="Y128" s="178" t="s">
        <v>10</v>
      </c>
      <c r="Z128" s="178" t="s">
        <v>10</v>
      </c>
      <c r="AA128" s="178" t="s">
        <v>10</v>
      </c>
      <c r="AB128" s="178" t="s">
        <v>10</v>
      </c>
      <c r="AC128" s="178" t="s">
        <v>10</v>
      </c>
      <c r="AD128" s="178" t="s">
        <v>10</v>
      </c>
      <c r="AE128" s="178" t="s">
        <v>10</v>
      </c>
      <c r="AF128" s="178" t="s">
        <v>10</v>
      </c>
      <c r="AG128" s="174"/>
      <c r="AH128" s="174"/>
      <c r="AI128" s="174"/>
      <c r="AK128" s="14"/>
      <c r="AL128" s="14"/>
      <c r="AM128" s="14"/>
      <c r="AO128" s="14"/>
      <c r="AP128" s="14"/>
      <c r="AQ128" s="14"/>
      <c r="AR128" s="14"/>
      <c r="AT128" s="200"/>
      <c r="AV128"/>
      <c r="AW128" s="14"/>
      <c r="AX128" s="14"/>
      <c r="AY128" s="14"/>
      <c r="AZ128" s="14"/>
      <c r="BA128" s="14"/>
      <c r="BB128" s="14"/>
      <c r="BC128" s="14"/>
      <c r="BD128" s="14"/>
    </row>
    <row r="129" spans="1:56">
      <c r="A129" s="1366"/>
      <c r="B129" s="522" t="s">
        <v>24</v>
      </c>
      <c r="C129" s="619" t="s">
        <v>657</v>
      </c>
      <c r="D129" s="616" t="s">
        <v>325</v>
      </c>
      <c r="E129" s="629">
        <v>129</v>
      </c>
      <c r="F129" s="533" t="s">
        <v>4</v>
      </c>
      <c r="G129" s="330" t="s">
        <v>28</v>
      </c>
      <c r="H129" s="517" t="s">
        <v>647</v>
      </c>
      <c r="I129" s="405" t="s">
        <v>4</v>
      </c>
      <c r="J129" s="330" t="s">
        <v>28</v>
      </c>
      <c r="K129" s="406" t="s">
        <v>4</v>
      </c>
      <c r="L129" s="171" t="s">
        <v>4</v>
      </c>
      <c r="M129" s="180" t="s">
        <v>4</v>
      </c>
      <c r="N129" s="1328" t="s">
        <v>647</v>
      </c>
      <c r="O129" s="612" t="s">
        <v>11</v>
      </c>
      <c r="P129" s="171" t="s">
        <v>4</v>
      </c>
      <c r="Q129" s="613" t="s">
        <v>11</v>
      </c>
      <c r="R129" s="172" t="s">
        <v>28</v>
      </c>
      <c r="S129" s="171" t="s">
        <v>4</v>
      </c>
      <c r="T129" s="496" t="s">
        <v>4</v>
      </c>
      <c r="U129" s="533" t="s">
        <v>4</v>
      </c>
      <c r="V129" s="171" t="s">
        <v>4</v>
      </c>
      <c r="W129" s="496" t="s">
        <v>4</v>
      </c>
      <c r="X129" s="567" t="s">
        <v>10</v>
      </c>
      <c r="Y129" s="176" t="s">
        <v>10</v>
      </c>
      <c r="Z129" s="178" t="s">
        <v>10</v>
      </c>
      <c r="AA129" s="178" t="s">
        <v>10</v>
      </c>
      <c r="AB129" s="178" t="s">
        <v>10</v>
      </c>
      <c r="AC129" s="178" t="s">
        <v>10</v>
      </c>
      <c r="AD129" s="178" t="s">
        <v>10</v>
      </c>
      <c r="AE129" s="178" t="s">
        <v>10</v>
      </c>
      <c r="AF129" s="178" t="s">
        <v>10</v>
      </c>
      <c r="AG129" s="174" t="s">
        <v>1</v>
      </c>
      <c r="AH129" s="174"/>
      <c r="AI129" s="174"/>
      <c r="AK129" s="14">
        <f>IF(AG129="PASS-ATP",1,"x")</f>
        <v>1</v>
      </c>
      <c r="AL129" s="14" t="str">
        <f>IF(AJ129="√",1,"x")</f>
        <v>x</v>
      </c>
      <c r="AM129" s="14" t="str">
        <f>IF(AG129="Site fail",1,"x")</f>
        <v>x</v>
      </c>
      <c r="AN129" s="14" t="str">
        <f>IF(AG129="F",1,"x")</f>
        <v>x</v>
      </c>
      <c r="AO129" s="14" t="str">
        <f>IF(AG129="X",1,"x")</f>
        <v>x</v>
      </c>
      <c r="AP129" s="14" t="str">
        <f>IF(AG129="TPNC",1,"x")</f>
        <v>x</v>
      </c>
      <c r="AQ129" s="14" t="str">
        <f>IF(AJ129="LY",1,"x")</f>
        <v>x</v>
      </c>
      <c r="AR129" s="14" t="str">
        <f>IF(AG129="TBD",1,"x")</f>
        <v>x</v>
      </c>
      <c r="AT129" s="200"/>
      <c r="AU129" s="3" t="s">
        <v>4</v>
      </c>
      <c r="AV129"/>
      <c r="AW129" s="14" t="str">
        <f>IF(AU129="PASS-ATP",1,"x")</f>
        <v>x</v>
      </c>
      <c r="AX129" s="14" t="str">
        <f>IF(AV129="√",1,"x")</f>
        <v>x</v>
      </c>
      <c r="AY129" s="14" t="str">
        <f>IF(AU129="Site fail",1,"x")</f>
        <v>x</v>
      </c>
      <c r="AZ129" s="14" t="str">
        <f>IF(AU129="F",1,"x")</f>
        <v>x</v>
      </c>
      <c r="BA129" s="14" t="str">
        <f>IF(AU129="X",1,"x")</f>
        <v>x</v>
      </c>
      <c r="BB129" s="14" t="str">
        <f>IF(AU129="TPNC",1,"x")</f>
        <v>x</v>
      </c>
      <c r="BC129" s="14" t="str">
        <f>IF(AV129="LY",1,"x")</f>
        <v>x</v>
      </c>
      <c r="BD129" s="14">
        <f>IF(AU129="TBD",1,"x")</f>
        <v>1</v>
      </c>
    </row>
    <row r="130" spans="1:56">
      <c r="A130" s="1366"/>
      <c r="B130" s="522" t="s">
        <v>24</v>
      </c>
      <c r="C130" s="551" t="s">
        <v>658</v>
      </c>
      <c r="D130" s="370" t="s">
        <v>325</v>
      </c>
      <c r="E130" s="629">
        <v>129</v>
      </c>
      <c r="F130" s="533" t="s">
        <v>4</v>
      </c>
      <c r="G130" s="171" t="s">
        <v>4</v>
      </c>
      <c r="H130" s="171" t="s">
        <v>4</v>
      </c>
      <c r="I130" s="171" t="s">
        <v>4</v>
      </c>
      <c r="J130" s="415" t="s">
        <v>11</v>
      </c>
      <c r="K130" s="171" t="s">
        <v>4</v>
      </c>
      <c r="L130" s="430" t="s">
        <v>28</v>
      </c>
      <c r="M130" s="180" t="s">
        <v>4</v>
      </c>
      <c r="N130" s="496" t="s">
        <v>4</v>
      </c>
      <c r="O130" s="612" t="s">
        <v>11</v>
      </c>
      <c r="P130" s="171" t="s">
        <v>4</v>
      </c>
      <c r="Q130" s="520" t="s">
        <v>11</v>
      </c>
      <c r="R130" s="172" t="s">
        <v>28</v>
      </c>
      <c r="S130" s="171" t="s">
        <v>4</v>
      </c>
      <c r="T130" s="496" t="s">
        <v>4</v>
      </c>
      <c r="U130" s="533" t="s">
        <v>4</v>
      </c>
      <c r="V130" s="171" t="s">
        <v>4</v>
      </c>
      <c r="W130" s="496" t="s">
        <v>4</v>
      </c>
      <c r="X130" s="567" t="s">
        <v>10</v>
      </c>
      <c r="Y130" s="176" t="s">
        <v>10</v>
      </c>
      <c r="Z130" s="178" t="s">
        <v>10</v>
      </c>
      <c r="AA130" s="178" t="s">
        <v>10</v>
      </c>
      <c r="AB130" s="178" t="s">
        <v>10</v>
      </c>
      <c r="AC130" s="178" t="s">
        <v>10</v>
      </c>
      <c r="AD130" s="178" t="s">
        <v>10</v>
      </c>
      <c r="AE130" s="178" t="s">
        <v>10</v>
      </c>
      <c r="AF130" s="178" t="s">
        <v>10</v>
      </c>
      <c r="AG130" s="174"/>
      <c r="AH130" s="174"/>
      <c r="AI130" s="174"/>
      <c r="AK130" s="14"/>
      <c r="AL130" s="14"/>
      <c r="AM130" s="14"/>
      <c r="AO130" s="14"/>
      <c r="AP130" s="14"/>
      <c r="AQ130" s="14"/>
      <c r="AR130" s="14"/>
      <c r="AT130" s="200"/>
      <c r="AV130"/>
      <c r="AW130" s="14"/>
      <c r="AX130" s="14"/>
      <c r="AY130" s="14"/>
      <c r="AZ130" s="14"/>
      <c r="BA130" s="14"/>
      <c r="BB130" s="14"/>
      <c r="BC130" s="14"/>
      <c r="BD130" s="14"/>
    </row>
    <row r="131" spans="1:56">
      <c r="A131" s="1366"/>
      <c r="B131" s="522" t="s">
        <v>24</v>
      </c>
      <c r="C131" s="620" t="s">
        <v>265</v>
      </c>
      <c r="D131" s="614" t="s">
        <v>325</v>
      </c>
      <c r="E131" s="632">
        <v>129</v>
      </c>
      <c r="F131" s="622" t="s">
        <v>28</v>
      </c>
      <c r="G131" s="407" t="s">
        <v>4</v>
      </c>
      <c r="H131" s="325" t="s">
        <v>10</v>
      </c>
      <c r="I131" s="407" t="s">
        <v>4</v>
      </c>
      <c r="J131" s="407" t="s">
        <v>4</v>
      </c>
      <c r="K131" s="407" t="s">
        <v>4</v>
      </c>
      <c r="L131" s="518" t="s">
        <v>647</v>
      </c>
      <c r="M131" s="180" t="s">
        <v>4</v>
      </c>
      <c r="N131" s="172" t="s">
        <v>28</v>
      </c>
      <c r="O131" s="583" t="s">
        <v>28</v>
      </c>
      <c r="P131" s="172" t="s">
        <v>28</v>
      </c>
      <c r="Q131" s="514" t="s">
        <v>4</v>
      </c>
      <c r="R131" s="171" t="s">
        <v>4</v>
      </c>
      <c r="S131" s="171" t="s">
        <v>4</v>
      </c>
      <c r="T131" s="496" t="s">
        <v>4</v>
      </c>
      <c r="U131" s="569" t="s">
        <v>11</v>
      </c>
      <c r="V131" s="177" t="s">
        <v>11</v>
      </c>
      <c r="W131" s="569" t="s">
        <v>11</v>
      </c>
      <c r="X131" s="567" t="s">
        <v>10</v>
      </c>
      <c r="Y131" s="178" t="s">
        <v>10</v>
      </c>
      <c r="Z131" s="178" t="s">
        <v>10</v>
      </c>
      <c r="AA131" s="178" t="s">
        <v>10</v>
      </c>
      <c r="AB131" s="178" t="s">
        <v>10</v>
      </c>
      <c r="AC131" s="178" t="s">
        <v>10</v>
      </c>
      <c r="AD131" s="178" t="s">
        <v>10</v>
      </c>
      <c r="AE131" s="178" t="s">
        <v>10</v>
      </c>
      <c r="AF131" s="178" t="s">
        <v>10</v>
      </c>
      <c r="AG131" s="174" t="s">
        <v>1</v>
      </c>
      <c r="AH131" s="174"/>
      <c r="AI131" s="174"/>
      <c r="AK131" s="14">
        <f t="shared" ref="AK131:AK137" si="90">IF(AG131="PASS-ATP",1,"x")</f>
        <v>1</v>
      </c>
      <c r="AL131" s="14" t="str">
        <f t="shared" ref="AL131:AL137" si="91">IF(AJ131="√",1,"x")</f>
        <v>x</v>
      </c>
      <c r="AM131" s="14" t="str">
        <f t="shared" ref="AM131:AM137" si="92">IF(AG131="Site fail",1,"x")</f>
        <v>x</v>
      </c>
      <c r="AN131" s="14" t="str">
        <f t="shared" ref="AN131:AN137" si="93">IF(AG131="F",1,"x")</f>
        <v>x</v>
      </c>
      <c r="AO131" s="14" t="str">
        <f t="shared" ref="AO131:AO137" si="94">IF(AG131="X",1,"x")</f>
        <v>x</v>
      </c>
      <c r="AP131" s="14" t="str">
        <f t="shared" ref="AP131:AP137" si="95">IF(AG131="TPNC",1,"x")</f>
        <v>x</v>
      </c>
      <c r="AQ131" s="14" t="str">
        <f t="shared" ref="AQ131:AQ137" si="96">IF(AJ131="LY",1,"x")</f>
        <v>x</v>
      </c>
      <c r="AR131" s="14" t="str">
        <f t="shared" ref="AR131:AR137" si="97">IF(AG131="TBD",1,"x")</f>
        <v>x</v>
      </c>
      <c r="AT131" s="200"/>
      <c r="AU131" s="3" t="s">
        <v>4</v>
      </c>
      <c r="AV131"/>
      <c r="AW131" s="14" t="str">
        <f t="shared" ref="AW131:AW137" si="98">IF(AU131="PASS-ATP",1,"x")</f>
        <v>x</v>
      </c>
      <c r="AX131" s="14" t="str">
        <f t="shared" ref="AX131:AX137" si="99">IF(AV131="√",1,"x")</f>
        <v>x</v>
      </c>
      <c r="AY131" s="14" t="str">
        <f t="shared" ref="AY131:AY137" si="100">IF(AU131="Site fail",1,"x")</f>
        <v>x</v>
      </c>
      <c r="AZ131" s="14" t="str">
        <f t="shared" ref="AZ131:AZ137" si="101">IF(AU131="F",1,"x")</f>
        <v>x</v>
      </c>
      <c r="BA131" s="14" t="str">
        <f t="shared" ref="BA131:BA137" si="102">IF(AU131="X",1,"x")</f>
        <v>x</v>
      </c>
      <c r="BB131" s="14" t="str">
        <f t="shared" ref="BB131:BB137" si="103">IF(AU131="TPNC",1,"x")</f>
        <v>x</v>
      </c>
      <c r="BC131" s="14" t="str">
        <f t="shared" ref="BC131:BC137" si="104">IF(AV131="LY",1,"x")</f>
        <v>x</v>
      </c>
      <c r="BD131" s="14">
        <f t="shared" ref="BD131:BD137" si="105">IF(AU131="TBD",1,"x")</f>
        <v>1</v>
      </c>
    </row>
    <row r="132" spans="1:56">
      <c r="A132" s="1366"/>
      <c r="B132" s="522" t="s">
        <v>24</v>
      </c>
      <c r="C132" s="551" t="s">
        <v>275</v>
      </c>
      <c r="D132" s="617" t="s">
        <v>8</v>
      </c>
      <c r="E132" s="632">
        <v>123</v>
      </c>
      <c r="F132" s="607" t="s">
        <v>4</v>
      </c>
      <c r="G132" s="180" t="s">
        <v>4</v>
      </c>
      <c r="H132" s="147" t="s">
        <v>4</v>
      </c>
      <c r="I132" s="180" t="s">
        <v>4</v>
      </c>
      <c r="J132" s="180" t="s">
        <v>4</v>
      </c>
      <c r="K132" s="180" t="s">
        <v>4</v>
      </c>
      <c r="L132" s="180" t="s">
        <v>4</v>
      </c>
      <c r="M132" s="180" t="s">
        <v>4</v>
      </c>
      <c r="N132" s="496" t="s">
        <v>4</v>
      </c>
      <c r="O132" s="533" t="s">
        <v>4</v>
      </c>
      <c r="P132" s="424" t="s">
        <v>28</v>
      </c>
      <c r="Q132" s="514" t="s">
        <v>4</v>
      </c>
      <c r="R132" s="172" t="s">
        <v>28</v>
      </c>
      <c r="S132" s="171" t="s">
        <v>4</v>
      </c>
      <c r="T132" s="496" t="s">
        <v>4</v>
      </c>
      <c r="U132" s="533" t="s">
        <v>4</v>
      </c>
      <c r="V132" s="171" t="s">
        <v>4</v>
      </c>
      <c r="W132" s="496" t="s">
        <v>4</v>
      </c>
      <c r="X132" s="567" t="s">
        <v>10</v>
      </c>
      <c r="Y132" s="178" t="s">
        <v>10</v>
      </c>
      <c r="Z132" s="178" t="s">
        <v>10</v>
      </c>
      <c r="AA132" s="178" t="s">
        <v>10</v>
      </c>
      <c r="AB132" s="178" t="s">
        <v>10</v>
      </c>
      <c r="AC132" s="178" t="s">
        <v>10</v>
      </c>
      <c r="AD132" s="178" t="s">
        <v>10</v>
      </c>
      <c r="AE132" s="178" t="s">
        <v>10</v>
      </c>
      <c r="AF132" s="178" t="s">
        <v>10</v>
      </c>
      <c r="AG132" s="174" t="s">
        <v>1</v>
      </c>
      <c r="AH132" s="174"/>
      <c r="AI132" s="174"/>
      <c r="AK132" s="14">
        <f t="shared" si="90"/>
        <v>1</v>
      </c>
      <c r="AL132" s="14" t="str">
        <f t="shared" si="91"/>
        <v>x</v>
      </c>
      <c r="AM132" s="14" t="str">
        <f t="shared" si="92"/>
        <v>x</v>
      </c>
      <c r="AN132" s="14" t="str">
        <f t="shared" si="93"/>
        <v>x</v>
      </c>
      <c r="AO132" s="14" t="str">
        <f t="shared" si="94"/>
        <v>x</v>
      </c>
      <c r="AP132" s="14" t="str">
        <f t="shared" si="95"/>
        <v>x</v>
      </c>
      <c r="AQ132" s="14" t="str">
        <f t="shared" si="96"/>
        <v>x</v>
      </c>
      <c r="AR132" s="14" t="str">
        <f t="shared" si="97"/>
        <v>x</v>
      </c>
      <c r="AT132" s="200"/>
      <c r="AU132" s="3" t="s">
        <v>4</v>
      </c>
      <c r="AV132"/>
      <c r="AW132" s="14" t="str">
        <f t="shared" si="98"/>
        <v>x</v>
      </c>
      <c r="AX132" s="14" t="str">
        <f t="shared" si="99"/>
        <v>x</v>
      </c>
      <c r="AY132" s="14" t="str">
        <f t="shared" si="100"/>
        <v>x</v>
      </c>
      <c r="AZ132" s="14" t="str">
        <f t="shared" si="101"/>
        <v>x</v>
      </c>
      <c r="BA132" s="14" t="str">
        <f t="shared" si="102"/>
        <v>x</v>
      </c>
      <c r="BB132" s="14" t="str">
        <f t="shared" si="103"/>
        <v>x</v>
      </c>
      <c r="BC132" s="14" t="str">
        <f t="shared" si="104"/>
        <v>x</v>
      </c>
      <c r="BD132" s="14">
        <f t="shared" si="105"/>
        <v>1</v>
      </c>
    </row>
    <row r="133" spans="1:56">
      <c r="A133" s="1366"/>
      <c r="B133" s="522" t="s">
        <v>24</v>
      </c>
      <c r="C133" s="551" t="s">
        <v>269</v>
      </c>
      <c r="D133" s="370" t="s">
        <v>325</v>
      </c>
      <c r="E133" s="629">
        <v>130</v>
      </c>
      <c r="F133" s="623" t="s">
        <v>647</v>
      </c>
      <c r="G133" s="388" t="s">
        <v>647</v>
      </c>
      <c r="H133" s="519" t="s">
        <v>647</v>
      </c>
      <c r="I133" s="172" t="s">
        <v>28</v>
      </c>
      <c r="J133" s="423" t="s">
        <v>28</v>
      </c>
      <c r="K133" s="409" t="s">
        <v>647</v>
      </c>
      <c r="L133" s="409" t="s">
        <v>647</v>
      </c>
      <c r="M133" s="180" t="s">
        <v>4</v>
      </c>
      <c r="N133" s="561" t="s">
        <v>28</v>
      </c>
      <c r="O133" s="566" t="s">
        <v>28</v>
      </c>
      <c r="P133" s="171" t="s">
        <v>4</v>
      </c>
      <c r="Q133" s="171" t="s">
        <v>4</v>
      </c>
      <c r="R133" s="177" t="s">
        <v>11</v>
      </c>
      <c r="S133" s="1335" t="s">
        <v>28</v>
      </c>
      <c r="T133" s="570" t="s">
        <v>11</v>
      </c>
      <c r="U133" s="569" t="s">
        <v>11</v>
      </c>
      <c r="V133" s="177" t="s">
        <v>11</v>
      </c>
      <c r="W133" s="570" t="s">
        <v>11</v>
      </c>
      <c r="X133" s="567" t="s">
        <v>10</v>
      </c>
      <c r="Y133" s="178" t="s">
        <v>10</v>
      </c>
      <c r="Z133" s="178" t="s">
        <v>10</v>
      </c>
      <c r="AA133" s="176" t="s">
        <v>10</v>
      </c>
      <c r="AB133" s="178" t="s">
        <v>10</v>
      </c>
      <c r="AC133" s="178" t="s">
        <v>10</v>
      </c>
      <c r="AD133" s="178" t="s">
        <v>10</v>
      </c>
      <c r="AE133" s="178" t="s">
        <v>10</v>
      </c>
      <c r="AF133" s="178" t="s">
        <v>10</v>
      </c>
      <c r="AG133" s="179" t="s">
        <v>1</v>
      </c>
      <c r="AH133" s="179"/>
      <c r="AI133" s="179"/>
      <c r="AJ133" s="11"/>
      <c r="AK133" s="14">
        <f t="shared" si="90"/>
        <v>1</v>
      </c>
      <c r="AL133" s="14" t="str">
        <f t="shared" si="91"/>
        <v>x</v>
      </c>
      <c r="AM133" s="14" t="str">
        <f t="shared" si="92"/>
        <v>x</v>
      </c>
      <c r="AN133" s="14" t="str">
        <f t="shared" si="93"/>
        <v>x</v>
      </c>
      <c r="AO133" s="14" t="str">
        <f t="shared" si="94"/>
        <v>x</v>
      </c>
      <c r="AP133" s="14" t="str">
        <f t="shared" si="95"/>
        <v>x</v>
      </c>
      <c r="AQ133" s="14" t="str">
        <f t="shared" si="96"/>
        <v>x</v>
      </c>
      <c r="AR133" s="14" t="str">
        <f t="shared" si="97"/>
        <v>x</v>
      </c>
      <c r="AT133" s="200"/>
      <c r="AU133" s="3" t="s">
        <v>4</v>
      </c>
      <c r="AV133" s="11"/>
      <c r="AW133" s="14" t="str">
        <f t="shared" si="98"/>
        <v>x</v>
      </c>
      <c r="AX133" s="14" t="str">
        <f t="shared" si="99"/>
        <v>x</v>
      </c>
      <c r="AY133" s="14" t="str">
        <f t="shared" si="100"/>
        <v>x</v>
      </c>
      <c r="AZ133" s="14" t="str">
        <f t="shared" si="101"/>
        <v>x</v>
      </c>
      <c r="BA133" s="14" t="str">
        <f t="shared" si="102"/>
        <v>x</v>
      </c>
      <c r="BB133" s="14" t="str">
        <f t="shared" si="103"/>
        <v>x</v>
      </c>
      <c r="BC133" s="14" t="str">
        <f t="shared" si="104"/>
        <v>x</v>
      </c>
      <c r="BD133" s="14">
        <f t="shared" si="105"/>
        <v>1</v>
      </c>
    </row>
    <row r="134" spans="1:56" ht="15.75" thickBot="1">
      <c r="A134" s="1367"/>
      <c r="B134" s="549" t="s">
        <v>24</v>
      </c>
      <c r="C134" s="553" t="s">
        <v>262</v>
      </c>
      <c r="D134" s="618" t="s">
        <v>8</v>
      </c>
      <c r="E134" s="633">
        <v>122</v>
      </c>
      <c r="F134" s="536" t="s">
        <v>4</v>
      </c>
      <c r="G134" s="328" t="s">
        <v>28</v>
      </c>
      <c r="H134" s="327" t="s">
        <v>4</v>
      </c>
      <c r="I134" s="327" t="s">
        <v>4</v>
      </c>
      <c r="J134" s="327" t="s">
        <v>4</v>
      </c>
      <c r="K134" s="327" t="s">
        <v>4</v>
      </c>
      <c r="L134" s="327" t="s">
        <v>4</v>
      </c>
      <c r="M134" s="171" t="s">
        <v>4</v>
      </c>
      <c r="N134" s="497" t="s">
        <v>4</v>
      </c>
      <c r="O134" s="536" t="s">
        <v>4</v>
      </c>
      <c r="P134" s="327" t="s">
        <v>4</v>
      </c>
      <c r="Q134" s="328" t="s">
        <v>28</v>
      </c>
      <c r="R134" s="410" t="s">
        <v>647</v>
      </c>
      <c r="S134" s="327" t="s">
        <v>4</v>
      </c>
      <c r="T134" s="497" t="s">
        <v>4</v>
      </c>
      <c r="U134" s="610" t="s">
        <v>28</v>
      </c>
      <c r="V134" s="327" t="s">
        <v>4</v>
      </c>
      <c r="W134" s="611" t="s">
        <v>28</v>
      </c>
      <c r="X134" s="574" t="s">
        <v>10</v>
      </c>
      <c r="Y134" s="329" t="s">
        <v>10</v>
      </c>
      <c r="Z134" s="329" t="s">
        <v>10</v>
      </c>
      <c r="AA134" s="329" t="s">
        <v>10</v>
      </c>
      <c r="AB134" s="329" t="s">
        <v>10</v>
      </c>
      <c r="AC134" s="329" t="s">
        <v>10</v>
      </c>
      <c r="AD134" s="329" t="s">
        <v>10</v>
      </c>
      <c r="AE134" s="329" t="s">
        <v>10</v>
      </c>
      <c r="AF134" s="329" t="s">
        <v>10</v>
      </c>
      <c r="AG134" s="179" t="s">
        <v>1</v>
      </c>
      <c r="AH134" s="174"/>
      <c r="AI134" s="174"/>
      <c r="AJ134" s="9"/>
      <c r="AK134" s="14">
        <f t="shared" si="90"/>
        <v>1</v>
      </c>
      <c r="AL134" s="14" t="str">
        <f t="shared" si="91"/>
        <v>x</v>
      </c>
      <c r="AM134" s="14" t="str">
        <f t="shared" si="92"/>
        <v>x</v>
      </c>
      <c r="AN134" s="14" t="str">
        <f t="shared" si="93"/>
        <v>x</v>
      </c>
      <c r="AO134" s="14" t="str">
        <f t="shared" si="94"/>
        <v>x</v>
      </c>
      <c r="AP134" s="14" t="str">
        <f t="shared" si="95"/>
        <v>x</v>
      </c>
      <c r="AQ134" s="14" t="str">
        <f t="shared" si="96"/>
        <v>x</v>
      </c>
      <c r="AR134" s="14" t="str">
        <f t="shared" si="97"/>
        <v>x</v>
      </c>
      <c r="AT134" s="200"/>
      <c r="AU134" s="3" t="s">
        <v>4</v>
      </c>
      <c r="AV134" s="9"/>
      <c r="AW134" s="14" t="str">
        <f t="shared" si="98"/>
        <v>x</v>
      </c>
      <c r="AX134" s="14" t="str">
        <f t="shared" si="99"/>
        <v>x</v>
      </c>
      <c r="AY134" s="14" t="str">
        <f t="shared" si="100"/>
        <v>x</v>
      </c>
      <c r="AZ134" s="14" t="str">
        <f t="shared" si="101"/>
        <v>x</v>
      </c>
      <c r="BA134" s="14" t="str">
        <f t="shared" si="102"/>
        <v>x</v>
      </c>
      <c r="BB134" s="14" t="str">
        <f t="shared" si="103"/>
        <v>x</v>
      </c>
      <c r="BC134" s="14" t="str">
        <f t="shared" si="104"/>
        <v>x</v>
      </c>
      <c r="BD134" s="14">
        <f t="shared" si="105"/>
        <v>1</v>
      </c>
    </row>
    <row r="135" spans="1:56">
      <c r="A135" s="1365" t="s">
        <v>276</v>
      </c>
      <c r="B135" s="521" t="s">
        <v>276</v>
      </c>
      <c r="C135" s="485" t="s">
        <v>263</v>
      </c>
      <c r="D135" s="661" t="s">
        <v>325</v>
      </c>
      <c r="E135" s="527">
        <v>127</v>
      </c>
      <c r="F135" s="584" t="s">
        <v>4</v>
      </c>
      <c r="G135" s="407" t="s">
        <v>4</v>
      </c>
      <c r="H135" s="407" t="s">
        <v>4</v>
      </c>
      <c r="I135" s="407" t="s">
        <v>4</v>
      </c>
      <c r="J135" s="407" t="s">
        <v>4</v>
      </c>
      <c r="K135" s="324" t="s">
        <v>28</v>
      </c>
      <c r="L135" s="171" t="s">
        <v>4</v>
      </c>
      <c r="M135" s="180" t="s">
        <v>4</v>
      </c>
      <c r="N135" s="561" t="s">
        <v>28</v>
      </c>
      <c r="O135" s="530" t="s">
        <v>4</v>
      </c>
      <c r="P135" s="363" t="s">
        <v>4</v>
      </c>
      <c r="Q135" s="531" t="s">
        <v>28</v>
      </c>
      <c r="R135" s="363" t="s">
        <v>4</v>
      </c>
      <c r="S135" s="363" t="s">
        <v>4</v>
      </c>
      <c r="T135" s="495" t="s">
        <v>4</v>
      </c>
      <c r="U135" s="777" t="s">
        <v>11</v>
      </c>
      <c r="V135" s="778" t="s">
        <v>11</v>
      </c>
      <c r="W135" s="779" t="s">
        <v>11</v>
      </c>
      <c r="X135" s="530" t="s">
        <v>4</v>
      </c>
      <c r="Y135" s="363" t="s">
        <v>4</v>
      </c>
      <c r="Z135" s="363" t="s">
        <v>4</v>
      </c>
      <c r="AA135" s="363" t="s">
        <v>4</v>
      </c>
      <c r="AB135" s="363" t="s">
        <v>4</v>
      </c>
      <c r="AC135" s="363" t="s">
        <v>4</v>
      </c>
      <c r="AD135" s="363" t="s">
        <v>4</v>
      </c>
      <c r="AE135" s="363" t="s">
        <v>4</v>
      </c>
      <c r="AF135" s="495" t="s">
        <v>4</v>
      </c>
      <c r="AG135" s="174" t="s">
        <v>1</v>
      </c>
      <c r="AH135" s="174"/>
      <c r="AI135" s="174"/>
      <c r="AK135" s="14">
        <f t="shared" si="90"/>
        <v>1</v>
      </c>
      <c r="AL135" s="14" t="str">
        <f t="shared" si="91"/>
        <v>x</v>
      </c>
      <c r="AM135" s="14" t="str">
        <f t="shared" si="92"/>
        <v>x</v>
      </c>
      <c r="AN135" s="14" t="str">
        <f t="shared" si="93"/>
        <v>x</v>
      </c>
      <c r="AO135" s="14" t="str">
        <f t="shared" si="94"/>
        <v>x</v>
      </c>
      <c r="AP135" s="14" t="str">
        <f t="shared" si="95"/>
        <v>x</v>
      </c>
      <c r="AQ135" s="14" t="str">
        <f t="shared" si="96"/>
        <v>x</v>
      </c>
      <c r="AR135" s="14" t="str">
        <f t="shared" si="97"/>
        <v>x</v>
      </c>
      <c r="AT135" s="200"/>
      <c r="AU135" s="3" t="s">
        <v>4</v>
      </c>
      <c r="AV135"/>
      <c r="AW135" s="14" t="str">
        <f t="shared" si="98"/>
        <v>x</v>
      </c>
      <c r="AX135" s="14" t="str">
        <f t="shared" si="99"/>
        <v>x</v>
      </c>
      <c r="AY135" s="14" t="str">
        <f t="shared" si="100"/>
        <v>x</v>
      </c>
      <c r="AZ135" s="14" t="str">
        <f t="shared" si="101"/>
        <v>x</v>
      </c>
      <c r="BA135" s="14" t="str">
        <f t="shared" si="102"/>
        <v>x</v>
      </c>
      <c r="BB135" s="14" t="str">
        <f t="shared" si="103"/>
        <v>x</v>
      </c>
      <c r="BC135" s="14" t="str">
        <f t="shared" si="104"/>
        <v>x</v>
      </c>
      <c r="BD135" s="14">
        <f t="shared" si="105"/>
        <v>1</v>
      </c>
    </row>
    <row r="136" spans="1:56">
      <c r="A136" s="1366"/>
      <c r="B136" s="522" t="s">
        <v>276</v>
      </c>
      <c r="C136" s="422" t="s">
        <v>262</v>
      </c>
      <c r="D136" s="370" t="s">
        <v>8</v>
      </c>
      <c r="E136" s="528">
        <v>122</v>
      </c>
      <c r="F136" s="533" t="s">
        <v>4</v>
      </c>
      <c r="G136" s="171" t="s">
        <v>4</v>
      </c>
      <c r="H136" s="171" t="s">
        <v>4</v>
      </c>
      <c r="I136" s="171" t="s">
        <v>4</v>
      </c>
      <c r="J136" s="171" t="s">
        <v>4</v>
      </c>
      <c r="K136" s="171" t="s">
        <v>4</v>
      </c>
      <c r="L136" s="171" t="s">
        <v>4</v>
      </c>
      <c r="M136" s="180" t="s">
        <v>4</v>
      </c>
      <c r="N136" s="496" t="s">
        <v>4</v>
      </c>
      <c r="O136" s="533" t="s">
        <v>4</v>
      </c>
      <c r="P136" s="172" t="s">
        <v>28</v>
      </c>
      <c r="Q136" s="171" t="s">
        <v>4</v>
      </c>
      <c r="R136" s="171" t="s">
        <v>4</v>
      </c>
      <c r="S136" s="171" t="s">
        <v>4</v>
      </c>
      <c r="T136" s="496" t="s">
        <v>4</v>
      </c>
      <c r="U136" s="583" t="s">
        <v>28</v>
      </c>
      <c r="V136" s="171" t="s">
        <v>4</v>
      </c>
      <c r="W136" s="496" t="s">
        <v>4</v>
      </c>
      <c r="X136" s="533" t="s">
        <v>4</v>
      </c>
      <c r="Y136" s="171" t="s">
        <v>4</v>
      </c>
      <c r="Z136" s="171" t="s">
        <v>4</v>
      </c>
      <c r="AA136" s="171" t="s">
        <v>4</v>
      </c>
      <c r="AB136" s="171" t="s">
        <v>4</v>
      </c>
      <c r="AC136" s="171" t="s">
        <v>4</v>
      </c>
      <c r="AD136" s="171" t="s">
        <v>4</v>
      </c>
      <c r="AE136" s="171" t="s">
        <v>4</v>
      </c>
      <c r="AF136" s="496" t="s">
        <v>4</v>
      </c>
      <c r="AG136" s="174" t="s">
        <v>1</v>
      </c>
      <c r="AH136" s="174"/>
      <c r="AI136" s="174"/>
      <c r="AJ136" s="9"/>
      <c r="AK136" s="14">
        <f t="shared" si="90"/>
        <v>1</v>
      </c>
      <c r="AL136" s="14" t="str">
        <f t="shared" si="91"/>
        <v>x</v>
      </c>
      <c r="AM136" s="14" t="str">
        <f t="shared" si="92"/>
        <v>x</v>
      </c>
      <c r="AN136" s="14" t="str">
        <f t="shared" si="93"/>
        <v>x</v>
      </c>
      <c r="AO136" s="14" t="str">
        <f t="shared" si="94"/>
        <v>x</v>
      </c>
      <c r="AP136" s="14" t="str">
        <f t="shared" si="95"/>
        <v>x</v>
      </c>
      <c r="AQ136" s="14" t="str">
        <f t="shared" si="96"/>
        <v>x</v>
      </c>
      <c r="AR136" s="14" t="str">
        <f t="shared" si="97"/>
        <v>x</v>
      </c>
      <c r="AT136" s="200"/>
      <c r="AU136" s="3" t="s">
        <v>4</v>
      </c>
      <c r="AV136" s="9"/>
      <c r="AW136" s="14" t="str">
        <f t="shared" si="98"/>
        <v>x</v>
      </c>
      <c r="AX136" s="14" t="str">
        <f t="shared" si="99"/>
        <v>x</v>
      </c>
      <c r="AY136" s="14" t="str">
        <f t="shared" si="100"/>
        <v>x</v>
      </c>
      <c r="AZ136" s="14" t="str">
        <f t="shared" si="101"/>
        <v>x</v>
      </c>
      <c r="BA136" s="14" t="str">
        <f t="shared" si="102"/>
        <v>x</v>
      </c>
      <c r="BB136" s="14" t="str">
        <f t="shared" si="103"/>
        <v>x</v>
      </c>
      <c r="BC136" s="14" t="str">
        <f t="shared" si="104"/>
        <v>x</v>
      </c>
      <c r="BD136" s="14">
        <f t="shared" si="105"/>
        <v>1</v>
      </c>
    </row>
    <row r="137" spans="1:56">
      <c r="A137" s="1366"/>
      <c r="B137" s="522" t="s">
        <v>276</v>
      </c>
      <c r="C137" s="420" t="s">
        <v>265</v>
      </c>
      <c r="D137" s="370" t="s">
        <v>325</v>
      </c>
      <c r="E137" s="528">
        <v>129</v>
      </c>
      <c r="F137" s="533" t="s">
        <v>4</v>
      </c>
      <c r="G137" s="171" t="s">
        <v>4</v>
      </c>
      <c r="H137" s="172" t="s">
        <v>28</v>
      </c>
      <c r="I137" s="171" t="s">
        <v>4</v>
      </c>
      <c r="J137" s="171" t="s">
        <v>4</v>
      </c>
      <c r="K137" s="260" t="s">
        <v>10</v>
      </c>
      <c r="L137" s="171" t="s">
        <v>4</v>
      </c>
      <c r="M137" s="180" t="s">
        <v>4</v>
      </c>
      <c r="N137" s="496" t="s">
        <v>4</v>
      </c>
      <c r="O137" s="533" t="s">
        <v>4</v>
      </c>
      <c r="P137" s="172" t="s">
        <v>28</v>
      </c>
      <c r="Q137" s="171" t="s">
        <v>4</v>
      </c>
      <c r="R137" s="171" t="s">
        <v>4</v>
      </c>
      <c r="S137" s="171" t="s">
        <v>4</v>
      </c>
      <c r="T137" s="496" t="s">
        <v>4</v>
      </c>
      <c r="U137" s="780" t="s">
        <v>11</v>
      </c>
      <c r="V137" s="769" t="s">
        <v>11</v>
      </c>
      <c r="W137" s="781" t="s">
        <v>11</v>
      </c>
      <c r="X137" s="533" t="s">
        <v>4</v>
      </c>
      <c r="Y137" s="171" t="s">
        <v>4</v>
      </c>
      <c r="Z137" s="171" t="s">
        <v>4</v>
      </c>
      <c r="AA137" s="171" t="s">
        <v>4</v>
      </c>
      <c r="AB137" s="171" t="s">
        <v>4</v>
      </c>
      <c r="AC137" s="781" t="s">
        <v>11</v>
      </c>
      <c r="AD137" s="171" t="s">
        <v>4</v>
      </c>
      <c r="AE137" s="171" t="s">
        <v>4</v>
      </c>
      <c r="AF137" s="496" t="s">
        <v>4</v>
      </c>
      <c r="AG137" s="174" t="s">
        <v>1</v>
      </c>
      <c r="AH137" s="174"/>
      <c r="AI137" s="174"/>
      <c r="AJ137" s="9"/>
      <c r="AK137" s="14">
        <f t="shared" si="90"/>
        <v>1</v>
      </c>
      <c r="AL137" s="14" t="str">
        <f t="shared" si="91"/>
        <v>x</v>
      </c>
      <c r="AM137" s="14" t="str">
        <f t="shared" si="92"/>
        <v>x</v>
      </c>
      <c r="AN137" s="14" t="str">
        <f t="shared" si="93"/>
        <v>x</v>
      </c>
      <c r="AO137" s="14" t="str">
        <f t="shared" si="94"/>
        <v>x</v>
      </c>
      <c r="AP137" s="14" t="str">
        <f t="shared" si="95"/>
        <v>x</v>
      </c>
      <c r="AQ137" s="14" t="str">
        <f t="shared" si="96"/>
        <v>x</v>
      </c>
      <c r="AR137" s="14" t="str">
        <f t="shared" si="97"/>
        <v>x</v>
      </c>
      <c r="AT137" s="200"/>
      <c r="AU137" s="3" t="s">
        <v>4</v>
      </c>
      <c r="AV137" s="9"/>
      <c r="AW137" s="14" t="str">
        <f t="shared" si="98"/>
        <v>x</v>
      </c>
      <c r="AX137" s="14" t="str">
        <f t="shared" si="99"/>
        <v>x</v>
      </c>
      <c r="AY137" s="14" t="str">
        <f t="shared" si="100"/>
        <v>x</v>
      </c>
      <c r="AZ137" s="14" t="str">
        <f t="shared" si="101"/>
        <v>x</v>
      </c>
      <c r="BA137" s="14" t="str">
        <f t="shared" si="102"/>
        <v>x</v>
      </c>
      <c r="BB137" s="14" t="str">
        <f t="shared" si="103"/>
        <v>x</v>
      </c>
      <c r="BC137" s="14" t="str">
        <f t="shared" si="104"/>
        <v>x</v>
      </c>
      <c r="BD137" s="14">
        <f t="shared" si="105"/>
        <v>1</v>
      </c>
    </row>
    <row r="138" spans="1:56" s="12" customFormat="1">
      <c r="A138" s="1366"/>
      <c r="B138" s="522" t="s">
        <v>276</v>
      </c>
      <c r="C138" s="365" t="s">
        <v>369</v>
      </c>
      <c r="D138" s="370" t="s">
        <v>8</v>
      </c>
      <c r="E138" s="528">
        <v>120</v>
      </c>
      <c r="F138" s="533" t="s">
        <v>4</v>
      </c>
      <c r="G138" s="171" t="s">
        <v>4</v>
      </c>
      <c r="H138" s="178" t="s">
        <v>10</v>
      </c>
      <c r="I138" s="172" t="s">
        <v>28</v>
      </c>
      <c r="J138" s="171" t="s">
        <v>4</v>
      </c>
      <c r="K138" s="171" t="s">
        <v>4</v>
      </c>
      <c r="L138" s="171" t="s">
        <v>4</v>
      </c>
      <c r="M138" s="180" t="s">
        <v>4</v>
      </c>
      <c r="N138" s="496" t="s">
        <v>4</v>
      </c>
      <c r="O138" s="775" t="s">
        <v>647</v>
      </c>
      <c r="P138" s="171" t="s">
        <v>4</v>
      </c>
      <c r="Q138" s="171" t="s">
        <v>4</v>
      </c>
      <c r="R138" s="171" t="s">
        <v>4</v>
      </c>
      <c r="S138" s="171" t="s">
        <v>4</v>
      </c>
      <c r="T138" s="776" t="s">
        <v>647</v>
      </c>
      <c r="U138" s="554" t="s">
        <v>4</v>
      </c>
      <c r="V138" s="405" t="s">
        <v>4</v>
      </c>
      <c r="W138" s="579" t="s">
        <v>4</v>
      </c>
      <c r="X138" s="533" t="s">
        <v>4</v>
      </c>
      <c r="Y138" s="171" t="s">
        <v>4</v>
      </c>
      <c r="Z138" s="171" t="s">
        <v>4</v>
      </c>
      <c r="AA138" s="171" t="s">
        <v>4</v>
      </c>
      <c r="AB138" s="171" t="s">
        <v>4</v>
      </c>
      <c r="AC138" s="171" t="s">
        <v>4</v>
      </c>
      <c r="AD138" s="171" t="s">
        <v>4</v>
      </c>
      <c r="AE138" s="171" t="s">
        <v>4</v>
      </c>
      <c r="AF138" s="496" t="s">
        <v>4</v>
      </c>
      <c r="AG138" s="174" t="s">
        <v>4</v>
      </c>
      <c r="AH138" s="179"/>
      <c r="AI138" s="179"/>
      <c r="AJ138" s="272"/>
      <c r="AK138" s="273"/>
      <c r="AL138" s="273"/>
      <c r="AM138" s="273"/>
      <c r="AN138" s="273"/>
      <c r="AO138" s="273"/>
      <c r="AP138" s="273"/>
      <c r="AQ138" s="273"/>
      <c r="AR138" s="273"/>
      <c r="AV138" s="272"/>
      <c r="AW138" s="273"/>
      <c r="AX138" s="273"/>
      <c r="AY138" s="273"/>
      <c r="AZ138" s="273"/>
      <c r="BA138" s="273"/>
      <c r="BB138" s="273"/>
      <c r="BC138" s="273"/>
      <c r="BD138" s="273"/>
    </row>
    <row r="139" spans="1:56" s="12" customFormat="1" ht="15.75" thickBot="1">
      <c r="A139" s="1367"/>
      <c r="B139" s="523" t="s">
        <v>276</v>
      </c>
      <c r="C139" s="371" t="s">
        <v>264</v>
      </c>
      <c r="D139" s="763" t="s">
        <v>8</v>
      </c>
      <c r="E139" s="767">
        <v>123</v>
      </c>
      <c r="F139" s="536" t="s">
        <v>4</v>
      </c>
      <c r="G139" s="327" t="s">
        <v>4</v>
      </c>
      <c r="H139" s="567" t="s">
        <v>10</v>
      </c>
      <c r="I139" s="327" t="s">
        <v>4</v>
      </c>
      <c r="J139" s="327" t="s">
        <v>4</v>
      </c>
      <c r="K139" s="327" t="s">
        <v>4</v>
      </c>
      <c r="L139" s="328" t="s">
        <v>28</v>
      </c>
      <c r="M139" s="180" t="s">
        <v>4</v>
      </c>
      <c r="N139" s="497" t="s">
        <v>4</v>
      </c>
      <c r="O139" s="643" t="s">
        <v>4</v>
      </c>
      <c r="P139" s="327" t="s">
        <v>4</v>
      </c>
      <c r="Q139" s="327" t="s">
        <v>4</v>
      </c>
      <c r="R139" s="327" t="s">
        <v>4</v>
      </c>
      <c r="S139" s="327" t="s">
        <v>4</v>
      </c>
      <c r="T139" s="1331" t="s">
        <v>28</v>
      </c>
      <c r="U139" s="536" t="s">
        <v>4</v>
      </c>
      <c r="V139" s="327" t="s">
        <v>4</v>
      </c>
      <c r="W139" s="497" t="s">
        <v>4</v>
      </c>
      <c r="X139" s="536" t="s">
        <v>4</v>
      </c>
      <c r="Y139" s="329" t="s">
        <v>10</v>
      </c>
      <c r="Z139" s="327" t="s">
        <v>4</v>
      </c>
      <c r="AA139" s="567" t="s">
        <v>10</v>
      </c>
      <c r="AB139" s="332" t="s">
        <v>10</v>
      </c>
      <c r="AC139" s="327" t="s">
        <v>4</v>
      </c>
      <c r="AD139" s="332" t="s">
        <v>10</v>
      </c>
      <c r="AE139" s="327" t="s">
        <v>4</v>
      </c>
      <c r="AF139" s="497" t="s">
        <v>4</v>
      </c>
      <c r="AG139" s="174" t="s">
        <v>1</v>
      </c>
      <c r="AH139" s="179"/>
      <c r="AI139" s="179"/>
      <c r="AJ139" s="272"/>
      <c r="AK139" s="273"/>
      <c r="AL139" s="273"/>
      <c r="AM139" s="273"/>
      <c r="AN139" s="273"/>
      <c r="AO139" s="273"/>
      <c r="AP139" s="273"/>
      <c r="AQ139" s="273"/>
      <c r="AR139" s="273"/>
      <c r="AV139" s="272"/>
      <c r="AW139" s="273"/>
      <c r="AX139" s="273"/>
      <c r="AY139" s="273"/>
      <c r="AZ139" s="273"/>
      <c r="BA139" s="273"/>
      <c r="BB139" s="273"/>
      <c r="BC139" s="273"/>
      <c r="BD139" s="273"/>
    </row>
    <row r="140" spans="1:56" ht="15.75" thickBot="1">
      <c r="A140" s="783" t="s">
        <v>25</v>
      </c>
      <c r="B140" s="782" t="s">
        <v>25</v>
      </c>
      <c r="C140" s="682" t="s">
        <v>267</v>
      </c>
      <c r="D140" s="364" t="s">
        <v>16</v>
      </c>
      <c r="E140" s="734">
        <v>203</v>
      </c>
      <c r="F140" s="792" t="s">
        <v>28</v>
      </c>
      <c r="G140" s="793" t="s">
        <v>557</v>
      </c>
      <c r="H140" s="685" t="s">
        <v>28</v>
      </c>
      <c r="I140" s="794" t="s">
        <v>10</v>
      </c>
      <c r="J140" s="406" t="s">
        <v>4</v>
      </c>
      <c r="K140" s="406" t="s">
        <v>4</v>
      </c>
      <c r="L140" s="406" t="s">
        <v>4</v>
      </c>
      <c r="M140" s="180" t="s">
        <v>4</v>
      </c>
      <c r="N140" s="555" t="s">
        <v>4</v>
      </c>
      <c r="O140" s="702" t="s">
        <v>11</v>
      </c>
      <c r="P140" s="703" t="s">
        <v>11</v>
      </c>
      <c r="Q140" s="703" t="s">
        <v>11</v>
      </c>
      <c r="R140" s="703" t="s">
        <v>11</v>
      </c>
      <c r="S140" s="703" t="s">
        <v>11</v>
      </c>
      <c r="T140" s="704" t="s">
        <v>11</v>
      </c>
      <c r="U140" s="702" t="s">
        <v>11</v>
      </c>
      <c r="V140" s="703" t="s">
        <v>11</v>
      </c>
      <c r="W140" s="704" t="s">
        <v>11</v>
      </c>
      <c r="X140" s="702" t="s">
        <v>11</v>
      </c>
      <c r="Y140" s="703" t="s">
        <v>11</v>
      </c>
      <c r="Z140" s="694" t="s">
        <v>4</v>
      </c>
      <c r="AA140" s="703" t="s">
        <v>11</v>
      </c>
      <c r="AB140" s="703" t="s">
        <v>11</v>
      </c>
      <c r="AC140" s="703" t="s">
        <v>11</v>
      </c>
      <c r="AD140" s="703" t="s">
        <v>11</v>
      </c>
      <c r="AE140" s="703" t="s">
        <v>11</v>
      </c>
      <c r="AF140" s="784" t="s">
        <v>4</v>
      </c>
      <c r="AG140" s="174" t="s">
        <v>1</v>
      </c>
      <c r="AH140" s="174"/>
      <c r="AI140" s="174"/>
      <c r="AK140" s="14">
        <f>IF(AG140="PASS-ATP",1,"x")</f>
        <v>1</v>
      </c>
      <c r="AL140" s="14" t="str">
        <f>IF(AJ140="√",1,"x")</f>
        <v>x</v>
      </c>
      <c r="AM140" s="14" t="str">
        <f>IF(AG140="Site fail",1,"x")</f>
        <v>x</v>
      </c>
      <c r="AN140" s="14" t="str">
        <f>IF(AG140="F",1,"x")</f>
        <v>x</v>
      </c>
      <c r="AO140" s="14" t="str">
        <f>IF(AG140="X",1,"x")</f>
        <v>x</v>
      </c>
      <c r="AP140" s="14" t="str">
        <f>IF(AG140="TPNC",1,"x")</f>
        <v>x</v>
      </c>
      <c r="AQ140" s="14" t="str">
        <f>IF(AJ140="LY",1,"x")</f>
        <v>x</v>
      </c>
      <c r="AR140" s="14" t="str">
        <f>IF(AG140="TBD",1,"x")</f>
        <v>x</v>
      </c>
      <c r="AT140" s="200"/>
      <c r="AU140" s="3" t="s">
        <v>4</v>
      </c>
      <c r="AV140"/>
      <c r="AW140" s="14" t="str">
        <f>IF(AU140="PASS-ATP",1,"x")</f>
        <v>x</v>
      </c>
      <c r="AX140" s="14" t="str">
        <f>IF(AV140="√",1,"x")</f>
        <v>x</v>
      </c>
      <c r="AY140" s="14" t="str">
        <f>IF(AU140="Site fail",1,"x")</f>
        <v>x</v>
      </c>
      <c r="AZ140" s="14" t="str">
        <f>IF(AU140="F",1,"x")</f>
        <v>x</v>
      </c>
      <c r="BA140" s="14" t="str">
        <f>IF(AU140="X",1,"x")</f>
        <v>x</v>
      </c>
      <c r="BB140" s="14" t="str">
        <f>IF(AU140="TPNC",1,"x")</f>
        <v>x</v>
      </c>
      <c r="BC140" s="14" t="str">
        <f>IF(AV140="LY",1,"x")</f>
        <v>x</v>
      </c>
      <c r="BD140" s="14">
        <f>IF(AU140="TBD",1,"x")</f>
        <v>1</v>
      </c>
    </row>
    <row r="141" spans="1:56">
      <c r="A141" s="1380" t="s">
        <v>398</v>
      </c>
      <c r="B141" s="894" t="s">
        <v>398</v>
      </c>
      <c r="C141" s="895" t="s">
        <v>680</v>
      </c>
      <c r="D141" s="882"/>
      <c r="E141" s="896"/>
      <c r="F141" s="777" t="s">
        <v>11</v>
      </c>
      <c r="G141" s="785" t="s">
        <v>11</v>
      </c>
      <c r="H141" s="785" t="s">
        <v>11</v>
      </c>
      <c r="I141" s="785" t="s">
        <v>11</v>
      </c>
      <c r="J141" s="785" t="s">
        <v>11</v>
      </c>
      <c r="K141" s="785" t="s">
        <v>11</v>
      </c>
      <c r="L141" s="785" t="s">
        <v>11</v>
      </c>
      <c r="M141" s="171" t="s">
        <v>4</v>
      </c>
      <c r="N141" s="786" t="s">
        <v>11</v>
      </c>
      <c r="O141" s="777" t="s">
        <v>11</v>
      </c>
      <c r="P141" s="785" t="s">
        <v>11</v>
      </c>
      <c r="Q141" s="785" t="s">
        <v>11</v>
      </c>
      <c r="R141" s="785" t="s">
        <v>11</v>
      </c>
      <c r="S141" s="785" t="s">
        <v>11</v>
      </c>
      <c r="T141" s="786" t="s">
        <v>11</v>
      </c>
      <c r="U141" s="777" t="s">
        <v>11</v>
      </c>
      <c r="V141" s="785" t="s">
        <v>11</v>
      </c>
      <c r="W141" s="786" t="s">
        <v>11</v>
      </c>
      <c r="X141" s="777" t="s">
        <v>11</v>
      </c>
      <c r="Y141" s="785" t="s">
        <v>11</v>
      </c>
      <c r="Z141" s="785" t="s">
        <v>11</v>
      </c>
      <c r="AA141" s="785" t="s">
        <v>11</v>
      </c>
      <c r="AB141" s="785" t="s">
        <v>11</v>
      </c>
      <c r="AC141" s="785" t="s">
        <v>11</v>
      </c>
      <c r="AD141" s="785" t="s">
        <v>11</v>
      </c>
      <c r="AE141" s="785" t="s">
        <v>11</v>
      </c>
      <c r="AF141" s="786" t="s">
        <v>11</v>
      </c>
      <c r="AG141" s="174" t="s">
        <v>1</v>
      </c>
      <c r="AH141" s="174"/>
      <c r="AI141" s="174"/>
      <c r="AK141" s="14">
        <f>IF(AG141="PASS-ATP",1,"x")</f>
        <v>1</v>
      </c>
      <c r="AL141" s="14" t="str">
        <f>IF(AJ141="√",1,"x")</f>
        <v>x</v>
      </c>
      <c r="AM141" s="14" t="str">
        <f>IF(AG141="Site fail",1,"x")</f>
        <v>x</v>
      </c>
      <c r="AN141" s="14" t="str">
        <f>IF(AG141="F",1,"x")</f>
        <v>x</v>
      </c>
      <c r="AO141" s="14" t="str">
        <f>IF(AG141="X",1,"x")</f>
        <v>x</v>
      </c>
      <c r="AP141" s="14" t="str">
        <f>IF(AG141="TPNC",1,"x")</f>
        <v>x</v>
      </c>
      <c r="AQ141" s="14" t="str">
        <f>IF(AJ141="LY",1,"x")</f>
        <v>x</v>
      </c>
      <c r="AR141" s="14" t="str">
        <f>IF(AG141="TBD",1,"x")</f>
        <v>x</v>
      </c>
      <c r="AT141" s="200"/>
      <c r="AU141" s="3" t="s">
        <v>4</v>
      </c>
      <c r="AV141"/>
      <c r="AW141" s="14" t="str">
        <f>IF(AU141="PASS-ATP",1,"x")</f>
        <v>x</v>
      </c>
      <c r="AX141" s="14" t="str">
        <f>IF(AV141="√",1,"x")</f>
        <v>x</v>
      </c>
      <c r="AY141" s="14" t="str">
        <f>IF(AU141="Site fail",1,"x")</f>
        <v>x</v>
      </c>
      <c r="AZ141" s="14" t="str">
        <f>IF(AU141="F",1,"x")</f>
        <v>x</v>
      </c>
      <c r="BA141" s="14" t="str">
        <f>IF(AU141="X",1,"x")</f>
        <v>x</v>
      </c>
      <c r="BB141" s="14" t="str">
        <f>IF(AU141="TPNC",1,"x")</f>
        <v>x</v>
      </c>
      <c r="BC141" s="14" t="str">
        <f>IF(AV141="LY",1,"x")</f>
        <v>x</v>
      </c>
      <c r="BD141" s="14">
        <f>IF(AU141="TBD",1,"x")</f>
        <v>1</v>
      </c>
    </row>
    <row r="142" spans="1:56">
      <c r="A142" s="1381"/>
      <c r="B142" s="897" t="s">
        <v>398</v>
      </c>
      <c r="C142" s="898" t="s">
        <v>681</v>
      </c>
      <c r="D142" s="899"/>
      <c r="E142" s="900"/>
      <c r="F142" s="787" t="s">
        <v>11</v>
      </c>
      <c r="G142" s="271" t="s">
        <v>11</v>
      </c>
      <c r="H142" s="271" t="s">
        <v>11</v>
      </c>
      <c r="I142" s="271" t="s">
        <v>11</v>
      </c>
      <c r="J142" s="271" t="s">
        <v>11</v>
      </c>
      <c r="K142" s="271" t="s">
        <v>11</v>
      </c>
      <c r="L142" s="271" t="s">
        <v>11</v>
      </c>
      <c r="M142" s="180" t="s">
        <v>4</v>
      </c>
      <c r="N142" s="788" t="s">
        <v>11</v>
      </c>
      <c r="O142" s="787" t="s">
        <v>11</v>
      </c>
      <c r="P142" s="271" t="s">
        <v>11</v>
      </c>
      <c r="Q142" s="271" t="s">
        <v>11</v>
      </c>
      <c r="R142" s="271" t="s">
        <v>11</v>
      </c>
      <c r="S142" s="271" t="s">
        <v>11</v>
      </c>
      <c r="T142" s="788" t="s">
        <v>11</v>
      </c>
      <c r="U142" s="787" t="s">
        <v>11</v>
      </c>
      <c r="V142" s="271" t="s">
        <v>11</v>
      </c>
      <c r="W142" s="788" t="s">
        <v>11</v>
      </c>
      <c r="X142" s="787" t="s">
        <v>11</v>
      </c>
      <c r="Y142" s="271" t="s">
        <v>11</v>
      </c>
      <c r="Z142" s="271" t="s">
        <v>11</v>
      </c>
      <c r="AA142" s="271" t="s">
        <v>11</v>
      </c>
      <c r="AB142" s="271" t="s">
        <v>11</v>
      </c>
      <c r="AC142" s="271" t="s">
        <v>11</v>
      </c>
      <c r="AD142" s="271" t="s">
        <v>11</v>
      </c>
      <c r="AE142" s="271" t="s">
        <v>11</v>
      </c>
      <c r="AF142" s="788" t="s">
        <v>11</v>
      </c>
      <c r="AG142" s="174" t="s">
        <v>1</v>
      </c>
      <c r="AH142" s="174"/>
      <c r="AI142" s="174"/>
      <c r="AK142" s="14">
        <f>IF(AG142="PASS-ATP",1,"x")</f>
        <v>1</v>
      </c>
      <c r="AL142" s="14" t="str">
        <f>IF(AJ142="√",1,"x")</f>
        <v>x</v>
      </c>
      <c r="AM142" s="14" t="str">
        <f>IF(AG142="Site fail",1,"x")</f>
        <v>x</v>
      </c>
      <c r="AN142" s="14" t="str">
        <f>IF(AG142="F",1,"x")</f>
        <v>x</v>
      </c>
      <c r="AO142" s="14" t="str">
        <f>IF(AG142="X",1,"x")</f>
        <v>x</v>
      </c>
      <c r="AP142" s="14" t="str">
        <f>IF(AG142="TPNC",1,"x")</f>
        <v>x</v>
      </c>
      <c r="AQ142" s="14" t="str">
        <f>IF(AJ142="LY",1,"x")</f>
        <v>x</v>
      </c>
      <c r="AR142" s="14" t="str">
        <f>IF(AG142="TBD",1,"x")</f>
        <v>x</v>
      </c>
      <c r="AT142" s="200"/>
      <c r="AU142" s="3" t="s">
        <v>4</v>
      </c>
      <c r="AV142"/>
      <c r="AW142" s="14" t="str">
        <f>IF(AU142="PASS-ATP",1,"x")</f>
        <v>x</v>
      </c>
      <c r="AX142" s="14" t="str">
        <f>IF(AV142="√",1,"x")</f>
        <v>x</v>
      </c>
      <c r="AY142" s="14" t="str">
        <f>IF(AU142="Site fail",1,"x")</f>
        <v>x</v>
      </c>
      <c r="AZ142" s="14" t="str">
        <f>IF(AU142="F",1,"x")</f>
        <v>x</v>
      </c>
      <c r="BA142" s="14" t="str">
        <f>IF(AU142="X",1,"x")</f>
        <v>x</v>
      </c>
      <c r="BB142" s="14" t="str">
        <f>IF(AU142="TPNC",1,"x")</f>
        <v>x</v>
      </c>
      <c r="BC142" s="14" t="str">
        <f>IF(AV142="LY",1,"x")</f>
        <v>x</v>
      </c>
      <c r="BD142" s="14">
        <f>IF(AU142="TBD",1,"x")</f>
        <v>1</v>
      </c>
    </row>
    <row r="143" spans="1:56">
      <c r="A143" s="1381"/>
      <c r="B143" s="897" t="s">
        <v>398</v>
      </c>
      <c r="C143" s="898" t="s">
        <v>679</v>
      </c>
      <c r="D143" s="899"/>
      <c r="E143" s="900"/>
      <c r="F143" s="787" t="s">
        <v>11</v>
      </c>
      <c r="G143" s="271" t="s">
        <v>11</v>
      </c>
      <c r="H143" s="271" t="s">
        <v>11</v>
      </c>
      <c r="I143" s="271" t="s">
        <v>11</v>
      </c>
      <c r="J143" s="271" t="s">
        <v>11</v>
      </c>
      <c r="K143" s="271" t="s">
        <v>11</v>
      </c>
      <c r="L143" s="271" t="s">
        <v>11</v>
      </c>
      <c r="M143" s="180" t="s">
        <v>4</v>
      </c>
      <c r="N143" s="788" t="s">
        <v>11</v>
      </c>
      <c r="O143" s="787" t="s">
        <v>11</v>
      </c>
      <c r="P143" s="271" t="s">
        <v>11</v>
      </c>
      <c r="Q143" s="271" t="s">
        <v>11</v>
      </c>
      <c r="R143" s="271" t="s">
        <v>11</v>
      </c>
      <c r="S143" s="271" t="s">
        <v>11</v>
      </c>
      <c r="T143" s="788" t="s">
        <v>11</v>
      </c>
      <c r="U143" s="787" t="s">
        <v>11</v>
      </c>
      <c r="V143" s="271" t="s">
        <v>11</v>
      </c>
      <c r="W143" s="788" t="s">
        <v>11</v>
      </c>
      <c r="X143" s="787" t="s">
        <v>11</v>
      </c>
      <c r="Y143" s="271" t="s">
        <v>11</v>
      </c>
      <c r="Z143" s="271" t="s">
        <v>11</v>
      </c>
      <c r="AA143" s="271" t="s">
        <v>11</v>
      </c>
      <c r="AB143" s="271" t="s">
        <v>11</v>
      </c>
      <c r="AC143" s="271" t="s">
        <v>11</v>
      </c>
      <c r="AD143" s="271" t="s">
        <v>11</v>
      </c>
      <c r="AE143" s="271" t="s">
        <v>11</v>
      </c>
      <c r="AF143" s="788" t="s">
        <v>11</v>
      </c>
      <c r="AG143" s="174" t="s">
        <v>1</v>
      </c>
      <c r="AH143" s="174"/>
      <c r="AI143" s="174"/>
      <c r="AK143" s="14">
        <f>IF(AG143="PASS-ATP",1,"x")</f>
        <v>1</v>
      </c>
      <c r="AL143" s="14" t="str">
        <f>IF(AJ143="√",1,"x")</f>
        <v>x</v>
      </c>
      <c r="AM143" s="14" t="str">
        <f>IF(AG143="Site fail",1,"x")</f>
        <v>x</v>
      </c>
      <c r="AN143" s="14" t="str">
        <f>IF(AG143="F",1,"x")</f>
        <v>x</v>
      </c>
      <c r="AO143" s="14" t="str">
        <f>IF(AG143="X",1,"x")</f>
        <v>x</v>
      </c>
      <c r="AP143" s="14" t="str">
        <f>IF(AG143="TPNC",1,"x")</f>
        <v>x</v>
      </c>
      <c r="AQ143" s="14" t="str">
        <f>IF(AJ143="LY",1,"x")</f>
        <v>x</v>
      </c>
      <c r="AR143" s="14" t="str">
        <f>IF(AG143="TBD",1,"x")</f>
        <v>x</v>
      </c>
      <c r="AT143" s="200"/>
      <c r="AU143" s="3" t="s">
        <v>4</v>
      </c>
      <c r="AV143"/>
      <c r="AW143" s="14" t="str">
        <f>IF(AU143="PASS-ATP",1,"x")</f>
        <v>x</v>
      </c>
      <c r="AX143" s="14" t="str">
        <f>IF(AV143="√",1,"x")</f>
        <v>x</v>
      </c>
      <c r="AY143" s="14" t="str">
        <f>IF(AU143="Site fail",1,"x")</f>
        <v>x</v>
      </c>
      <c r="AZ143" s="14" t="str">
        <f>IF(AU143="F",1,"x")</f>
        <v>x</v>
      </c>
      <c r="BA143" s="14" t="str">
        <f>IF(AU143="X",1,"x")</f>
        <v>x</v>
      </c>
      <c r="BB143" s="14" t="str">
        <f>IF(AU143="TPNC",1,"x")</f>
        <v>x</v>
      </c>
      <c r="BC143" s="14" t="str">
        <f>IF(AV143="LY",1,"x")</f>
        <v>x</v>
      </c>
      <c r="BD143" s="14">
        <f>IF(AU143="TBD",1,"x")</f>
        <v>1</v>
      </c>
    </row>
    <row r="144" spans="1:56" ht="15.75" thickBot="1">
      <c r="A144" s="1382"/>
      <c r="B144" s="891" t="s">
        <v>398</v>
      </c>
      <c r="C144" s="881" t="s">
        <v>1099</v>
      </c>
      <c r="D144" s="884"/>
      <c r="E144" s="893"/>
      <c r="F144" s="789" t="s">
        <v>11</v>
      </c>
      <c r="G144" s="790" t="s">
        <v>11</v>
      </c>
      <c r="H144" s="790" t="s">
        <v>11</v>
      </c>
      <c r="I144" s="790" t="s">
        <v>11</v>
      </c>
      <c r="J144" s="790" t="s">
        <v>11</v>
      </c>
      <c r="K144" s="790" t="s">
        <v>11</v>
      </c>
      <c r="L144" s="790" t="s">
        <v>11</v>
      </c>
      <c r="M144" s="180" t="s">
        <v>4</v>
      </c>
      <c r="N144" s="791" t="s">
        <v>11</v>
      </c>
      <c r="O144" s="789" t="s">
        <v>11</v>
      </c>
      <c r="P144" s="790" t="s">
        <v>11</v>
      </c>
      <c r="Q144" s="790" t="s">
        <v>11</v>
      </c>
      <c r="R144" s="790" t="s">
        <v>11</v>
      </c>
      <c r="S144" s="790" t="s">
        <v>11</v>
      </c>
      <c r="T144" s="791" t="s">
        <v>11</v>
      </c>
      <c r="U144" s="789" t="s">
        <v>11</v>
      </c>
      <c r="V144" s="790" t="s">
        <v>11</v>
      </c>
      <c r="W144" s="791" t="s">
        <v>11</v>
      </c>
      <c r="X144" s="789" t="s">
        <v>11</v>
      </c>
      <c r="Y144" s="790" t="s">
        <v>11</v>
      </c>
      <c r="Z144" s="790" t="s">
        <v>11</v>
      </c>
      <c r="AA144" s="790" t="s">
        <v>11</v>
      </c>
      <c r="AB144" s="790" t="s">
        <v>11</v>
      </c>
      <c r="AC144" s="790" t="s">
        <v>11</v>
      </c>
      <c r="AD144" s="790" t="s">
        <v>11</v>
      </c>
      <c r="AE144" s="790" t="s">
        <v>11</v>
      </c>
      <c r="AF144" s="791" t="s">
        <v>11</v>
      </c>
      <c r="AG144" s="174" t="s">
        <v>1</v>
      </c>
      <c r="AH144" s="174"/>
      <c r="AI144" s="174"/>
      <c r="AK144" s="14">
        <f>IF(AG144="PASS-ATP",1,"x")</f>
        <v>1</v>
      </c>
      <c r="AL144" s="14" t="str">
        <f>IF(AJ144="√",1,"x")</f>
        <v>x</v>
      </c>
      <c r="AM144" s="14" t="str">
        <f>IF(AG144="Site fail",1,"x")</f>
        <v>x</v>
      </c>
      <c r="AN144" s="14" t="str">
        <f>IF(AG144="F",1,"x")</f>
        <v>x</v>
      </c>
      <c r="AO144" s="14" t="str">
        <f>IF(AG144="X",1,"x")</f>
        <v>x</v>
      </c>
      <c r="AP144" s="14" t="str">
        <f>IF(AG144="TPNC",1,"x")</f>
        <v>x</v>
      </c>
      <c r="AQ144" s="14" t="str">
        <f>IF(AJ144="LY",1,"x")</f>
        <v>x</v>
      </c>
      <c r="AR144" s="14" t="str">
        <f>IF(AG144="TBD",1,"x")</f>
        <v>x</v>
      </c>
      <c r="AT144" s="200"/>
      <c r="AU144" s="3" t="s">
        <v>4</v>
      </c>
      <c r="AV144"/>
      <c r="AW144" s="14" t="str">
        <f>IF(AU144="PASS-ATP",1,"x")</f>
        <v>x</v>
      </c>
      <c r="AX144" s="14" t="str">
        <f>IF(AV144="√",1,"x")</f>
        <v>x</v>
      </c>
      <c r="AY144" s="14" t="str">
        <f>IF(AU144="Site fail",1,"x")</f>
        <v>x</v>
      </c>
      <c r="AZ144" s="14" t="str">
        <f>IF(AU144="F",1,"x")</f>
        <v>x</v>
      </c>
      <c r="BA144" s="14" t="str">
        <f>IF(AU144="X",1,"x")</f>
        <v>x</v>
      </c>
      <c r="BB144" s="14" t="str">
        <f>IF(AU144="TPNC",1,"x")</f>
        <v>x</v>
      </c>
      <c r="BC144" s="14" t="str">
        <f>IF(AV144="LY",1,"x")</f>
        <v>x</v>
      </c>
      <c r="BD144" s="14">
        <f>IF(AU144="TBD",1,"x")</f>
        <v>1</v>
      </c>
    </row>
    <row r="145" spans="1:56" s="4" customFormat="1">
      <c r="A145" s="1368" t="s">
        <v>397</v>
      </c>
      <c r="B145" s="770" t="s">
        <v>397</v>
      </c>
      <c r="C145" s="420" t="s">
        <v>266</v>
      </c>
      <c r="D145" s="614" t="s">
        <v>8</v>
      </c>
      <c r="E145" s="773">
        <v>120</v>
      </c>
      <c r="F145" s="606" t="s">
        <v>28</v>
      </c>
      <c r="G145" s="1332" t="s">
        <v>4</v>
      </c>
      <c r="H145" s="531" t="s">
        <v>28</v>
      </c>
      <c r="I145" s="407" t="s">
        <v>4</v>
      </c>
      <c r="J145" s="531" t="s">
        <v>28</v>
      </c>
      <c r="K145" s="406" t="s">
        <v>4</v>
      </c>
      <c r="L145" s="407" t="s">
        <v>4</v>
      </c>
      <c r="M145" s="180" t="s">
        <v>4</v>
      </c>
      <c r="N145" s="585" t="s">
        <v>4</v>
      </c>
      <c r="O145" s="646" t="s">
        <v>4</v>
      </c>
      <c r="P145" s="363" t="s">
        <v>4</v>
      </c>
      <c r="Q145" s="363" t="s">
        <v>4</v>
      </c>
      <c r="R145" s="363" t="s">
        <v>4</v>
      </c>
      <c r="S145" s="590" t="s">
        <v>4</v>
      </c>
      <c r="T145" s="1323" t="s">
        <v>10</v>
      </c>
      <c r="U145" s="530" t="s">
        <v>4</v>
      </c>
      <c r="V145" s="363" t="s">
        <v>4</v>
      </c>
      <c r="W145" s="495" t="s">
        <v>4</v>
      </c>
      <c r="X145" s="530" t="s">
        <v>4</v>
      </c>
      <c r="Y145" s="363" t="s">
        <v>4</v>
      </c>
      <c r="Z145" s="363" t="s">
        <v>4</v>
      </c>
      <c r="AA145" s="363" t="s">
        <v>4</v>
      </c>
      <c r="AB145" s="363" t="s">
        <v>4</v>
      </c>
      <c r="AC145" s="177" t="s">
        <v>11</v>
      </c>
      <c r="AD145" s="177" t="s">
        <v>11</v>
      </c>
      <c r="AE145" s="363" t="s">
        <v>4</v>
      </c>
      <c r="AF145" s="495" t="s">
        <v>4</v>
      </c>
      <c r="AG145" s="174" t="s">
        <v>4</v>
      </c>
      <c r="AH145" s="173"/>
      <c r="AI145" s="173"/>
      <c r="AJ145" s="10"/>
      <c r="AK145" s="290"/>
      <c r="AL145" s="290"/>
      <c r="AM145" s="290"/>
      <c r="AN145" s="290"/>
      <c r="AO145" s="290"/>
      <c r="AP145" s="290"/>
      <c r="AQ145" s="290"/>
      <c r="AR145" s="290"/>
      <c r="AV145" s="10"/>
      <c r="AW145" s="290"/>
      <c r="AX145" s="290"/>
      <c r="AY145" s="290"/>
      <c r="AZ145" s="290"/>
      <c r="BA145" s="290"/>
      <c r="BB145" s="290"/>
      <c r="BC145" s="290"/>
      <c r="BD145" s="290"/>
    </row>
    <row r="146" spans="1:56">
      <c r="A146" s="1369"/>
      <c r="B146" s="771" t="s">
        <v>397</v>
      </c>
      <c r="C146" s="420" t="s">
        <v>264</v>
      </c>
      <c r="D146" s="370" t="s">
        <v>16</v>
      </c>
      <c r="E146" s="528">
        <v>203</v>
      </c>
      <c r="F146" s="584" t="s">
        <v>4</v>
      </c>
      <c r="G146" s="1328" t="s">
        <v>649</v>
      </c>
      <c r="H146" s="407" t="s">
        <v>4</v>
      </c>
      <c r="I146" s="171" t="s">
        <v>4</v>
      </c>
      <c r="J146" s="1332" t="s">
        <v>4</v>
      </c>
      <c r="K146" s="1328" t="s">
        <v>649</v>
      </c>
      <c r="L146" s="1350" t="s">
        <v>557</v>
      </c>
      <c r="M146" s="180" t="s">
        <v>4</v>
      </c>
      <c r="N146" s="496" t="s">
        <v>4</v>
      </c>
      <c r="O146" s="689" t="s">
        <v>11</v>
      </c>
      <c r="P146" s="177" t="s">
        <v>11</v>
      </c>
      <c r="Q146" s="177" t="s">
        <v>11</v>
      </c>
      <c r="R146" s="177" t="s">
        <v>11</v>
      </c>
      <c r="S146" s="177" t="s">
        <v>11</v>
      </c>
      <c r="T146" s="1322" t="s">
        <v>11</v>
      </c>
      <c r="U146" s="689" t="s">
        <v>11</v>
      </c>
      <c r="V146" s="177" t="s">
        <v>11</v>
      </c>
      <c r="W146" s="594" t="s">
        <v>11</v>
      </c>
      <c r="X146" s="689" t="s">
        <v>11</v>
      </c>
      <c r="Y146" s="177" t="s">
        <v>11</v>
      </c>
      <c r="Z146" s="514" t="s">
        <v>4</v>
      </c>
      <c r="AA146" s="177" t="s">
        <v>11</v>
      </c>
      <c r="AB146" s="177" t="s">
        <v>11</v>
      </c>
      <c r="AC146" s="177" t="s">
        <v>11</v>
      </c>
      <c r="AD146" s="177" t="s">
        <v>11</v>
      </c>
      <c r="AE146" s="177" t="s">
        <v>11</v>
      </c>
      <c r="AF146" s="804" t="s">
        <v>11</v>
      </c>
      <c r="AG146" s="174" t="s">
        <v>4</v>
      </c>
      <c r="AH146" s="174"/>
      <c r="AI146" s="174"/>
      <c r="AK146" s="14" t="str">
        <f>IF(AG146="PASS-ATP",1,"x")</f>
        <v>x</v>
      </c>
      <c r="AL146" s="14"/>
      <c r="AM146" s="14" t="str">
        <f>IF(AG146="Site fail",1,"x")</f>
        <v>x</v>
      </c>
      <c r="AN146" s="14" t="str">
        <f>IF(AG146="F",1,"x")</f>
        <v>x</v>
      </c>
      <c r="AO146" s="14" t="str">
        <f>IF(AG146="X",1,"x")</f>
        <v>x</v>
      </c>
      <c r="AP146" s="14" t="str">
        <f>IF(AG146="TPNC",1,"x")</f>
        <v>x</v>
      </c>
      <c r="AQ146" s="14"/>
      <c r="AR146" s="14">
        <f>IF(AG146="TBD",1,"x")</f>
        <v>1</v>
      </c>
      <c r="AT146" s="200"/>
      <c r="AV146"/>
      <c r="AW146" s="14"/>
      <c r="AX146" s="14"/>
      <c r="AY146" s="14"/>
      <c r="AZ146" s="14"/>
      <c r="BA146" s="14"/>
      <c r="BB146" s="14"/>
      <c r="BC146" s="14"/>
      <c r="BD146" s="14"/>
    </row>
    <row r="147" spans="1:56" s="4" customFormat="1">
      <c r="A147" s="1369"/>
      <c r="B147" s="771" t="s">
        <v>397</v>
      </c>
      <c r="C147" s="421" t="s">
        <v>265</v>
      </c>
      <c r="D147" s="617" t="s">
        <v>16</v>
      </c>
      <c r="E147" s="684">
        <v>123</v>
      </c>
      <c r="F147" s="533" t="s">
        <v>4</v>
      </c>
      <c r="G147" s="171" t="s">
        <v>4</v>
      </c>
      <c r="H147" s="172" t="s">
        <v>28</v>
      </c>
      <c r="I147" s="171" t="s">
        <v>4</v>
      </c>
      <c r="J147" s="171" t="s">
        <v>4</v>
      </c>
      <c r="K147" s="324" t="s">
        <v>28</v>
      </c>
      <c r="L147" s="171" t="s">
        <v>4</v>
      </c>
      <c r="M147" s="180" t="s">
        <v>4</v>
      </c>
      <c r="N147" s="496" t="s">
        <v>4</v>
      </c>
      <c r="O147" s="689" t="s">
        <v>11</v>
      </c>
      <c r="P147" s="177" t="s">
        <v>11</v>
      </c>
      <c r="Q147" s="177" t="s">
        <v>11</v>
      </c>
      <c r="R147" s="177" t="s">
        <v>11</v>
      </c>
      <c r="S147" s="177" t="s">
        <v>11</v>
      </c>
      <c r="T147" s="594" t="s">
        <v>11</v>
      </c>
      <c r="U147" s="689" t="s">
        <v>11</v>
      </c>
      <c r="V147" s="177" t="s">
        <v>11</v>
      </c>
      <c r="W147" s="594" t="s">
        <v>11</v>
      </c>
      <c r="X147" s="689" t="s">
        <v>11</v>
      </c>
      <c r="Y147" s="177" t="s">
        <v>11</v>
      </c>
      <c r="Z147" s="514" t="s">
        <v>4</v>
      </c>
      <c r="AA147" s="177" t="s">
        <v>11</v>
      </c>
      <c r="AB147" s="177" t="s">
        <v>11</v>
      </c>
      <c r="AC147" s="177" t="s">
        <v>11</v>
      </c>
      <c r="AD147" s="177" t="s">
        <v>11</v>
      </c>
      <c r="AE147" s="177" t="s">
        <v>11</v>
      </c>
      <c r="AF147" s="496" t="s">
        <v>4</v>
      </c>
      <c r="AG147" s="174" t="s">
        <v>1</v>
      </c>
      <c r="AH147" s="173"/>
      <c r="AI147" s="173"/>
      <c r="AJ147" s="10"/>
      <c r="AK147" s="290"/>
      <c r="AL147" s="290"/>
      <c r="AM147" s="290"/>
      <c r="AN147" s="290"/>
      <c r="AO147" s="290"/>
      <c r="AP147" s="290"/>
      <c r="AQ147" s="290"/>
      <c r="AR147" s="290"/>
      <c r="AV147" s="10"/>
      <c r="AW147" s="290"/>
      <c r="AX147" s="290"/>
      <c r="AY147" s="290"/>
      <c r="AZ147" s="290"/>
      <c r="BA147" s="290"/>
      <c r="BB147" s="290"/>
      <c r="BC147" s="290"/>
      <c r="BD147" s="290"/>
    </row>
    <row r="148" spans="1:56" ht="15.75" thickBot="1">
      <c r="A148" s="1370"/>
      <c r="B148" s="772" t="s">
        <v>397</v>
      </c>
      <c r="C148" s="421" t="s">
        <v>268</v>
      </c>
      <c r="D148" s="618" t="s">
        <v>8</v>
      </c>
      <c r="E148" s="774">
        <v>120</v>
      </c>
      <c r="F148" s="610" t="s">
        <v>28</v>
      </c>
      <c r="G148" s="327" t="s">
        <v>4</v>
      </c>
      <c r="H148" s="327" t="s">
        <v>4</v>
      </c>
      <c r="I148" s="328" t="s">
        <v>28</v>
      </c>
      <c r="J148" s="344" t="s">
        <v>28</v>
      </c>
      <c r="K148" s="327" t="s">
        <v>4</v>
      </c>
      <c r="L148" s="327" t="s">
        <v>4</v>
      </c>
      <c r="M148" s="171" t="s">
        <v>4</v>
      </c>
      <c r="N148" s="497" t="s">
        <v>4</v>
      </c>
      <c r="O148" s="554" t="s">
        <v>4</v>
      </c>
      <c r="P148" s="405" t="s">
        <v>4</v>
      </c>
      <c r="Q148" s="405" t="s">
        <v>4</v>
      </c>
      <c r="R148" s="405" t="s">
        <v>4</v>
      </c>
      <c r="S148" s="405" t="s">
        <v>4</v>
      </c>
      <c r="T148" s="579" t="s">
        <v>4</v>
      </c>
      <c r="U148" s="554" t="s">
        <v>4</v>
      </c>
      <c r="V148" s="405" t="s">
        <v>4</v>
      </c>
      <c r="W148" s="579" t="s">
        <v>4</v>
      </c>
      <c r="X148" s="554" t="s">
        <v>4</v>
      </c>
      <c r="Y148" s="405" t="s">
        <v>4</v>
      </c>
      <c r="Z148" s="405" t="s">
        <v>4</v>
      </c>
      <c r="AA148" s="405" t="s">
        <v>4</v>
      </c>
      <c r="AB148" s="405" t="s">
        <v>4</v>
      </c>
      <c r="AC148" s="405" t="s">
        <v>4</v>
      </c>
      <c r="AD148" s="405" t="s">
        <v>4</v>
      </c>
      <c r="AE148" s="405" t="s">
        <v>4</v>
      </c>
      <c r="AF148" s="579" t="s">
        <v>4</v>
      </c>
      <c r="AG148" s="174" t="s">
        <v>4</v>
      </c>
      <c r="AH148" s="174"/>
      <c r="AI148" s="174"/>
      <c r="AK148" s="14" t="str">
        <f t="shared" ref="AK148:AK155" si="106">IF(AG148="PASS-ATP",1,"x")</f>
        <v>x</v>
      </c>
      <c r="AL148" s="14"/>
      <c r="AM148" s="14" t="str">
        <f t="shared" ref="AM148:AM155" si="107">IF(AG148="Site fail",1,"x")</f>
        <v>x</v>
      </c>
      <c r="AN148" s="14" t="str">
        <f t="shared" ref="AN148:AN155" si="108">IF(AG148="F",1,"x")</f>
        <v>x</v>
      </c>
      <c r="AO148" s="14" t="str">
        <f t="shared" ref="AO148:AO155" si="109">IF(AG148="X",1,"x")</f>
        <v>x</v>
      </c>
      <c r="AP148" s="14" t="str">
        <f t="shared" ref="AP148:AP155" si="110">IF(AG148="TPNC",1,"x")</f>
        <v>x</v>
      </c>
      <c r="AQ148" s="14"/>
      <c r="AR148" s="14">
        <f t="shared" ref="AR148:AR155" si="111">IF(AG148="TBD",1,"x")</f>
        <v>1</v>
      </c>
      <c r="AT148" s="200"/>
      <c r="AV148"/>
      <c r="AW148" s="14"/>
      <c r="AX148" s="14"/>
      <c r="AY148" s="14"/>
      <c r="AZ148" s="14"/>
      <c r="BA148" s="14"/>
      <c r="BB148" s="14"/>
      <c r="BC148" s="14"/>
      <c r="BD148" s="14"/>
    </row>
    <row r="149" spans="1:56" ht="15.75" thickBot="1">
      <c r="A149" s="1365">
        <v>462</v>
      </c>
      <c r="B149" s="1339">
        <v>462</v>
      </c>
      <c r="C149" s="491" t="s">
        <v>260</v>
      </c>
      <c r="D149" s="759" t="s">
        <v>16</v>
      </c>
      <c r="E149" s="766">
        <v>127</v>
      </c>
      <c r="F149" s="606" t="s">
        <v>28</v>
      </c>
      <c r="G149" s="560" t="s">
        <v>10</v>
      </c>
      <c r="H149" s="738" t="s">
        <v>4</v>
      </c>
      <c r="I149" s="531" t="s">
        <v>28</v>
      </c>
      <c r="J149" s="531" t="s">
        <v>28</v>
      </c>
      <c r="K149" s="531" t="s">
        <v>28</v>
      </c>
      <c r="L149" s="531" t="s">
        <v>28</v>
      </c>
      <c r="M149" s="180" t="s">
        <v>4</v>
      </c>
      <c r="N149" s="741" t="s">
        <v>4</v>
      </c>
      <c r="O149" s="909" t="s">
        <v>11</v>
      </c>
      <c r="P149" s="910" t="s">
        <v>11</v>
      </c>
      <c r="Q149" s="910" t="s">
        <v>11</v>
      </c>
      <c r="R149" s="910" t="s">
        <v>11</v>
      </c>
      <c r="S149" s="910" t="s">
        <v>11</v>
      </c>
      <c r="T149" s="911" t="s">
        <v>11</v>
      </c>
      <c r="U149" s="909" t="s">
        <v>11</v>
      </c>
      <c r="V149" s="910" t="s">
        <v>11</v>
      </c>
      <c r="W149" s="911" t="s">
        <v>11</v>
      </c>
      <c r="X149" s="543" t="s">
        <v>11</v>
      </c>
      <c r="Y149" s="544" t="s">
        <v>11</v>
      </c>
      <c r="Z149" s="363" t="s">
        <v>4</v>
      </c>
      <c r="AA149" s="544" t="s">
        <v>11</v>
      </c>
      <c r="AB149" s="544" t="s">
        <v>11</v>
      </c>
      <c r="AC149" s="544" t="s">
        <v>11</v>
      </c>
      <c r="AD149" s="544" t="s">
        <v>11</v>
      </c>
      <c r="AE149" s="544" t="s">
        <v>11</v>
      </c>
      <c r="AF149" s="495" t="s">
        <v>4</v>
      </c>
      <c r="AG149" s="174" t="s">
        <v>1</v>
      </c>
      <c r="AH149" s="174"/>
      <c r="AI149" s="174"/>
      <c r="AK149" s="14">
        <f t="shared" si="106"/>
        <v>1</v>
      </c>
      <c r="AL149" s="14" t="str">
        <f t="shared" ref="AL149:AL155" si="112">IF(AJ149="√",1,"x")</f>
        <v>x</v>
      </c>
      <c r="AM149" s="14" t="str">
        <f t="shared" si="107"/>
        <v>x</v>
      </c>
      <c r="AN149" s="14" t="str">
        <f t="shared" si="108"/>
        <v>x</v>
      </c>
      <c r="AO149" s="14" t="str">
        <f t="shared" si="109"/>
        <v>x</v>
      </c>
      <c r="AP149" s="14" t="str">
        <f t="shared" si="110"/>
        <v>x</v>
      </c>
      <c r="AQ149" s="14" t="str">
        <f t="shared" ref="AQ149:AQ155" si="113">IF(AJ149="LY",1,"x")</f>
        <v>x</v>
      </c>
      <c r="AR149" s="14" t="str">
        <f t="shared" si="111"/>
        <v>x</v>
      </c>
      <c r="AT149" s="200"/>
      <c r="AU149" s="3" t="s">
        <v>4</v>
      </c>
      <c r="AV149"/>
      <c r="AW149" s="14" t="str">
        <f t="shared" ref="AW149:AW155" si="114">IF(AU149="PASS-ATP",1,"x")</f>
        <v>x</v>
      </c>
      <c r="AX149" s="14" t="str">
        <f t="shared" ref="AX149:AX155" si="115">IF(AV149="√",1,"x")</f>
        <v>x</v>
      </c>
      <c r="AY149" s="14" t="str">
        <f t="shared" ref="AY149:AY155" si="116">IF(AU149="Site fail",1,"x")</f>
        <v>x</v>
      </c>
      <c r="AZ149" s="14" t="str">
        <f t="shared" ref="AZ149:AZ155" si="117">IF(AU149="F",1,"x")</f>
        <v>x</v>
      </c>
      <c r="BA149" s="14" t="str">
        <f t="shared" ref="BA149:BA155" si="118">IF(AU149="X",1,"x")</f>
        <v>x</v>
      </c>
      <c r="BB149" s="14" t="str">
        <f t="shared" ref="BB149:BB155" si="119">IF(AU149="TPNC",1,"x")</f>
        <v>x</v>
      </c>
      <c r="BC149" s="14" t="str">
        <f t="shared" ref="BC149:BC155" si="120">IF(AV149="LY",1,"x")</f>
        <v>x</v>
      </c>
      <c r="BD149" s="14">
        <f t="shared" ref="BD149:BD155" si="121">IF(AU149="TBD",1,"x")</f>
        <v>1</v>
      </c>
    </row>
    <row r="150" spans="1:56" ht="15.75" thickBot="1">
      <c r="A150" s="1366"/>
      <c r="B150" s="493">
        <v>462</v>
      </c>
      <c r="C150" s="365" t="s">
        <v>273</v>
      </c>
      <c r="D150" s="761" t="s">
        <v>16</v>
      </c>
      <c r="E150" s="917">
        <v>203</v>
      </c>
      <c r="F150" s="583" t="s">
        <v>28</v>
      </c>
      <c r="G150" s="1333" t="s">
        <v>4</v>
      </c>
      <c r="H150" s="1334" t="s">
        <v>1160</v>
      </c>
      <c r="I150" s="180" t="s">
        <v>4</v>
      </c>
      <c r="J150" s="180" t="s">
        <v>4</v>
      </c>
      <c r="K150" s="180" t="s">
        <v>4</v>
      </c>
      <c r="L150" s="180" t="s">
        <v>4</v>
      </c>
      <c r="M150" s="180" t="s">
        <v>4</v>
      </c>
      <c r="N150" s="746" t="s">
        <v>4</v>
      </c>
      <c r="O150" s="912" t="s">
        <v>11</v>
      </c>
      <c r="P150" s="871" t="s">
        <v>11</v>
      </c>
      <c r="Q150" s="871" t="s">
        <v>11</v>
      </c>
      <c r="R150" s="871" t="s">
        <v>11</v>
      </c>
      <c r="S150" s="871" t="s">
        <v>11</v>
      </c>
      <c r="T150" s="913" t="s">
        <v>11</v>
      </c>
      <c r="U150" s="912" t="s">
        <v>11</v>
      </c>
      <c r="V150" s="871" t="s">
        <v>11</v>
      </c>
      <c r="W150" s="913" t="s">
        <v>11</v>
      </c>
      <c r="X150" s="569" t="s">
        <v>11</v>
      </c>
      <c r="Y150" s="177" t="s">
        <v>11</v>
      </c>
      <c r="Z150" s="171" t="s">
        <v>4</v>
      </c>
      <c r="AA150" s="177" t="s">
        <v>11</v>
      </c>
      <c r="AB150" s="177" t="s">
        <v>11</v>
      </c>
      <c r="AC150" s="177" t="s">
        <v>11</v>
      </c>
      <c r="AD150" s="177" t="s">
        <v>11</v>
      </c>
      <c r="AE150" s="177" t="s">
        <v>11</v>
      </c>
      <c r="AF150" s="496" t="s">
        <v>4</v>
      </c>
      <c r="AG150" s="174" t="s">
        <v>1</v>
      </c>
      <c r="AH150" s="174"/>
      <c r="AI150" s="174"/>
      <c r="AK150" s="14">
        <f t="shared" si="106"/>
        <v>1</v>
      </c>
      <c r="AL150" s="14" t="str">
        <f t="shared" si="112"/>
        <v>x</v>
      </c>
      <c r="AM150" s="14" t="str">
        <f t="shared" si="107"/>
        <v>x</v>
      </c>
      <c r="AN150" s="14" t="str">
        <f t="shared" si="108"/>
        <v>x</v>
      </c>
      <c r="AO150" s="14" t="str">
        <f t="shared" si="109"/>
        <v>x</v>
      </c>
      <c r="AP150" s="14" t="str">
        <f t="shared" si="110"/>
        <v>x</v>
      </c>
      <c r="AQ150" s="14" t="str">
        <f t="shared" si="113"/>
        <v>x</v>
      </c>
      <c r="AR150" s="14" t="str">
        <f t="shared" si="111"/>
        <v>x</v>
      </c>
      <c r="AT150" s="200"/>
      <c r="AU150" s="3" t="s">
        <v>4</v>
      </c>
      <c r="AV150"/>
      <c r="AW150" s="14" t="str">
        <f t="shared" si="114"/>
        <v>x</v>
      </c>
      <c r="AX150" s="14" t="str">
        <f t="shared" si="115"/>
        <v>x</v>
      </c>
      <c r="AY150" s="14" t="str">
        <f t="shared" si="116"/>
        <v>x</v>
      </c>
      <c r="AZ150" s="14" t="str">
        <f t="shared" si="117"/>
        <v>x</v>
      </c>
      <c r="BA150" s="14" t="str">
        <f t="shared" si="118"/>
        <v>x</v>
      </c>
      <c r="BB150" s="14" t="str">
        <f t="shared" si="119"/>
        <v>x</v>
      </c>
      <c r="BC150" s="14" t="str">
        <f t="shared" si="120"/>
        <v>x</v>
      </c>
      <c r="BD150" s="14">
        <f t="shared" si="121"/>
        <v>1</v>
      </c>
    </row>
    <row r="151" spans="1:56" ht="15.75" thickBot="1">
      <c r="A151" s="1367"/>
      <c r="B151" s="493">
        <v>462</v>
      </c>
      <c r="C151" s="486" t="s">
        <v>264</v>
      </c>
      <c r="D151" s="760" t="s">
        <v>16</v>
      </c>
      <c r="E151" s="767">
        <v>127</v>
      </c>
      <c r="F151" s="921" t="s">
        <v>4</v>
      </c>
      <c r="G151" s="922" t="s">
        <v>649</v>
      </c>
      <c r="H151" s="923" t="s">
        <v>4</v>
      </c>
      <c r="I151" s="923" t="s">
        <v>4</v>
      </c>
      <c r="J151" s="922" t="s">
        <v>649</v>
      </c>
      <c r="K151" s="923" t="s">
        <v>4</v>
      </c>
      <c r="L151" s="922" t="s">
        <v>649</v>
      </c>
      <c r="M151" s="180" t="s">
        <v>4</v>
      </c>
      <c r="N151" s="922" t="s">
        <v>557</v>
      </c>
      <c r="O151" s="926" t="s">
        <v>11</v>
      </c>
      <c r="P151" s="927" t="s">
        <v>11</v>
      </c>
      <c r="Q151" s="927" t="s">
        <v>11</v>
      </c>
      <c r="R151" s="927" t="s">
        <v>11</v>
      </c>
      <c r="S151" s="927" t="s">
        <v>11</v>
      </c>
      <c r="T151" s="928" t="s">
        <v>11</v>
      </c>
      <c r="U151" s="926" t="s">
        <v>11</v>
      </c>
      <c r="V151" s="927" t="s">
        <v>11</v>
      </c>
      <c r="W151" s="928" t="s">
        <v>11</v>
      </c>
      <c r="X151" s="587" t="s">
        <v>11</v>
      </c>
      <c r="Y151" s="331" t="s">
        <v>11</v>
      </c>
      <c r="Z151" s="405" t="s">
        <v>4</v>
      </c>
      <c r="AA151" s="331" t="s">
        <v>11</v>
      </c>
      <c r="AB151" s="331" t="s">
        <v>11</v>
      </c>
      <c r="AC151" s="331" t="s">
        <v>11</v>
      </c>
      <c r="AD151" s="331" t="s">
        <v>11</v>
      </c>
      <c r="AE151" s="331" t="s">
        <v>11</v>
      </c>
      <c r="AF151" s="922" t="s">
        <v>649</v>
      </c>
      <c r="AG151" s="174" t="s">
        <v>1</v>
      </c>
      <c r="AH151" s="174"/>
      <c r="AI151" s="174"/>
      <c r="AK151" s="14">
        <f t="shared" si="106"/>
        <v>1</v>
      </c>
      <c r="AL151" s="14" t="str">
        <f t="shared" si="112"/>
        <v>x</v>
      </c>
      <c r="AM151" s="14" t="str">
        <f t="shared" si="107"/>
        <v>x</v>
      </c>
      <c r="AN151" s="14" t="str">
        <f t="shared" si="108"/>
        <v>x</v>
      </c>
      <c r="AO151" s="14" t="str">
        <f t="shared" si="109"/>
        <v>x</v>
      </c>
      <c r="AP151" s="14" t="str">
        <f t="shared" si="110"/>
        <v>x</v>
      </c>
      <c r="AQ151" s="14" t="str">
        <f t="shared" si="113"/>
        <v>x</v>
      </c>
      <c r="AR151" s="14" t="str">
        <f t="shared" si="111"/>
        <v>x</v>
      </c>
      <c r="AT151" s="200"/>
      <c r="AU151" s="3" t="s">
        <v>4</v>
      </c>
      <c r="AV151"/>
      <c r="AW151" s="14" t="str">
        <f t="shared" si="114"/>
        <v>x</v>
      </c>
      <c r="AX151" s="14" t="str">
        <f t="shared" si="115"/>
        <v>x</v>
      </c>
      <c r="AY151" s="14" t="str">
        <f t="shared" si="116"/>
        <v>x</v>
      </c>
      <c r="AZ151" s="14" t="str">
        <f t="shared" si="117"/>
        <v>x</v>
      </c>
      <c r="BA151" s="14" t="str">
        <f t="shared" si="118"/>
        <v>x</v>
      </c>
      <c r="BB151" s="14" t="str">
        <f t="shared" si="119"/>
        <v>x</v>
      </c>
      <c r="BC151" s="14" t="str">
        <f t="shared" si="120"/>
        <v>x</v>
      </c>
      <c r="BD151" s="14">
        <f t="shared" si="121"/>
        <v>1</v>
      </c>
    </row>
    <row r="152" spans="1:56" ht="15.75" thickBot="1">
      <c r="A152" s="1365" t="s">
        <v>78</v>
      </c>
      <c r="B152" s="521" t="s">
        <v>78</v>
      </c>
      <c r="C152" s="550" t="s">
        <v>264</v>
      </c>
      <c r="D152" s="759" t="s">
        <v>686</v>
      </c>
      <c r="E152" s="918">
        <v>127</v>
      </c>
      <c r="F152" s="740" t="s">
        <v>4</v>
      </c>
      <c r="G152" s="531" t="s">
        <v>28</v>
      </c>
      <c r="H152" s="738" t="s">
        <v>4</v>
      </c>
      <c r="I152" s="738" t="s">
        <v>4</v>
      </c>
      <c r="J152" s="738" t="s">
        <v>4</v>
      </c>
      <c r="K152" s="738" t="s">
        <v>4</v>
      </c>
      <c r="L152" s="531" t="s">
        <v>28</v>
      </c>
      <c r="M152" s="180" t="s">
        <v>4</v>
      </c>
      <c r="N152" s="532" t="s">
        <v>28</v>
      </c>
      <c r="O152" s="740" t="s">
        <v>4</v>
      </c>
      <c r="P152" s="738" t="s">
        <v>4</v>
      </c>
      <c r="Q152" s="738" t="s">
        <v>4</v>
      </c>
      <c r="R152" s="738" t="s">
        <v>4</v>
      </c>
      <c r="S152" s="738" t="s">
        <v>4</v>
      </c>
      <c r="T152" s="741" t="s">
        <v>4</v>
      </c>
      <c r="U152" s="909" t="s">
        <v>11</v>
      </c>
      <c r="V152" s="910" t="s">
        <v>11</v>
      </c>
      <c r="W152" s="911" t="s">
        <v>11</v>
      </c>
      <c r="X152" s="740" t="s">
        <v>4</v>
      </c>
      <c r="Y152" s="531" t="s">
        <v>28</v>
      </c>
      <c r="Z152" s="929" t="s">
        <v>569</v>
      </c>
      <c r="AA152" s="531" t="s">
        <v>28</v>
      </c>
      <c r="AB152" s="1223" t="s">
        <v>28</v>
      </c>
      <c r="AC152" s="738" t="s">
        <v>4</v>
      </c>
      <c r="AD152" s="738" t="s">
        <v>4</v>
      </c>
      <c r="AE152" s="738" t="s">
        <v>4</v>
      </c>
      <c r="AF152" s="561" t="s">
        <v>28</v>
      </c>
      <c r="AG152" s="174" t="s">
        <v>1</v>
      </c>
      <c r="AH152" s="174"/>
      <c r="AI152" s="174"/>
      <c r="AK152" s="14">
        <f t="shared" si="106"/>
        <v>1</v>
      </c>
      <c r="AL152" s="14" t="str">
        <f t="shared" si="112"/>
        <v>x</v>
      </c>
      <c r="AM152" s="14" t="str">
        <f t="shared" si="107"/>
        <v>x</v>
      </c>
      <c r="AN152" s="14" t="str">
        <f t="shared" si="108"/>
        <v>x</v>
      </c>
      <c r="AO152" s="14" t="str">
        <f t="shared" si="109"/>
        <v>x</v>
      </c>
      <c r="AP152" s="14" t="str">
        <f t="shared" si="110"/>
        <v>x</v>
      </c>
      <c r="AQ152" s="14" t="str">
        <f t="shared" si="113"/>
        <v>x</v>
      </c>
      <c r="AR152" s="14" t="str">
        <f t="shared" si="111"/>
        <v>x</v>
      </c>
      <c r="AT152" s="200"/>
      <c r="AU152" s="3" t="s">
        <v>4</v>
      </c>
      <c r="AV152"/>
      <c r="AW152" s="14" t="str">
        <f t="shared" si="114"/>
        <v>x</v>
      </c>
      <c r="AX152" s="14" t="str">
        <f t="shared" si="115"/>
        <v>x</v>
      </c>
      <c r="AY152" s="14" t="str">
        <f t="shared" si="116"/>
        <v>x</v>
      </c>
      <c r="AZ152" s="14" t="str">
        <f t="shared" si="117"/>
        <v>x</v>
      </c>
      <c r="BA152" s="14" t="str">
        <f t="shared" si="118"/>
        <v>x</v>
      </c>
      <c r="BB152" s="14" t="str">
        <f t="shared" si="119"/>
        <v>x</v>
      </c>
      <c r="BC152" s="14" t="str">
        <f t="shared" si="120"/>
        <v>x</v>
      </c>
      <c r="BD152" s="14">
        <f t="shared" si="121"/>
        <v>1</v>
      </c>
    </row>
    <row r="153" spans="1:56">
      <c r="A153" s="1366"/>
      <c r="B153" s="522" t="s">
        <v>78</v>
      </c>
      <c r="C153" s="421" t="s">
        <v>265</v>
      </c>
      <c r="D153" s="761" t="s">
        <v>8</v>
      </c>
      <c r="E153" s="919">
        <v>119</v>
      </c>
      <c r="F153" s="680" t="s">
        <v>4</v>
      </c>
      <c r="G153" s="180" t="s">
        <v>4</v>
      </c>
      <c r="H153" s="925" t="s">
        <v>28</v>
      </c>
      <c r="I153" s="180" t="s">
        <v>4</v>
      </c>
      <c r="J153" s="180" t="s">
        <v>4</v>
      </c>
      <c r="K153" s="180" t="s">
        <v>4</v>
      </c>
      <c r="L153" s="172" t="s">
        <v>28</v>
      </c>
      <c r="M153" s="180" t="s">
        <v>4</v>
      </c>
      <c r="N153" s="746" t="s">
        <v>4</v>
      </c>
      <c r="O153" s="680" t="s">
        <v>4</v>
      </c>
      <c r="P153" s="430" t="s">
        <v>28</v>
      </c>
      <c r="Q153" s="180" t="s">
        <v>4</v>
      </c>
      <c r="R153" s="180" t="s">
        <v>4</v>
      </c>
      <c r="S153" s="180" t="s">
        <v>4</v>
      </c>
      <c r="T153" s="746" t="s">
        <v>4</v>
      </c>
      <c r="U153" s="583" t="s">
        <v>28</v>
      </c>
      <c r="V153" s="180" t="s">
        <v>4</v>
      </c>
      <c r="W153" s="746" t="s">
        <v>4</v>
      </c>
      <c r="X153" s="921" t="s">
        <v>4</v>
      </c>
      <c r="Y153" s="180" t="s">
        <v>4</v>
      </c>
      <c r="Z153" s="180" t="s">
        <v>4</v>
      </c>
      <c r="AA153" s="180" t="s">
        <v>4</v>
      </c>
      <c r="AB153" s="180" t="s">
        <v>4</v>
      </c>
      <c r="AC153" s="180" t="s">
        <v>4</v>
      </c>
      <c r="AD153" s="180" t="s">
        <v>4</v>
      </c>
      <c r="AE153" s="180" t="s">
        <v>4</v>
      </c>
      <c r="AF153" s="746" t="s">
        <v>4</v>
      </c>
      <c r="AG153" s="174" t="s">
        <v>1</v>
      </c>
      <c r="AH153" s="174"/>
      <c r="AI153" s="174"/>
      <c r="AK153" s="14">
        <f t="shared" si="106"/>
        <v>1</v>
      </c>
      <c r="AL153" s="14" t="str">
        <f t="shared" si="112"/>
        <v>x</v>
      </c>
      <c r="AM153" s="14" t="str">
        <f t="shared" si="107"/>
        <v>x</v>
      </c>
      <c r="AN153" s="14" t="str">
        <f t="shared" si="108"/>
        <v>x</v>
      </c>
      <c r="AO153" s="14" t="str">
        <f t="shared" si="109"/>
        <v>x</v>
      </c>
      <c r="AP153" s="14" t="str">
        <f t="shared" si="110"/>
        <v>x</v>
      </c>
      <c r="AQ153" s="14" t="str">
        <f t="shared" si="113"/>
        <v>x</v>
      </c>
      <c r="AR153" s="14" t="str">
        <f t="shared" si="111"/>
        <v>x</v>
      </c>
      <c r="AT153" s="200"/>
      <c r="AU153" s="3" t="s">
        <v>4</v>
      </c>
      <c r="AV153"/>
      <c r="AW153" s="14" t="str">
        <f t="shared" si="114"/>
        <v>x</v>
      </c>
      <c r="AX153" s="14" t="str">
        <f t="shared" si="115"/>
        <v>x</v>
      </c>
      <c r="AY153" s="14" t="str">
        <f t="shared" si="116"/>
        <v>x</v>
      </c>
      <c r="AZ153" s="14" t="str">
        <f t="shared" si="117"/>
        <v>x</v>
      </c>
      <c r="BA153" s="14" t="str">
        <f t="shared" si="118"/>
        <v>x</v>
      </c>
      <c r="BB153" s="14" t="str">
        <f t="shared" si="119"/>
        <v>x</v>
      </c>
      <c r="BC153" s="14" t="str">
        <f t="shared" si="120"/>
        <v>x</v>
      </c>
      <c r="BD153" s="14">
        <f t="shared" si="121"/>
        <v>1</v>
      </c>
    </row>
    <row r="154" spans="1:56">
      <c r="A154" s="1366"/>
      <c r="B154" s="522" t="s">
        <v>78</v>
      </c>
      <c r="C154" s="420" t="s">
        <v>17</v>
      </c>
      <c r="D154" s="761" t="s">
        <v>8</v>
      </c>
      <c r="E154" s="919">
        <v>119</v>
      </c>
      <c r="F154" s="680" t="s">
        <v>4</v>
      </c>
      <c r="G154" s="180" t="s">
        <v>4</v>
      </c>
      <c r="H154" s="180" t="s">
        <v>4</v>
      </c>
      <c r="I154" s="180" t="s">
        <v>4</v>
      </c>
      <c r="J154" s="180" t="s">
        <v>4</v>
      </c>
      <c r="K154" s="180" t="s">
        <v>4</v>
      </c>
      <c r="L154" s="180" t="s">
        <v>4</v>
      </c>
      <c r="M154" s="180" t="s">
        <v>4</v>
      </c>
      <c r="N154" s="746" t="s">
        <v>4</v>
      </c>
      <c r="O154" s="680" t="s">
        <v>4</v>
      </c>
      <c r="P154" s="180" t="s">
        <v>4</v>
      </c>
      <c r="Q154" s="180" t="s">
        <v>4</v>
      </c>
      <c r="R154" s="180" t="s">
        <v>4</v>
      </c>
      <c r="S154" s="180" t="s">
        <v>4</v>
      </c>
      <c r="T154" s="746" t="s">
        <v>4</v>
      </c>
      <c r="U154" s="583" t="s">
        <v>28</v>
      </c>
      <c r="V154" s="180" t="s">
        <v>4</v>
      </c>
      <c r="W154" s="561" t="s">
        <v>28</v>
      </c>
      <c r="X154" s="583" t="s">
        <v>28</v>
      </c>
      <c r="Y154" s="1325" t="s">
        <v>4</v>
      </c>
      <c r="Z154" s="180" t="s">
        <v>4</v>
      </c>
      <c r="AA154" s="180" t="s">
        <v>4</v>
      </c>
      <c r="AB154" s="180" t="s">
        <v>4</v>
      </c>
      <c r="AC154" s="561" t="s">
        <v>28</v>
      </c>
      <c r="AD154" s="180" t="s">
        <v>4</v>
      </c>
      <c r="AE154" s="180" t="s">
        <v>4</v>
      </c>
      <c r="AF154" s="746" t="s">
        <v>4</v>
      </c>
      <c r="AG154" s="174" t="s">
        <v>1</v>
      </c>
      <c r="AH154" s="174"/>
      <c r="AI154" s="174"/>
      <c r="AK154" s="14">
        <f t="shared" si="106"/>
        <v>1</v>
      </c>
      <c r="AL154" s="14" t="str">
        <f t="shared" si="112"/>
        <v>x</v>
      </c>
      <c r="AM154" s="14" t="str">
        <f t="shared" si="107"/>
        <v>x</v>
      </c>
      <c r="AN154" s="14" t="str">
        <f t="shared" si="108"/>
        <v>x</v>
      </c>
      <c r="AO154" s="14" t="str">
        <f t="shared" si="109"/>
        <v>x</v>
      </c>
      <c r="AP154" s="14" t="str">
        <f t="shared" si="110"/>
        <v>x</v>
      </c>
      <c r="AQ154" s="14" t="str">
        <f t="shared" si="113"/>
        <v>x</v>
      </c>
      <c r="AR154" s="14" t="str">
        <f t="shared" si="111"/>
        <v>x</v>
      </c>
      <c r="AT154" s="200"/>
      <c r="AU154" s="3" t="s">
        <v>4</v>
      </c>
      <c r="AV154"/>
      <c r="AW154" s="14" t="str">
        <f t="shared" si="114"/>
        <v>x</v>
      </c>
      <c r="AX154" s="14" t="str">
        <f t="shared" si="115"/>
        <v>x</v>
      </c>
      <c r="AY154" s="14" t="str">
        <f t="shared" si="116"/>
        <v>x</v>
      </c>
      <c r="AZ154" s="14" t="str">
        <f t="shared" si="117"/>
        <v>x</v>
      </c>
      <c r="BA154" s="14" t="str">
        <f t="shared" si="118"/>
        <v>x</v>
      </c>
      <c r="BB154" s="14" t="str">
        <f t="shared" si="119"/>
        <v>x</v>
      </c>
      <c r="BC154" s="14" t="str">
        <f t="shared" si="120"/>
        <v>x</v>
      </c>
      <c r="BD154" s="14">
        <f t="shared" si="121"/>
        <v>1</v>
      </c>
    </row>
    <row r="155" spans="1:56" s="4" customFormat="1" ht="15.75" thickBot="1">
      <c r="A155" s="1367"/>
      <c r="B155" s="1342" t="s">
        <v>78</v>
      </c>
      <c r="C155" s="480" t="s">
        <v>260</v>
      </c>
      <c r="D155" s="760" t="s">
        <v>686</v>
      </c>
      <c r="E155" s="920">
        <v>127</v>
      </c>
      <c r="F155" s="936" t="s">
        <v>28</v>
      </c>
      <c r="G155" s="923" t="s">
        <v>4</v>
      </c>
      <c r="H155" s="925" t="s">
        <v>28</v>
      </c>
      <c r="I155" s="923" t="s">
        <v>4</v>
      </c>
      <c r="J155" s="923" t="s">
        <v>4</v>
      </c>
      <c r="K155" s="172" t="s">
        <v>28</v>
      </c>
      <c r="L155" s="923" t="s">
        <v>4</v>
      </c>
      <c r="M155" s="171" t="s">
        <v>4</v>
      </c>
      <c r="N155" s="924" t="s">
        <v>4</v>
      </c>
      <c r="O155" s="921" t="s">
        <v>4</v>
      </c>
      <c r="P155" s="923" t="s">
        <v>4</v>
      </c>
      <c r="Q155" s="923" t="s">
        <v>4</v>
      </c>
      <c r="R155" s="923" t="s">
        <v>4</v>
      </c>
      <c r="S155" s="923" t="s">
        <v>4</v>
      </c>
      <c r="T155" s="257" t="s">
        <v>28</v>
      </c>
      <c r="U155" s="926" t="s">
        <v>11</v>
      </c>
      <c r="V155" s="927" t="s">
        <v>11</v>
      </c>
      <c r="W155" s="928" t="s">
        <v>11</v>
      </c>
      <c r="X155" s="1326" t="s">
        <v>4</v>
      </c>
      <c r="Y155" s="923" t="s">
        <v>4</v>
      </c>
      <c r="Z155" s="923" t="s">
        <v>4</v>
      </c>
      <c r="AA155" s="923" t="s">
        <v>4</v>
      </c>
      <c r="AB155" s="923" t="s">
        <v>4</v>
      </c>
      <c r="AC155" s="409" t="s">
        <v>649</v>
      </c>
      <c r="AD155" s="409" t="s">
        <v>649</v>
      </c>
      <c r="AE155" s="923" t="s">
        <v>4</v>
      </c>
      <c r="AF155" s="924" t="s">
        <v>4</v>
      </c>
      <c r="AG155" s="174" t="s">
        <v>1</v>
      </c>
      <c r="AH155" s="174"/>
      <c r="AI155" s="174"/>
      <c r="AJ155"/>
      <c r="AK155" s="14">
        <f t="shared" si="106"/>
        <v>1</v>
      </c>
      <c r="AL155" s="14" t="str">
        <f t="shared" si="112"/>
        <v>x</v>
      </c>
      <c r="AM155" s="14" t="str">
        <f t="shared" si="107"/>
        <v>x</v>
      </c>
      <c r="AN155" s="14" t="str">
        <f t="shared" si="108"/>
        <v>x</v>
      </c>
      <c r="AO155" s="14" t="str">
        <f t="shared" si="109"/>
        <v>x</v>
      </c>
      <c r="AP155" s="14" t="str">
        <f t="shared" si="110"/>
        <v>x</v>
      </c>
      <c r="AQ155" s="14" t="str">
        <f t="shared" si="113"/>
        <v>x</v>
      </c>
      <c r="AR155" s="14" t="str">
        <f t="shared" si="111"/>
        <v>x</v>
      </c>
      <c r="AT155" s="200"/>
      <c r="AU155" s="3" t="s">
        <v>4</v>
      </c>
      <c r="AV155"/>
      <c r="AW155" s="14" t="str">
        <f t="shared" si="114"/>
        <v>x</v>
      </c>
      <c r="AX155" s="14" t="str">
        <f t="shared" si="115"/>
        <v>x</v>
      </c>
      <c r="AY155" s="14" t="str">
        <f t="shared" si="116"/>
        <v>x</v>
      </c>
      <c r="AZ155" s="14" t="str">
        <f t="shared" si="117"/>
        <v>x</v>
      </c>
      <c r="BA155" s="14" t="str">
        <f t="shared" si="118"/>
        <v>x</v>
      </c>
      <c r="BB155" s="14" t="str">
        <f t="shared" si="119"/>
        <v>x</v>
      </c>
      <c r="BC155" s="14" t="str">
        <f t="shared" si="120"/>
        <v>x</v>
      </c>
      <c r="BD155" s="14">
        <f t="shared" si="121"/>
        <v>1</v>
      </c>
    </row>
    <row r="156" spans="1:56" s="12" customFormat="1">
      <c r="A156" s="1365">
        <v>470</v>
      </c>
      <c r="B156" s="938">
        <v>470</v>
      </c>
      <c r="C156" s="168" t="s">
        <v>687</v>
      </c>
      <c r="D156" s="941" t="s">
        <v>8</v>
      </c>
      <c r="E156" s="766">
        <v>123</v>
      </c>
      <c r="F156" s="740" t="s">
        <v>4</v>
      </c>
      <c r="G156" s="738" t="s">
        <v>4</v>
      </c>
      <c r="H156" s="1352" t="s">
        <v>28</v>
      </c>
      <c r="I156" s="738" t="s">
        <v>4</v>
      </c>
      <c r="J156" s="738" t="s">
        <v>4</v>
      </c>
      <c r="K156" s="738" t="s">
        <v>4</v>
      </c>
      <c r="L156" s="738" t="s">
        <v>4</v>
      </c>
      <c r="M156" s="180" t="s">
        <v>4</v>
      </c>
      <c r="N156" s="741" t="s">
        <v>4</v>
      </c>
      <c r="O156" s="740" t="s">
        <v>4</v>
      </c>
      <c r="P156" s="738" t="s">
        <v>4</v>
      </c>
      <c r="Q156" s="738" t="s">
        <v>4</v>
      </c>
      <c r="R156" s="738" t="s">
        <v>4</v>
      </c>
      <c r="S156" s="738" t="s">
        <v>4</v>
      </c>
      <c r="T156" s="741" t="s">
        <v>4</v>
      </c>
      <c r="U156" s="740" t="s">
        <v>4</v>
      </c>
      <c r="V156" s="738" t="s">
        <v>4</v>
      </c>
      <c r="W156" s="741" t="s">
        <v>4</v>
      </c>
      <c r="X156" s="740" t="s">
        <v>4</v>
      </c>
      <c r="Y156" s="738" t="s">
        <v>4</v>
      </c>
      <c r="Z156" s="738" t="s">
        <v>4</v>
      </c>
      <c r="AA156" s="738" t="s">
        <v>4</v>
      </c>
      <c r="AB156" s="738" t="s">
        <v>4</v>
      </c>
      <c r="AC156" s="738" t="s">
        <v>4</v>
      </c>
      <c r="AD156" s="738" t="s">
        <v>4</v>
      </c>
      <c r="AE156" s="738" t="s">
        <v>4</v>
      </c>
      <c r="AF156" s="741" t="s">
        <v>4</v>
      </c>
      <c r="AG156" s="179"/>
      <c r="AH156" s="179"/>
      <c r="AI156" s="179"/>
      <c r="AJ156" s="11"/>
      <c r="AK156" s="273"/>
      <c r="AL156" s="273"/>
      <c r="AM156" s="273"/>
      <c r="AN156" s="273"/>
      <c r="AO156" s="273"/>
      <c r="AP156" s="273"/>
      <c r="AQ156" s="273"/>
      <c r="AR156" s="273"/>
      <c r="AV156" s="11"/>
      <c r="AW156" s="273"/>
      <c r="AX156" s="273"/>
      <c r="AY156" s="273"/>
      <c r="AZ156" s="273"/>
      <c r="BA156" s="273"/>
      <c r="BB156" s="273"/>
      <c r="BC156" s="273"/>
      <c r="BD156" s="273"/>
    </row>
    <row r="157" spans="1:56" s="12" customFormat="1">
      <c r="A157" s="1366"/>
      <c r="B157" s="939">
        <v>470</v>
      </c>
      <c r="C157" s="552" t="s">
        <v>688</v>
      </c>
      <c r="D157" s="942" t="s">
        <v>686</v>
      </c>
      <c r="E157" s="917">
        <v>203</v>
      </c>
      <c r="F157" s="680" t="s">
        <v>4</v>
      </c>
      <c r="G157" s="180" t="s">
        <v>4</v>
      </c>
      <c r="H157" s="430" t="s">
        <v>28</v>
      </c>
      <c r="I157" s="180" t="s">
        <v>4</v>
      </c>
      <c r="J157" s="180" t="s">
        <v>4</v>
      </c>
      <c r="K157" s="180" t="s">
        <v>4</v>
      </c>
      <c r="L157" s="180" t="s">
        <v>4</v>
      </c>
      <c r="M157" s="180" t="s">
        <v>4</v>
      </c>
      <c r="N157" s="746" t="s">
        <v>4</v>
      </c>
      <c r="O157" s="680" t="s">
        <v>4</v>
      </c>
      <c r="P157" s="180" t="s">
        <v>4</v>
      </c>
      <c r="Q157" s="180" t="s">
        <v>4</v>
      </c>
      <c r="R157" s="180" t="s">
        <v>4</v>
      </c>
      <c r="S157" s="180" t="s">
        <v>4</v>
      </c>
      <c r="T157" s="746" t="s">
        <v>4</v>
      </c>
      <c r="U157" s="680" t="s">
        <v>4</v>
      </c>
      <c r="V157" s="180" t="s">
        <v>4</v>
      </c>
      <c r="W157" s="746" t="s">
        <v>4</v>
      </c>
      <c r="X157" s="680" t="s">
        <v>4</v>
      </c>
      <c r="Y157" s="180" t="s">
        <v>4</v>
      </c>
      <c r="Z157" s="180" t="s">
        <v>4</v>
      </c>
      <c r="AA157" s="180" t="s">
        <v>4</v>
      </c>
      <c r="AB157" s="180" t="s">
        <v>4</v>
      </c>
      <c r="AC157" s="180" t="s">
        <v>4</v>
      </c>
      <c r="AD157" s="180" t="s">
        <v>4</v>
      </c>
      <c r="AE157" s="180" t="s">
        <v>4</v>
      </c>
      <c r="AF157" s="746" t="s">
        <v>4</v>
      </c>
      <c r="AG157" s="179"/>
      <c r="AH157" s="179"/>
      <c r="AI157" s="179"/>
      <c r="AJ157" s="11"/>
      <c r="AK157" s="273"/>
      <c r="AL157" s="273"/>
      <c r="AM157" s="273"/>
      <c r="AN157" s="273"/>
      <c r="AO157" s="273"/>
      <c r="AP157" s="273"/>
      <c r="AQ157" s="273"/>
      <c r="AR157" s="273"/>
      <c r="AV157" s="11"/>
      <c r="AW157" s="273"/>
      <c r="AX157" s="273"/>
      <c r="AY157" s="273"/>
      <c r="AZ157" s="273"/>
      <c r="BA157" s="273"/>
      <c r="BB157" s="273"/>
      <c r="BC157" s="273"/>
      <c r="BD157" s="273"/>
    </row>
    <row r="158" spans="1:56" s="12" customFormat="1">
      <c r="A158" s="1366"/>
      <c r="B158" s="939">
        <v>470</v>
      </c>
      <c r="C158" s="552" t="s">
        <v>272</v>
      </c>
      <c r="D158" s="942" t="s">
        <v>16</v>
      </c>
      <c r="E158" s="917">
        <v>204</v>
      </c>
      <c r="F158" s="912" t="s">
        <v>11</v>
      </c>
      <c r="G158" s="180" t="s">
        <v>4</v>
      </c>
      <c r="H158" s="180" t="s">
        <v>4</v>
      </c>
      <c r="I158" s="180" t="s">
        <v>4</v>
      </c>
      <c r="J158" s="180" t="s">
        <v>4</v>
      </c>
      <c r="K158" s="180" t="s">
        <v>4</v>
      </c>
      <c r="L158" s="180" t="s">
        <v>4</v>
      </c>
      <c r="M158" s="180" t="s">
        <v>4</v>
      </c>
      <c r="N158" s="746" t="s">
        <v>4</v>
      </c>
      <c r="O158" s="912" t="s">
        <v>11</v>
      </c>
      <c r="P158" s="871" t="s">
        <v>11</v>
      </c>
      <c r="Q158" s="871" t="s">
        <v>11</v>
      </c>
      <c r="R158" s="871" t="s">
        <v>11</v>
      </c>
      <c r="S158" s="871" t="s">
        <v>11</v>
      </c>
      <c r="T158" s="913" t="s">
        <v>11</v>
      </c>
      <c r="U158" s="912" t="s">
        <v>11</v>
      </c>
      <c r="V158" s="871" t="s">
        <v>11</v>
      </c>
      <c r="W158" s="913" t="s">
        <v>11</v>
      </c>
      <c r="X158" s="271" t="s">
        <v>11</v>
      </c>
      <c r="Y158" s="271" t="s">
        <v>11</v>
      </c>
      <c r="Z158" s="180" t="s">
        <v>4</v>
      </c>
      <c r="AA158" s="271" t="s">
        <v>11</v>
      </c>
      <c r="AB158" s="271" t="s">
        <v>11</v>
      </c>
      <c r="AC158" s="271" t="s">
        <v>11</v>
      </c>
      <c r="AD158" s="271" t="s">
        <v>11</v>
      </c>
      <c r="AE158" s="271" t="s">
        <v>11</v>
      </c>
      <c r="AF158" s="561" t="s">
        <v>28</v>
      </c>
      <c r="AG158" s="179"/>
      <c r="AH158" s="179"/>
      <c r="AI158" s="179"/>
      <c r="AJ158" s="11"/>
      <c r="AK158" s="273"/>
      <c r="AL158" s="273"/>
      <c r="AM158" s="273"/>
      <c r="AN158" s="273"/>
      <c r="AO158" s="273"/>
      <c r="AP158" s="273"/>
      <c r="AQ158" s="273"/>
      <c r="AR158" s="273"/>
      <c r="AV158" s="11"/>
      <c r="AW158" s="273"/>
      <c r="AX158" s="273"/>
      <c r="AY158" s="273"/>
      <c r="AZ158" s="273"/>
      <c r="BA158" s="273"/>
      <c r="BB158" s="273"/>
      <c r="BC158" s="273"/>
      <c r="BD158" s="273"/>
    </row>
    <row r="159" spans="1:56" s="12" customFormat="1">
      <c r="A159" s="1366"/>
      <c r="B159" s="939">
        <v>470</v>
      </c>
      <c r="C159" s="552" t="s">
        <v>266</v>
      </c>
      <c r="D159" s="942" t="s">
        <v>8</v>
      </c>
      <c r="E159" s="917">
        <v>120</v>
      </c>
      <c r="F159" s="566" t="s">
        <v>28</v>
      </c>
      <c r="G159" s="180" t="s">
        <v>4</v>
      </c>
      <c r="H159" s="172" t="s">
        <v>28</v>
      </c>
      <c r="I159" s="430" t="s">
        <v>28</v>
      </c>
      <c r="J159" s="430" t="s">
        <v>28</v>
      </c>
      <c r="K159" s="180" t="s">
        <v>4</v>
      </c>
      <c r="L159" s="180" t="s">
        <v>4</v>
      </c>
      <c r="M159" s="180" t="s">
        <v>4</v>
      </c>
      <c r="N159" s="746" t="s">
        <v>4</v>
      </c>
      <c r="O159" s="680" t="s">
        <v>4</v>
      </c>
      <c r="P159" s="180" t="s">
        <v>4</v>
      </c>
      <c r="Q159" s="180" t="s">
        <v>4</v>
      </c>
      <c r="R159" s="180" t="s">
        <v>4</v>
      </c>
      <c r="S159" s="180" t="s">
        <v>4</v>
      </c>
      <c r="T159" s="680" t="s">
        <v>4</v>
      </c>
      <c r="U159" s="680" t="s">
        <v>4</v>
      </c>
      <c r="V159" s="180" t="s">
        <v>4</v>
      </c>
      <c r="W159" s="913" t="s">
        <v>11</v>
      </c>
      <c r="X159" s="680" t="s">
        <v>4</v>
      </c>
      <c r="Y159" s="180" t="s">
        <v>4</v>
      </c>
      <c r="Z159" s="180" t="s">
        <v>4</v>
      </c>
      <c r="AA159" s="180" t="s">
        <v>4</v>
      </c>
      <c r="AB159" s="180" t="s">
        <v>4</v>
      </c>
      <c r="AC159" s="180" t="s">
        <v>4</v>
      </c>
      <c r="AD159" s="180" t="s">
        <v>4</v>
      </c>
      <c r="AE159" s="180" t="s">
        <v>4</v>
      </c>
      <c r="AF159" s="746" t="s">
        <v>4</v>
      </c>
      <c r="AG159" s="179"/>
      <c r="AH159" s="179"/>
      <c r="AI159" s="179"/>
      <c r="AJ159" s="11"/>
      <c r="AK159" s="273"/>
      <c r="AL159" s="273"/>
      <c r="AM159" s="273"/>
      <c r="AN159" s="273"/>
      <c r="AO159" s="273"/>
      <c r="AP159" s="273"/>
      <c r="AQ159" s="273"/>
      <c r="AR159" s="273"/>
      <c r="AV159" s="11"/>
      <c r="AW159" s="273"/>
      <c r="AX159" s="273"/>
      <c r="AY159" s="273"/>
      <c r="AZ159" s="273"/>
      <c r="BA159" s="273"/>
      <c r="BB159" s="273"/>
      <c r="BC159" s="273"/>
      <c r="BD159" s="273"/>
    </row>
    <row r="160" spans="1:56" s="12" customFormat="1">
      <c r="A160" s="1366"/>
      <c r="B160" s="939">
        <v>470</v>
      </c>
      <c r="C160" s="552" t="s">
        <v>268</v>
      </c>
      <c r="D160" s="942" t="s">
        <v>8</v>
      </c>
      <c r="E160" s="917">
        <v>120</v>
      </c>
      <c r="F160" s="566" t="s">
        <v>28</v>
      </c>
      <c r="G160" s="180" t="s">
        <v>4</v>
      </c>
      <c r="H160" s="180" t="s">
        <v>4</v>
      </c>
      <c r="I160" s="180" t="s">
        <v>4</v>
      </c>
      <c r="J160" s="746" t="s">
        <v>4</v>
      </c>
      <c r="K160" s="180" t="s">
        <v>4</v>
      </c>
      <c r="L160" s="180" t="s">
        <v>4</v>
      </c>
      <c r="M160" s="171" t="s">
        <v>4</v>
      </c>
      <c r="N160" s="746" t="s">
        <v>4</v>
      </c>
      <c r="O160" s="680" t="s">
        <v>4</v>
      </c>
      <c r="P160" s="180" t="s">
        <v>4</v>
      </c>
      <c r="Q160" s="180" t="s">
        <v>4</v>
      </c>
      <c r="R160" s="180" t="s">
        <v>4</v>
      </c>
      <c r="S160" s="180" t="s">
        <v>4</v>
      </c>
      <c r="T160" s="746" t="s">
        <v>4</v>
      </c>
      <c r="U160" s="680" t="s">
        <v>4</v>
      </c>
      <c r="V160" s="180" t="s">
        <v>4</v>
      </c>
      <c r="W160" s="746" t="s">
        <v>4</v>
      </c>
      <c r="X160" s="680" t="s">
        <v>4</v>
      </c>
      <c r="Y160" s="180" t="s">
        <v>4</v>
      </c>
      <c r="Z160" s="180" t="s">
        <v>4</v>
      </c>
      <c r="AA160" s="271" t="s">
        <v>11</v>
      </c>
      <c r="AB160" s="180" t="s">
        <v>4</v>
      </c>
      <c r="AC160" s="180" t="s">
        <v>4</v>
      </c>
      <c r="AD160" s="180" t="s">
        <v>4</v>
      </c>
      <c r="AE160" s="180" t="s">
        <v>4</v>
      </c>
      <c r="AF160" s="746" t="s">
        <v>4</v>
      </c>
      <c r="AG160" s="179"/>
      <c r="AH160" s="179"/>
      <c r="AI160" s="179"/>
      <c r="AJ160" s="11"/>
      <c r="AK160" s="273"/>
      <c r="AL160" s="273"/>
      <c r="AM160" s="273"/>
      <c r="AN160" s="273"/>
      <c r="AO160" s="273"/>
      <c r="AP160" s="273"/>
      <c r="AQ160" s="273"/>
      <c r="AR160" s="273"/>
      <c r="AV160" s="11"/>
      <c r="AW160" s="273"/>
      <c r="AX160" s="273"/>
      <c r="AY160" s="273"/>
      <c r="AZ160" s="273"/>
      <c r="BA160" s="273"/>
      <c r="BB160" s="273"/>
      <c r="BC160" s="273"/>
      <c r="BD160" s="273"/>
    </row>
    <row r="161" spans="1:58" s="12" customFormat="1">
      <c r="A161" s="1366"/>
      <c r="B161" s="939">
        <v>470</v>
      </c>
      <c r="C161" s="552" t="s">
        <v>689</v>
      </c>
      <c r="D161" s="942" t="s">
        <v>16</v>
      </c>
      <c r="E161" s="917">
        <v>120</v>
      </c>
      <c r="F161" s="680" t="s">
        <v>4</v>
      </c>
      <c r="G161" s="180" t="s">
        <v>4</v>
      </c>
      <c r="H161" s="180" t="s">
        <v>4</v>
      </c>
      <c r="I161" s="172" t="s">
        <v>28</v>
      </c>
      <c r="J161" s="172" t="s">
        <v>28</v>
      </c>
      <c r="K161" s="180" t="s">
        <v>4</v>
      </c>
      <c r="L161" s="180" t="s">
        <v>4</v>
      </c>
      <c r="M161" s="180" t="s">
        <v>4</v>
      </c>
      <c r="N161" s="746" t="s">
        <v>4</v>
      </c>
      <c r="O161" s="912" t="s">
        <v>11</v>
      </c>
      <c r="P161" s="871" t="s">
        <v>11</v>
      </c>
      <c r="Q161" s="871" t="s">
        <v>11</v>
      </c>
      <c r="R161" s="871" t="s">
        <v>11</v>
      </c>
      <c r="S161" s="871" t="s">
        <v>11</v>
      </c>
      <c r="T161" s="913" t="s">
        <v>11</v>
      </c>
      <c r="U161" s="912" t="s">
        <v>11</v>
      </c>
      <c r="V161" s="871" t="s">
        <v>11</v>
      </c>
      <c r="W161" s="913" t="s">
        <v>11</v>
      </c>
      <c r="X161" s="271" t="s">
        <v>11</v>
      </c>
      <c r="Y161" s="271" t="s">
        <v>11</v>
      </c>
      <c r="Z161" s="180" t="s">
        <v>4</v>
      </c>
      <c r="AA161" s="271" t="s">
        <v>11</v>
      </c>
      <c r="AB161" s="271" t="s">
        <v>11</v>
      </c>
      <c r="AC161" s="271" t="s">
        <v>11</v>
      </c>
      <c r="AD161" s="271" t="s">
        <v>11</v>
      </c>
      <c r="AE161" s="271" t="s">
        <v>11</v>
      </c>
      <c r="AF161" s="746" t="s">
        <v>4</v>
      </c>
      <c r="AG161" s="179"/>
      <c r="AH161" s="179"/>
      <c r="AI161" s="179"/>
      <c r="AJ161" s="11"/>
      <c r="AK161" s="273"/>
      <c r="AL161" s="273"/>
      <c r="AM161" s="273"/>
      <c r="AN161" s="273"/>
      <c r="AO161" s="273"/>
      <c r="AP161" s="273"/>
      <c r="AQ161" s="273"/>
      <c r="AR161" s="273"/>
      <c r="AV161" s="11"/>
      <c r="AW161" s="273"/>
      <c r="AX161" s="273"/>
      <c r="AY161" s="273"/>
      <c r="AZ161" s="273"/>
      <c r="BA161" s="273"/>
      <c r="BB161" s="273"/>
      <c r="BC161" s="273"/>
      <c r="BD161" s="273"/>
    </row>
    <row r="162" spans="1:58" s="12" customFormat="1">
      <c r="A162" s="1366"/>
      <c r="B162" s="939">
        <v>470</v>
      </c>
      <c r="C162" s="552" t="s">
        <v>690</v>
      </c>
      <c r="D162" s="942" t="s">
        <v>8</v>
      </c>
      <c r="E162" s="917">
        <v>120</v>
      </c>
      <c r="F162" s="566" t="s">
        <v>28</v>
      </c>
      <c r="G162" s="180" t="s">
        <v>4</v>
      </c>
      <c r="H162" s="180" t="s">
        <v>4</v>
      </c>
      <c r="I162" s="679" t="s">
        <v>647</v>
      </c>
      <c r="J162" s="172" t="s">
        <v>28</v>
      </c>
      <c r="K162" s="180" t="s">
        <v>4</v>
      </c>
      <c r="L162" s="180" t="s">
        <v>4</v>
      </c>
      <c r="M162" s="180" t="s">
        <v>4</v>
      </c>
      <c r="N162" s="746" t="s">
        <v>4</v>
      </c>
      <c r="O162" s="680" t="s">
        <v>4</v>
      </c>
      <c r="P162" s="180" t="s">
        <v>4</v>
      </c>
      <c r="Q162" s="180" t="s">
        <v>4</v>
      </c>
      <c r="R162" s="180" t="s">
        <v>4</v>
      </c>
      <c r="S162" s="180" t="s">
        <v>4</v>
      </c>
      <c r="T162" s="746" t="s">
        <v>4</v>
      </c>
      <c r="U162" s="680" t="s">
        <v>4</v>
      </c>
      <c r="V162" s="180" t="s">
        <v>4</v>
      </c>
      <c r="W162" s="746" t="s">
        <v>4</v>
      </c>
      <c r="X162" s="680" t="s">
        <v>4</v>
      </c>
      <c r="Y162" s="180" t="s">
        <v>4</v>
      </c>
      <c r="Z162" s="180" t="s">
        <v>4</v>
      </c>
      <c r="AA162" s="271" t="s">
        <v>11</v>
      </c>
      <c r="AB162" s="180" t="s">
        <v>4</v>
      </c>
      <c r="AC162" s="180" t="s">
        <v>4</v>
      </c>
      <c r="AD162" s="271" t="s">
        <v>11</v>
      </c>
      <c r="AE162" s="180" t="s">
        <v>4</v>
      </c>
      <c r="AF162" s="746" t="s">
        <v>4</v>
      </c>
      <c r="AG162" s="179"/>
      <c r="AH162" s="179"/>
      <c r="AI162" s="179"/>
      <c r="AJ162" s="11"/>
      <c r="AK162" s="273"/>
      <c r="AL162" s="273"/>
      <c r="AM162" s="273"/>
      <c r="AN162" s="273"/>
      <c r="AO162" s="273"/>
      <c r="AP162" s="273"/>
      <c r="AQ162" s="273"/>
      <c r="AR162" s="273"/>
      <c r="AV162" s="11"/>
      <c r="AW162" s="273"/>
      <c r="AX162" s="273"/>
      <c r="AY162" s="273"/>
      <c r="AZ162" s="273"/>
      <c r="BA162" s="273"/>
      <c r="BB162" s="273"/>
      <c r="BC162" s="273"/>
      <c r="BD162" s="273"/>
    </row>
    <row r="163" spans="1:58" s="12" customFormat="1" ht="21" customHeight="1" thickBot="1">
      <c r="A163" s="1367"/>
      <c r="B163" s="940">
        <v>470</v>
      </c>
      <c r="C163" s="369" t="s">
        <v>264</v>
      </c>
      <c r="D163" s="943" t="s">
        <v>16</v>
      </c>
      <c r="E163" s="767">
        <v>203</v>
      </c>
      <c r="F163" s="750" t="s">
        <v>4</v>
      </c>
      <c r="G163" s="742" t="s">
        <v>4</v>
      </c>
      <c r="H163" s="742" t="s">
        <v>4</v>
      </c>
      <c r="I163" s="742" t="s">
        <v>4</v>
      </c>
      <c r="J163" s="742" t="s">
        <v>4</v>
      </c>
      <c r="K163" s="937" t="s">
        <v>557</v>
      </c>
      <c r="L163" s="334" t="s">
        <v>28</v>
      </c>
      <c r="M163" s="180" t="s">
        <v>4</v>
      </c>
      <c r="N163" s="743" t="s">
        <v>4</v>
      </c>
      <c r="O163" s="914" t="s">
        <v>11</v>
      </c>
      <c r="P163" s="915" t="s">
        <v>11</v>
      </c>
      <c r="Q163" s="915" t="s">
        <v>11</v>
      </c>
      <c r="R163" s="915" t="s">
        <v>11</v>
      </c>
      <c r="S163" s="915" t="s">
        <v>11</v>
      </c>
      <c r="T163" s="916" t="s">
        <v>11</v>
      </c>
      <c r="U163" s="914" t="s">
        <v>11</v>
      </c>
      <c r="V163" s="915" t="s">
        <v>11</v>
      </c>
      <c r="W163" s="916" t="s">
        <v>11</v>
      </c>
      <c r="X163" s="271" t="s">
        <v>11</v>
      </c>
      <c r="Y163" s="271" t="s">
        <v>11</v>
      </c>
      <c r="Z163" s="742" t="s">
        <v>4</v>
      </c>
      <c r="AA163" s="271" t="s">
        <v>11</v>
      </c>
      <c r="AB163" s="271" t="s">
        <v>11</v>
      </c>
      <c r="AC163" s="271" t="s">
        <v>11</v>
      </c>
      <c r="AD163" s="271" t="s">
        <v>11</v>
      </c>
      <c r="AE163" s="271" t="s">
        <v>11</v>
      </c>
      <c r="AF163" s="743" t="s">
        <v>4</v>
      </c>
      <c r="AG163" s="179"/>
      <c r="AH163" s="179"/>
      <c r="AI163" s="179"/>
      <c r="AJ163" s="11"/>
      <c r="AK163" s="273"/>
      <c r="AL163" s="273"/>
      <c r="AM163" s="273"/>
      <c r="AN163" s="273"/>
      <c r="AO163" s="273"/>
      <c r="AP163" s="273"/>
      <c r="AQ163" s="273"/>
      <c r="AR163" s="273"/>
      <c r="AV163" s="11"/>
      <c r="AW163" s="273"/>
      <c r="AX163" s="273"/>
      <c r="AY163" s="273"/>
      <c r="AZ163" s="273"/>
      <c r="BA163" s="273"/>
      <c r="BB163" s="273"/>
      <c r="BC163" s="273"/>
      <c r="BD163" s="273"/>
    </row>
    <row r="164" spans="1:58" s="12" customFormat="1" ht="36.75" customHeight="1">
      <c r="A164" s="930"/>
      <c r="B164" s="930"/>
      <c r="C164" s="468"/>
      <c r="D164" s="931"/>
      <c r="E164" s="932"/>
      <c r="F164" s="181"/>
      <c r="G164" s="933">
        <v>450</v>
      </c>
      <c r="H164" s="181"/>
      <c r="I164" s="181"/>
      <c r="J164" s="181"/>
      <c r="K164" s="934"/>
      <c r="L164" s="667"/>
      <c r="M164" s="667"/>
      <c r="N164" s="181"/>
      <c r="O164" s="181"/>
      <c r="P164" s="181"/>
      <c r="Q164" s="935"/>
      <c r="R164" s="935"/>
      <c r="S164" s="181"/>
      <c r="T164" s="181"/>
      <c r="U164" s="181"/>
      <c r="V164" s="181"/>
      <c r="W164" s="181"/>
      <c r="X164" s="181"/>
      <c r="Y164" s="181"/>
      <c r="Z164" s="181"/>
      <c r="AA164" s="181"/>
      <c r="AB164" s="181"/>
      <c r="AC164" s="181"/>
      <c r="AD164" s="181"/>
      <c r="AE164" s="181"/>
      <c r="AF164" s="181"/>
      <c r="AG164" s="179"/>
      <c r="AH164" s="179"/>
      <c r="AI164" s="179"/>
      <c r="AJ164" s="11"/>
      <c r="AK164" s="273"/>
      <c r="AL164" s="273"/>
      <c r="AM164" s="273"/>
      <c r="AN164" s="273"/>
      <c r="AO164" s="273"/>
      <c r="AP164" s="273"/>
      <c r="AQ164" s="273"/>
      <c r="AR164" s="273"/>
      <c r="AV164" s="11"/>
      <c r="AW164" s="273"/>
      <c r="AX164" s="273"/>
      <c r="AY164" s="273"/>
      <c r="AZ164" s="273"/>
      <c r="BA164" s="273"/>
      <c r="BB164" s="273"/>
      <c r="BC164" s="273"/>
      <c r="BD164" s="273"/>
    </row>
    <row r="165" spans="1:58" s="12" customFormat="1" ht="36.75" customHeight="1">
      <c r="A165" s="930"/>
      <c r="B165" s="930"/>
      <c r="C165" s="468"/>
      <c r="D165" s="931"/>
      <c r="E165" s="932"/>
      <c r="F165" s="181"/>
      <c r="G165" s="933"/>
      <c r="H165" s="181"/>
      <c r="I165" s="181"/>
      <c r="J165" s="181"/>
      <c r="K165" s="934"/>
      <c r="L165" s="667"/>
      <c r="M165" s="667"/>
      <c r="N165" s="181"/>
      <c r="O165" s="181"/>
      <c r="P165" s="181"/>
      <c r="Q165" s="935"/>
      <c r="R165" s="935"/>
      <c r="S165" s="181"/>
      <c r="T165" s="181"/>
      <c r="U165" s="181" t="s">
        <v>1140</v>
      </c>
      <c r="V165" s="181"/>
      <c r="W165" s="181"/>
      <c r="X165" s="181"/>
      <c r="Y165" s="181"/>
      <c r="Z165" s="181"/>
      <c r="AA165" s="181"/>
      <c r="AB165" s="181"/>
      <c r="AC165" s="181"/>
      <c r="AD165" s="181" t="s">
        <v>1141</v>
      </c>
      <c r="AE165" s="181"/>
      <c r="AF165" s="181"/>
      <c r="AG165" s="179"/>
      <c r="AH165" s="179"/>
      <c r="AI165" s="179"/>
      <c r="AJ165" s="11"/>
      <c r="AK165" s="273"/>
      <c r="AL165" s="273"/>
      <c r="AM165" s="273"/>
      <c r="AN165" s="273"/>
      <c r="AO165" s="273"/>
      <c r="AP165" s="273"/>
      <c r="AQ165" s="273"/>
      <c r="AR165" s="273"/>
      <c r="AV165" s="11"/>
      <c r="AW165" s="273"/>
      <c r="AX165" s="273"/>
      <c r="AY165" s="273"/>
      <c r="AZ165" s="273"/>
      <c r="BA165" s="273"/>
      <c r="BB165" s="273"/>
      <c r="BC165" s="273"/>
      <c r="BD165" s="273"/>
    </row>
    <row r="166" spans="1:58" ht="18" customHeight="1">
      <c r="L166" s="667"/>
      <c r="M166" s="667"/>
      <c r="Y166" s="11"/>
      <c r="Z166" s="11"/>
      <c r="AA166" s="11"/>
      <c r="AB166" s="11"/>
      <c r="AC166" s="11"/>
      <c r="AD166" s="11"/>
      <c r="AE166" s="11"/>
      <c r="AF166" s="11"/>
      <c r="AH166" s="292" t="s">
        <v>396</v>
      </c>
      <c r="AT166" s="200"/>
      <c r="AW166" s="27" t="s">
        <v>326</v>
      </c>
    </row>
    <row r="167" spans="1:58">
      <c r="C167" s="266" t="s">
        <v>28</v>
      </c>
      <c r="D167" s="266"/>
      <c r="F167" s="312">
        <f t="shared" ref="F167:N167" si="122">COUNTIF(F3:F155, "PASS-ATP")</f>
        <v>0</v>
      </c>
      <c r="G167" s="312">
        <f t="shared" si="122"/>
        <v>0</v>
      </c>
      <c r="H167" s="312">
        <f t="shared" si="122"/>
        <v>0</v>
      </c>
      <c r="I167" s="312">
        <f t="shared" si="122"/>
        <v>1</v>
      </c>
      <c r="J167" s="312">
        <f t="shared" si="122"/>
        <v>0</v>
      </c>
      <c r="K167" s="312">
        <f t="shared" si="122"/>
        <v>0</v>
      </c>
      <c r="L167" s="312">
        <f t="shared" si="122"/>
        <v>0</v>
      </c>
      <c r="M167" s="592"/>
      <c r="N167" s="592">
        <f t="shared" si="122"/>
        <v>0</v>
      </c>
      <c r="O167" s="476">
        <f>COUNTIF(O3:O155, "PASS-ATP")</f>
        <v>0</v>
      </c>
      <c r="P167" s="312">
        <f>COUNTIF(P3:P155, "PASS-ATP")</f>
        <v>0</v>
      </c>
      <c r="Q167" s="312">
        <f>COUNTIF(Q3:Q155, "PASS-ATP")</f>
        <v>0</v>
      </c>
      <c r="R167" s="312">
        <f>COUNTIF(R3:R155, "PASS-ATP")</f>
        <v>0</v>
      </c>
      <c r="S167" s="312"/>
      <c r="T167" s="592">
        <f>COUNTIF(T3:T155, "PASS-ATP")</f>
        <v>0</v>
      </c>
      <c r="U167" s="476">
        <f>COUNTIF(U3:U155, "PASS-ATP")</f>
        <v>0</v>
      </c>
      <c r="V167" s="312">
        <f>COUNTIF(V3:V155, "PASS-ATP")</f>
        <v>0</v>
      </c>
      <c r="W167" s="592">
        <f>COUNTIF(W3:W155, "PASS-ATP")</f>
        <v>0</v>
      </c>
      <c r="X167" s="476">
        <f t="shared" ref="X167:AE167" si="123">COUNTIF(X3:X155, "PASS-ATP")</f>
        <v>0</v>
      </c>
      <c r="Y167" s="312">
        <f t="shared" si="123"/>
        <v>0</v>
      </c>
      <c r="Z167" s="312">
        <f t="shared" si="123"/>
        <v>0</v>
      </c>
      <c r="AA167" s="312">
        <f t="shared" si="123"/>
        <v>0</v>
      </c>
      <c r="AB167" s="312">
        <f t="shared" si="123"/>
        <v>0</v>
      </c>
      <c r="AC167" s="312">
        <f t="shared" si="123"/>
        <v>0</v>
      </c>
      <c r="AD167" s="312">
        <f t="shared" si="123"/>
        <v>0</v>
      </c>
      <c r="AE167" s="312">
        <f t="shared" si="123"/>
        <v>0</v>
      </c>
      <c r="AF167" s="312"/>
      <c r="AG167" s="155"/>
      <c r="AH167" s="312">
        <f t="shared" ref="AH167:AH175" si="124">SUM(X167:AG167)</f>
        <v>0</v>
      </c>
      <c r="AK167" s="22">
        <f t="shared" ref="AK167:AR167" si="125">SUM(AK3:AK155)</f>
        <v>125</v>
      </c>
      <c r="AL167" s="22">
        <f t="shared" si="125"/>
        <v>0</v>
      </c>
      <c r="AM167" s="22">
        <f t="shared" si="125"/>
        <v>0</v>
      </c>
      <c r="AN167" s="21">
        <f t="shared" si="125"/>
        <v>0</v>
      </c>
      <c r="AO167" s="23">
        <f t="shared" si="125"/>
        <v>0</v>
      </c>
      <c r="AP167" s="23">
        <f t="shared" si="125"/>
        <v>0</v>
      </c>
      <c r="AQ167" s="23">
        <f t="shared" si="125"/>
        <v>0</v>
      </c>
      <c r="AR167" s="20">
        <f t="shared" si="125"/>
        <v>4</v>
      </c>
      <c r="AS167" s="17">
        <f>SUM(AK167:AR167)</f>
        <v>129</v>
      </c>
      <c r="AT167" s="200"/>
      <c r="AW167" s="22">
        <f t="shared" ref="AW167:BD167" si="126">SUM(AW3:AW155)</f>
        <v>38</v>
      </c>
      <c r="AX167" s="22">
        <f t="shared" si="126"/>
        <v>0</v>
      </c>
      <c r="AY167" s="22">
        <f t="shared" si="126"/>
        <v>0</v>
      </c>
      <c r="AZ167" s="21">
        <f t="shared" si="126"/>
        <v>0</v>
      </c>
      <c r="BA167" s="20">
        <f t="shared" si="126"/>
        <v>0</v>
      </c>
      <c r="BB167" s="20">
        <f t="shared" si="126"/>
        <v>10</v>
      </c>
      <c r="BC167" s="23">
        <f t="shared" si="126"/>
        <v>0</v>
      </c>
      <c r="BD167" s="20">
        <f t="shared" si="126"/>
        <v>70</v>
      </c>
      <c r="BF167" s="188">
        <f>SUM(AW167:BE167)</f>
        <v>118</v>
      </c>
    </row>
    <row r="168" spans="1:58">
      <c r="C168" s="270" t="s">
        <v>255</v>
      </c>
      <c r="D168" s="270"/>
      <c r="F168" s="312">
        <f t="shared" ref="F168:N168" si="127">COUNTIF(F4:F155, "√")</f>
        <v>0</v>
      </c>
      <c r="G168" s="312">
        <f t="shared" si="127"/>
        <v>0</v>
      </c>
      <c r="H168" s="312">
        <f t="shared" si="127"/>
        <v>0</v>
      </c>
      <c r="I168" s="312">
        <f t="shared" si="127"/>
        <v>0</v>
      </c>
      <c r="J168" s="312">
        <f t="shared" si="127"/>
        <v>0</v>
      </c>
      <c r="K168" s="312">
        <f t="shared" si="127"/>
        <v>0</v>
      </c>
      <c r="L168" s="312">
        <f t="shared" si="127"/>
        <v>0</v>
      </c>
      <c r="M168" s="592"/>
      <c r="N168" s="592">
        <f t="shared" si="127"/>
        <v>0</v>
      </c>
      <c r="O168" s="476">
        <f>COUNTIF(O4:O155, "√")</f>
        <v>0</v>
      </c>
      <c r="P168" s="312">
        <f>COUNTIF(P4:P155, "√")</f>
        <v>0</v>
      </c>
      <c r="Q168" s="312">
        <f>COUNTIF(Q4:Q155, "√")</f>
        <v>0</v>
      </c>
      <c r="R168" s="312">
        <f>COUNTIF(R4:R155, "√")</f>
        <v>0</v>
      </c>
      <c r="S168" s="312"/>
      <c r="T168" s="592">
        <f>COUNTIF(T4:T155, "√")</f>
        <v>0</v>
      </c>
      <c r="U168" s="476">
        <f>COUNTIF(U4:U155, "√")</f>
        <v>0</v>
      </c>
      <c r="V168" s="312">
        <f>COUNTIF(V4:V155, "√")</f>
        <v>0</v>
      </c>
      <c r="W168" s="592">
        <f>COUNTIF(W4:W155, "√")</f>
        <v>0</v>
      </c>
      <c r="X168" s="476">
        <f t="shared" ref="X168:AE168" si="128">COUNTIF(X4:X155, "√")</f>
        <v>0</v>
      </c>
      <c r="Y168" s="312">
        <f t="shared" si="128"/>
        <v>0</v>
      </c>
      <c r="Z168" s="312">
        <f t="shared" si="128"/>
        <v>0</v>
      </c>
      <c r="AA168" s="312">
        <f t="shared" si="128"/>
        <v>0</v>
      </c>
      <c r="AB168" s="312">
        <f t="shared" si="128"/>
        <v>0</v>
      </c>
      <c r="AC168" s="312">
        <f t="shared" si="128"/>
        <v>0</v>
      </c>
      <c r="AD168" s="312">
        <f t="shared" si="128"/>
        <v>0</v>
      </c>
      <c r="AE168" s="312">
        <f t="shared" si="128"/>
        <v>0</v>
      </c>
      <c r="AF168" s="312"/>
      <c r="AG168" s="155"/>
      <c r="AH168" s="312">
        <f t="shared" si="124"/>
        <v>0</v>
      </c>
      <c r="AK168" s="22"/>
      <c r="AL168" s="22"/>
      <c r="AM168" s="22"/>
      <c r="AN168" s="21"/>
      <c r="AO168" s="23"/>
      <c r="AP168" s="23"/>
      <c r="AQ168" s="23"/>
      <c r="AR168" s="20"/>
      <c r="AT168" s="201"/>
      <c r="AW168" s="22"/>
      <c r="AX168" s="22"/>
      <c r="AY168" s="22"/>
      <c r="AZ168" s="21"/>
      <c r="BA168" s="20"/>
      <c r="BB168" s="20"/>
      <c r="BC168" s="23"/>
      <c r="BD168" s="20"/>
    </row>
    <row r="169" spans="1:58" ht="18.600000000000001" customHeight="1">
      <c r="C169" s="277" t="s">
        <v>30</v>
      </c>
      <c r="D169" s="277"/>
      <c r="F169" s="312">
        <f t="shared" ref="F169:N169" si="129">COUNTIF(F3:F155, "site fail")</f>
        <v>0</v>
      </c>
      <c r="G169" s="312">
        <f t="shared" si="129"/>
        <v>0</v>
      </c>
      <c r="H169" s="312">
        <f t="shared" si="129"/>
        <v>0</v>
      </c>
      <c r="I169" s="312">
        <f t="shared" si="129"/>
        <v>0</v>
      </c>
      <c r="J169" s="312">
        <f t="shared" si="129"/>
        <v>0</v>
      </c>
      <c r="K169" s="312">
        <f t="shared" si="129"/>
        <v>1</v>
      </c>
      <c r="L169" s="312">
        <f t="shared" si="129"/>
        <v>0</v>
      </c>
      <c r="M169" s="592"/>
      <c r="N169" s="592">
        <f t="shared" si="129"/>
        <v>0</v>
      </c>
      <c r="O169" s="476">
        <f>COUNTIF(O3:O155, "site fail")</f>
        <v>0</v>
      </c>
      <c r="P169" s="312">
        <f>COUNTIF(P3:P155, "site fail")</f>
        <v>0</v>
      </c>
      <c r="Q169" s="312">
        <f>COUNTIF(Q3:Q155, "site fail")</f>
        <v>0</v>
      </c>
      <c r="R169" s="312">
        <f>COUNTIF(R3:R155, "site fail")</f>
        <v>0</v>
      </c>
      <c r="S169" s="312"/>
      <c r="T169" s="592">
        <f>COUNTIF(T3:T155, "site fail")</f>
        <v>0</v>
      </c>
      <c r="U169" s="476">
        <f>COUNTIF(U3:U155, "site fail")</f>
        <v>0</v>
      </c>
      <c r="V169" s="312">
        <f>COUNTIF(V3:V155, "site fail")</f>
        <v>0</v>
      </c>
      <c r="W169" s="592">
        <f>COUNTIF(W3:W155, "site fail")</f>
        <v>0</v>
      </c>
      <c r="X169" s="476">
        <f t="shared" ref="X169:AE169" si="130">COUNTIF(X3:X155, "site fail")</f>
        <v>0</v>
      </c>
      <c r="Y169" s="312">
        <f t="shared" si="130"/>
        <v>0</v>
      </c>
      <c r="Z169" s="312">
        <f t="shared" si="130"/>
        <v>0</v>
      </c>
      <c r="AA169" s="312">
        <f t="shared" si="130"/>
        <v>0</v>
      </c>
      <c r="AB169" s="312">
        <f t="shared" si="130"/>
        <v>0</v>
      </c>
      <c r="AC169" s="312">
        <f t="shared" si="130"/>
        <v>0</v>
      </c>
      <c r="AD169" s="312">
        <f t="shared" si="130"/>
        <v>0</v>
      </c>
      <c r="AE169" s="312">
        <f t="shared" si="130"/>
        <v>0</v>
      </c>
      <c r="AF169" s="312"/>
      <c r="AG169" s="155"/>
      <c r="AH169" s="312">
        <f t="shared" si="124"/>
        <v>0</v>
      </c>
      <c r="AK169" s="24" t="s">
        <v>28</v>
      </c>
      <c r="AL169" s="24" t="s">
        <v>255</v>
      </c>
      <c r="AM169" s="24" t="s">
        <v>31</v>
      </c>
      <c r="AN169" s="187" t="s">
        <v>32</v>
      </c>
      <c r="AO169" s="24" t="s">
        <v>3</v>
      </c>
      <c r="AP169" s="24" t="s">
        <v>33</v>
      </c>
      <c r="AQ169" s="28" t="s">
        <v>59</v>
      </c>
      <c r="AR169" s="24" t="s">
        <v>34</v>
      </c>
      <c r="AT169" s="200"/>
      <c r="AW169" s="24" t="s">
        <v>28</v>
      </c>
      <c r="AX169" s="24" t="s">
        <v>255</v>
      </c>
      <c r="AY169" s="24" t="s">
        <v>31</v>
      </c>
      <c r="AZ169" s="187" t="s">
        <v>32</v>
      </c>
      <c r="BA169" s="195" t="s">
        <v>3</v>
      </c>
      <c r="BB169" s="195" t="s">
        <v>33</v>
      </c>
      <c r="BC169" s="28" t="s">
        <v>59</v>
      </c>
      <c r="BD169" s="24" t="s">
        <v>34</v>
      </c>
      <c r="BE169" s="203"/>
    </row>
    <row r="170" spans="1:58">
      <c r="C170" s="278" t="s">
        <v>34</v>
      </c>
      <c r="D170" s="278"/>
      <c r="F170" s="312">
        <f t="shared" ref="F170:N170" si="131">COUNTIF(F3:F155, "TBD")</f>
        <v>86</v>
      </c>
      <c r="G170" s="312">
        <f t="shared" si="131"/>
        <v>86</v>
      </c>
      <c r="H170" s="312">
        <f t="shared" si="131"/>
        <v>92</v>
      </c>
      <c r="I170" s="312">
        <f t="shared" si="131"/>
        <v>104</v>
      </c>
      <c r="J170" s="312">
        <f t="shared" si="131"/>
        <v>90</v>
      </c>
      <c r="K170" s="312">
        <f t="shared" si="131"/>
        <v>82</v>
      </c>
      <c r="L170" s="312">
        <f t="shared" si="131"/>
        <v>88</v>
      </c>
      <c r="M170" s="592"/>
      <c r="N170" s="592">
        <f t="shared" si="131"/>
        <v>95</v>
      </c>
      <c r="O170" s="476">
        <f>COUNTIF(O3:O155, "TBD")</f>
        <v>89</v>
      </c>
      <c r="P170" s="312">
        <f>COUNTIF(P3:P155, "TBD")</f>
        <v>83</v>
      </c>
      <c r="Q170" s="312">
        <f>COUNTIF(Q3:Q155, "TBD")</f>
        <v>86</v>
      </c>
      <c r="R170" s="312">
        <f>COUNTIF(R3:R155, "TBD")</f>
        <v>87</v>
      </c>
      <c r="S170" s="312"/>
      <c r="T170" s="592">
        <f>COUNTIF(T3:T155, "TBD")</f>
        <v>67</v>
      </c>
      <c r="U170" s="476">
        <f>COUNTIF(U3:U155, "TBD")</f>
        <v>45</v>
      </c>
      <c r="V170" s="312">
        <f>COUNTIF(V3:V155, "TBD")</f>
        <v>43</v>
      </c>
      <c r="W170" s="592">
        <f>COUNTIF(W3:W155, "TBD")</f>
        <v>50</v>
      </c>
      <c r="X170" s="476">
        <f t="shared" ref="X170:AE170" si="132">COUNTIF(X3:X155, "TBD")</f>
        <v>64</v>
      </c>
      <c r="Y170" s="312">
        <f t="shared" si="132"/>
        <v>62</v>
      </c>
      <c r="Z170" s="312">
        <f t="shared" si="132"/>
        <v>98</v>
      </c>
      <c r="AA170" s="312">
        <f t="shared" si="132"/>
        <v>76</v>
      </c>
      <c r="AB170" s="312">
        <f t="shared" si="132"/>
        <v>80</v>
      </c>
      <c r="AC170" s="312">
        <f t="shared" si="132"/>
        <v>84</v>
      </c>
      <c r="AD170" s="312">
        <f t="shared" si="132"/>
        <v>66</v>
      </c>
      <c r="AE170" s="312">
        <f t="shared" si="132"/>
        <v>98</v>
      </c>
      <c r="AF170" s="312"/>
      <c r="AG170" s="155"/>
      <c r="AH170" s="312">
        <f t="shared" si="124"/>
        <v>628</v>
      </c>
      <c r="AK170" s="18">
        <f>AK167/AS167</f>
        <v>0.96899224806201545</v>
      </c>
      <c r="AL170" s="18">
        <f>AL167/AS167</f>
        <v>0</v>
      </c>
      <c r="AM170" s="18">
        <f>AM167/AS167</f>
        <v>0</v>
      </c>
      <c r="AN170" s="18">
        <f>AN167/AS167</f>
        <v>0</v>
      </c>
      <c r="AO170" s="18">
        <f>AO167/AS167</f>
        <v>0</v>
      </c>
      <c r="AP170" s="18">
        <f>AP167/AS167</f>
        <v>0</v>
      </c>
      <c r="AQ170" s="18">
        <f>AQ167/AS167</f>
        <v>0</v>
      </c>
      <c r="AR170" s="18">
        <f>AR167/AS167</f>
        <v>3.1007751937984496E-2</v>
      </c>
      <c r="AT170" s="200"/>
      <c r="AU170" s="204" t="s">
        <v>326</v>
      </c>
      <c r="AV170" s="205"/>
      <c r="AW170" s="202">
        <f>AW167/BF167</f>
        <v>0.32203389830508472</v>
      </c>
      <c r="AX170" s="202">
        <f>AX167/BF167</f>
        <v>0</v>
      </c>
      <c r="AY170" s="202">
        <f>AY167/BF167</f>
        <v>0</v>
      </c>
      <c r="AZ170" s="202">
        <f>AZ167/BF167</f>
        <v>0</v>
      </c>
      <c r="BA170" s="202">
        <f>BA167/BF167</f>
        <v>0</v>
      </c>
      <c r="BB170" s="202">
        <f>BB167/BF167</f>
        <v>8.4745762711864403E-2</v>
      </c>
      <c r="BC170" s="202">
        <f>BC167/BF167</f>
        <v>0</v>
      </c>
      <c r="BD170" s="202">
        <f>BD167/BF167</f>
        <v>0.59322033898305082</v>
      </c>
    </row>
    <row r="171" spans="1:58">
      <c r="C171" s="277" t="s">
        <v>59</v>
      </c>
      <c r="D171" s="277"/>
      <c r="F171" s="312">
        <f t="shared" ref="F171:N171" si="133">COUNTIF(F3:F155, "LY")</f>
        <v>0</v>
      </c>
      <c r="G171" s="312">
        <f t="shared" si="133"/>
        <v>0</v>
      </c>
      <c r="H171" s="312">
        <f t="shared" si="133"/>
        <v>0</v>
      </c>
      <c r="I171" s="312">
        <f t="shared" si="133"/>
        <v>0</v>
      </c>
      <c r="J171" s="312">
        <f t="shared" si="133"/>
        <v>0</v>
      </c>
      <c r="K171" s="312">
        <f t="shared" si="133"/>
        <v>0</v>
      </c>
      <c r="L171" s="312">
        <f t="shared" si="133"/>
        <v>0</v>
      </c>
      <c r="M171" s="592"/>
      <c r="N171" s="592">
        <f t="shared" si="133"/>
        <v>0</v>
      </c>
      <c r="O171" s="476">
        <f>COUNTIF(O3:O155, "LY")</f>
        <v>0</v>
      </c>
      <c r="P171" s="312">
        <f>COUNTIF(P3:P155, "LY")</f>
        <v>0</v>
      </c>
      <c r="Q171" s="312">
        <f>COUNTIF(Q3:Q155, "LY")</f>
        <v>1</v>
      </c>
      <c r="R171" s="312">
        <f>COUNTIF(R3:R155, "LY")</f>
        <v>0</v>
      </c>
      <c r="S171" s="312"/>
      <c r="T171" s="592">
        <f>COUNTIF(T3:T155, "LY")</f>
        <v>0</v>
      </c>
      <c r="U171" s="476">
        <f>COUNTIF(U3:U155, "LY")</f>
        <v>0</v>
      </c>
      <c r="V171" s="312">
        <f>COUNTIF(V3:V155, "LY")</f>
        <v>0</v>
      </c>
      <c r="W171" s="592">
        <f>COUNTIF(W3:W155, "LY")</f>
        <v>0</v>
      </c>
      <c r="X171" s="476">
        <f t="shared" ref="X171:AE171" si="134">COUNTIF(X3:X155, "LY")</f>
        <v>0</v>
      </c>
      <c r="Y171" s="312">
        <f t="shared" si="134"/>
        <v>0</v>
      </c>
      <c r="Z171" s="312">
        <f t="shared" si="134"/>
        <v>0</v>
      </c>
      <c r="AA171" s="312">
        <f t="shared" si="134"/>
        <v>0</v>
      </c>
      <c r="AB171" s="312">
        <f t="shared" si="134"/>
        <v>0</v>
      </c>
      <c r="AC171" s="312">
        <f t="shared" si="134"/>
        <v>0</v>
      </c>
      <c r="AD171" s="312">
        <f t="shared" si="134"/>
        <v>0</v>
      </c>
      <c r="AE171" s="312">
        <f t="shared" si="134"/>
        <v>0</v>
      </c>
      <c r="AF171" s="312"/>
      <c r="AG171" s="155"/>
      <c r="AH171" s="312">
        <f t="shared" si="124"/>
        <v>0</v>
      </c>
      <c r="AS171"/>
      <c r="AT171" s="200"/>
    </row>
    <row r="172" spans="1:58">
      <c r="C172" s="279" t="s">
        <v>26</v>
      </c>
      <c r="D172" s="279"/>
      <c r="F172" s="312">
        <f t="shared" ref="F172:N172" si="135">COUNTIF(F3:F155, "F")</f>
        <v>4</v>
      </c>
      <c r="G172" s="312">
        <f t="shared" si="135"/>
        <v>9</v>
      </c>
      <c r="H172" s="312">
        <f t="shared" si="135"/>
        <v>11</v>
      </c>
      <c r="I172" s="312">
        <f t="shared" si="135"/>
        <v>1</v>
      </c>
      <c r="J172" s="312">
        <f t="shared" si="135"/>
        <v>0</v>
      </c>
      <c r="K172" s="312">
        <f t="shared" si="135"/>
        <v>4</v>
      </c>
      <c r="L172" s="312">
        <f t="shared" si="135"/>
        <v>3</v>
      </c>
      <c r="M172" s="592"/>
      <c r="N172" s="592">
        <f t="shared" si="135"/>
        <v>2</v>
      </c>
      <c r="O172" s="476">
        <f>COUNTIF(O3:O155, "F")</f>
        <v>8</v>
      </c>
      <c r="P172" s="312">
        <f>COUNTIF(P3:P155, "F")</f>
        <v>2</v>
      </c>
      <c r="Q172" s="312">
        <f>COUNTIF(Q3:Q155, "F")</f>
        <v>3</v>
      </c>
      <c r="R172" s="312">
        <f>COUNTIF(R3:R155, "F")</f>
        <v>1</v>
      </c>
      <c r="S172" s="312"/>
      <c r="T172" s="592">
        <f>COUNTIF(T3:T155, "F")</f>
        <v>5</v>
      </c>
      <c r="U172" s="476">
        <f>COUNTIF(U3:U155, "F")</f>
        <v>1</v>
      </c>
      <c r="V172" s="312">
        <f>COUNTIF(V3:V155, "F")</f>
        <v>2</v>
      </c>
      <c r="W172" s="592">
        <f>COUNTIF(W3:W155, "F")</f>
        <v>2</v>
      </c>
      <c r="X172" s="476">
        <f t="shared" ref="X172:AE172" si="136">COUNTIF(X3:X155, "F")</f>
        <v>18</v>
      </c>
      <c r="Y172" s="312">
        <f t="shared" si="136"/>
        <v>23</v>
      </c>
      <c r="Z172" s="312">
        <f t="shared" si="136"/>
        <v>16</v>
      </c>
      <c r="AA172" s="312">
        <f t="shared" si="136"/>
        <v>15</v>
      </c>
      <c r="AB172" s="312">
        <f t="shared" si="136"/>
        <v>14</v>
      </c>
      <c r="AC172" s="312">
        <f t="shared" si="136"/>
        <v>12</v>
      </c>
      <c r="AD172" s="312">
        <f t="shared" si="136"/>
        <v>15</v>
      </c>
      <c r="AE172" s="312">
        <f t="shared" si="136"/>
        <v>11</v>
      </c>
      <c r="AF172" s="312"/>
      <c r="AG172" s="155"/>
      <c r="AH172" s="312">
        <f t="shared" si="124"/>
        <v>124</v>
      </c>
      <c r="AT172" s="200"/>
    </row>
    <row r="173" spans="1:58">
      <c r="C173" s="277" t="s">
        <v>365</v>
      </c>
      <c r="D173" s="277"/>
      <c r="F173" s="312">
        <f t="shared" ref="F173:N173" si="137">COUNTIF(F3:F155, "X")</f>
        <v>9</v>
      </c>
      <c r="G173" s="312">
        <f t="shared" si="137"/>
        <v>9</v>
      </c>
      <c r="H173" s="312">
        <f t="shared" si="137"/>
        <v>9</v>
      </c>
      <c r="I173" s="312">
        <f t="shared" si="137"/>
        <v>10</v>
      </c>
      <c r="J173" s="312">
        <f t="shared" si="137"/>
        <v>13</v>
      </c>
      <c r="K173" s="312">
        <f t="shared" si="137"/>
        <v>10</v>
      </c>
      <c r="L173" s="312">
        <f t="shared" si="137"/>
        <v>11</v>
      </c>
      <c r="M173" s="592"/>
      <c r="N173" s="592">
        <f t="shared" si="137"/>
        <v>10</v>
      </c>
      <c r="O173" s="476">
        <f>COUNTIF(O3:O155, "X")</f>
        <v>26</v>
      </c>
      <c r="P173" s="312">
        <f>COUNTIF(P3:P155, "X")</f>
        <v>34</v>
      </c>
      <c r="Q173" s="312">
        <f>COUNTIF(Q3:Q155, "X")</f>
        <v>33</v>
      </c>
      <c r="R173" s="312">
        <f>COUNTIF(R3:R155, "X")</f>
        <v>30</v>
      </c>
      <c r="S173" s="312"/>
      <c r="T173" s="592">
        <f>COUNTIF(T3:T155, "X")</f>
        <v>44</v>
      </c>
      <c r="U173" s="476">
        <f>COUNTIF(U3:U155, "X")</f>
        <v>86</v>
      </c>
      <c r="V173" s="312">
        <f>COUNTIF(V3:V155, "X")</f>
        <v>86</v>
      </c>
      <c r="W173" s="592">
        <f>COUNTIF(W3:W155, "X")</f>
        <v>88</v>
      </c>
      <c r="X173" s="476">
        <f t="shared" ref="X173:AE173" si="138">COUNTIF(X3:X155, "X")</f>
        <v>33</v>
      </c>
      <c r="Y173" s="312">
        <f t="shared" si="138"/>
        <v>28</v>
      </c>
      <c r="Z173" s="312">
        <f t="shared" si="138"/>
        <v>14</v>
      </c>
      <c r="AA173" s="312">
        <f t="shared" si="138"/>
        <v>26</v>
      </c>
      <c r="AB173" s="312">
        <f t="shared" si="138"/>
        <v>29</v>
      </c>
      <c r="AC173" s="312">
        <f t="shared" si="138"/>
        <v>29</v>
      </c>
      <c r="AD173" s="312">
        <f t="shared" si="138"/>
        <v>31</v>
      </c>
      <c r="AE173" s="312">
        <f t="shared" si="138"/>
        <v>26</v>
      </c>
      <c r="AF173" s="312"/>
      <c r="AG173" s="155"/>
      <c r="AH173" s="312">
        <f t="shared" si="124"/>
        <v>216</v>
      </c>
      <c r="AT173" s="200"/>
    </row>
    <row r="174" spans="1:58">
      <c r="C174" s="277" t="s">
        <v>367</v>
      </c>
      <c r="D174" s="277"/>
      <c r="F174" s="312">
        <f t="shared" ref="F174:N174" si="139">COUNTIF(F4:F166, "X-st")</f>
        <v>0</v>
      </c>
      <c r="G174" s="312">
        <f t="shared" si="139"/>
        <v>0</v>
      </c>
      <c r="H174" s="312">
        <f t="shared" si="139"/>
        <v>0</v>
      </c>
      <c r="I174" s="312">
        <f t="shared" si="139"/>
        <v>0</v>
      </c>
      <c r="J174" s="312">
        <f t="shared" si="139"/>
        <v>0</v>
      </c>
      <c r="K174" s="312">
        <f t="shared" si="139"/>
        <v>0</v>
      </c>
      <c r="L174" s="312">
        <f t="shared" si="139"/>
        <v>0</v>
      </c>
      <c r="M174" s="592"/>
      <c r="N174" s="592">
        <f t="shared" si="139"/>
        <v>0</v>
      </c>
      <c r="O174" s="476">
        <f>COUNTIF(O4:O166, "X-st")</f>
        <v>0</v>
      </c>
      <c r="P174" s="312">
        <f>COUNTIF(P4:P166, "X-st")</f>
        <v>0</v>
      </c>
      <c r="Q174" s="312">
        <f>COUNTIF(Q4:Q166, "X-st")</f>
        <v>0</v>
      </c>
      <c r="R174" s="312">
        <f>COUNTIF(R4:R166, "X-st")</f>
        <v>0</v>
      </c>
      <c r="S174" s="312"/>
      <c r="T174" s="592">
        <f>COUNTIF(T4:T166, "X-st")</f>
        <v>0</v>
      </c>
      <c r="U174" s="476">
        <f>COUNTIF(U4:U166, "X-st")</f>
        <v>0</v>
      </c>
      <c r="V174" s="312">
        <f>COUNTIF(V4:V166, "X-st")</f>
        <v>0</v>
      </c>
      <c r="W174" s="592">
        <f>COUNTIF(W4:W166, "X-st")</f>
        <v>0</v>
      </c>
      <c r="X174" s="476">
        <f t="shared" ref="X174:AE174" si="140">COUNTIF(X4:X166, "X-st")</f>
        <v>9</v>
      </c>
      <c r="Y174" s="312">
        <f t="shared" si="140"/>
        <v>9</v>
      </c>
      <c r="Z174" s="312">
        <f t="shared" si="140"/>
        <v>9</v>
      </c>
      <c r="AA174" s="312">
        <f t="shared" si="140"/>
        <v>9</v>
      </c>
      <c r="AB174" s="312">
        <f t="shared" si="140"/>
        <v>9</v>
      </c>
      <c r="AC174" s="312">
        <f t="shared" si="140"/>
        <v>9</v>
      </c>
      <c r="AD174" s="312">
        <f t="shared" si="140"/>
        <v>9</v>
      </c>
      <c r="AE174" s="312">
        <f t="shared" si="140"/>
        <v>9</v>
      </c>
      <c r="AF174" s="312"/>
      <c r="AG174" s="155"/>
      <c r="AH174" s="312">
        <f t="shared" si="124"/>
        <v>72</v>
      </c>
      <c r="AT174" s="200"/>
    </row>
    <row r="175" spans="1:58">
      <c r="C175" s="280" t="s">
        <v>363</v>
      </c>
      <c r="D175" s="280"/>
      <c r="F175" s="312">
        <f t="shared" ref="F175:N175" si="141">COUNTIF(F4:F155, "TPNC")</f>
        <v>0</v>
      </c>
      <c r="G175" s="312">
        <f t="shared" si="141"/>
        <v>0</v>
      </c>
      <c r="H175" s="312">
        <f t="shared" si="141"/>
        <v>0</v>
      </c>
      <c r="I175" s="312">
        <f t="shared" si="141"/>
        <v>0</v>
      </c>
      <c r="J175" s="312">
        <f t="shared" si="141"/>
        <v>0</v>
      </c>
      <c r="K175" s="312">
        <f t="shared" si="141"/>
        <v>0</v>
      </c>
      <c r="L175" s="312">
        <f t="shared" si="141"/>
        <v>0</v>
      </c>
      <c r="M175" s="592"/>
      <c r="N175" s="592">
        <f t="shared" si="141"/>
        <v>0</v>
      </c>
      <c r="O175" s="476">
        <f>COUNTIF(O4:O155, "TPNC")</f>
        <v>0</v>
      </c>
      <c r="P175" s="312">
        <f>COUNTIF(P4:P155, "TPNC")</f>
        <v>0</v>
      </c>
      <c r="Q175" s="312">
        <f>COUNTIF(Q4:Q155, "TPNC")</f>
        <v>0</v>
      </c>
      <c r="R175" s="312">
        <f>COUNTIF(R4:R155, "TPNC")</f>
        <v>0</v>
      </c>
      <c r="S175" s="312"/>
      <c r="T175" s="592">
        <f>COUNTIF(T4:T155, "TPNC")</f>
        <v>0</v>
      </c>
      <c r="U175" s="476">
        <f>COUNTIF(U4:U155, "TPNC")</f>
        <v>0</v>
      </c>
      <c r="V175" s="312">
        <f>COUNTIF(V4:V155, "TPNC")</f>
        <v>0</v>
      </c>
      <c r="W175" s="592">
        <f>COUNTIF(W4:W155, "TPNC")</f>
        <v>0</v>
      </c>
      <c r="X175" s="476">
        <f t="shared" ref="X175:AE175" si="142">COUNTIF(X4:X155, "TPNC")</f>
        <v>2</v>
      </c>
      <c r="Y175" s="312">
        <f t="shared" si="142"/>
        <v>0</v>
      </c>
      <c r="Z175" s="312">
        <f t="shared" si="142"/>
        <v>0</v>
      </c>
      <c r="AA175" s="312">
        <f t="shared" si="142"/>
        <v>0</v>
      </c>
      <c r="AB175" s="312">
        <f t="shared" si="142"/>
        <v>0</v>
      </c>
      <c r="AC175" s="312">
        <f t="shared" si="142"/>
        <v>0</v>
      </c>
      <c r="AD175" s="312">
        <f t="shared" si="142"/>
        <v>0</v>
      </c>
      <c r="AE175" s="312">
        <f t="shared" si="142"/>
        <v>0</v>
      </c>
      <c r="AF175" s="312"/>
      <c r="AG175" s="155"/>
      <c r="AH175" s="312">
        <f t="shared" si="124"/>
        <v>2</v>
      </c>
      <c r="AT175" s="200"/>
    </row>
    <row r="176" spans="1:58" ht="10.9" customHeight="1">
      <c r="F176" s="14"/>
      <c r="G176" s="14"/>
      <c r="H176" s="14"/>
      <c r="I176" s="14"/>
      <c r="J176" s="14"/>
      <c r="K176" s="14"/>
      <c r="L176" s="14"/>
      <c r="M176" s="14"/>
      <c r="N176" s="14"/>
      <c r="O176" s="14"/>
      <c r="P176" s="14"/>
      <c r="Q176" s="14"/>
      <c r="R176" s="14"/>
      <c r="S176" s="14"/>
      <c r="T176" s="14"/>
      <c r="U176" s="14"/>
      <c r="V176" s="14"/>
      <c r="W176" s="14"/>
      <c r="Y176" s="11"/>
      <c r="Z176" s="11"/>
      <c r="AA176" s="11"/>
      <c r="AB176" s="11"/>
      <c r="AC176" s="11"/>
      <c r="AD176" s="11"/>
      <c r="AE176" s="11"/>
      <c r="AF176" s="11"/>
      <c r="AK176" s="3">
        <v>23</v>
      </c>
      <c r="AM176" s="19">
        <f>AK176/96</f>
        <v>0.23958333333333334</v>
      </c>
      <c r="AO176" s="14">
        <v>52</v>
      </c>
      <c r="AP176" s="19">
        <f>AO176/96</f>
        <v>0.54166666666666663</v>
      </c>
      <c r="AQ176" s="19"/>
      <c r="AT176" s="200"/>
    </row>
    <row r="177" spans="1:46">
      <c r="F177" s="14">
        <f t="shared" ref="F177:N177" si="143">SUM(F167:F175)</f>
        <v>99</v>
      </c>
      <c r="G177" s="14">
        <f t="shared" si="143"/>
        <v>104</v>
      </c>
      <c r="H177" s="14">
        <f t="shared" si="143"/>
        <v>112</v>
      </c>
      <c r="I177" s="14">
        <f t="shared" si="143"/>
        <v>116</v>
      </c>
      <c r="J177" s="14">
        <f t="shared" si="143"/>
        <v>103</v>
      </c>
      <c r="K177" s="14">
        <f t="shared" si="143"/>
        <v>97</v>
      </c>
      <c r="L177" s="14">
        <f t="shared" si="143"/>
        <v>102</v>
      </c>
      <c r="M177" s="14"/>
      <c r="N177" s="14">
        <f t="shared" si="143"/>
        <v>107</v>
      </c>
      <c r="O177" s="14">
        <f>SUM(O167:O175)</f>
        <v>123</v>
      </c>
      <c r="P177" s="14">
        <f>SUM(P167:P175)</f>
        <v>119</v>
      </c>
      <c r="Q177" s="14">
        <f>SUM(Q167:Q175)</f>
        <v>123</v>
      </c>
      <c r="R177" s="14">
        <f>SUM(R167:R175)</f>
        <v>118</v>
      </c>
      <c r="S177" s="14"/>
      <c r="T177" s="14">
        <f>SUM(T167:T175)</f>
        <v>116</v>
      </c>
      <c r="U177" s="14">
        <f t="shared" ref="U177:AE177" si="144">SUM(U167:U175)</f>
        <v>132</v>
      </c>
      <c r="V177" s="14">
        <f t="shared" si="144"/>
        <v>131</v>
      </c>
      <c r="W177" s="14">
        <f t="shared" si="144"/>
        <v>140</v>
      </c>
      <c r="X177" s="293">
        <f t="shared" si="144"/>
        <v>126</v>
      </c>
      <c r="Y177" s="293">
        <f t="shared" si="144"/>
        <v>122</v>
      </c>
      <c r="Z177" s="293">
        <f t="shared" si="144"/>
        <v>137</v>
      </c>
      <c r="AA177" s="293">
        <f t="shared" si="144"/>
        <v>126</v>
      </c>
      <c r="AB177" s="293">
        <f t="shared" si="144"/>
        <v>132</v>
      </c>
      <c r="AC177" s="293">
        <f t="shared" si="144"/>
        <v>134</v>
      </c>
      <c r="AD177" s="293">
        <f t="shared" si="144"/>
        <v>121</v>
      </c>
      <c r="AE177" s="293">
        <f t="shared" si="144"/>
        <v>144</v>
      </c>
      <c r="AF177" s="293"/>
      <c r="AG177" s="294"/>
      <c r="AH177" s="293">
        <f>SUM(AH167:AH175)</f>
        <v>1042</v>
      </c>
      <c r="AO177" s="14">
        <v>44</v>
      </c>
      <c r="AT177" s="200"/>
    </row>
    <row r="178" spans="1:46" ht="15.75" thickBot="1">
      <c r="Y178" s="11"/>
      <c r="Z178" s="11"/>
      <c r="AA178" s="11"/>
      <c r="AB178" s="11"/>
      <c r="AC178" s="11"/>
      <c r="AD178" s="11"/>
      <c r="AE178" s="11"/>
      <c r="AF178" s="11"/>
      <c r="AT178" s="200"/>
    </row>
    <row r="179" spans="1:46" customFormat="1" ht="31.15" customHeight="1">
      <c r="A179" s="169" t="s">
        <v>1183</v>
      </c>
      <c r="B179" s="478"/>
      <c r="C179" s="167" t="s">
        <v>1184</v>
      </c>
      <c r="D179" s="184" t="s">
        <v>75</v>
      </c>
      <c r="E179" s="29"/>
      <c r="F179" s="25" t="s">
        <v>60</v>
      </c>
      <c r="G179" s="25" t="s">
        <v>61</v>
      </c>
      <c r="H179" s="25" t="s">
        <v>62</v>
      </c>
      <c r="I179" s="25" t="s">
        <v>63</v>
      </c>
      <c r="J179" s="25" t="s">
        <v>64</v>
      </c>
      <c r="K179" s="25" t="s">
        <v>65</v>
      </c>
      <c r="L179" s="25" t="s">
        <v>66</v>
      </c>
      <c r="M179" s="593"/>
      <c r="N179" s="593" t="s">
        <v>67</v>
      </c>
      <c r="O179" s="26" t="s">
        <v>68</v>
      </c>
      <c r="P179" s="25" t="s">
        <v>69</v>
      </c>
      <c r="Q179" s="25" t="s">
        <v>70</v>
      </c>
      <c r="R179" s="25" t="s">
        <v>71</v>
      </c>
      <c r="S179" s="25"/>
      <c r="T179" s="593" t="s">
        <v>72</v>
      </c>
      <c r="U179" s="26" t="s">
        <v>73</v>
      </c>
      <c r="V179" s="25" t="s">
        <v>74</v>
      </c>
      <c r="W179" s="593" t="s">
        <v>327</v>
      </c>
      <c r="X179" s="16" t="s">
        <v>257</v>
      </c>
      <c r="Y179" s="31" t="s">
        <v>256</v>
      </c>
      <c r="Z179" s="32" t="s">
        <v>76</v>
      </c>
      <c r="AA179" s="30" t="s">
        <v>77</v>
      </c>
      <c r="AB179" s="30" t="s">
        <v>426</v>
      </c>
      <c r="AC179" s="30" t="s">
        <v>427</v>
      </c>
      <c r="AD179" s="30" t="s">
        <v>428</v>
      </c>
      <c r="AE179" s="30" t="s">
        <v>523</v>
      </c>
      <c r="AF179" s="361"/>
      <c r="AG179" s="13"/>
      <c r="AH179" s="265" t="s">
        <v>366</v>
      </c>
      <c r="AJ179" t="s">
        <v>29</v>
      </c>
      <c r="AK179" t="s">
        <v>28</v>
      </c>
      <c r="AM179" t="s">
        <v>30</v>
      </c>
      <c r="AN179" s="14" t="s">
        <v>26</v>
      </c>
      <c r="AO179" t="s">
        <v>3</v>
      </c>
      <c r="AP179" t="s">
        <v>27</v>
      </c>
      <c r="AR179" t="s">
        <v>4</v>
      </c>
      <c r="AT179" s="196"/>
    </row>
    <row r="180" spans="1:46">
      <c r="C180" s="266" t="s">
        <v>28</v>
      </c>
      <c r="D180" s="266"/>
      <c r="E180" s="150"/>
      <c r="F180" s="151">
        <f t="shared" ref="F180:N180" si="145">F167/F177</f>
        <v>0</v>
      </c>
      <c r="G180" s="151">
        <f t="shared" si="145"/>
        <v>0</v>
      </c>
      <c r="H180" s="151">
        <f t="shared" si="145"/>
        <v>0</v>
      </c>
      <c r="I180" s="151">
        <f t="shared" si="145"/>
        <v>8.6206896551724137E-3</v>
      </c>
      <c r="J180" s="151">
        <f t="shared" si="145"/>
        <v>0</v>
      </c>
      <c r="K180" s="151">
        <f t="shared" si="145"/>
        <v>0</v>
      </c>
      <c r="L180" s="151">
        <f t="shared" si="145"/>
        <v>0</v>
      </c>
      <c r="M180" s="151"/>
      <c r="N180" s="151">
        <f t="shared" si="145"/>
        <v>0</v>
      </c>
      <c r="O180" s="151">
        <f>O167/O177</f>
        <v>0</v>
      </c>
      <c r="P180" s="151">
        <f>P167/P177</f>
        <v>0</v>
      </c>
      <c r="Q180" s="151">
        <f>Q167/Q177</f>
        <v>0</v>
      </c>
      <c r="R180" s="151">
        <f>R167/R177</f>
        <v>0</v>
      </c>
      <c r="S180" s="151"/>
      <c r="T180" s="151">
        <f>T167/T177</f>
        <v>0</v>
      </c>
      <c r="U180" s="151">
        <f>U167/U177</f>
        <v>0</v>
      </c>
      <c r="V180" s="151">
        <f>V167/V177</f>
        <v>0</v>
      </c>
      <c r="W180" s="151">
        <f>W167/W177</f>
        <v>0</v>
      </c>
      <c r="X180" s="151">
        <f t="shared" ref="X180:AE180" si="146">X167/X177</f>
        <v>0</v>
      </c>
      <c r="Y180" s="151">
        <f t="shared" si="146"/>
        <v>0</v>
      </c>
      <c r="Z180" s="151">
        <f t="shared" si="146"/>
        <v>0</v>
      </c>
      <c r="AA180" s="151">
        <f t="shared" si="146"/>
        <v>0</v>
      </c>
      <c r="AB180" s="151">
        <f t="shared" si="146"/>
        <v>0</v>
      </c>
      <c r="AC180" s="151">
        <f t="shared" si="146"/>
        <v>0</v>
      </c>
      <c r="AD180" s="151">
        <f t="shared" si="146"/>
        <v>0</v>
      </c>
      <c r="AE180" s="151">
        <f t="shared" si="146"/>
        <v>0</v>
      </c>
      <c r="AF180" s="151"/>
      <c r="AH180" s="263">
        <f t="shared" ref="AH180:AH187" si="147">AVERAGE(X180:AD180)</f>
        <v>0</v>
      </c>
      <c r="AI180" s="276"/>
      <c r="AT180" s="200"/>
    </row>
    <row r="181" spans="1:46">
      <c r="C181" s="267" t="s">
        <v>30</v>
      </c>
      <c r="D181" s="267"/>
      <c r="F181" s="18">
        <f t="shared" ref="F181:N181" si="148">F169/F177</f>
        <v>0</v>
      </c>
      <c r="G181" s="18">
        <f t="shared" si="148"/>
        <v>0</v>
      </c>
      <c r="H181" s="18">
        <f t="shared" si="148"/>
        <v>0</v>
      </c>
      <c r="I181" s="18">
        <f t="shared" si="148"/>
        <v>0</v>
      </c>
      <c r="J181" s="18">
        <f t="shared" si="148"/>
        <v>0</v>
      </c>
      <c r="K181" s="18">
        <f t="shared" si="148"/>
        <v>1.0309278350515464E-2</v>
      </c>
      <c r="L181" s="18">
        <f t="shared" si="148"/>
        <v>0</v>
      </c>
      <c r="M181" s="18"/>
      <c r="N181" s="18">
        <f t="shared" si="148"/>
        <v>0</v>
      </c>
      <c r="O181" s="18">
        <f>O169/O177</f>
        <v>0</v>
      </c>
      <c r="P181" s="18">
        <f>P169/P177</f>
        <v>0</v>
      </c>
      <c r="Q181" s="18">
        <f>Q169/Q177</f>
        <v>0</v>
      </c>
      <c r="R181" s="18">
        <f>R169/R177</f>
        <v>0</v>
      </c>
      <c r="S181" s="18"/>
      <c r="T181" s="18">
        <f>T169/T177</f>
        <v>0</v>
      </c>
      <c r="U181" s="18">
        <f>U169/U177</f>
        <v>0</v>
      </c>
      <c r="V181" s="18">
        <f>V169/V177</f>
        <v>0</v>
      </c>
      <c r="W181" s="18">
        <f>W169/W177</f>
        <v>0</v>
      </c>
      <c r="X181" s="18">
        <f t="shared" ref="X181:AE181" si="149">X169/X177</f>
        <v>0</v>
      </c>
      <c r="Y181" s="18">
        <f t="shared" si="149"/>
        <v>0</v>
      </c>
      <c r="Z181" s="18">
        <f t="shared" si="149"/>
        <v>0</v>
      </c>
      <c r="AA181" s="18">
        <f t="shared" si="149"/>
        <v>0</v>
      </c>
      <c r="AB181" s="18">
        <f t="shared" si="149"/>
        <v>0</v>
      </c>
      <c r="AC181" s="18">
        <f t="shared" si="149"/>
        <v>0</v>
      </c>
      <c r="AD181" s="18">
        <f t="shared" si="149"/>
        <v>0</v>
      </c>
      <c r="AE181" s="18">
        <f t="shared" si="149"/>
        <v>0</v>
      </c>
      <c r="AF181" s="18"/>
      <c r="AH181" s="263">
        <f t="shared" si="147"/>
        <v>0</v>
      </c>
      <c r="AI181" s="276"/>
      <c r="AT181" s="200"/>
    </row>
    <row r="182" spans="1:46">
      <c r="C182" s="268" t="s">
        <v>34</v>
      </c>
      <c r="D182" s="268"/>
      <c r="E182" s="148"/>
      <c r="F182" s="149">
        <f t="shared" ref="F182:N182" si="150">F170/F177</f>
        <v>0.86868686868686873</v>
      </c>
      <c r="G182" s="149">
        <f t="shared" si="150"/>
        <v>0.82692307692307687</v>
      </c>
      <c r="H182" s="149">
        <f t="shared" si="150"/>
        <v>0.8214285714285714</v>
      </c>
      <c r="I182" s="149">
        <f t="shared" si="150"/>
        <v>0.89655172413793105</v>
      </c>
      <c r="J182" s="149">
        <f t="shared" si="150"/>
        <v>0.87378640776699024</v>
      </c>
      <c r="K182" s="149">
        <f t="shared" si="150"/>
        <v>0.84536082474226804</v>
      </c>
      <c r="L182" s="149">
        <f t="shared" si="150"/>
        <v>0.86274509803921573</v>
      </c>
      <c r="M182" s="149"/>
      <c r="N182" s="149">
        <f t="shared" si="150"/>
        <v>0.88785046728971961</v>
      </c>
      <c r="O182" s="149">
        <f>O170/O177</f>
        <v>0.72357723577235777</v>
      </c>
      <c r="P182" s="149">
        <f>P170/P177</f>
        <v>0.69747899159663862</v>
      </c>
      <c r="Q182" s="149">
        <f>Q170/Q177</f>
        <v>0.69918699186991873</v>
      </c>
      <c r="R182" s="149">
        <f>R170/R177</f>
        <v>0.73728813559322037</v>
      </c>
      <c r="S182" s="149"/>
      <c r="T182" s="149">
        <f>T170/T177</f>
        <v>0.57758620689655171</v>
      </c>
      <c r="U182" s="149">
        <f>U170/U177</f>
        <v>0.34090909090909088</v>
      </c>
      <c r="V182" s="149">
        <f>V170/V177</f>
        <v>0.3282442748091603</v>
      </c>
      <c r="W182" s="149">
        <f>W170/W177</f>
        <v>0.35714285714285715</v>
      </c>
      <c r="X182" s="149">
        <f t="shared" ref="X182:AE182" si="151">X170/X177</f>
        <v>0.50793650793650791</v>
      </c>
      <c r="Y182" s="149">
        <f t="shared" si="151"/>
        <v>0.50819672131147542</v>
      </c>
      <c r="Z182" s="149">
        <f t="shared" si="151"/>
        <v>0.71532846715328469</v>
      </c>
      <c r="AA182" s="149">
        <f t="shared" si="151"/>
        <v>0.60317460317460314</v>
      </c>
      <c r="AB182" s="149">
        <f t="shared" si="151"/>
        <v>0.60606060606060608</v>
      </c>
      <c r="AC182" s="149">
        <f t="shared" si="151"/>
        <v>0.62686567164179108</v>
      </c>
      <c r="AD182" s="149">
        <f t="shared" si="151"/>
        <v>0.54545454545454541</v>
      </c>
      <c r="AE182" s="149">
        <f t="shared" si="151"/>
        <v>0.68055555555555558</v>
      </c>
      <c r="AF182" s="149"/>
      <c r="AG182" s="318">
        <f>AVERAGE(F182:AE182)</f>
        <v>0.67242997924553372</v>
      </c>
      <c r="AH182" s="263">
        <f t="shared" si="147"/>
        <v>0.58757387467611621</v>
      </c>
      <c r="AI182" s="276"/>
      <c r="AT182" s="200"/>
    </row>
    <row r="183" spans="1:46" ht="19.149999999999999" customHeight="1">
      <c r="C183" s="267" t="s">
        <v>59</v>
      </c>
      <c r="D183" s="267"/>
      <c r="F183" s="18">
        <f t="shared" ref="F183:N183" si="152">F171/F177</f>
        <v>0</v>
      </c>
      <c r="G183" s="18">
        <f t="shared" si="152"/>
        <v>0</v>
      </c>
      <c r="H183" s="18">
        <f t="shared" si="152"/>
        <v>0</v>
      </c>
      <c r="I183" s="18">
        <f t="shared" si="152"/>
        <v>0</v>
      </c>
      <c r="J183" s="18">
        <f t="shared" si="152"/>
        <v>0</v>
      </c>
      <c r="K183" s="18">
        <f t="shared" si="152"/>
        <v>0</v>
      </c>
      <c r="L183" s="18">
        <f t="shared" si="152"/>
        <v>0</v>
      </c>
      <c r="M183" s="18"/>
      <c r="N183" s="18">
        <f t="shared" si="152"/>
        <v>0</v>
      </c>
      <c r="O183" s="18">
        <f>O171/O177</f>
        <v>0</v>
      </c>
      <c r="P183" s="18">
        <f>P171/P177</f>
        <v>0</v>
      </c>
      <c r="Q183" s="18">
        <f>Q171/Q177</f>
        <v>8.130081300813009E-3</v>
      </c>
      <c r="R183" s="18">
        <f>R171/R177</f>
        <v>0</v>
      </c>
      <c r="S183" s="18"/>
      <c r="T183" s="18">
        <f>T171/T177</f>
        <v>0</v>
      </c>
      <c r="U183" s="18">
        <f>U171/U177</f>
        <v>0</v>
      </c>
      <c r="V183" s="18">
        <f>V171/V177</f>
        <v>0</v>
      </c>
      <c r="W183" s="18">
        <f>W171/W177</f>
        <v>0</v>
      </c>
      <c r="X183" s="18">
        <f t="shared" ref="X183:AE183" si="153">X171/X177</f>
        <v>0</v>
      </c>
      <c r="Y183" s="18">
        <f t="shared" si="153"/>
        <v>0</v>
      </c>
      <c r="Z183" s="18">
        <f t="shared" si="153"/>
        <v>0</v>
      </c>
      <c r="AA183" s="18">
        <f t="shared" si="153"/>
        <v>0</v>
      </c>
      <c r="AB183" s="18">
        <f t="shared" si="153"/>
        <v>0</v>
      </c>
      <c r="AC183" s="18">
        <f t="shared" si="153"/>
        <v>0</v>
      </c>
      <c r="AD183" s="18">
        <f t="shared" si="153"/>
        <v>0</v>
      </c>
      <c r="AE183" s="18">
        <f t="shared" si="153"/>
        <v>0</v>
      </c>
      <c r="AF183" s="18"/>
      <c r="AH183" s="263">
        <f t="shared" si="147"/>
        <v>0</v>
      </c>
      <c r="AI183" s="276"/>
      <c r="AT183" s="200"/>
    </row>
    <row r="184" spans="1:46">
      <c r="C184" s="269" t="s">
        <v>26</v>
      </c>
      <c r="D184" s="269"/>
      <c r="E184" s="152"/>
      <c r="F184" s="153">
        <f t="shared" ref="F184:N184" si="154">F172/F177</f>
        <v>4.0404040404040407E-2</v>
      </c>
      <c r="G184" s="153">
        <f t="shared" si="154"/>
        <v>8.6538461538461536E-2</v>
      </c>
      <c r="H184" s="153">
        <f t="shared" si="154"/>
        <v>9.8214285714285712E-2</v>
      </c>
      <c r="I184" s="153">
        <f t="shared" si="154"/>
        <v>8.6206896551724137E-3</v>
      </c>
      <c r="J184" s="153">
        <f t="shared" si="154"/>
        <v>0</v>
      </c>
      <c r="K184" s="153">
        <f t="shared" si="154"/>
        <v>4.1237113402061855E-2</v>
      </c>
      <c r="L184" s="153">
        <f t="shared" si="154"/>
        <v>2.9411764705882353E-2</v>
      </c>
      <c r="M184" s="153"/>
      <c r="N184" s="153">
        <f t="shared" si="154"/>
        <v>1.8691588785046728E-2</v>
      </c>
      <c r="O184" s="153">
        <f>O172/O177</f>
        <v>6.5040650406504072E-2</v>
      </c>
      <c r="P184" s="153">
        <f>P172/P177</f>
        <v>1.680672268907563E-2</v>
      </c>
      <c r="Q184" s="153">
        <f>Q172/Q177</f>
        <v>2.4390243902439025E-2</v>
      </c>
      <c r="R184" s="153">
        <f>R172/R177</f>
        <v>8.4745762711864406E-3</v>
      </c>
      <c r="S184" s="153"/>
      <c r="T184" s="153">
        <f>T172/T177</f>
        <v>4.3103448275862072E-2</v>
      </c>
      <c r="U184" s="153">
        <f>U172/U177</f>
        <v>7.575757575757576E-3</v>
      </c>
      <c r="V184" s="153">
        <f>V172/V177</f>
        <v>1.5267175572519083E-2</v>
      </c>
      <c r="W184" s="153">
        <f>W172/W177</f>
        <v>1.4285714285714285E-2</v>
      </c>
      <c r="X184" s="153">
        <f t="shared" ref="X184:AE184" si="155">X172/X177</f>
        <v>0.14285714285714285</v>
      </c>
      <c r="Y184" s="153">
        <f t="shared" si="155"/>
        <v>0.18852459016393441</v>
      </c>
      <c r="Z184" s="153">
        <f t="shared" si="155"/>
        <v>0.11678832116788321</v>
      </c>
      <c r="AA184" s="153">
        <f t="shared" si="155"/>
        <v>0.11904761904761904</v>
      </c>
      <c r="AB184" s="153">
        <f t="shared" si="155"/>
        <v>0.10606060606060606</v>
      </c>
      <c r="AC184" s="153">
        <f t="shared" si="155"/>
        <v>8.9552238805970144E-2</v>
      </c>
      <c r="AD184" s="153">
        <f t="shared" si="155"/>
        <v>0.12396694214876033</v>
      </c>
      <c r="AE184" s="153">
        <f t="shared" si="155"/>
        <v>7.6388888888888895E-2</v>
      </c>
      <c r="AF184" s="153"/>
      <c r="AH184" s="263">
        <f t="shared" si="147"/>
        <v>0.12668535146455945</v>
      </c>
      <c r="AI184" s="276"/>
      <c r="AT184" s="200"/>
    </row>
    <row r="185" spans="1:46">
      <c r="C185" s="267" t="s">
        <v>365</v>
      </c>
      <c r="D185" s="267"/>
      <c r="F185" s="18">
        <f t="shared" ref="F185:N185" si="156">F173/F177</f>
        <v>9.0909090909090912E-2</v>
      </c>
      <c r="G185" s="18">
        <f t="shared" si="156"/>
        <v>8.6538461538461536E-2</v>
      </c>
      <c r="H185" s="18">
        <f t="shared" si="156"/>
        <v>8.0357142857142863E-2</v>
      </c>
      <c r="I185" s="18">
        <f t="shared" si="156"/>
        <v>8.6206896551724144E-2</v>
      </c>
      <c r="J185" s="18">
        <f t="shared" si="156"/>
        <v>0.12621359223300971</v>
      </c>
      <c r="K185" s="18">
        <f t="shared" si="156"/>
        <v>0.10309278350515463</v>
      </c>
      <c r="L185" s="18">
        <f t="shared" si="156"/>
        <v>0.10784313725490197</v>
      </c>
      <c r="M185" s="18"/>
      <c r="N185" s="18">
        <f t="shared" si="156"/>
        <v>9.3457943925233641E-2</v>
      </c>
      <c r="O185" s="18">
        <f>O173/O177</f>
        <v>0.21138211382113822</v>
      </c>
      <c r="P185" s="18">
        <f>P173/P177</f>
        <v>0.2857142857142857</v>
      </c>
      <c r="Q185" s="18">
        <f>Q173/Q177</f>
        <v>0.26829268292682928</v>
      </c>
      <c r="R185" s="18">
        <f>R173/R177</f>
        <v>0.25423728813559321</v>
      </c>
      <c r="S185" s="18"/>
      <c r="T185" s="18">
        <f>T173/T177</f>
        <v>0.37931034482758619</v>
      </c>
      <c r="U185" s="18">
        <f>U173/U177</f>
        <v>0.65151515151515149</v>
      </c>
      <c r="V185" s="18">
        <f>V173/V177</f>
        <v>0.65648854961832059</v>
      </c>
      <c r="W185" s="18">
        <f>W173/W177</f>
        <v>0.62857142857142856</v>
      </c>
      <c r="X185" s="18">
        <f t="shared" ref="X185:AE185" si="157">X173/X177</f>
        <v>0.26190476190476192</v>
      </c>
      <c r="Y185" s="18">
        <f t="shared" si="157"/>
        <v>0.22950819672131148</v>
      </c>
      <c r="Z185" s="18">
        <f t="shared" si="157"/>
        <v>0.10218978102189781</v>
      </c>
      <c r="AA185" s="18">
        <f t="shared" si="157"/>
        <v>0.20634920634920634</v>
      </c>
      <c r="AB185" s="18">
        <f t="shared" si="157"/>
        <v>0.2196969696969697</v>
      </c>
      <c r="AC185" s="18">
        <f t="shared" si="157"/>
        <v>0.21641791044776118</v>
      </c>
      <c r="AD185" s="18">
        <f t="shared" si="157"/>
        <v>0.256198347107438</v>
      </c>
      <c r="AE185" s="18">
        <f t="shared" si="157"/>
        <v>0.18055555555555555</v>
      </c>
      <c r="AF185" s="18"/>
      <c r="AH185" s="263">
        <f t="shared" si="147"/>
        <v>0.21318073903562093</v>
      </c>
      <c r="AI185" s="276"/>
      <c r="AT185" s="200"/>
    </row>
    <row r="186" spans="1:46">
      <c r="C186" s="267" t="s">
        <v>367</v>
      </c>
      <c r="D186" s="267"/>
      <c r="F186" s="18">
        <f t="shared" ref="F186:N186" si="158">F174/F177</f>
        <v>0</v>
      </c>
      <c r="G186" s="18">
        <f t="shared" si="158"/>
        <v>0</v>
      </c>
      <c r="H186" s="18">
        <f t="shared" si="158"/>
        <v>0</v>
      </c>
      <c r="I186" s="18">
        <f t="shared" si="158"/>
        <v>0</v>
      </c>
      <c r="J186" s="18">
        <f t="shared" si="158"/>
        <v>0</v>
      </c>
      <c r="K186" s="18">
        <f t="shared" si="158"/>
        <v>0</v>
      </c>
      <c r="L186" s="18">
        <f t="shared" si="158"/>
        <v>0</v>
      </c>
      <c r="M186" s="18"/>
      <c r="N186" s="18">
        <f t="shared" si="158"/>
        <v>0</v>
      </c>
      <c r="O186" s="18">
        <f>O174/O177</f>
        <v>0</v>
      </c>
      <c r="P186" s="18">
        <f>P174/P177</f>
        <v>0</v>
      </c>
      <c r="Q186" s="18">
        <f>Q174/Q177</f>
        <v>0</v>
      </c>
      <c r="R186" s="18">
        <f>R174/R177</f>
        <v>0</v>
      </c>
      <c r="S186" s="18"/>
      <c r="T186" s="18">
        <f>T174/T177</f>
        <v>0</v>
      </c>
      <c r="U186" s="18">
        <f>U174/U177</f>
        <v>0</v>
      </c>
      <c r="V186" s="18">
        <f>V174/V177</f>
        <v>0</v>
      </c>
      <c r="W186" s="18">
        <f>W174/W177</f>
        <v>0</v>
      </c>
      <c r="X186" s="18">
        <f t="shared" ref="X186:AE186" si="159">X174/X177</f>
        <v>7.1428571428571425E-2</v>
      </c>
      <c r="Y186" s="18">
        <f t="shared" si="159"/>
        <v>7.3770491803278687E-2</v>
      </c>
      <c r="Z186" s="18">
        <f t="shared" si="159"/>
        <v>6.569343065693431E-2</v>
      </c>
      <c r="AA186" s="18">
        <f t="shared" si="159"/>
        <v>7.1428571428571425E-2</v>
      </c>
      <c r="AB186" s="18">
        <f t="shared" si="159"/>
        <v>6.8181818181818177E-2</v>
      </c>
      <c r="AC186" s="18">
        <f t="shared" si="159"/>
        <v>6.7164179104477612E-2</v>
      </c>
      <c r="AD186" s="18">
        <f t="shared" si="159"/>
        <v>7.43801652892562E-2</v>
      </c>
      <c r="AE186" s="18">
        <f t="shared" si="159"/>
        <v>6.25E-2</v>
      </c>
      <c r="AF186" s="18"/>
      <c r="AH186" s="263">
        <f t="shared" si="147"/>
        <v>7.0292461127558256E-2</v>
      </c>
      <c r="AI186" s="276"/>
      <c r="AT186" s="200"/>
    </row>
    <row r="187" spans="1:46" ht="18.600000000000001" customHeight="1">
      <c r="A187" s="274"/>
      <c r="B187" s="274"/>
      <c r="C187" s="275" t="s">
        <v>368</v>
      </c>
      <c r="D187" s="275"/>
      <c r="F187" s="262">
        <f t="shared" ref="F187:N187" si="160">F175/F177</f>
        <v>0</v>
      </c>
      <c r="G187" s="262">
        <f t="shared" si="160"/>
        <v>0</v>
      </c>
      <c r="H187" s="262">
        <f t="shared" si="160"/>
        <v>0</v>
      </c>
      <c r="I187" s="262">
        <f t="shared" si="160"/>
        <v>0</v>
      </c>
      <c r="J187" s="262">
        <f t="shared" si="160"/>
        <v>0</v>
      </c>
      <c r="K187" s="262">
        <f t="shared" si="160"/>
        <v>0</v>
      </c>
      <c r="L187" s="262">
        <f t="shared" si="160"/>
        <v>0</v>
      </c>
      <c r="M187" s="262"/>
      <c r="N187" s="262">
        <f t="shared" si="160"/>
        <v>0</v>
      </c>
      <c r="O187" s="262">
        <f>O175/O177</f>
        <v>0</v>
      </c>
      <c r="P187" s="262">
        <f>P175/P177</f>
        <v>0</v>
      </c>
      <c r="Q187" s="262">
        <f>Q175/Q177</f>
        <v>0</v>
      </c>
      <c r="R187" s="262">
        <f>R175/R177</f>
        <v>0</v>
      </c>
      <c r="S187" s="262"/>
      <c r="T187" s="262">
        <f>T175/T177</f>
        <v>0</v>
      </c>
      <c r="U187" s="262">
        <f>U175/U177</f>
        <v>0</v>
      </c>
      <c r="V187" s="262">
        <f>V175/V177</f>
        <v>0</v>
      </c>
      <c r="W187" s="262">
        <f>W175/W177</f>
        <v>0</v>
      </c>
      <c r="X187" s="262">
        <f t="shared" ref="X187:AE187" si="161">X175/X177</f>
        <v>1.5873015873015872E-2</v>
      </c>
      <c r="Y187" s="262">
        <f t="shared" si="161"/>
        <v>0</v>
      </c>
      <c r="Z187" s="262">
        <f t="shared" si="161"/>
        <v>0</v>
      </c>
      <c r="AA187" s="262">
        <f t="shared" si="161"/>
        <v>0</v>
      </c>
      <c r="AB187" s="262">
        <f t="shared" si="161"/>
        <v>0</v>
      </c>
      <c r="AC187" s="262">
        <f t="shared" si="161"/>
        <v>0</v>
      </c>
      <c r="AD187" s="262">
        <f t="shared" si="161"/>
        <v>0</v>
      </c>
      <c r="AE187" s="262">
        <f t="shared" si="161"/>
        <v>0</v>
      </c>
      <c r="AF187" s="262"/>
      <c r="AH187" s="264">
        <f t="shared" si="147"/>
        <v>2.2675736961451248E-3</v>
      </c>
      <c r="AT187" s="200"/>
    </row>
    <row r="188" spans="1:46" hidden="1">
      <c r="C188" s="3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T188" s="200"/>
    </row>
    <row r="189" spans="1:46" hidden="1">
      <c r="D189" s="5"/>
      <c r="F189" s="18">
        <f t="shared" ref="F189:N189" si="162">SUM(F180:F188)</f>
        <v>1</v>
      </c>
      <c r="G189" s="18">
        <f t="shared" si="162"/>
        <v>1</v>
      </c>
      <c r="H189" s="18">
        <f t="shared" si="162"/>
        <v>1</v>
      </c>
      <c r="I189" s="18">
        <f t="shared" si="162"/>
        <v>1</v>
      </c>
      <c r="J189" s="18">
        <f t="shared" si="162"/>
        <v>1</v>
      </c>
      <c r="K189" s="18">
        <f t="shared" si="162"/>
        <v>0.99999999999999989</v>
      </c>
      <c r="L189" s="18">
        <f t="shared" si="162"/>
        <v>1</v>
      </c>
      <c r="M189" s="18"/>
      <c r="N189" s="18">
        <f t="shared" si="162"/>
        <v>1</v>
      </c>
      <c r="O189" s="18">
        <f>SUM(O180:O188)</f>
        <v>1</v>
      </c>
      <c r="P189" s="18">
        <f>SUM(P180:P188)</f>
        <v>1</v>
      </c>
      <c r="Q189" s="18">
        <f>SUM(Q180:Q188)</f>
        <v>1</v>
      </c>
      <c r="R189" s="18">
        <f>SUM(R180:R188)</f>
        <v>1</v>
      </c>
      <c r="S189" s="18"/>
      <c r="T189" s="18">
        <f t="shared" ref="T189:AB189" si="163">SUM(T180:T188)</f>
        <v>1</v>
      </c>
      <c r="U189" s="18">
        <f t="shared" si="163"/>
        <v>1</v>
      </c>
      <c r="V189" s="18">
        <f t="shared" si="163"/>
        <v>1</v>
      </c>
      <c r="W189" s="18">
        <f t="shared" si="163"/>
        <v>1</v>
      </c>
      <c r="X189" s="18">
        <f t="shared" si="163"/>
        <v>0.99999999999999978</v>
      </c>
      <c r="Y189" s="18">
        <f t="shared" si="163"/>
        <v>1</v>
      </c>
      <c r="Z189" s="18">
        <f t="shared" si="163"/>
        <v>1</v>
      </c>
      <c r="AA189" s="18">
        <f t="shared" si="163"/>
        <v>1</v>
      </c>
      <c r="AB189" s="18">
        <f t="shared" si="163"/>
        <v>1</v>
      </c>
      <c r="AC189" s="18"/>
      <c r="AD189" s="18">
        <f>SUM(AD180:AD188)</f>
        <v>1</v>
      </c>
      <c r="AE189" s="18">
        <f>SUM(AE180:AE188)</f>
        <v>1</v>
      </c>
      <c r="AF189" s="18"/>
      <c r="AT189" s="200"/>
    </row>
    <row r="190" spans="1:46">
      <c r="C190" s="38"/>
      <c r="AT190" s="200"/>
    </row>
    <row r="191" spans="1:46">
      <c r="AT191" s="200"/>
    </row>
    <row r="192" spans="1:46">
      <c r="AT192" s="200"/>
    </row>
    <row r="193" spans="46:46">
      <c r="AT193" s="200"/>
    </row>
    <row r="194" spans="46:46">
      <c r="AT194" s="200"/>
    </row>
    <row r="195" spans="46:46">
      <c r="AT195" s="200"/>
    </row>
    <row r="196" spans="46:46">
      <c r="AT196" s="200"/>
    </row>
    <row r="197" spans="46:46">
      <c r="AT197" s="200"/>
    </row>
    <row r="198" spans="46:46">
      <c r="AT198" s="200"/>
    </row>
    <row r="199" spans="46:46">
      <c r="AT199" s="200"/>
    </row>
    <row r="200" spans="46:46">
      <c r="AT200" s="200"/>
    </row>
  </sheetData>
  <mergeCells count="40">
    <mergeCell ref="A82:A84"/>
    <mergeCell ref="A70:A71"/>
    <mergeCell ref="A72:A78"/>
    <mergeCell ref="A149:A151"/>
    <mergeCell ref="A89:A92"/>
    <mergeCell ref="A93:A95"/>
    <mergeCell ref="A97:A99"/>
    <mergeCell ref="A107:A110"/>
    <mergeCell ref="A111:A117"/>
    <mergeCell ref="A101:A104"/>
    <mergeCell ref="A135:A139"/>
    <mergeCell ref="A141:A144"/>
    <mergeCell ref="A145:A148"/>
    <mergeCell ref="A66:A67"/>
    <mergeCell ref="A79:A81"/>
    <mergeCell ref="A68:A69"/>
    <mergeCell ref="A24:A25"/>
    <mergeCell ref="A26:A27"/>
    <mergeCell ref="A29:A35"/>
    <mergeCell ref="A36:A40"/>
    <mergeCell ref="A50:A51"/>
    <mergeCell ref="A48:A49"/>
    <mergeCell ref="A41:A43"/>
    <mergeCell ref="A44:A47"/>
    <mergeCell ref="A156:A163"/>
    <mergeCell ref="A152:A155"/>
    <mergeCell ref="A118:A125"/>
    <mergeCell ref="A126:A134"/>
    <mergeCell ref="A3:A8"/>
    <mergeCell ref="A9:A12"/>
    <mergeCell ref="A13:A14"/>
    <mergeCell ref="A15:A18"/>
    <mergeCell ref="A19:A20"/>
    <mergeCell ref="A21:A23"/>
    <mergeCell ref="A53:A54"/>
    <mergeCell ref="A85:A87"/>
    <mergeCell ref="A55:A57"/>
    <mergeCell ref="A58:A59"/>
    <mergeCell ref="A60:A63"/>
    <mergeCell ref="A64:A65"/>
  </mergeCells>
  <conditionalFormatting sqref="AH138:AI138 AG178:AI1048576 AG177 AI177 AU129:AU131 AG129:AI131 AG126:AI127 AU127 AU99:AU101 AG133:AI137 AU77:AU78 AG85:AI117 AH82:AI84 AG70:AI81 AG139:AI158 AU135:AU158 AU3:AU14 AU160:AU165 AG160:AI176 AG1:AI67">
    <cfRule type="containsText" dxfId="34" priority="35" operator="containsText" text="FALSE">
      <formula>NOT(ISERROR(SEARCH("FALSE",AG1)))</formula>
    </cfRule>
  </conditionalFormatting>
  <conditionalFormatting sqref="AU106:AU107 AU24:AU25 AU43:AU50 AU54 AU58 AU60:AU61 AU63:AU65 AU67 AU82 AU91 AU97:AU98 AU102:AU103 AU126 AU15:AU21">
    <cfRule type="containsText" dxfId="33" priority="34" operator="containsText" text="FALSE">
      <formula>NOT(ISERROR(SEARCH("FALSE",AU15)))</formula>
    </cfRule>
  </conditionalFormatting>
  <conditionalFormatting sqref="AU111:AU117">
    <cfRule type="containsText" dxfId="32" priority="12" operator="containsText" text="FALSE">
      <formula>NOT(ISERROR(SEARCH("FALSE",AU111)))</formula>
    </cfRule>
  </conditionalFormatting>
  <conditionalFormatting sqref="AU134">
    <cfRule type="containsText" dxfId="31" priority="33" operator="containsText" text="FALSE">
      <formula>NOT(ISERROR(SEARCH("FALSE",AU134)))</formula>
    </cfRule>
  </conditionalFormatting>
  <conditionalFormatting sqref="AU105">
    <cfRule type="containsText" dxfId="30" priority="32" operator="containsText" text="FALSE">
      <formula>NOT(ISERROR(SEARCH("FALSE",AU105)))</formula>
    </cfRule>
  </conditionalFormatting>
  <conditionalFormatting sqref="AU22:AU23">
    <cfRule type="containsText" dxfId="29" priority="31" operator="containsText" text="FALSE">
      <formula>NOT(ISERROR(SEARCH("FALSE",AU22)))</formula>
    </cfRule>
  </conditionalFormatting>
  <conditionalFormatting sqref="AU26:AU28">
    <cfRule type="containsText" dxfId="28" priority="30" operator="containsText" text="FALSE">
      <formula>NOT(ISERROR(SEARCH("FALSE",AU26)))</formula>
    </cfRule>
  </conditionalFormatting>
  <conditionalFormatting sqref="AU41:AU42">
    <cfRule type="containsText" dxfId="27" priority="29" operator="containsText" text="FALSE">
      <formula>NOT(ISERROR(SEARCH("FALSE",AU41)))</formula>
    </cfRule>
  </conditionalFormatting>
  <conditionalFormatting sqref="AU51:AU52">
    <cfRule type="containsText" dxfId="26" priority="28" operator="containsText" text="FALSE">
      <formula>NOT(ISERROR(SEARCH("FALSE",AU51)))</formula>
    </cfRule>
  </conditionalFormatting>
  <conditionalFormatting sqref="AU53">
    <cfRule type="containsText" dxfId="25" priority="27" operator="containsText" text="FALSE">
      <formula>NOT(ISERROR(SEARCH("FALSE",AU53)))</formula>
    </cfRule>
  </conditionalFormatting>
  <conditionalFormatting sqref="AU55:AU57">
    <cfRule type="containsText" dxfId="24" priority="26" operator="containsText" text="FALSE">
      <formula>NOT(ISERROR(SEARCH("FALSE",AU55)))</formula>
    </cfRule>
  </conditionalFormatting>
  <conditionalFormatting sqref="AU59">
    <cfRule type="containsText" dxfId="23" priority="25" operator="containsText" text="FALSE">
      <formula>NOT(ISERROR(SEARCH("FALSE",AU59)))</formula>
    </cfRule>
  </conditionalFormatting>
  <conditionalFormatting sqref="AU62">
    <cfRule type="containsText" dxfId="22" priority="24" operator="containsText" text="FALSE">
      <formula>NOT(ISERROR(SEARCH("FALSE",AU62)))</formula>
    </cfRule>
  </conditionalFormatting>
  <conditionalFormatting sqref="AU66">
    <cfRule type="containsText" dxfId="21" priority="23" operator="containsText" text="FALSE">
      <formula>NOT(ISERROR(SEARCH("FALSE",AU66)))</formula>
    </cfRule>
  </conditionalFormatting>
  <conditionalFormatting sqref="AU70:AU76">
    <cfRule type="containsText" dxfId="20" priority="22" operator="containsText" text="FALSE">
      <formula>NOT(ISERROR(SEARCH("FALSE",AU70)))</formula>
    </cfRule>
  </conditionalFormatting>
  <conditionalFormatting sqref="AU79">
    <cfRule type="containsText" dxfId="19" priority="21" operator="containsText" text="FALSE">
      <formula>NOT(ISERROR(SEARCH("FALSE",AU79)))</formula>
    </cfRule>
  </conditionalFormatting>
  <conditionalFormatting sqref="AU80:AU81">
    <cfRule type="containsText" dxfId="18" priority="20" operator="containsText" text="FALSE">
      <formula>NOT(ISERROR(SEARCH("FALSE",AU80)))</formula>
    </cfRule>
  </conditionalFormatting>
  <conditionalFormatting sqref="AU84">
    <cfRule type="containsText" dxfId="17" priority="19" operator="containsText" text="FALSE">
      <formula>NOT(ISERROR(SEARCH("FALSE",AU84)))</formula>
    </cfRule>
  </conditionalFormatting>
  <conditionalFormatting sqref="AU83">
    <cfRule type="containsText" dxfId="16" priority="18" operator="containsText" text="FALSE">
      <formula>NOT(ISERROR(SEARCH("FALSE",AU83)))</formula>
    </cfRule>
  </conditionalFormatting>
  <conditionalFormatting sqref="AU85">
    <cfRule type="containsText" dxfId="15" priority="17" operator="containsText" text="FALSE">
      <formula>NOT(ISERROR(SEARCH("FALSE",AU85)))</formula>
    </cfRule>
  </conditionalFormatting>
  <conditionalFormatting sqref="AU86:AU88">
    <cfRule type="containsText" dxfId="14" priority="16" operator="containsText" text="FALSE">
      <formula>NOT(ISERROR(SEARCH("FALSE",AU86)))</formula>
    </cfRule>
  </conditionalFormatting>
  <conditionalFormatting sqref="AU96">
    <cfRule type="containsText" dxfId="13" priority="15" operator="containsText" text="FALSE">
      <formula>NOT(ISERROR(SEARCH("FALSE",AU96)))</formula>
    </cfRule>
  </conditionalFormatting>
  <conditionalFormatting sqref="AU104">
    <cfRule type="containsText" dxfId="12" priority="14" operator="containsText" text="FALSE">
      <formula>NOT(ISERROR(SEARCH("FALSE",AU104)))</formula>
    </cfRule>
  </conditionalFormatting>
  <conditionalFormatting sqref="AU108:AU110">
    <cfRule type="containsText" dxfId="11" priority="13" operator="containsText" text="FALSE">
      <formula>NOT(ISERROR(SEARCH("FALSE",AU108)))</formula>
    </cfRule>
  </conditionalFormatting>
  <conditionalFormatting sqref="AU133">
    <cfRule type="containsText" dxfId="10" priority="11" operator="containsText" text="FALSE">
      <formula>NOT(ISERROR(SEARCH("FALSE",AU133)))</formula>
    </cfRule>
  </conditionalFormatting>
  <conditionalFormatting sqref="AG138">
    <cfRule type="containsText" dxfId="9" priority="10" operator="containsText" text="FALSE">
      <formula>NOT(ISERROR(SEARCH("FALSE",AG138)))</formula>
    </cfRule>
  </conditionalFormatting>
  <conditionalFormatting sqref="AG118:AI125">
    <cfRule type="containsText" dxfId="8" priority="9" operator="containsText" text="FALSE">
      <formula>NOT(ISERROR(SEARCH("FALSE",AG118)))</formula>
    </cfRule>
  </conditionalFormatting>
  <conditionalFormatting sqref="AU118:AU125">
    <cfRule type="containsText" dxfId="7" priority="8" operator="containsText" text="FALSE">
      <formula>NOT(ISERROR(SEARCH("FALSE",AU118)))</formula>
    </cfRule>
  </conditionalFormatting>
  <conditionalFormatting sqref="AG132:AI132">
    <cfRule type="containsText" dxfId="6" priority="7" operator="containsText" text="FALSE">
      <formula>NOT(ISERROR(SEARCH("FALSE",AG132)))</formula>
    </cfRule>
  </conditionalFormatting>
  <conditionalFormatting sqref="AU132">
    <cfRule type="containsText" dxfId="5" priority="6" operator="containsText" text="FALSE">
      <formula>NOT(ISERROR(SEARCH("FALSE",AU132)))</formula>
    </cfRule>
  </conditionalFormatting>
  <conditionalFormatting sqref="AG128:AI128 AU128">
    <cfRule type="containsText" dxfId="4" priority="5" operator="containsText" text="FALSE">
      <formula>NOT(ISERROR(SEARCH("FALSE",AG128)))</formula>
    </cfRule>
  </conditionalFormatting>
  <conditionalFormatting sqref="AG82:AG84">
    <cfRule type="containsText" dxfId="3" priority="4" operator="containsText" text="FALSE">
      <formula>NOT(ISERROR(SEARCH("FALSE",AG82)))</formula>
    </cfRule>
  </conditionalFormatting>
  <conditionalFormatting sqref="AG68:AI69">
    <cfRule type="containsText" dxfId="2" priority="3" operator="containsText" text="FALSE">
      <formula>NOT(ISERROR(SEARCH("FALSE",AG68)))</formula>
    </cfRule>
  </conditionalFormatting>
  <conditionalFormatting sqref="AU68:AU69">
    <cfRule type="containsText" dxfId="1" priority="2" operator="containsText" text="FALSE">
      <formula>NOT(ISERROR(SEARCH("FALSE",AU68)))</formula>
    </cfRule>
  </conditionalFormatting>
  <conditionalFormatting sqref="AU159 AG159:AI159">
    <cfRule type="containsText" dxfId="0" priority="1" operator="containsText" text="FALSE">
      <formula>NOT(ISERROR(SEARCH("FALSE",AG159)))</formula>
    </cfRule>
  </conditionalFormatting>
  <pageMargins left="0.7" right="0.7" top="0.75" bottom="0.75" header="0.3" footer="0.3"/>
  <pageSetup paperSize="9" scale="28" fitToHeight="0" orientation="landscape" r:id="rId1"/>
  <drawing r:id="rId2"/>
  <legacyDrawing r:id="rId3"/>
  <webPublishItems count="1">
    <webPublishItem id="13076" divId="TesterMatrix_13076" sourceType="range" sourceRef="A1:AF163" destinationFile="C:\Users\Angel\Documents\Visual Studio 2015\Projects\Amkor\Amkor\excel\TesterMatrix\TesterMatrixHP93K.mht" title="TesterMatrixHP93K" autoRepublish="1"/>
  </webPublishItem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H165"/>
  <sheetViews>
    <sheetView showGridLines="0" workbookViewId="0">
      <selection activeCell="E56" sqref="E56"/>
    </sheetView>
  </sheetViews>
  <sheetFormatPr defaultRowHeight="15"/>
  <cols>
    <col min="3" max="3" width="17.42578125" bestFit="1" customWidth="1"/>
    <col min="4" max="8" width="9.140625" style="17"/>
  </cols>
  <sheetData>
    <row r="1" spans="2:8" ht="15.75" thickBot="1">
      <c r="D1" s="1401" t="s">
        <v>674</v>
      </c>
      <c r="E1" s="1394"/>
      <c r="F1" s="1394"/>
      <c r="G1" s="1394" t="s">
        <v>673</v>
      </c>
      <c r="H1" s="1395"/>
    </row>
    <row r="2" spans="2:8" ht="15.75" thickBot="1">
      <c r="B2" s="472" t="s">
        <v>284</v>
      </c>
      <c r="C2" s="473" t="s">
        <v>286</v>
      </c>
      <c r="D2" s="474" t="s">
        <v>16</v>
      </c>
      <c r="E2" s="474" t="s">
        <v>671</v>
      </c>
      <c r="F2" s="474" t="s">
        <v>8</v>
      </c>
      <c r="G2" s="474" t="s">
        <v>16</v>
      </c>
      <c r="H2" s="475" t="s">
        <v>8</v>
      </c>
    </row>
    <row r="3" spans="2:8">
      <c r="B3" s="1391">
        <v>410</v>
      </c>
      <c r="C3" s="434" t="s">
        <v>7</v>
      </c>
      <c r="D3" s="353" t="s">
        <v>675</v>
      </c>
      <c r="E3" s="353" t="s">
        <v>675</v>
      </c>
      <c r="F3" s="353" t="s">
        <v>675</v>
      </c>
      <c r="G3" s="353"/>
      <c r="H3" s="353"/>
    </row>
    <row r="4" spans="2:8">
      <c r="B4" s="1391"/>
      <c r="C4" s="435" t="s">
        <v>9</v>
      </c>
      <c r="D4" s="312"/>
      <c r="E4" s="312"/>
      <c r="F4" s="312"/>
      <c r="G4" s="312"/>
      <c r="H4" s="312"/>
    </row>
    <row r="5" spans="2:8">
      <c r="B5" s="1391"/>
      <c r="C5" s="436" t="s">
        <v>259</v>
      </c>
      <c r="D5" s="312"/>
      <c r="E5" s="312"/>
      <c r="F5" s="312"/>
      <c r="G5" s="312"/>
      <c r="H5" s="312"/>
    </row>
    <row r="6" spans="2:8">
      <c r="B6" s="1391"/>
      <c r="C6" s="437" t="s">
        <v>273</v>
      </c>
      <c r="D6" s="312"/>
      <c r="E6" s="312"/>
      <c r="F6" s="312"/>
      <c r="G6" s="312"/>
      <c r="H6" s="312"/>
    </row>
    <row r="7" spans="2:8">
      <c r="B7" s="1391"/>
      <c r="C7" s="437" t="s">
        <v>260</v>
      </c>
      <c r="D7" s="312"/>
      <c r="E7" s="312"/>
      <c r="F7" s="312"/>
      <c r="G7" s="312"/>
      <c r="H7" s="312"/>
    </row>
    <row r="8" spans="2:8" ht="15.75" thickBot="1">
      <c r="B8" s="1392"/>
      <c r="C8" s="434" t="s">
        <v>547</v>
      </c>
      <c r="D8" s="477" t="s">
        <v>676</v>
      </c>
      <c r="E8" s="477" t="s">
        <v>676</v>
      </c>
      <c r="F8" s="477" t="s">
        <v>676</v>
      </c>
      <c r="G8" s="477" t="s">
        <v>675</v>
      </c>
      <c r="H8" s="477" t="s">
        <v>675</v>
      </c>
    </row>
    <row r="9" spans="2:8">
      <c r="B9" s="1393">
        <v>411</v>
      </c>
      <c r="C9" s="438" t="s">
        <v>259</v>
      </c>
      <c r="D9" s="353"/>
      <c r="E9" s="353"/>
      <c r="F9" s="353"/>
      <c r="G9" s="353"/>
      <c r="H9" s="353"/>
    </row>
    <row r="10" spans="2:8">
      <c r="B10" s="1391"/>
      <c r="C10" s="439" t="s">
        <v>261</v>
      </c>
      <c r="D10" s="312"/>
      <c r="E10" s="312"/>
      <c r="F10" s="312"/>
      <c r="G10" s="312"/>
      <c r="H10" s="312"/>
    </row>
    <row r="11" spans="2:8">
      <c r="B11" s="1391"/>
      <c r="C11" s="439" t="s">
        <v>263</v>
      </c>
      <c r="D11" s="312"/>
      <c r="E11" s="312"/>
      <c r="F11" s="312"/>
      <c r="G11" s="312"/>
      <c r="H11" s="312"/>
    </row>
    <row r="12" spans="2:8" ht="15.75" thickBot="1">
      <c r="B12" s="1392"/>
      <c r="C12" s="440" t="s">
        <v>262</v>
      </c>
      <c r="D12" s="477"/>
      <c r="E12" s="477"/>
      <c r="F12" s="477"/>
      <c r="G12" s="477"/>
      <c r="H12" s="477"/>
    </row>
    <row r="13" spans="2:8">
      <c r="B13" s="1388">
        <v>412</v>
      </c>
      <c r="C13" s="441" t="s">
        <v>271</v>
      </c>
      <c r="D13" s="353"/>
      <c r="E13" s="353"/>
      <c r="F13" s="353"/>
      <c r="G13" s="353"/>
      <c r="H13" s="353"/>
    </row>
    <row r="14" spans="2:8">
      <c r="B14" s="1389"/>
      <c r="C14" s="437" t="s">
        <v>260</v>
      </c>
      <c r="D14" s="312"/>
      <c r="E14" s="312"/>
      <c r="F14" s="312"/>
      <c r="G14" s="312"/>
      <c r="H14" s="312"/>
    </row>
    <row r="15" spans="2:8" ht="15.75" thickBot="1">
      <c r="B15" s="1390"/>
      <c r="C15" s="442" t="s">
        <v>547</v>
      </c>
      <c r="D15" s="477"/>
      <c r="E15" s="477"/>
      <c r="F15" s="477"/>
      <c r="G15" s="477"/>
      <c r="H15" s="477"/>
    </row>
    <row r="16" spans="2:8">
      <c r="B16" s="1388">
        <v>413</v>
      </c>
      <c r="C16" s="443" t="s">
        <v>259</v>
      </c>
      <c r="D16" s="353"/>
      <c r="E16" s="353"/>
      <c r="F16" s="353"/>
      <c r="G16" s="353"/>
      <c r="H16" s="353"/>
    </row>
    <row r="17" spans="2:8">
      <c r="B17" s="1389"/>
      <c r="C17" s="437" t="s">
        <v>261</v>
      </c>
      <c r="D17" s="312"/>
      <c r="E17" s="312"/>
      <c r="F17" s="312"/>
      <c r="G17" s="312"/>
      <c r="H17" s="312"/>
    </row>
    <row r="18" spans="2:8">
      <c r="B18" s="1389"/>
      <c r="C18" s="434" t="s">
        <v>263</v>
      </c>
      <c r="D18" s="312"/>
      <c r="E18" s="312"/>
      <c r="F18" s="312"/>
      <c r="G18" s="312"/>
      <c r="H18" s="312"/>
    </row>
    <row r="19" spans="2:8" ht="15.75" thickBot="1">
      <c r="B19" s="1390"/>
      <c r="C19" s="444" t="s">
        <v>262</v>
      </c>
      <c r="D19" s="312"/>
      <c r="E19" s="312"/>
      <c r="F19" s="312"/>
      <c r="G19" s="312"/>
      <c r="H19" s="312"/>
    </row>
    <row r="20" spans="2:8">
      <c r="B20" s="1388">
        <v>414</v>
      </c>
      <c r="C20" s="443" t="s">
        <v>259</v>
      </c>
      <c r="D20" s="312"/>
      <c r="E20" s="312"/>
      <c r="F20" s="312"/>
      <c r="G20" s="312"/>
      <c r="H20" s="312"/>
    </row>
    <row r="21" spans="2:8" ht="15.75" thickBot="1">
      <c r="B21" s="1390"/>
      <c r="C21" s="434" t="s">
        <v>265</v>
      </c>
      <c r="D21" s="312"/>
      <c r="E21" s="312"/>
      <c r="F21" s="312"/>
      <c r="G21" s="312"/>
      <c r="H21" s="312"/>
    </row>
    <row r="22" spans="2:8">
      <c r="B22" s="1388">
        <v>415</v>
      </c>
      <c r="C22" s="443" t="s">
        <v>264</v>
      </c>
      <c r="D22" s="312"/>
      <c r="E22" s="312"/>
      <c r="F22" s="312"/>
      <c r="G22" s="312"/>
      <c r="H22" s="312"/>
    </row>
    <row r="23" spans="2:8">
      <c r="B23" s="1389"/>
      <c r="C23" s="434" t="s">
        <v>265</v>
      </c>
      <c r="D23" s="312"/>
      <c r="E23" s="312"/>
      <c r="F23" s="312"/>
      <c r="G23" s="312"/>
      <c r="H23" s="312"/>
    </row>
    <row r="24" spans="2:8">
      <c r="B24" s="1389"/>
      <c r="C24" s="435" t="s">
        <v>266</v>
      </c>
      <c r="D24" s="312"/>
      <c r="E24" s="312"/>
      <c r="F24" s="312"/>
      <c r="G24" s="312"/>
      <c r="H24" s="312"/>
    </row>
    <row r="25" spans="2:8" ht="15.75" thickBot="1">
      <c r="B25" s="1390"/>
      <c r="C25" s="444" t="s">
        <v>281</v>
      </c>
      <c r="D25" s="312"/>
      <c r="E25" s="312"/>
      <c r="F25" s="312"/>
      <c r="G25" s="312"/>
      <c r="H25" s="312"/>
    </row>
    <row r="26" spans="2:8">
      <c r="B26" s="1388">
        <v>416</v>
      </c>
      <c r="C26" s="443" t="s">
        <v>259</v>
      </c>
      <c r="D26" s="312"/>
      <c r="E26" s="312"/>
      <c r="F26" s="312"/>
      <c r="G26" s="312"/>
      <c r="H26" s="312"/>
    </row>
    <row r="27" spans="2:8" ht="15.75" thickBot="1">
      <c r="B27" s="1390"/>
      <c r="C27" s="442" t="s">
        <v>260</v>
      </c>
      <c r="D27" s="312"/>
      <c r="E27" s="312"/>
      <c r="F27" s="312"/>
      <c r="G27" s="312"/>
      <c r="H27" s="312"/>
    </row>
    <row r="28" spans="2:8">
      <c r="B28" s="1388" t="s">
        <v>659</v>
      </c>
      <c r="C28" s="443" t="s">
        <v>267</v>
      </c>
      <c r="D28" s="312"/>
      <c r="E28" s="312"/>
      <c r="F28" s="312"/>
      <c r="G28" s="312"/>
      <c r="H28" s="312"/>
    </row>
    <row r="29" spans="2:8" ht="15.75" thickBot="1">
      <c r="B29" s="1402"/>
      <c r="C29" s="445" t="s">
        <v>259</v>
      </c>
      <c r="D29" s="312"/>
      <c r="E29" s="312"/>
      <c r="F29" s="312"/>
      <c r="G29" s="312"/>
      <c r="H29" s="312"/>
    </row>
    <row r="30" spans="2:8" ht="15.75" thickBot="1">
      <c r="B30" s="432" t="s">
        <v>613</v>
      </c>
      <c r="C30" s="446" t="s">
        <v>259</v>
      </c>
      <c r="D30" s="312"/>
      <c r="E30" s="312"/>
      <c r="F30" s="312"/>
      <c r="G30" s="312"/>
      <c r="H30" s="312"/>
    </row>
    <row r="31" spans="2:8" ht="15" customHeight="1">
      <c r="B31" s="1383" t="s">
        <v>15</v>
      </c>
      <c r="C31" s="447" t="s">
        <v>259</v>
      </c>
      <c r="D31" s="312"/>
      <c r="E31" s="312"/>
      <c r="F31" s="312"/>
      <c r="G31" s="312"/>
      <c r="H31" s="312"/>
    </row>
    <row r="32" spans="2:8">
      <c r="B32" s="1384"/>
      <c r="C32" s="435" t="s">
        <v>261</v>
      </c>
      <c r="D32" s="312"/>
      <c r="E32" s="312"/>
      <c r="F32" s="312"/>
      <c r="G32" s="312"/>
      <c r="H32" s="312"/>
    </row>
    <row r="33" spans="2:8">
      <c r="B33" s="1384"/>
      <c r="C33" s="437" t="s">
        <v>263</v>
      </c>
      <c r="D33" s="312"/>
      <c r="E33" s="312"/>
      <c r="F33" s="312"/>
      <c r="G33" s="312"/>
      <c r="H33" s="312"/>
    </row>
    <row r="34" spans="2:8">
      <c r="B34" s="1384"/>
      <c r="C34" s="434" t="s">
        <v>270</v>
      </c>
      <c r="D34" s="312"/>
      <c r="E34" s="312"/>
      <c r="F34" s="312"/>
      <c r="G34" s="312"/>
      <c r="H34" s="312"/>
    </row>
    <row r="35" spans="2:8">
      <c r="B35" s="1384"/>
      <c r="C35" s="435" t="s">
        <v>268</v>
      </c>
      <c r="D35" s="312"/>
      <c r="E35" s="312"/>
      <c r="F35" s="312"/>
      <c r="G35" s="312"/>
      <c r="H35" s="312"/>
    </row>
    <row r="36" spans="2:8">
      <c r="B36" s="1384"/>
      <c r="C36" s="437" t="s">
        <v>262</v>
      </c>
      <c r="D36" s="312"/>
      <c r="E36" s="312"/>
      <c r="F36" s="312"/>
      <c r="G36" s="312"/>
      <c r="H36" s="312"/>
    </row>
    <row r="37" spans="2:8" ht="15.75" thickBot="1">
      <c r="B37" s="1384"/>
      <c r="C37" s="434" t="s">
        <v>269</v>
      </c>
      <c r="D37" s="312"/>
      <c r="E37" s="312"/>
      <c r="F37" s="312"/>
      <c r="G37" s="312"/>
      <c r="H37" s="312"/>
    </row>
    <row r="38" spans="2:8" ht="15.75" thickBot="1">
      <c r="B38" s="1385" t="s">
        <v>615</v>
      </c>
      <c r="C38" s="448" t="s">
        <v>262</v>
      </c>
      <c r="D38" s="312"/>
      <c r="E38" s="312"/>
      <c r="F38" s="312"/>
      <c r="G38" s="312"/>
      <c r="H38" s="312"/>
    </row>
    <row r="39" spans="2:8" ht="15.75" thickBot="1">
      <c r="B39" s="1386"/>
      <c r="C39" s="449" t="s">
        <v>265</v>
      </c>
      <c r="D39" s="312"/>
      <c r="E39" s="312"/>
      <c r="F39" s="312"/>
      <c r="G39" s="312"/>
      <c r="H39" s="312"/>
    </row>
    <row r="40" spans="2:8" ht="15.75" thickBot="1">
      <c r="B40" s="1386"/>
      <c r="C40" s="450" t="s">
        <v>269</v>
      </c>
      <c r="D40" s="312"/>
      <c r="E40" s="312"/>
      <c r="F40" s="312"/>
      <c r="G40" s="312"/>
      <c r="H40" s="312"/>
    </row>
    <row r="41" spans="2:8" ht="15.75" thickBot="1">
      <c r="B41" s="1387"/>
      <c r="C41" s="451" t="s">
        <v>270</v>
      </c>
      <c r="D41" s="312"/>
      <c r="E41" s="312"/>
      <c r="F41" s="312"/>
      <c r="G41" s="312"/>
      <c r="H41" s="312"/>
    </row>
    <row r="42" spans="2:8">
      <c r="B42" s="1388">
        <v>420</v>
      </c>
      <c r="C42" s="441" t="s">
        <v>271</v>
      </c>
      <c r="D42" s="312"/>
      <c r="E42" s="312"/>
      <c r="F42" s="312"/>
      <c r="G42" s="312"/>
      <c r="H42" s="312"/>
    </row>
    <row r="43" spans="2:8">
      <c r="B43" s="1389"/>
      <c r="C43" s="434" t="s">
        <v>267</v>
      </c>
      <c r="D43" s="312"/>
      <c r="E43" s="312"/>
      <c r="F43" s="312"/>
      <c r="G43" s="312"/>
      <c r="H43" s="312"/>
    </row>
    <row r="44" spans="2:8" ht="15.75" thickBot="1">
      <c r="B44" s="1390"/>
      <c r="C44" s="444" t="s">
        <v>259</v>
      </c>
      <c r="D44" s="312"/>
      <c r="E44" s="312"/>
      <c r="F44" s="312"/>
      <c r="G44" s="312"/>
      <c r="H44" s="312"/>
    </row>
    <row r="45" spans="2:8">
      <c r="B45" s="1388">
        <v>421</v>
      </c>
      <c r="C45" s="447" t="s">
        <v>264</v>
      </c>
      <c r="D45" s="312"/>
      <c r="E45" s="312"/>
      <c r="F45" s="312"/>
      <c r="G45" s="312"/>
      <c r="H45" s="312"/>
    </row>
    <row r="46" spans="2:8">
      <c r="B46" s="1389"/>
      <c r="C46" s="437" t="s">
        <v>261</v>
      </c>
      <c r="D46" s="312"/>
      <c r="E46" s="312"/>
      <c r="F46" s="312"/>
      <c r="G46" s="312"/>
      <c r="H46" s="312"/>
    </row>
    <row r="47" spans="2:8">
      <c r="B47" s="1389"/>
      <c r="C47" s="437" t="s">
        <v>272</v>
      </c>
      <c r="D47" s="312"/>
      <c r="E47" s="312"/>
      <c r="F47" s="312"/>
      <c r="G47" s="312"/>
      <c r="H47" s="312"/>
    </row>
    <row r="48" spans="2:8" ht="15.75" thickBot="1">
      <c r="B48" s="1390"/>
      <c r="C48" s="442" t="s">
        <v>369</v>
      </c>
      <c r="D48" s="312"/>
      <c r="E48" s="312"/>
      <c r="F48" s="312"/>
      <c r="G48" s="312"/>
      <c r="H48" s="312"/>
    </row>
    <row r="49" spans="2:8">
      <c r="B49" s="1388">
        <v>422</v>
      </c>
      <c r="C49" s="434" t="s">
        <v>259</v>
      </c>
      <c r="D49" s="312"/>
      <c r="E49" s="312"/>
      <c r="F49" s="312"/>
      <c r="G49" s="312"/>
      <c r="H49" s="312"/>
    </row>
    <row r="50" spans="2:8" ht="15.75" thickBot="1">
      <c r="B50" s="1390"/>
      <c r="C50" s="444" t="s">
        <v>12</v>
      </c>
      <c r="D50" s="312"/>
      <c r="E50" s="312"/>
      <c r="F50" s="312"/>
      <c r="G50" s="312"/>
      <c r="H50" s="312"/>
    </row>
    <row r="51" spans="2:8">
      <c r="B51" s="1388">
        <v>423</v>
      </c>
      <c r="C51" s="447" t="s">
        <v>259</v>
      </c>
      <c r="D51" s="312"/>
      <c r="E51" s="312"/>
      <c r="F51" s="312"/>
      <c r="G51" s="312"/>
      <c r="H51" s="312"/>
    </row>
    <row r="52" spans="2:8" ht="15.75" thickBot="1">
      <c r="B52" s="1390"/>
      <c r="C52" s="444" t="s">
        <v>260</v>
      </c>
      <c r="D52" s="312"/>
      <c r="E52" s="312"/>
      <c r="F52" s="312"/>
      <c r="G52" s="312"/>
      <c r="H52" s="312"/>
    </row>
    <row r="53" spans="2:8" ht="15.75" thickBot="1">
      <c r="B53" s="170">
        <v>424</v>
      </c>
      <c r="C53" s="452" t="s">
        <v>279</v>
      </c>
      <c r="D53" s="312"/>
      <c r="E53" s="312"/>
      <c r="F53" s="312"/>
      <c r="G53" s="312"/>
      <c r="H53" s="312"/>
    </row>
    <row r="54" spans="2:8">
      <c r="B54" s="1388">
        <v>427</v>
      </c>
      <c r="C54" s="443" t="s">
        <v>259</v>
      </c>
      <c r="D54" s="312"/>
      <c r="E54" s="312"/>
      <c r="F54" s="312"/>
      <c r="G54" s="312"/>
      <c r="H54" s="312"/>
    </row>
    <row r="55" spans="2:8" ht="15.75" thickBot="1">
      <c r="B55" s="1390"/>
      <c r="C55" s="442" t="s">
        <v>260</v>
      </c>
      <c r="D55" s="312"/>
      <c r="E55" s="312"/>
      <c r="F55" s="312"/>
      <c r="G55" s="312"/>
      <c r="H55" s="312"/>
    </row>
    <row r="56" spans="2:8">
      <c r="B56" s="1388">
        <v>428</v>
      </c>
      <c r="C56" s="434" t="s">
        <v>18</v>
      </c>
      <c r="D56" s="312"/>
      <c r="E56" s="312"/>
      <c r="F56" s="312"/>
      <c r="G56" s="312"/>
      <c r="H56" s="312"/>
    </row>
    <row r="57" spans="2:8">
      <c r="B57" s="1389"/>
      <c r="C57" s="435" t="s">
        <v>259</v>
      </c>
      <c r="D57" s="312"/>
      <c r="E57" s="312"/>
      <c r="F57" s="312"/>
      <c r="G57" s="312"/>
      <c r="H57" s="312"/>
    </row>
    <row r="58" spans="2:8" ht="15.75" thickBot="1">
      <c r="B58" s="1390"/>
      <c r="C58" s="444" t="s">
        <v>261</v>
      </c>
      <c r="D58" s="312"/>
      <c r="E58" s="312"/>
      <c r="F58" s="312"/>
      <c r="G58" s="312"/>
      <c r="H58" s="312"/>
    </row>
    <row r="59" spans="2:8">
      <c r="B59" s="1388">
        <v>429</v>
      </c>
      <c r="C59" s="443" t="s">
        <v>259</v>
      </c>
      <c r="D59" s="312"/>
      <c r="E59" s="312"/>
      <c r="F59" s="312"/>
      <c r="G59" s="312"/>
      <c r="H59" s="312"/>
    </row>
    <row r="60" spans="2:8" ht="15.75" thickBot="1">
      <c r="B60" s="1390"/>
      <c r="C60" s="442" t="s">
        <v>260</v>
      </c>
      <c r="D60" s="312"/>
      <c r="E60" s="312"/>
      <c r="F60" s="312"/>
      <c r="G60" s="312"/>
      <c r="H60" s="312"/>
    </row>
    <row r="61" spans="2:8">
      <c r="B61" s="1388">
        <v>430</v>
      </c>
      <c r="C61" s="434" t="s">
        <v>14</v>
      </c>
      <c r="D61" s="312"/>
      <c r="E61" s="312"/>
      <c r="F61" s="312"/>
      <c r="G61" s="312"/>
      <c r="H61" s="312"/>
    </row>
    <row r="62" spans="2:8">
      <c r="B62" s="1389"/>
      <c r="C62" s="435" t="s">
        <v>259</v>
      </c>
      <c r="D62" s="312"/>
      <c r="E62" s="312"/>
      <c r="F62" s="312"/>
      <c r="G62" s="312"/>
      <c r="H62" s="312"/>
    </row>
    <row r="63" spans="2:8">
      <c r="B63" s="1389"/>
      <c r="C63" s="435" t="s">
        <v>265</v>
      </c>
      <c r="D63" s="312"/>
      <c r="E63" s="312"/>
      <c r="F63" s="312"/>
      <c r="G63" s="312"/>
      <c r="H63" s="312"/>
    </row>
    <row r="64" spans="2:8" ht="15.75" thickBot="1">
      <c r="B64" s="1390"/>
      <c r="C64" s="444" t="s">
        <v>17</v>
      </c>
      <c r="D64" s="312"/>
      <c r="E64" s="312"/>
      <c r="F64" s="312"/>
      <c r="G64" s="312"/>
      <c r="H64" s="312"/>
    </row>
    <row r="65" spans="2:8">
      <c r="B65" s="1388" t="s">
        <v>19</v>
      </c>
      <c r="C65" s="447" t="s">
        <v>264</v>
      </c>
      <c r="D65" s="312"/>
      <c r="E65" s="312"/>
      <c r="F65" s="312"/>
      <c r="G65" s="312"/>
      <c r="H65" s="312"/>
    </row>
    <row r="66" spans="2:8" ht="15.75" thickBot="1">
      <c r="B66" s="1390"/>
      <c r="C66" s="444" t="s">
        <v>260</v>
      </c>
      <c r="D66" s="312"/>
      <c r="E66" s="312"/>
      <c r="F66" s="312"/>
      <c r="G66" s="312"/>
      <c r="H66" s="312"/>
    </row>
    <row r="67" spans="2:8">
      <c r="B67" s="1388">
        <v>432</v>
      </c>
      <c r="C67" s="434" t="s">
        <v>259</v>
      </c>
      <c r="D67" s="312"/>
      <c r="E67" s="312"/>
      <c r="F67" s="312"/>
      <c r="G67" s="312"/>
      <c r="H67" s="312"/>
    </row>
    <row r="68" spans="2:8" ht="15.75" thickBot="1">
      <c r="B68" s="1390"/>
      <c r="C68" s="444" t="s">
        <v>260</v>
      </c>
      <c r="D68" s="312"/>
      <c r="E68" s="312"/>
      <c r="F68" s="312"/>
      <c r="G68" s="312"/>
      <c r="H68" s="312"/>
    </row>
    <row r="69" spans="2:8" ht="15" customHeight="1">
      <c r="B69" s="1383" t="s">
        <v>20</v>
      </c>
      <c r="C69" s="447" t="s">
        <v>264</v>
      </c>
      <c r="D69" s="312"/>
      <c r="E69" s="312"/>
      <c r="F69" s="312"/>
      <c r="G69" s="312"/>
      <c r="H69" s="312"/>
    </row>
    <row r="70" spans="2:8" ht="15.75" thickBot="1">
      <c r="B70" s="1397"/>
      <c r="C70" s="444" t="s">
        <v>260</v>
      </c>
      <c r="D70" s="312"/>
      <c r="E70" s="312"/>
      <c r="F70" s="312"/>
      <c r="G70" s="312"/>
      <c r="H70" s="312"/>
    </row>
    <row r="71" spans="2:8">
      <c r="B71" s="1388">
        <v>434</v>
      </c>
      <c r="C71" s="443" t="s">
        <v>270</v>
      </c>
      <c r="D71" s="312"/>
      <c r="E71" s="312"/>
      <c r="F71" s="312"/>
      <c r="G71" s="312"/>
      <c r="H71" s="312"/>
    </row>
    <row r="72" spans="2:8">
      <c r="B72" s="1389"/>
      <c r="C72" s="437" t="s">
        <v>263</v>
      </c>
      <c r="D72" s="312"/>
      <c r="E72" s="312"/>
      <c r="F72" s="312"/>
      <c r="G72" s="312"/>
      <c r="H72" s="312"/>
    </row>
    <row r="73" spans="2:8">
      <c r="B73" s="1389"/>
      <c r="C73" s="437" t="s">
        <v>265</v>
      </c>
      <c r="D73" s="312"/>
      <c r="E73" s="312"/>
      <c r="F73" s="312"/>
      <c r="G73" s="312"/>
      <c r="H73" s="312"/>
    </row>
    <row r="74" spans="2:8">
      <c r="B74" s="1389"/>
      <c r="C74" s="437" t="s">
        <v>79</v>
      </c>
      <c r="D74" s="312"/>
      <c r="E74" s="312"/>
      <c r="F74" s="312"/>
      <c r="G74" s="312"/>
      <c r="H74" s="312"/>
    </row>
    <row r="75" spans="2:8">
      <c r="B75" s="1389"/>
      <c r="C75" s="437" t="s">
        <v>268</v>
      </c>
      <c r="D75" s="312"/>
      <c r="E75" s="312"/>
      <c r="F75" s="312"/>
      <c r="G75" s="312"/>
      <c r="H75" s="312"/>
    </row>
    <row r="76" spans="2:8">
      <c r="B76" s="1389"/>
      <c r="C76" s="437" t="s">
        <v>21</v>
      </c>
      <c r="D76" s="312"/>
      <c r="E76" s="312"/>
      <c r="F76" s="312"/>
      <c r="G76" s="312"/>
      <c r="H76" s="312"/>
    </row>
    <row r="77" spans="2:8">
      <c r="B77" s="1389"/>
      <c r="C77" s="434" t="s">
        <v>23</v>
      </c>
      <c r="D77" s="312"/>
      <c r="E77" s="312"/>
      <c r="F77" s="312"/>
      <c r="G77" s="312"/>
      <c r="H77" s="312"/>
    </row>
    <row r="78" spans="2:8" ht="15.75" thickBot="1">
      <c r="B78" s="1390"/>
      <c r="C78" s="444" t="s">
        <v>269</v>
      </c>
      <c r="D78" s="312"/>
      <c r="E78" s="312"/>
      <c r="F78" s="312"/>
      <c r="G78" s="312"/>
      <c r="H78" s="312"/>
    </row>
    <row r="79" spans="2:8">
      <c r="B79" s="1388" t="s">
        <v>422</v>
      </c>
      <c r="C79" s="443" t="s">
        <v>260</v>
      </c>
      <c r="D79" s="312"/>
      <c r="E79" s="312"/>
      <c r="F79" s="312"/>
      <c r="G79" s="312"/>
      <c r="H79" s="312"/>
    </row>
    <row r="80" spans="2:8" ht="15.75" thickBot="1">
      <c r="B80" s="1390"/>
      <c r="C80" s="442" t="s">
        <v>264</v>
      </c>
      <c r="D80" s="312"/>
      <c r="E80" s="312"/>
      <c r="F80" s="312"/>
      <c r="G80" s="312"/>
      <c r="H80" s="312"/>
    </row>
    <row r="81" spans="2:8" ht="15.75" thickBot="1">
      <c r="B81" s="433" t="s">
        <v>431</v>
      </c>
      <c r="C81" s="442" t="s">
        <v>273</v>
      </c>
      <c r="D81" s="312"/>
      <c r="E81" s="312"/>
      <c r="F81" s="312"/>
      <c r="G81" s="312"/>
      <c r="H81" s="312"/>
    </row>
    <row r="82" spans="2:8">
      <c r="B82" s="1388">
        <v>436</v>
      </c>
      <c r="C82" s="434" t="s">
        <v>259</v>
      </c>
      <c r="D82" s="312"/>
      <c r="E82" s="312"/>
      <c r="F82" s="312"/>
      <c r="G82" s="312"/>
      <c r="H82" s="312"/>
    </row>
    <row r="83" spans="2:8">
      <c r="B83" s="1389"/>
      <c r="C83" s="435" t="s">
        <v>258</v>
      </c>
      <c r="D83" s="312"/>
      <c r="E83" s="312"/>
      <c r="F83" s="312"/>
      <c r="G83" s="312"/>
      <c r="H83" s="312"/>
    </row>
    <row r="84" spans="2:8" ht="15.75" thickBot="1">
      <c r="B84" s="1390"/>
      <c r="C84" s="444" t="s">
        <v>266</v>
      </c>
      <c r="D84" s="312"/>
      <c r="E84" s="312"/>
      <c r="F84" s="312"/>
      <c r="G84" s="312"/>
      <c r="H84" s="312"/>
    </row>
    <row r="85" spans="2:8">
      <c r="B85" s="1388">
        <v>437</v>
      </c>
      <c r="C85" s="447" t="s">
        <v>259</v>
      </c>
      <c r="D85" s="312"/>
      <c r="E85" s="312"/>
      <c r="F85" s="312"/>
      <c r="G85" s="312"/>
      <c r="H85" s="312"/>
    </row>
    <row r="86" spans="2:8">
      <c r="B86" s="1389"/>
      <c r="C86" s="435" t="s">
        <v>261</v>
      </c>
      <c r="D86" s="312"/>
      <c r="E86" s="312"/>
      <c r="F86" s="312"/>
      <c r="G86" s="312"/>
      <c r="H86" s="312"/>
    </row>
    <row r="87" spans="2:8" ht="15.75" thickBot="1">
      <c r="B87" s="1390"/>
      <c r="C87" s="444" t="s">
        <v>266</v>
      </c>
      <c r="D87" s="312"/>
      <c r="E87" s="312"/>
      <c r="F87" s="312"/>
      <c r="G87" s="312"/>
      <c r="H87" s="312"/>
    </row>
    <row r="88" spans="2:8" ht="15.75" thickBot="1">
      <c r="B88" s="432">
        <v>440</v>
      </c>
      <c r="C88" s="453" t="s">
        <v>273</v>
      </c>
      <c r="D88" s="312"/>
      <c r="E88" s="312"/>
      <c r="F88" s="312"/>
      <c r="G88" s="312"/>
      <c r="H88" s="312"/>
    </row>
    <row r="89" spans="2:8">
      <c r="B89" s="1388" t="s">
        <v>22</v>
      </c>
      <c r="C89" s="443" t="s">
        <v>260</v>
      </c>
      <c r="D89" s="312"/>
      <c r="E89" s="312"/>
      <c r="F89" s="312"/>
      <c r="G89" s="312"/>
      <c r="H89" s="312"/>
    </row>
    <row r="90" spans="2:8">
      <c r="B90" s="1389"/>
      <c r="C90" s="437" t="s">
        <v>274</v>
      </c>
      <c r="D90" s="312"/>
      <c r="E90" s="312"/>
      <c r="F90" s="312"/>
      <c r="G90" s="312"/>
      <c r="H90" s="312"/>
    </row>
    <row r="91" spans="2:8">
      <c r="B91" s="1389"/>
      <c r="C91" s="437" t="s">
        <v>264</v>
      </c>
      <c r="D91" s="312"/>
      <c r="E91" s="312"/>
      <c r="F91" s="312"/>
      <c r="G91" s="312"/>
      <c r="H91" s="312"/>
    </row>
    <row r="92" spans="2:8" ht="15.75" thickBot="1">
      <c r="B92" s="1390"/>
      <c r="C92" s="442" t="s">
        <v>265</v>
      </c>
      <c r="D92" s="312"/>
      <c r="E92" s="312"/>
      <c r="F92" s="312"/>
      <c r="G92" s="312"/>
      <c r="H92" s="312"/>
    </row>
    <row r="93" spans="2:8">
      <c r="B93" s="1388">
        <v>442</v>
      </c>
      <c r="C93" s="443" t="s">
        <v>264</v>
      </c>
      <c r="D93" s="312"/>
      <c r="E93" s="312"/>
      <c r="F93" s="312"/>
      <c r="G93" s="312"/>
      <c r="H93" s="312"/>
    </row>
    <row r="94" spans="2:8">
      <c r="B94" s="1389"/>
      <c r="C94" s="437" t="s">
        <v>273</v>
      </c>
      <c r="D94" s="312"/>
      <c r="E94" s="312"/>
      <c r="F94" s="312"/>
      <c r="G94" s="312"/>
      <c r="H94" s="312"/>
    </row>
    <row r="95" spans="2:8" ht="15.75" thickBot="1">
      <c r="B95" s="1390"/>
      <c r="C95" s="434" t="s">
        <v>260</v>
      </c>
      <c r="D95" s="312"/>
      <c r="E95" s="312"/>
      <c r="F95" s="312"/>
      <c r="G95" s="312"/>
      <c r="H95" s="312"/>
    </row>
    <row r="96" spans="2:8" ht="15.75" thickBot="1">
      <c r="B96" s="170">
        <v>444</v>
      </c>
      <c r="C96" s="452" t="s">
        <v>271</v>
      </c>
      <c r="D96" s="312"/>
      <c r="E96" s="312"/>
      <c r="F96" s="312"/>
      <c r="G96" s="312"/>
      <c r="H96" s="312"/>
    </row>
    <row r="97" spans="2:8">
      <c r="B97" s="1388">
        <v>446</v>
      </c>
      <c r="C97" s="447" t="s">
        <v>264</v>
      </c>
      <c r="D97" s="312"/>
      <c r="E97" s="312"/>
      <c r="F97" s="312"/>
      <c r="G97" s="312"/>
      <c r="H97" s="312"/>
    </row>
    <row r="98" spans="2:8">
      <c r="B98" s="1389"/>
      <c r="C98" s="435" t="s">
        <v>265</v>
      </c>
      <c r="D98" s="312"/>
      <c r="E98" s="312"/>
      <c r="F98" s="312"/>
      <c r="G98" s="312"/>
      <c r="H98" s="312"/>
    </row>
    <row r="99" spans="2:8" ht="15.75" thickBot="1">
      <c r="B99" s="1390"/>
      <c r="C99" s="444" t="s">
        <v>260</v>
      </c>
      <c r="D99" s="312"/>
      <c r="E99" s="312"/>
      <c r="F99" s="312"/>
      <c r="G99" s="312"/>
      <c r="H99" s="312"/>
    </row>
    <row r="100" spans="2:8" ht="15.75" thickBot="1">
      <c r="B100" s="431" t="s">
        <v>277</v>
      </c>
      <c r="C100" s="443" t="s">
        <v>273</v>
      </c>
      <c r="D100" s="312"/>
      <c r="E100" s="312"/>
      <c r="F100" s="312"/>
      <c r="G100" s="312"/>
      <c r="H100" s="312"/>
    </row>
    <row r="101" spans="2:8">
      <c r="B101" s="1388" t="s">
        <v>282</v>
      </c>
      <c r="C101" s="434" t="s">
        <v>273</v>
      </c>
      <c r="D101" s="312"/>
      <c r="E101" s="312"/>
      <c r="F101" s="312"/>
      <c r="G101" s="312"/>
      <c r="H101" s="312"/>
    </row>
    <row r="102" spans="2:8">
      <c r="B102" s="1389"/>
      <c r="C102" s="435" t="s">
        <v>260</v>
      </c>
      <c r="D102" s="312"/>
      <c r="E102" s="312"/>
      <c r="F102" s="312"/>
      <c r="G102" s="312"/>
      <c r="H102" s="312"/>
    </row>
    <row r="103" spans="2:8">
      <c r="B103" s="1389"/>
      <c r="C103" s="454" t="s">
        <v>264</v>
      </c>
      <c r="D103" s="312"/>
      <c r="E103" s="312"/>
      <c r="F103" s="312"/>
      <c r="G103" s="312"/>
      <c r="H103" s="312"/>
    </row>
    <row r="104" spans="2:8">
      <c r="B104" s="1389"/>
      <c r="C104" s="435" t="s">
        <v>266</v>
      </c>
      <c r="D104" s="312"/>
      <c r="E104" s="312"/>
      <c r="F104" s="312"/>
      <c r="G104" s="312"/>
      <c r="H104" s="312"/>
    </row>
    <row r="105" spans="2:8" ht="15.75" thickBot="1">
      <c r="B105" s="433" t="s">
        <v>277</v>
      </c>
      <c r="C105" s="442" t="s">
        <v>264</v>
      </c>
      <c r="D105" s="312"/>
      <c r="E105" s="312"/>
      <c r="F105" s="312"/>
      <c r="G105" s="312"/>
      <c r="H105" s="312"/>
    </row>
    <row r="106" spans="2:8" ht="15.75" thickBot="1">
      <c r="B106" s="433" t="s">
        <v>282</v>
      </c>
      <c r="C106" s="434" t="s">
        <v>264</v>
      </c>
      <c r="D106" s="312"/>
      <c r="E106" s="312"/>
      <c r="F106" s="312"/>
      <c r="G106" s="312"/>
      <c r="H106" s="312"/>
    </row>
    <row r="107" spans="2:8">
      <c r="B107" s="1388">
        <v>448</v>
      </c>
      <c r="C107" s="443" t="s">
        <v>259</v>
      </c>
      <c r="D107" s="312"/>
      <c r="E107" s="312"/>
      <c r="F107" s="312"/>
      <c r="G107" s="312"/>
      <c r="H107" s="312"/>
    </row>
    <row r="108" spans="2:8">
      <c r="B108" s="1389"/>
      <c r="C108" s="439" t="s">
        <v>267</v>
      </c>
      <c r="D108" s="312"/>
      <c r="E108" s="312"/>
      <c r="F108" s="312"/>
      <c r="G108" s="312"/>
      <c r="H108" s="312"/>
    </row>
    <row r="109" spans="2:8">
      <c r="B109" s="1389"/>
      <c r="C109" s="439" t="s">
        <v>273</v>
      </c>
      <c r="D109" s="312"/>
      <c r="E109" s="312"/>
      <c r="F109" s="312"/>
      <c r="G109" s="312"/>
      <c r="H109" s="312"/>
    </row>
    <row r="110" spans="2:8" ht="15.75" thickBot="1">
      <c r="B110" s="1390"/>
      <c r="C110" s="444" t="s">
        <v>260</v>
      </c>
      <c r="D110" s="312"/>
      <c r="E110" s="312"/>
      <c r="F110" s="312"/>
      <c r="G110" s="312"/>
      <c r="H110" s="312"/>
    </row>
    <row r="111" spans="2:8">
      <c r="B111" s="1388">
        <v>449</v>
      </c>
      <c r="C111" s="443" t="s">
        <v>264</v>
      </c>
      <c r="D111" s="312"/>
      <c r="E111" s="312"/>
      <c r="F111" s="312"/>
      <c r="G111" s="312"/>
      <c r="H111" s="312"/>
    </row>
    <row r="112" spans="2:8">
      <c r="B112" s="1389"/>
      <c r="C112" s="437" t="s">
        <v>265</v>
      </c>
      <c r="D112" s="312"/>
      <c r="E112" s="312"/>
      <c r="F112" s="312"/>
      <c r="G112" s="312"/>
      <c r="H112" s="312"/>
    </row>
    <row r="113" spans="2:8">
      <c r="B113" s="1389"/>
      <c r="C113" s="437" t="s">
        <v>270</v>
      </c>
      <c r="D113" s="312"/>
      <c r="E113" s="312"/>
      <c r="F113" s="312"/>
      <c r="G113" s="312"/>
      <c r="H113" s="312"/>
    </row>
    <row r="114" spans="2:8">
      <c r="B114" s="1389"/>
      <c r="C114" s="437" t="s">
        <v>263</v>
      </c>
      <c r="D114" s="312"/>
      <c r="E114" s="312"/>
      <c r="F114" s="312"/>
      <c r="G114" s="312"/>
      <c r="H114" s="312"/>
    </row>
    <row r="115" spans="2:8">
      <c r="B115" s="1389"/>
      <c r="C115" s="455" t="s">
        <v>275</v>
      </c>
      <c r="D115" s="312"/>
      <c r="E115" s="312"/>
      <c r="F115" s="312"/>
      <c r="G115" s="312"/>
      <c r="H115" s="312"/>
    </row>
    <row r="116" spans="2:8">
      <c r="B116" s="1389"/>
      <c r="C116" s="437" t="s">
        <v>262</v>
      </c>
      <c r="D116" s="312"/>
      <c r="E116" s="312"/>
      <c r="F116" s="312"/>
      <c r="G116" s="312"/>
      <c r="H116" s="312"/>
    </row>
    <row r="117" spans="2:8" ht="15.75" thickBot="1">
      <c r="B117" s="1390"/>
      <c r="C117" s="435" t="s">
        <v>269</v>
      </c>
      <c r="D117" s="312"/>
      <c r="E117" s="312"/>
      <c r="F117" s="312"/>
      <c r="G117" s="312"/>
      <c r="H117" s="312"/>
    </row>
    <row r="118" spans="2:8">
      <c r="B118" s="1388">
        <v>450</v>
      </c>
      <c r="C118" s="456" t="s">
        <v>463</v>
      </c>
      <c r="D118" s="312"/>
      <c r="E118" s="312"/>
      <c r="F118" s="312"/>
      <c r="G118" s="312"/>
      <c r="H118" s="312"/>
    </row>
    <row r="119" spans="2:8">
      <c r="B119" s="1389"/>
      <c r="C119" s="437" t="s">
        <v>268</v>
      </c>
      <c r="D119" s="312"/>
      <c r="E119" s="312"/>
      <c r="F119" s="312"/>
      <c r="G119" s="312"/>
      <c r="H119" s="312"/>
    </row>
    <row r="120" spans="2:8">
      <c r="B120" s="1389"/>
      <c r="C120" s="457" t="s">
        <v>262</v>
      </c>
      <c r="D120" s="312"/>
      <c r="E120" s="312"/>
      <c r="F120" s="312"/>
      <c r="G120" s="312"/>
      <c r="H120" s="312"/>
    </row>
    <row r="121" spans="2:8">
      <c r="B121" s="1389"/>
      <c r="C121" s="458" t="s">
        <v>264</v>
      </c>
      <c r="D121" s="312"/>
      <c r="E121" s="312"/>
      <c r="F121" s="312"/>
      <c r="G121" s="312"/>
      <c r="H121" s="312"/>
    </row>
    <row r="122" spans="2:8">
      <c r="B122" s="1389"/>
      <c r="C122" s="459" t="s">
        <v>265</v>
      </c>
      <c r="D122" s="312"/>
      <c r="E122" s="312"/>
      <c r="F122" s="312"/>
      <c r="G122" s="312"/>
      <c r="H122" s="312"/>
    </row>
    <row r="123" spans="2:8">
      <c r="B123" s="1389"/>
      <c r="C123" s="460" t="s">
        <v>270</v>
      </c>
      <c r="D123" s="312"/>
      <c r="E123" s="312"/>
      <c r="F123" s="312"/>
      <c r="G123" s="312"/>
      <c r="H123" s="312"/>
    </row>
    <row r="124" spans="2:8" ht="15.75" thickBot="1">
      <c r="B124" s="1390"/>
      <c r="C124" s="461" t="s">
        <v>263</v>
      </c>
      <c r="D124" s="312"/>
      <c r="E124" s="312"/>
      <c r="F124" s="312"/>
      <c r="G124" s="312"/>
      <c r="H124" s="312"/>
    </row>
    <row r="125" spans="2:8">
      <c r="B125" s="1389" t="s">
        <v>24</v>
      </c>
      <c r="C125" s="441" t="s">
        <v>264</v>
      </c>
      <c r="D125" s="312"/>
      <c r="E125" s="312"/>
      <c r="F125" s="312"/>
      <c r="G125" s="312"/>
      <c r="H125" s="312"/>
    </row>
    <row r="126" spans="2:8">
      <c r="B126" s="1389"/>
      <c r="C126" s="437" t="s">
        <v>538</v>
      </c>
      <c r="D126" s="312"/>
      <c r="E126" s="312"/>
      <c r="F126" s="312"/>
      <c r="G126" s="312"/>
      <c r="H126" s="312"/>
    </row>
    <row r="127" spans="2:8">
      <c r="B127" s="1389"/>
      <c r="C127" s="437" t="s">
        <v>541</v>
      </c>
      <c r="D127" s="312"/>
      <c r="E127" s="312"/>
      <c r="F127" s="312"/>
      <c r="G127" s="312"/>
      <c r="H127" s="312"/>
    </row>
    <row r="128" spans="2:8">
      <c r="B128" s="1389"/>
      <c r="C128" s="435" t="s">
        <v>657</v>
      </c>
      <c r="D128" s="312"/>
      <c r="E128" s="312"/>
      <c r="F128" s="312"/>
      <c r="G128" s="312"/>
      <c r="H128" s="312"/>
    </row>
    <row r="129" spans="2:8">
      <c r="B129" s="1396"/>
      <c r="C129" s="445" t="s">
        <v>658</v>
      </c>
      <c r="D129" s="312"/>
      <c r="E129" s="312"/>
      <c r="F129" s="312"/>
      <c r="G129" s="312"/>
      <c r="H129" s="312"/>
    </row>
    <row r="130" spans="2:8">
      <c r="B130" s="1389"/>
      <c r="C130" s="441" t="s">
        <v>265</v>
      </c>
      <c r="D130" s="312"/>
      <c r="E130" s="312"/>
      <c r="F130" s="312"/>
      <c r="G130" s="312"/>
      <c r="H130" s="312"/>
    </row>
    <row r="131" spans="2:8">
      <c r="B131" s="1389"/>
      <c r="C131" s="437" t="s">
        <v>275</v>
      </c>
      <c r="D131" s="312"/>
      <c r="E131" s="312"/>
      <c r="F131" s="312"/>
      <c r="G131" s="312"/>
      <c r="H131" s="312"/>
    </row>
    <row r="132" spans="2:8">
      <c r="B132" s="1389"/>
      <c r="C132" s="437" t="s">
        <v>269</v>
      </c>
      <c r="D132" s="312"/>
      <c r="E132" s="312"/>
      <c r="F132" s="312"/>
      <c r="G132" s="312"/>
      <c r="H132" s="312"/>
    </row>
    <row r="133" spans="2:8" ht="15.75" thickBot="1">
      <c r="B133" s="1390"/>
      <c r="C133" s="444" t="s">
        <v>262</v>
      </c>
      <c r="D133" s="312"/>
      <c r="E133" s="312"/>
      <c r="F133" s="312"/>
      <c r="G133" s="312"/>
      <c r="H133" s="312"/>
    </row>
    <row r="134" spans="2:8">
      <c r="B134" s="1388" t="s">
        <v>276</v>
      </c>
      <c r="C134" s="443" t="s">
        <v>263</v>
      </c>
      <c r="D134" s="312"/>
      <c r="E134" s="312"/>
      <c r="F134" s="312"/>
      <c r="G134" s="312"/>
      <c r="H134" s="312"/>
    </row>
    <row r="135" spans="2:8">
      <c r="B135" s="1389"/>
      <c r="C135" s="434" t="s">
        <v>279</v>
      </c>
      <c r="D135" s="312"/>
      <c r="E135" s="312"/>
      <c r="F135" s="312"/>
      <c r="G135" s="312"/>
      <c r="H135" s="312"/>
    </row>
    <row r="136" spans="2:8">
      <c r="B136" s="1389"/>
      <c r="C136" s="435" t="s">
        <v>262</v>
      </c>
      <c r="D136" s="312"/>
      <c r="E136" s="312"/>
      <c r="F136" s="312"/>
      <c r="G136" s="312"/>
      <c r="H136" s="312"/>
    </row>
    <row r="137" spans="2:8">
      <c r="B137" s="1389"/>
      <c r="C137" s="437" t="s">
        <v>265</v>
      </c>
      <c r="D137" s="312"/>
      <c r="E137" s="312"/>
      <c r="F137" s="312"/>
      <c r="G137" s="312"/>
      <c r="H137" s="312"/>
    </row>
    <row r="138" spans="2:8">
      <c r="B138" s="1389"/>
      <c r="C138" s="455" t="s">
        <v>369</v>
      </c>
      <c r="D138" s="312"/>
      <c r="E138" s="312"/>
      <c r="F138" s="312"/>
      <c r="G138" s="312"/>
      <c r="H138" s="312"/>
    </row>
    <row r="139" spans="2:8" ht="15.75" thickBot="1">
      <c r="B139" s="1390"/>
      <c r="C139" s="462" t="s">
        <v>264</v>
      </c>
      <c r="D139" s="312"/>
      <c r="E139" s="312"/>
      <c r="F139" s="312"/>
      <c r="G139" s="312"/>
      <c r="H139" s="312"/>
    </row>
    <row r="140" spans="2:8" ht="15.75" thickBot="1">
      <c r="B140" s="433" t="s">
        <v>25</v>
      </c>
      <c r="C140" s="442" t="s">
        <v>267</v>
      </c>
      <c r="D140" s="312"/>
      <c r="E140" s="312"/>
      <c r="F140" s="312"/>
      <c r="G140" s="312"/>
      <c r="H140" s="312"/>
    </row>
    <row r="141" spans="2:8">
      <c r="B141" s="1388" t="s">
        <v>398</v>
      </c>
      <c r="C141" s="443" t="s">
        <v>268</v>
      </c>
      <c r="D141" s="312"/>
      <c r="E141" s="312"/>
      <c r="F141" s="312"/>
      <c r="G141" s="312"/>
      <c r="H141" s="312"/>
    </row>
    <row r="142" spans="2:8">
      <c r="B142" s="1389"/>
      <c r="C142" s="437" t="s">
        <v>264</v>
      </c>
      <c r="D142" s="312"/>
      <c r="E142" s="312"/>
      <c r="F142" s="312"/>
      <c r="G142" s="312"/>
      <c r="H142" s="312"/>
    </row>
    <row r="143" spans="2:8">
      <c r="B143" s="1389"/>
      <c r="C143" s="437" t="s">
        <v>266</v>
      </c>
      <c r="D143" s="312"/>
      <c r="E143" s="312"/>
      <c r="F143" s="312"/>
      <c r="G143" s="312"/>
      <c r="H143" s="312"/>
    </row>
    <row r="144" spans="2:8" ht="15.75" thickBot="1">
      <c r="B144" s="1390"/>
      <c r="C144" s="444" t="s">
        <v>261</v>
      </c>
      <c r="D144" s="312"/>
      <c r="E144" s="312"/>
      <c r="F144" s="312"/>
      <c r="G144" s="312"/>
      <c r="H144" s="312"/>
    </row>
    <row r="145" spans="2:8">
      <c r="B145" s="1393" t="s">
        <v>397</v>
      </c>
      <c r="C145" s="437" t="s">
        <v>266</v>
      </c>
      <c r="D145" s="312"/>
      <c r="E145" s="312"/>
      <c r="F145" s="312"/>
      <c r="G145" s="312"/>
      <c r="H145" s="312"/>
    </row>
    <row r="146" spans="2:8">
      <c r="B146" s="1391"/>
      <c r="C146" s="437" t="s">
        <v>264</v>
      </c>
      <c r="D146" s="312"/>
      <c r="E146" s="312"/>
      <c r="F146" s="312"/>
      <c r="G146" s="312"/>
      <c r="H146" s="312"/>
    </row>
    <row r="147" spans="2:8">
      <c r="B147" s="1391"/>
      <c r="C147" s="441" t="s">
        <v>265</v>
      </c>
      <c r="D147" s="312"/>
      <c r="E147" s="312"/>
      <c r="F147" s="312"/>
      <c r="G147" s="312"/>
      <c r="H147" s="312"/>
    </row>
    <row r="148" spans="2:8" ht="15.75" thickBot="1">
      <c r="B148" s="1392"/>
      <c r="C148" s="441" t="s">
        <v>268</v>
      </c>
      <c r="D148" s="312"/>
      <c r="E148" s="312"/>
      <c r="F148" s="312"/>
      <c r="G148" s="312"/>
      <c r="H148" s="312"/>
    </row>
    <row r="149" spans="2:8">
      <c r="B149" s="1398">
        <v>462</v>
      </c>
      <c r="C149" s="463" t="s">
        <v>260</v>
      </c>
      <c r="D149" s="312"/>
      <c r="E149" s="312"/>
      <c r="F149" s="312"/>
      <c r="G149" s="312"/>
      <c r="H149" s="312"/>
    </row>
    <row r="150" spans="2:8">
      <c r="B150" s="1399"/>
      <c r="C150" s="455" t="s">
        <v>273</v>
      </c>
      <c r="D150" s="312"/>
      <c r="E150" s="312"/>
      <c r="F150" s="312"/>
      <c r="G150" s="312"/>
      <c r="H150" s="312"/>
    </row>
    <row r="151" spans="2:8" ht="15.75" thickBot="1">
      <c r="B151" s="1400"/>
      <c r="C151" s="444" t="s">
        <v>259</v>
      </c>
      <c r="D151" s="312"/>
      <c r="E151" s="312"/>
      <c r="F151" s="312"/>
      <c r="G151" s="312"/>
      <c r="H151" s="312"/>
    </row>
    <row r="152" spans="2:8" ht="15.75" thickBot="1">
      <c r="B152" s="1393" t="s">
        <v>403</v>
      </c>
      <c r="C152" s="464" t="s">
        <v>259</v>
      </c>
      <c r="D152" s="312"/>
      <c r="E152" s="312"/>
      <c r="F152" s="312"/>
      <c r="G152" s="312"/>
      <c r="H152" s="312"/>
    </row>
    <row r="153" spans="2:8" ht="15.75" thickBot="1">
      <c r="B153" s="1391"/>
      <c r="C153" s="465" t="s">
        <v>260</v>
      </c>
      <c r="D153" s="312"/>
      <c r="E153" s="312"/>
      <c r="F153" s="312"/>
      <c r="G153" s="312"/>
      <c r="H153" s="312"/>
    </row>
    <row r="154" spans="2:8" ht="15.75" thickBot="1">
      <c r="B154" s="1392"/>
      <c r="C154" s="455" t="s">
        <v>273</v>
      </c>
      <c r="D154" s="312"/>
      <c r="E154" s="312"/>
      <c r="F154" s="312"/>
      <c r="G154" s="312"/>
      <c r="H154" s="312"/>
    </row>
    <row r="155" spans="2:8" ht="15.75" thickBot="1">
      <c r="B155" s="1388" t="s">
        <v>78</v>
      </c>
      <c r="C155" s="452" t="s">
        <v>259</v>
      </c>
      <c r="D155" s="312"/>
      <c r="E155" s="312"/>
      <c r="F155" s="312"/>
      <c r="G155" s="312"/>
      <c r="H155" s="312"/>
    </row>
    <row r="156" spans="2:8">
      <c r="B156" s="1389"/>
      <c r="C156" s="443" t="s">
        <v>265</v>
      </c>
      <c r="D156" s="312"/>
      <c r="E156" s="312"/>
      <c r="F156" s="312"/>
      <c r="G156" s="312"/>
      <c r="H156" s="312"/>
    </row>
    <row r="157" spans="2:8">
      <c r="B157" s="1389"/>
      <c r="C157" s="437" t="s">
        <v>17</v>
      </c>
      <c r="D157" s="312"/>
      <c r="E157" s="312"/>
      <c r="F157" s="312"/>
      <c r="G157" s="312"/>
      <c r="H157" s="312"/>
    </row>
    <row r="158" spans="2:8" ht="15.75" thickBot="1">
      <c r="B158" s="1390"/>
      <c r="C158" s="465" t="s">
        <v>260</v>
      </c>
      <c r="D158" s="312"/>
      <c r="E158" s="312"/>
      <c r="F158" s="312"/>
      <c r="G158" s="312"/>
      <c r="H158" s="312"/>
    </row>
    <row r="159" spans="2:8">
      <c r="B159" s="1388">
        <v>470</v>
      </c>
      <c r="C159" s="466" t="s">
        <v>265</v>
      </c>
      <c r="D159" s="312"/>
      <c r="E159" s="312"/>
      <c r="F159" s="312"/>
      <c r="G159" s="312"/>
      <c r="H159" s="312"/>
    </row>
    <row r="160" spans="2:8">
      <c r="B160" s="1389"/>
      <c r="C160" s="455" t="s">
        <v>272</v>
      </c>
      <c r="D160" s="312"/>
      <c r="E160" s="312"/>
      <c r="F160" s="312"/>
      <c r="G160" s="312"/>
      <c r="H160" s="312"/>
    </row>
    <row r="161" spans="1:8">
      <c r="B161" s="1389"/>
      <c r="C161" s="467" t="s">
        <v>268</v>
      </c>
      <c r="D161" s="312"/>
      <c r="E161" s="312"/>
      <c r="F161" s="312"/>
      <c r="G161" s="312"/>
      <c r="H161" s="312"/>
    </row>
    <row r="162" spans="1:8" ht="15.75" thickBot="1">
      <c r="B162" s="1389"/>
      <c r="C162" s="468" t="s">
        <v>264</v>
      </c>
      <c r="D162" s="376"/>
      <c r="E162" s="376"/>
      <c r="F162" s="376"/>
      <c r="G162" s="376"/>
      <c r="H162" s="376"/>
    </row>
    <row r="163" spans="1:8">
      <c r="B163" s="469">
        <v>765</v>
      </c>
      <c r="C163" s="168" t="s">
        <v>672</v>
      </c>
      <c r="D163" s="476"/>
      <c r="E163" s="312"/>
      <c r="F163" s="312"/>
      <c r="G163" s="312"/>
      <c r="H163" s="312"/>
    </row>
    <row r="164" spans="1:8" ht="15.75" thickBot="1">
      <c r="B164" s="470">
        <v>768</v>
      </c>
      <c r="C164" s="369" t="s">
        <v>672</v>
      </c>
      <c r="D164" s="476"/>
      <c r="E164" s="312"/>
      <c r="F164" s="312"/>
      <c r="G164" s="312"/>
      <c r="H164" s="312"/>
    </row>
    <row r="165" spans="1:8">
      <c r="A165" s="292" t="s">
        <v>29</v>
      </c>
      <c r="B165" s="13">
        <v>51</v>
      </c>
      <c r="C165" s="471">
        <v>162</v>
      </c>
    </row>
  </sheetData>
  <mergeCells count="42">
    <mergeCell ref="B149:B151"/>
    <mergeCell ref="B152:B154"/>
    <mergeCell ref="B155:B158"/>
    <mergeCell ref="B159:B162"/>
    <mergeCell ref="D1:F1"/>
    <mergeCell ref="B141:B144"/>
    <mergeCell ref="B145:B148"/>
    <mergeCell ref="B82:B84"/>
    <mergeCell ref="B49:B50"/>
    <mergeCell ref="B51:B52"/>
    <mergeCell ref="B54:B55"/>
    <mergeCell ref="B56:B58"/>
    <mergeCell ref="B59:B60"/>
    <mergeCell ref="B61:B64"/>
    <mergeCell ref="B26:B27"/>
    <mergeCell ref="B28:B29"/>
    <mergeCell ref="G1:H1"/>
    <mergeCell ref="B111:B117"/>
    <mergeCell ref="B118:B124"/>
    <mergeCell ref="B125:B133"/>
    <mergeCell ref="B134:B139"/>
    <mergeCell ref="B85:B87"/>
    <mergeCell ref="B89:B92"/>
    <mergeCell ref="B93:B95"/>
    <mergeCell ref="B97:B99"/>
    <mergeCell ref="B101:B104"/>
    <mergeCell ref="B107:B110"/>
    <mergeCell ref="B65:B66"/>
    <mergeCell ref="B67:B68"/>
    <mergeCell ref="B69:B70"/>
    <mergeCell ref="B71:B78"/>
    <mergeCell ref="B79:B80"/>
    <mergeCell ref="B31:B37"/>
    <mergeCell ref="B38:B41"/>
    <mergeCell ref="B42:B44"/>
    <mergeCell ref="B45:B48"/>
    <mergeCell ref="B3:B8"/>
    <mergeCell ref="B9:B12"/>
    <mergeCell ref="B13:B15"/>
    <mergeCell ref="B16:B19"/>
    <mergeCell ref="B20:B21"/>
    <mergeCell ref="B22:B2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B1:AO52"/>
  <sheetViews>
    <sheetView topLeftCell="M20" zoomScale="70" zoomScaleNormal="70" workbookViewId="0">
      <selection activeCell="B5" sqref="B5:AO52"/>
    </sheetView>
  </sheetViews>
  <sheetFormatPr defaultRowHeight="15"/>
  <cols>
    <col min="1" max="1" width="6.140625" customWidth="1"/>
    <col min="2" max="2" width="10.7109375" customWidth="1"/>
    <col min="3" max="3" width="12" customWidth="1"/>
    <col min="4" max="4" width="16.42578125" customWidth="1"/>
    <col min="5" max="5" width="34" bestFit="1" customWidth="1"/>
    <col min="6" max="6" width="13.85546875" customWidth="1"/>
    <col min="7" max="7" width="5.5703125" customWidth="1"/>
    <col min="8" max="9" width="9.140625" customWidth="1"/>
    <col min="10" max="10" width="5.5703125" customWidth="1"/>
    <col min="11" max="13" width="9.140625" customWidth="1"/>
    <col min="22" max="22" width="3.28515625" customWidth="1"/>
    <col min="28" max="28" width="3.5703125" customWidth="1"/>
    <col min="38" max="38" width="9.140625" customWidth="1"/>
    <col min="40" max="41" width="10" style="33" customWidth="1"/>
  </cols>
  <sheetData>
    <row r="1" spans="2:41" ht="15.75" thickBot="1"/>
    <row r="2" spans="2:41" ht="16.5" thickBot="1">
      <c r="B2" s="34" t="s">
        <v>0</v>
      </c>
      <c r="D2" s="14"/>
      <c r="E2" s="28"/>
      <c r="F2" s="28"/>
      <c r="G2" s="28"/>
      <c r="H2" s="28"/>
      <c r="I2" s="28"/>
      <c r="J2" s="28"/>
      <c r="N2" s="35" t="s">
        <v>80</v>
      </c>
      <c r="O2" s="36" t="s">
        <v>81</v>
      </c>
      <c r="AL2" s="28"/>
    </row>
    <row r="3" spans="2:41" ht="15.75" thickBot="1">
      <c r="B3" s="309" t="s">
        <v>1</v>
      </c>
      <c r="C3" s="166" t="s">
        <v>421</v>
      </c>
      <c r="D3" s="38"/>
      <c r="E3" s="6" t="s">
        <v>2</v>
      </c>
      <c r="F3" s="39"/>
      <c r="G3" s="39"/>
      <c r="H3" s="39"/>
      <c r="I3" s="39"/>
      <c r="J3" s="39"/>
      <c r="K3" s="5" t="s">
        <v>83</v>
      </c>
      <c r="L3" s="5"/>
      <c r="M3" s="5"/>
      <c r="N3" s="5"/>
      <c r="P3" s="5"/>
      <c r="Q3" s="5"/>
      <c r="R3" s="5"/>
      <c r="S3" s="5"/>
      <c r="T3" s="5"/>
      <c r="U3" s="5"/>
      <c r="V3" s="5"/>
      <c r="AL3" s="39"/>
    </row>
    <row r="4" spans="2:41" ht="15.75" thickBot="1"/>
    <row r="5" spans="2:41" ht="36">
      <c r="B5" s="1411" t="s">
        <v>84</v>
      </c>
      <c r="C5" s="1413" t="s">
        <v>85</v>
      </c>
      <c r="D5" s="1413" t="s">
        <v>86</v>
      </c>
      <c r="E5" s="1413" t="s">
        <v>87</v>
      </c>
      <c r="F5" s="1423" t="s">
        <v>88</v>
      </c>
      <c r="G5" s="1423" t="s">
        <v>89</v>
      </c>
      <c r="H5" s="428" t="s">
        <v>668</v>
      </c>
      <c r="I5" s="428" t="s">
        <v>1143</v>
      </c>
      <c r="J5" s="426"/>
      <c r="K5" s="40" t="s">
        <v>1144</v>
      </c>
      <c r="L5" s="40"/>
      <c r="M5" s="40" t="s">
        <v>90</v>
      </c>
      <c r="N5" s="40" t="s">
        <v>91</v>
      </c>
      <c r="O5" s="40" t="s">
        <v>92</v>
      </c>
      <c r="P5" s="40" t="s">
        <v>93</v>
      </c>
      <c r="Q5" s="40" t="s">
        <v>94</v>
      </c>
      <c r="R5" s="40" t="s">
        <v>412</v>
      </c>
      <c r="S5" s="40" t="s">
        <v>413</v>
      </c>
      <c r="T5" s="40" t="s">
        <v>652</v>
      </c>
      <c r="U5" s="40" t="s">
        <v>653</v>
      </c>
      <c r="W5" s="40" t="s">
        <v>95</v>
      </c>
      <c r="X5" s="40" t="s">
        <v>96</v>
      </c>
      <c r="Y5" s="40" t="s">
        <v>97</v>
      </c>
      <c r="Z5" s="40" t="s">
        <v>104</v>
      </c>
      <c r="AA5" s="41" t="s">
        <v>98</v>
      </c>
      <c r="AC5" s="40" t="s">
        <v>99</v>
      </c>
      <c r="AD5" s="40" t="s">
        <v>100</v>
      </c>
      <c r="AE5" s="40" t="s">
        <v>101</v>
      </c>
      <c r="AF5" s="40" t="s">
        <v>102</v>
      </c>
      <c r="AG5" s="40" t="s">
        <v>103</v>
      </c>
      <c r="AH5" s="42" t="s">
        <v>105</v>
      </c>
      <c r="AJ5" s="40" t="s">
        <v>1162</v>
      </c>
      <c r="AK5" s="42" t="s">
        <v>1163</v>
      </c>
      <c r="AL5" s="428" t="s">
        <v>1164</v>
      </c>
      <c r="AN5" s="307" t="s">
        <v>414</v>
      </c>
      <c r="AO5" s="308" t="s">
        <v>415</v>
      </c>
    </row>
    <row r="6" spans="2:41" ht="15" customHeight="1">
      <c r="B6" s="1412"/>
      <c r="C6" s="1414"/>
      <c r="D6" s="1414"/>
      <c r="E6" s="1414"/>
      <c r="F6" s="1424"/>
      <c r="G6" s="1424"/>
      <c r="H6" s="1426" t="s">
        <v>1142</v>
      </c>
      <c r="I6" s="1427"/>
      <c r="J6" s="427"/>
      <c r="K6" s="1310" t="s">
        <v>1168</v>
      </c>
      <c r="L6" s="427"/>
      <c r="M6" s="1415" t="s">
        <v>409</v>
      </c>
      <c r="N6" s="1416"/>
      <c r="O6" s="1416"/>
      <c r="P6" s="1416"/>
      <c r="Q6" s="1416"/>
      <c r="R6" s="1416"/>
      <c r="S6" s="1416"/>
      <c r="T6" s="1416"/>
      <c r="U6" s="1417"/>
      <c r="V6" s="429"/>
      <c r="W6" s="1418" t="s">
        <v>410</v>
      </c>
      <c r="X6" s="1419"/>
      <c r="Y6" s="1419"/>
      <c r="Z6" s="1419"/>
      <c r="AA6" s="1420"/>
      <c r="AB6" s="429"/>
      <c r="AC6" s="1421" t="s">
        <v>411</v>
      </c>
      <c r="AD6" s="1421"/>
      <c r="AE6" s="1421"/>
      <c r="AF6" s="1421"/>
      <c r="AG6" s="1421"/>
      <c r="AH6" s="1422"/>
      <c r="AI6" s="429"/>
      <c r="AJ6" s="1403" t="s">
        <v>1169</v>
      </c>
      <c r="AK6" s="1404"/>
      <c r="AL6" s="1405"/>
      <c r="AN6"/>
      <c r="AO6"/>
    </row>
    <row r="7" spans="2:41" ht="15.75">
      <c r="B7" s="299">
        <v>410</v>
      </c>
      <c r="C7" s="300" t="s">
        <v>106</v>
      </c>
      <c r="D7" s="45" t="s">
        <v>107</v>
      </c>
      <c r="E7" s="44" t="s">
        <v>28</v>
      </c>
      <c r="F7" s="46" t="s">
        <v>108</v>
      </c>
      <c r="G7" s="46">
        <v>1</v>
      </c>
      <c r="H7" s="47" t="s">
        <v>109</v>
      </c>
      <c r="I7" s="47" t="s">
        <v>109</v>
      </c>
      <c r="J7" s="46"/>
      <c r="K7" s="47" t="s">
        <v>109</v>
      </c>
      <c r="L7" s="1308"/>
      <c r="M7" s="47" t="s">
        <v>109</v>
      </c>
      <c r="N7" s="47" t="s">
        <v>109</v>
      </c>
      <c r="O7" s="47" t="s">
        <v>109</v>
      </c>
      <c r="P7" s="47" t="s">
        <v>109</v>
      </c>
      <c r="Q7" s="47" t="s">
        <v>109</v>
      </c>
      <c r="R7" s="47" t="s">
        <v>109</v>
      </c>
      <c r="S7" s="47" t="s">
        <v>109</v>
      </c>
      <c r="T7" s="47" t="s">
        <v>109</v>
      </c>
      <c r="U7" s="47" t="s">
        <v>109</v>
      </c>
      <c r="V7" s="1"/>
      <c r="W7" s="49" t="s">
        <v>11</v>
      </c>
      <c r="X7" s="49" t="s">
        <v>11</v>
      </c>
      <c r="Y7" s="49" t="s">
        <v>11</v>
      </c>
      <c r="Z7" s="49" t="s">
        <v>11</v>
      </c>
      <c r="AA7" s="50" t="s">
        <v>11</v>
      </c>
      <c r="AB7" s="1"/>
      <c r="AC7" s="49" t="s">
        <v>11</v>
      </c>
      <c r="AD7" s="49" t="s">
        <v>11</v>
      </c>
      <c r="AE7" s="49" t="s">
        <v>11</v>
      </c>
      <c r="AF7" s="49" t="s">
        <v>11</v>
      </c>
      <c r="AG7" s="49" t="s">
        <v>11</v>
      </c>
      <c r="AH7" s="49" t="s">
        <v>11</v>
      </c>
      <c r="AJ7" s="49" t="s">
        <v>11</v>
      </c>
      <c r="AK7" s="49" t="s">
        <v>11</v>
      </c>
      <c r="AL7" s="49" t="s">
        <v>11</v>
      </c>
      <c r="AN7" s="48" t="s">
        <v>109</v>
      </c>
      <c r="AO7" s="48" t="s">
        <v>109</v>
      </c>
    </row>
    <row r="8" spans="2:41" ht="15.75">
      <c r="B8" s="301"/>
      <c r="C8" s="300" t="s">
        <v>110</v>
      </c>
      <c r="D8" s="53" t="s">
        <v>111</v>
      </c>
      <c r="E8" s="54" t="s">
        <v>28</v>
      </c>
      <c r="F8" s="46" t="s">
        <v>108</v>
      </c>
      <c r="G8" s="46">
        <v>1</v>
      </c>
      <c r="H8" s="47" t="s">
        <v>109</v>
      </c>
      <c r="I8" s="47" t="s">
        <v>109</v>
      </c>
      <c r="J8" s="46"/>
      <c r="K8" s="47" t="s">
        <v>109</v>
      </c>
      <c r="L8" s="1308"/>
      <c r="M8" s="47" t="s">
        <v>109</v>
      </c>
      <c r="N8" s="47" t="s">
        <v>109</v>
      </c>
      <c r="O8" s="47" t="s">
        <v>109</v>
      </c>
      <c r="P8" s="47" t="s">
        <v>109</v>
      </c>
      <c r="Q8" s="47" t="s">
        <v>109</v>
      </c>
      <c r="R8" s="47" t="s">
        <v>109</v>
      </c>
      <c r="S8" s="47" t="s">
        <v>109</v>
      </c>
      <c r="T8" s="47" t="s">
        <v>109</v>
      </c>
      <c r="U8" s="47" t="s">
        <v>109</v>
      </c>
      <c r="V8" s="1"/>
      <c r="W8" s="47" t="s">
        <v>109</v>
      </c>
      <c r="X8" s="47" t="s">
        <v>109</v>
      </c>
      <c r="Y8" s="47" t="s">
        <v>109</v>
      </c>
      <c r="Z8" s="47" t="s">
        <v>109</v>
      </c>
      <c r="AA8" s="47" t="s">
        <v>109</v>
      </c>
      <c r="AB8" s="1"/>
      <c r="AC8" s="47" t="s">
        <v>109</v>
      </c>
      <c r="AD8" s="47" t="s">
        <v>109</v>
      </c>
      <c r="AE8" s="47" t="s">
        <v>109</v>
      </c>
      <c r="AF8" s="47" t="s">
        <v>109</v>
      </c>
      <c r="AG8" s="47" t="s">
        <v>109</v>
      </c>
      <c r="AH8" s="47" t="s">
        <v>109</v>
      </c>
      <c r="AJ8" s="49" t="s">
        <v>11</v>
      </c>
      <c r="AK8" s="49" t="s">
        <v>11</v>
      </c>
      <c r="AL8" s="49" t="s">
        <v>11</v>
      </c>
      <c r="AN8" s="48" t="s">
        <v>109</v>
      </c>
      <c r="AO8" s="48" t="s">
        <v>109</v>
      </c>
    </row>
    <row r="9" spans="2:41" ht="15.75">
      <c r="B9" s="55"/>
      <c r="C9" s="52" t="s">
        <v>112</v>
      </c>
      <c r="D9" s="56" t="s">
        <v>113</v>
      </c>
      <c r="E9" s="54" t="s">
        <v>28</v>
      </c>
      <c r="F9" s="57" t="s">
        <v>108</v>
      </c>
      <c r="G9" s="57">
        <v>1</v>
      </c>
      <c r="H9" s="47" t="s">
        <v>109</v>
      </c>
      <c r="I9" s="47" t="s">
        <v>109</v>
      </c>
      <c r="J9" s="57"/>
      <c r="K9" s="47" t="s">
        <v>109</v>
      </c>
      <c r="L9" s="1308"/>
      <c r="M9" s="47" t="s">
        <v>109</v>
      </c>
      <c r="N9" s="47" t="s">
        <v>109</v>
      </c>
      <c r="O9" s="47" t="s">
        <v>109</v>
      </c>
      <c r="P9" s="47" t="s">
        <v>109</v>
      </c>
      <c r="Q9" s="47" t="s">
        <v>109</v>
      </c>
      <c r="R9" s="47" t="s">
        <v>109</v>
      </c>
      <c r="S9" s="47" t="s">
        <v>109</v>
      </c>
      <c r="T9" s="47" t="s">
        <v>109</v>
      </c>
      <c r="U9" s="47" t="s">
        <v>109</v>
      </c>
      <c r="V9" s="1"/>
      <c r="W9" s="47" t="s">
        <v>109</v>
      </c>
      <c r="X9" s="47" t="s">
        <v>109</v>
      </c>
      <c r="Y9" s="47" t="s">
        <v>109</v>
      </c>
      <c r="Z9" s="47" t="s">
        <v>109</v>
      </c>
      <c r="AA9" s="47" t="s">
        <v>109</v>
      </c>
      <c r="AB9" s="1"/>
      <c r="AC9" s="47" t="s">
        <v>109</v>
      </c>
      <c r="AD9" s="47" t="s">
        <v>109</v>
      </c>
      <c r="AE9" s="47" t="s">
        <v>109</v>
      </c>
      <c r="AF9" s="47" t="s">
        <v>109</v>
      </c>
      <c r="AG9" s="47" t="s">
        <v>109</v>
      </c>
      <c r="AH9" s="47" t="s">
        <v>109</v>
      </c>
      <c r="AJ9" s="49" t="s">
        <v>11</v>
      </c>
      <c r="AK9" s="49" t="s">
        <v>11</v>
      </c>
      <c r="AL9" s="49" t="s">
        <v>11</v>
      </c>
      <c r="AN9" s="48" t="s">
        <v>109</v>
      </c>
      <c r="AO9" s="48" t="s">
        <v>109</v>
      </c>
    </row>
    <row r="10" spans="2:41" ht="15.75">
      <c r="B10" s="43">
        <v>411</v>
      </c>
      <c r="C10" s="44" t="s">
        <v>106</v>
      </c>
      <c r="D10" s="45" t="s">
        <v>114</v>
      </c>
      <c r="E10" s="44" t="s">
        <v>28</v>
      </c>
      <c r="F10" s="46" t="s">
        <v>115</v>
      </c>
      <c r="G10" s="58">
        <v>2</v>
      </c>
      <c r="H10" s="47" t="s">
        <v>109</v>
      </c>
      <c r="I10" s="47" t="s">
        <v>109</v>
      </c>
      <c r="J10" s="58"/>
      <c r="K10" s="47" t="s">
        <v>109</v>
      </c>
      <c r="L10" s="1308"/>
      <c r="M10" s="47" t="s">
        <v>109</v>
      </c>
      <c r="N10" s="47" t="s">
        <v>109</v>
      </c>
      <c r="O10" s="47" t="s">
        <v>109</v>
      </c>
      <c r="P10" s="47" t="s">
        <v>109</v>
      </c>
      <c r="Q10" s="47" t="s">
        <v>109</v>
      </c>
      <c r="R10" s="47" t="s">
        <v>109</v>
      </c>
      <c r="S10" s="47" t="s">
        <v>109</v>
      </c>
      <c r="T10" s="47" t="s">
        <v>109</v>
      </c>
      <c r="U10" s="47" t="s">
        <v>109</v>
      </c>
      <c r="V10" s="1"/>
      <c r="W10" s="49" t="s">
        <v>11</v>
      </c>
      <c r="X10" s="49" t="s">
        <v>11</v>
      </c>
      <c r="Y10" s="49" t="s">
        <v>11</v>
      </c>
      <c r="Z10" s="49" t="s">
        <v>11</v>
      </c>
      <c r="AA10" s="50" t="s">
        <v>11</v>
      </c>
      <c r="AB10" s="1"/>
      <c r="AC10" s="49" t="s">
        <v>11</v>
      </c>
      <c r="AD10" s="49" t="s">
        <v>11</v>
      </c>
      <c r="AE10" s="49" t="s">
        <v>11</v>
      </c>
      <c r="AF10" s="49" t="s">
        <v>11</v>
      </c>
      <c r="AG10" s="49" t="s">
        <v>11</v>
      </c>
      <c r="AH10" s="49" t="s">
        <v>11</v>
      </c>
      <c r="AJ10" s="49" t="s">
        <v>11</v>
      </c>
      <c r="AK10" s="49" t="s">
        <v>11</v>
      </c>
      <c r="AL10" s="49" t="s">
        <v>11</v>
      </c>
      <c r="AN10" s="48" t="s">
        <v>109</v>
      </c>
      <c r="AO10" s="48" t="s">
        <v>109</v>
      </c>
    </row>
    <row r="11" spans="2:41" ht="15.75">
      <c r="B11" s="51"/>
      <c r="C11" s="52" t="s">
        <v>116</v>
      </c>
      <c r="D11" s="56" t="s">
        <v>117</v>
      </c>
      <c r="E11" s="54" t="s">
        <v>28</v>
      </c>
      <c r="F11" s="59" t="s">
        <v>108</v>
      </c>
      <c r="G11" s="59">
        <v>1</v>
      </c>
      <c r="H11" s="47" t="s">
        <v>109</v>
      </c>
      <c r="I11" s="47" t="s">
        <v>109</v>
      </c>
      <c r="J11" s="59"/>
      <c r="K11" s="47" t="s">
        <v>109</v>
      </c>
      <c r="L11" s="1308"/>
      <c r="M11" s="47" t="s">
        <v>109</v>
      </c>
      <c r="N11" s="47" t="s">
        <v>109</v>
      </c>
      <c r="O11" s="47" t="s">
        <v>109</v>
      </c>
      <c r="P11" s="47" t="s">
        <v>109</v>
      </c>
      <c r="Q11" s="47" t="s">
        <v>109</v>
      </c>
      <c r="R11" s="47" t="s">
        <v>109</v>
      </c>
      <c r="S11" s="47" t="s">
        <v>109</v>
      </c>
      <c r="T11" s="47" t="s">
        <v>109</v>
      </c>
      <c r="U11" s="47" t="s">
        <v>109</v>
      </c>
      <c r="V11" s="1"/>
      <c r="W11" s="47" t="s">
        <v>109</v>
      </c>
      <c r="X11" s="47" t="s">
        <v>109</v>
      </c>
      <c r="Y11" s="47" t="s">
        <v>109</v>
      </c>
      <c r="Z11" s="47" t="s">
        <v>109</v>
      </c>
      <c r="AA11" s="47" t="s">
        <v>109</v>
      </c>
      <c r="AB11" s="1"/>
      <c r="AC11" s="47" t="s">
        <v>109</v>
      </c>
      <c r="AD11" s="47" t="s">
        <v>109</v>
      </c>
      <c r="AE11" s="47" t="s">
        <v>109</v>
      </c>
      <c r="AF11" s="47" t="s">
        <v>109</v>
      </c>
      <c r="AG11" s="47" t="s">
        <v>109</v>
      </c>
      <c r="AH11" s="47" t="s">
        <v>109</v>
      </c>
      <c r="AJ11" s="47" t="s">
        <v>109</v>
      </c>
      <c r="AK11" s="47" t="s">
        <v>109</v>
      </c>
      <c r="AL11" s="47" t="s">
        <v>109</v>
      </c>
      <c r="AN11" s="48" t="s">
        <v>109</v>
      </c>
      <c r="AO11" s="48" t="s">
        <v>109</v>
      </c>
    </row>
    <row r="12" spans="2:41" ht="15.75">
      <c r="B12" s="51"/>
      <c r="C12" s="60" t="s">
        <v>118</v>
      </c>
      <c r="D12" s="61" t="s">
        <v>119</v>
      </c>
      <c r="E12" s="54" t="s">
        <v>131</v>
      </c>
      <c r="F12" s="62" t="s">
        <v>108</v>
      </c>
      <c r="G12" s="62">
        <v>1</v>
      </c>
      <c r="H12" s="47" t="s">
        <v>109</v>
      </c>
      <c r="I12" s="47" t="s">
        <v>109</v>
      </c>
      <c r="J12" s="62"/>
      <c r="K12" s="47" t="s">
        <v>109</v>
      </c>
      <c r="L12" s="1308"/>
      <c r="M12" s="47" t="s">
        <v>109</v>
      </c>
      <c r="N12" s="47" t="s">
        <v>109</v>
      </c>
      <c r="O12" s="47" t="s">
        <v>109</v>
      </c>
      <c r="P12" s="47" t="s">
        <v>109</v>
      </c>
      <c r="Q12" s="47" t="s">
        <v>109</v>
      </c>
      <c r="R12" s="47" t="s">
        <v>109</v>
      </c>
      <c r="S12" s="47" t="s">
        <v>109</v>
      </c>
      <c r="T12" s="47" t="s">
        <v>109</v>
      </c>
      <c r="U12" s="47" t="s">
        <v>109</v>
      </c>
      <c r="V12" s="1"/>
      <c r="W12" s="47" t="s">
        <v>109</v>
      </c>
      <c r="X12" s="47" t="s">
        <v>109</v>
      </c>
      <c r="Y12" s="47" t="s">
        <v>109</v>
      </c>
      <c r="Z12" s="47" t="s">
        <v>109</v>
      </c>
      <c r="AA12" s="47" t="s">
        <v>109</v>
      </c>
      <c r="AB12" s="1"/>
      <c r="AC12" s="49" t="s">
        <v>11</v>
      </c>
      <c r="AD12" s="49" t="s">
        <v>11</v>
      </c>
      <c r="AE12" s="49" t="s">
        <v>11</v>
      </c>
      <c r="AF12" s="49" t="s">
        <v>11</v>
      </c>
      <c r="AG12" s="49" t="s">
        <v>11</v>
      </c>
      <c r="AH12" s="49" t="s">
        <v>11</v>
      </c>
      <c r="AJ12" s="47" t="s">
        <v>109</v>
      </c>
      <c r="AK12" s="47" t="s">
        <v>109</v>
      </c>
      <c r="AL12" s="47" t="s">
        <v>109</v>
      </c>
      <c r="AN12" s="63"/>
      <c r="AO12" s="63"/>
    </row>
    <row r="13" spans="2:41" ht="15.75">
      <c r="B13" s="55"/>
      <c r="C13" s="52" t="s">
        <v>110</v>
      </c>
      <c r="D13" s="56" t="s">
        <v>120</v>
      </c>
      <c r="E13" s="54" t="s">
        <v>121</v>
      </c>
      <c r="F13" s="46" t="s">
        <v>108</v>
      </c>
      <c r="G13" s="46">
        <v>1</v>
      </c>
      <c r="H13" s="47" t="s">
        <v>109</v>
      </c>
      <c r="I13" s="47" t="s">
        <v>109</v>
      </c>
      <c r="J13" s="46"/>
      <c r="K13" s="47" t="s">
        <v>109</v>
      </c>
      <c r="L13" s="1308"/>
      <c r="M13" s="47" t="s">
        <v>109</v>
      </c>
      <c r="N13" s="47" t="s">
        <v>109</v>
      </c>
      <c r="O13" s="47" t="s">
        <v>109</v>
      </c>
      <c r="P13" s="47" t="s">
        <v>109</v>
      </c>
      <c r="Q13" s="47" t="s">
        <v>109</v>
      </c>
      <c r="R13" s="47" t="s">
        <v>109</v>
      </c>
      <c r="S13" s="47" t="s">
        <v>109</v>
      </c>
      <c r="T13" s="47" t="s">
        <v>109</v>
      </c>
      <c r="U13" s="47" t="s">
        <v>109</v>
      </c>
      <c r="V13" s="1"/>
      <c r="W13" s="47" t="s">
        <v>109</v>
      </c>
      <c r="X13" s="47" t="s">
        <v>109</v>
      </c>
      <c r="Y13" s="47" t="s">
        <v>109</v>
      </c>
      <c r="Z13" s="47" t="s">
        <v>109</v>
      </c>
      <c r="AA13" s="47" t="s">
        <v>109</v>
      </c>
      <c r="AB13" s="1"/>
      <c r="AC13" s="47" t="s">
        <v>109</v>
      </c>
      <c r="AD13" s="47" t="s">
        <v>109</v>
      </c>
      <c r="AE13" s="47" t="s">
        <v>109</v>
      </c>
      <c r="AF13" s="47" t="s">
        <v>109</v>
      </c>
      <c r="AG13" s="47" t="s">
        <v>109</v>
      </c>
      <c r="AH13" s="47" t="s">
        <v>109</v>
      </c>
      <c r="AJ13" s="47" t="s">
        <v>109</v>
      </c>
      <c r="AK13" s="47" t="s">
        <v>109</v>
      </c>
      <c r="AL13" s="47" t="s">
        <v>109</v>
      </c>
      <c r="AN13" s="48" t="s">
        <v>109</v>
      </c>
      <c r="AO13" s="48" t="s">
        <v>109</v>
      </c>
    </row>
    <row r="14" spans="2:41" ht="15.75">
      <c r="B14" s="299">
        <v>413</v>
      </c>
      <c r="C14" s="300" t="s">
        <v>106</v>
      </c>
      <c r="D14" s="45" t="s">
        <v>114</v>
      </c>
      <c r="E14" s="44" t="s">
        <v>28</v>
      </c>
      <c r="F14" s="46" t="s">
        <v>115</v>
      </c>
      <c r="G14" s="58">
        <v>2</v>
      </c>
      <c r="H14" s="47" t="s">
        <v>109</v>
      </c>
      <c r="I14" s="47" t="s">
        <v>109</v>
      </c>
      <c r="J14" s="58"/>
      <c r="K14" s="47" t="s">
        <v>109</v>
      </c>
      <c r="L14" s="1308"/>
      <c r="M14" s="47" t="s">
        <v>109</v>
      </c>
      <c r="N14" s="47" t="s">
        <v>109</v>
      </c>
      <c r="O14" s="47" t="s">
        <v>109</v>
      </c>
      <c r="P14" s="47" t="s">
        <v>109</v>
      </c>
      <c r="Q14" s="47" t="s">
        <v>109</v>
      </c>
      <c r="R14" s="47" t="s">
        <v>109</v>
      </c>
      <c r="S14" s="47" t="s">
        <v>109</v>
      </c>
      <c r="T14" s="47" t="s">
        <v>109</v>
      </c>
      <c r="U14" s="47" t="s">
        <v>109</v>
      </c>
      <c r="V14" s="1"/>
      <c r="W14" s="47" t="s">
        <v>109</v>
      </c>
      <c r="X14" s="47" t="s">
        <v>109</v>
      </c>
      <c r="Y14" s="47" t="s">
        <v>109</v>
      </c>
      <c r="Z14" s="47" t="s">
        <v>109</v>
      </c>
      <c r="AA14" s="47" t="s">
        <v>109</v>
      </c>
      <c r="AB14" s="1"/>
      <c r="AC14" s="47" t="s">
        <v>109</v>
      </c>
      <c r="AD14" s="47" t="s">
        <v>109</v>
      </c>
      <c r="AE14" s="47" t="s">
        <v>109</v>
      </c>
      <c r="AF14" s="47" t="s">
        <v>109</v>
      </c>
      <c r="AG14" s="47" t="s">
        <v>109</v>
      </c>
      <c r="AH14" s="47" t="s">
        <v>109</v>
      </c>
      <c r="AJ14" s="49" t="s">
        <v>11</v>
      </c>
      <c r="AK14" s="49" t="s">
        <v>11</v>
      </c>
      <c r="AL14" s="49" t="s">
        <v>11</v>
      </c>
      <c r="AN14" s="48" t="s">
        <v>109</v>
      </c>
      <c r="AO14" s="48" t="s">
        <v>109</v>
      </c>
    </row>
    <row r="15" spans="2:41" ht="15.75">
      <c r="B15" s="373"/>
      <c r="C15" s="46" t="s">
        <v>110</v>
      </c>
      <c r="D15" s="56" t="s">
        <v>120</v>
      </c>
      <c r="E15" s="44" t="s">
        <v>533</v>
      </c>
      <c r="F15" s="46" t="s">
        <v>108</v>
      </c>
      <c r="G15" s="58">
        <v>1</v>
      </c>
      <c r="H15" s="47" t="s">
        <v>109</v>
      </c>
      <c r="I15" s="47" t="s">
        <v>109</v>
      </c>
      <c r="J15" s="58"/>
      <c r="K15" s="47" t="s">
        <v>109</v>
      </c>
      <c r="L15" s="1308"/>
      <c r="M15" s="47" t="s">
        <v>109</v>
      </c>
      <c r="N15" s="47" t="s">
        <v>109</v>
      </c>
      <c r="O15" s="47" t="s">
        <v>109</v>
      </c>
      <c r="P15" s="47" t="s">
        <v>109</v>
      </c>
      <c r="Q15" s="47" t="s">
        <v>109</v>
      </c>
      <c r="R15" s="47" t="s">
        <v>109</v>
      </c>
      <c r="S15" s="47" t="s">
        <v>109</v>
      </c>
      <c r="T15" s="47" t="s">
        <v>109</v>
      </c>
      <c r="U15" s="47" t="s">
        <v>109</v>
      </c>
      <c r="V15" s="1"/>
      <c r="W15" s="49"/>
      <c r="X15" s="49"/>
      <c r="Y15" s="49"/>
      <c r="Z15" s="49"/>
      <c r="AA15" s="372"/>
      <c r="AB15" s="1"/>
      <c r="AC15" s="49"/>
      <c r="AD15" s="49"/>
      <c r="AE15" s="49"/>
      <c r="AF15" s="49"/>
      <c r="AG15" s="49"/>
      <c r="AH15" s="49"/>
      <c r="AJ15" s="47" t="s">
        <v>109</v>
      </c>
      <c r="AK15" s="47" t="s">
        <v>109</v>
      </c>
      <c r="AL15" s="47" t="s">
        <v>109</v>
      </c>
      <c r="AN15" s="48"/>
      <c r="AO15" s="48"/>
    </row>
    <row r="16" spans="2:41" ht="15.75">
      <c r="B16" s="51"/>
      <c r="C16" s="52" t="s">
        <v>116</v>
      </c>
      <c r="D16" s="56" t="s">
        <v>117</v>
      </c>
      <c r="E16" s="54" t="s">
        <v>28</v>
      </c>
      <c r="F16" s="59" t="s">
        <v>108</v>
      </c>
      <c r="G16" s="59">
        <v>1</v>
      </c>
      <c r="H16" s="47" t="s">
        <v>109</v>
      </c>
      <c r="I16" s="47" t="s">
        <v>109</v>
      </c>
      <c r="J16" s="59"/>
      <c r="K16" s="47" t="s">
        <v>109</v>
      </c>
      <c r="L16" s="1308"/>
      <c r="M16" s="47" t="s">
        <v>109</v>
      </c>
      <c r="N16" s="47" t="s">
        <v>109</v>
      </c>
      <c r="O16" s="47" t="s">
        <v>109</v>
      </c>
      <c r="P16" s="47" t="s">
        <v>109</v>
      </c>
      <c r="Q16" s="47" t="s">
        <v>109</v>
      </c>
      <c r="R16" s="47" t="s">
        <v>109</v>
      </c>
      <c r="S16" s="47" t="s">
        <v>109</v>
      </c>
      <c r="T16" s="47" t="s">
        <v>109</v>
      </c>
      <c r="U16" s="47" t="s">
        <v>109</v>
      </c>
      <c r="V16" s="1"/>
      <c r="W16" s="47" t="s">
        <v>109</v>
      </c>
      <c r="X16" s="47" t="s">
        <v>109</v>
      </c>
      <c r="Y16" s="47" t="s">
        <v>109</v>
      </c>
      <c r="Z16" s="47" t="s">
        <v>109</v>
      </c>
      <c r="AA16" s="47" t="s">
        <v>109</v>
      </c>
      <c r="AB16" s="1"/>
      <c r="AC16" s="47" t="s">
        <v>109</v>
      </c>
      <c r="AD16" s="47" t="s">
        <v>109</v>
      </c>
      <c r="AE16" s="47" t="s">
        <v>109</v>
      </c>
      <c r="AF16" s="47" t="s">
        <v>109</v>
      </c>
      <c r="AG16" s="47" t="s">
        <v>109</v>
      </c>
      <c r="AH16" s="47" t="s">
        <v>109</v>
      </c>
      <c r="AJ16" s="47" t="s">
        <v>109</v>
      </c>
      <c r="AK16" s="47" t="s">
        <v>109</v>
      </c>
      <c r="AL16" s="47" t="s">
        <v>109</v>
      </c>
      <c r="AN16" s="48" t="s">
        <v>109</v>
      </c>
      <c r="AO16" s="48" t="s">
        <v>109</v>
      </c>
    </row>
    <row r="17" spans="2:41" ht="15.75">
      <c r="B17" s="51"/>
      <c r="C17" s="64" t="s">
        <v>118</v>
      </c>
      <c r="D17" s="56" t="s">
        <v>122</v>
      </c>
      <c r="E17" s="54" t="s">
        <v>123</v>
      </c>
      <c r="F17" s="46" t="s">
        <v>108</v>
      </c>
      <c r="G17" s="46">
        <v>1</v>
      </c>
      <c r="H17" s="47" t="s">
        <v>109</v>
      </c>
      <c r="I17" s="47" t="s">
        <v>109</v>
      </c>
      <c r="J17" s="46"/>
      <c r="K17" s="47" t="s">
        <v>109</v>
      </c>
      <c r="L17" s="1308"/>
      <c r="M17" s="47" t="s">
        <v>109</v>
      </c>
      <c r="N17" s="47" t="s">
        <v>109</v>
      </c>
      <c r="O17" s="47" t="s">
        <v>109</v>
      </c>
      <c r="P17" s="47" t="s">
        <v>109</v>
      </c>
      <c r="Q17" s="47" t="s">
        <v>109</v>
      </c>
      <c r="R17" s="47" t="s">
        <v>109</v>
      </c>
      <c r="S17" s="47" t="s">
        <v>109</v>
      </c>
      <c r="T17" s="47" t="s">
        <v>109</v>
      </c>
      <c r="U17" s="47" t="s">
        <v>109</v>
      </c>
      <c r="V17" s="1"/>
      <c r="W17" s="47" t="s">
        <v>109</v>
      </c>
      <c r="X17" s="47" t="s">
        <v>109</v>
      </c>
      <c r="Y17" s="47" t="s">
        <v>109</v>
      </c>
      <c r="Z17" s="47" t="s">
        <v>109</v>
      </c>
      <c r="AA17" s="47" t="s">
        <v>109</v>
      </c>
      <c r="AB17" s="1"/>
      <c r="AC17" s="49" t="s">
        <v>11</v>
      </c>
      <c r="AD17" s="49" t="s">
        <v>11</v>
      </c>
      <c r="AE17" s="49" t="s">
        <v>11</v>
      </c>
      <c r="AF17" s="49" t="s">
        <v>11</v>
      </c>
      <c r="AG17" s="49" t="s">
        <v>11</v>
      </c>
      <c r="AH17" s="49" t="s">
        <v>11</v>
      </c>
      <c r="AJ17" s="47" t="s">
        <v>109</v>
      </c>
      <c r="AK17" s="47" t="s">
        <v>109</v>
      </c>
      <c r="AL17" s="47" t="s">
        <v>109</v>
      </c>
      <c r="AN17" s="48" t="s">
        <v>109</v>
      </c>
      <c r="AO17" s="48" t="s">
        <v>109</v>
      </c>
    </row>
    <row r="18" spans="2:41" ht="15.75">
      <c r="B18" s="43">
        <v>414</v>
      </c>
      <c r="C18" s="44" t="s">
        <v>106</v>
      </c>
      <c r="D18" s="45" t="s">
        <v>107</v>
      </c>
      <c r="E18" s="44" t="s">
        <v>28</v>
      </c>
      <c r="F18" s="46" t="s">
        <v>108</v>
      </c>
      <c r="G18" s="46">
        <v>1</v>
      </c>
      <c r="H18" s="47" t="s">
        <v>109</v>
      </c>
      <c r="I18" s="47" t="s">
        <v>109</v>
      </c>
      <c r="J18" s="46"/>
      <c r="K18" s="47" t="s">
        <v>109</v>
      </c>
      <c r="L18" s="1308"/>
      <c r="M18" s="47" t="s">
        <v>109</v>
      </c>
      <c r="N18" s="47" t="s">
        <v>109</v>
      </c>
      <c r="O18" s="47" t="s">
        <v>109</v>
      </c>
      <c r="P18" s="47" t="s">
        <v>109</v>
      </c>
      <c r="Q18" s="47" t="s">
        <v>109</v>
      </c>
      <c r="R18" s="47" t="s">
        <v>109</v>
      </c>
      <c r="S18" s="47" t="s">
        <v>109</v>
      </c>
      <c r="T18" s="47" t="s">
        <v>109</v>
      </c>
      <c r="U18" s="47" t="s">
        <v>109</v>
      </c>
      <c r="V18" s="1"/>
      <c r="W18" s="49" t="s">
        <v>11</v>
      </c>
      <c r="X18" s="49" t="s">
        <v>11</v>
      </c>
      <c r="Y18" s="49" t="s">
        <v>11</v>
      </c>
      <c r="Z18" s="49" t="s">
        <v>11</v>
      </c>
      <c r="AA18" s="50" t="s">
        <v>11</v>
      </c>
      <c r="AB18" s="1"/>
      <c r="AC18" s="49" t="s">
        <v>11</v>
      </c>
      <c r="AD18" s="49" t="s">
        <v>11</v>
      </c>
      <c r="AE18" s="49" t="s">
        <v>11</v>
      </c>
      <c r="AF18" s="49" t="s">
        <v>11</v>
      </c>
      <c r="AG18" s="49" t="s">
        <v>11</v>
      </c>
      <c r="AH18" s="49" t="s">
        <v>11</v>
      </c>
      <c r="AJ18" s="49" t="s">
        <v>11</v>
      </c>
      <c r="AK18" s="49" t="s">
        <v>11</v>
      </c>
      <c r="AL18" s="49" t="s">
        <v>11</v>
      </c>
      <c r="AN18" s="48" t="s">
        <v>109</v>
      </c>
      <c r="AO18" s="48" t="s">
        <v>109</v>
      </c>
    </row>
    <row r="19" spans="2:41" ht="15.75">
      <c r="B19" s="51"/>
      <c r="C19" s="65" t="s">
        <v>110</v>
      </c>
      <c r="D19" s="66" t="s">
        <v>111</v>
      </c>
      <c r="E19" s="54" t="s">
        <v>28</v>
      </c>
      <c r="F19" s="46" t="s">
        <v>108</v>
      </c>
      <c r="G19" s="46">
        <v>1</v>
      </c>
      <c r="H19" s="47" t="s">
        <v>109</v>
      </c>
      <c r="I19" s="47" t="s">
        <v>109</v>
      </c>
      <c r="J19" s="46"/>
      <c r="K19" s="47" t="s">
        <v>109</v>
      </c>
      <c r="L19" s="1308"/>
      <c r="M19" s="47" t="s">
        <v>109</v>
      </c>
      <c r="N19" s="47" t="s">
        <v>109</v>
      </c>
      <c r="O19" s="47" t="s">
        <v>109</v>
      </c>
      <c r="P19" s="47" t="s">
        <v>109</v>
      </c>
      <c r="Q19" s="47" t="s">
        <v>109</v>
      </c>
      <c r="R19" s="47" t="s">
        <v>109</v>
      </c>
      <c r="S19" s="47" t="s">
        <v>109</v>
      </c>
      <c r="T19" s="47" t="s">
        <v>109</v>
      </c>
      <c r="U19" s="47" t="s">
        <v>109</v>
      </c>
      <c r="V19" s="1"/>
      <c r="W19" s="47" t="s">
        <v>109</v>
      </c>
      <c r="X19" s="47" t="s">
        <v>109</v>
      </c>
      <c r="Y19" s="47" t="s">
        <v>109</v>
      </c>
      <c r="Z19" s="47" t="s">
        <v>109</v>
      </c>
      <c r="AA19" s="47" t="s">
        <v>109</v>
      </c>
      <c r="AB19" s="1"/>
      <c r="AC19" s="47" t="s">
        <v>109</v>
      </c>
      <c r="AD19" s="47" t="s">
        <v>109</v>
      </c>
      <c r="AE19" s="47" t="s">
        <v>109</v>
      </c>
      <c r="AF19" s="47" t="s">
        <v>109</v>
      </c>
      <c r="AG19" s="47" t="s">
        <v>109</v>
      </c>
      <c r="AH19" s="47" t="s">
        <v>109</v>
      </c>
      <c r="AJ19" s="47" t="s">
        <v>109</v>
      </c>
      <c r="AK19" s="47" t="s">
        <v>109</v>
      </c>
      <c r="AL19" s="47" t="s">
        <v>109</v>
      </c>
      <c r="AN19" s="48" t="s">
        <v>109</v>
      </c>
      <c r="AO19" s="48" t="s">
        <v>109</v>
      </c>
    </row>
    <row r="20" spans="2:41" ht="15.75">
      <c r="B20" s="55"/>
      <c r="C20" s="52" t="s">
        <v>116</v>
      </c>
      <c r="D20" s="56" t="s">
        <v>124</v>
      </c>
      <c r="E20" s="54" t="s">
        <v>28</v>
      </c>
      <c r="F20" s="46">
        <v>1010</v>
      </c>
      <c r="G20" s="46">
        <v>1</v>
      </c>
      <c r="H20" s="47" t="s">
        <v>109</v>
      </c>
      <c r="I20" s="47" t="s">
        <v>109</v>
      </c>
      <c r="J20" s="46"/>
      <c r="K20" s="47" t="s">
        <v>109</v>
      </c>
      <c r="L20" s="1308"/>
      <c r="M20" s="47" t="s">
        <v>109</v>
      </c>
      <c r="N20" s="47" t="s">
        <v>109</v>
      </c>
      <c r="O20" s="47" t="s">
        <v>109</v>
      </c>
      <c r="P20" s="47" t="s">
        <v>109</v>
      </c>
      <c r="Q20" s="47" t="s">
        <v>109</v>
      </c>
      <c r="R20" s="47" t="s">
        <v>109</v>
      </c>
      <c r="S20" s="47" t="s">
        <v>109</v>
      </c>
      <c r="T20" s="47" t="s">
        <v>109</v>
      </c>
      <c r="U20" s="47" t="s">
        <v>109</v>
      </c>
      <c r="V20" s="1"/>
      <c r="W20" s="47" t="s">
        <v>109</v>
      </c>
      <c r="X20" s="47" t="s">
        <v>109</v>
      </c>
      <c r="Y20" s="47" t="s">
        <v>109</v>
      </c>
      <c r="Z20" s="47" t="s">
        <v>109</v>
      </c>
      <c r="AA20" s="47" t="s">
        <v>109</v>
      </c>
      <c r="AB20" s="1"/>
      <c r="AC20" s="47" t="s">
        <v>109</v>
      </c>
      <c r="AD20" s="47" t="s">
        <v>109</v>
      </c>
      <c r="AE20" s="47" t="s">
        <v>109</v>
      </c>
      <c r="AF20" s="47" t="s">
        <v>109</v>
      </c>
      <c r="AG20" s="47" t="s">
        <v>109</v>
      </c>
      <c r="AH20" s="47" t="s">
        <v>109</v>
      </c>
      <c r="AJ20" s="47" t="s">
        <v>109</v>
      </c>
      <c r="AK20" s="47" t="s">
        <v>109</v>
      </c>
      <c r="AL20" s="47" t="s">
        <v>109</v>
      </c>
      <c r="AN20" s="48" t="s">
        <v>109</v>
      </c>
      <c r="AO20" s="48" t="s">
        <v>109</v>
      </c>
    </row>
    <row r="21" spans="2:41" ht="15.75">
      <c r="B21" s="311">
        <v>415</v>
      </c>
      <c r="C21" s="52" t="s">
        <v>139</v>
      </c>
      <c r="D21" s="53" t="s">
        <v>451</v>
      </c>
      <c r="E21" s="54" t="s">
        <v>127</v>
      </c>
      <c r="F21" s="46" t="s">
        <v>108</v>
      </c>
      <c r="G21" s="46">
        <v>1</v>
      </c>
      <c r="H21" s="47" t="s">
        <v>109</v>
      </c>
      <c r="I21" s="47" t="s">
        <v>109</v>
      </c>
      <c r="J21" s="46"/>
      <c r="K21" s="47" t="s">
        <v>109</v>
      </c>
      <c r="L21" s="1308"/>
      <c r="M21" s="47" t="s">
        <v>109</v>
      </c>
      <c r="N21" s="47" t="s">
        <v>109</v>
      </c>
      <c r="O21" s="47" t="s">
        <v>109</v>
      </c>
      <c r="P21" s="47" t="s">
        <v>109</v>
      </c>
      <c r="Q21" s="47" t="s">
        <v>109</v>
      </c>
      <c r="R21" s="47" t="s">
        <v>109</v>
      </c>
      <c r="S21" s="47" t="s">
        <v>109</v>
      </c>
      <c r="T21" s="47" t="s">
        <v>109</v>
      </c>
      <c r="U21" s="47" t="s">
        <v>109</v>
      </c>
      <c r="V21" s="1"/>
      <c r="W21" s="47" t="s">
        <v>109</v>
      </c>
      <c r="X21" s="47" t="s">
        <v>109</v>
      </c>
      <c r="Y21" s="47" t="s">
        <v>109</v>
      </c>
      <c r="Z21" s="47" t="s">
        <v>109</v>
      </c>
      <c r="AA21" s="47" t="s">
        <v>109</v>
      </c>
      <c r="AB21" s="1"/>
      <c r="AC21" s="47" t="s">
        <v>109</v>
      </c>
      <c r="AD21" s="47" t="s">
        <v>109</v>
      </c>
      <c r="AE21" s="47" t="s">
        <v>109</v>
      </c>
      <c r="AF21" s="47" t="s">
        <v>109</v>
      </c>
      <c r="AG21" s="47" t="s">
        <v>109</v>
      </c>
      <c r="AH21" s="47" t="s">
        <v>109</v>
      </c>
      <c r="AJ21" s="49" t="s">
        <v>11</v>
      </c>
      <c r="AK21" s="49" t="s">
        <v>11</v>
      </c>
      <c r="AL21" s="49" t="s">
        <v>11</v>
      </c>
      <c r="AN21" s="48"/>
      <c r="AO21" s="48"/>
    </row>
    <row r="22" spans="2:41" ht="15.75">
      <c r="B22" s="67">
        <v>416</v>
      </c>
      <c r="C22" s="52" t="s">
        <v>112</v>
      </c>
      <c r="D22" s="56" t="s">
        <v>113</v>
      </c>
      <c r="E22" s="54" t="s">
        <v>28</v>
      </c>
      <c r="F22" s="46" t="s">
        <v>108</v>
      </c>
      <c r="G22" s="46">
        <v>1</v>
      </c>
      <c r="H22" s="47" t="s">
        <v>109</v>
      </c>
      <c r="I22" s="47" t="s">
        <v>109</v>
      </c>
      <c r="J22" s="46"/>
      <c r="K22" s="47" t="s">
        <v>109</v>
      </c>
      <c r="L22" s="1308"/>
      <c r="M22" s="47" t="s">
        <v>109</v>
      </c>
      <c r="N22" s="47" t="s">
        <v>109</v>
      </c>
      <c r="O22" s="47" t="s">
        <v>109</v>
      </c>
      <c r="P22" s="47" t="s">
        <v>109</v>
      </c>
      <c r="Q22" s="47" t="s">
        <v>109</v>
      </c>
      <c r="R22" s="47" t="s">
        <v>109</v>
      </c>
      <c r="S22" s="47" t="s">
        <v>109</v>
      </c>
      <c r="T22" s="47" t="s">
        <v>109</v>
      </c>
      <c r="U22" s="47" t="s">
        <v>109</v>
      </c>
      <c r="V22" s="1"/>
      <c r="W22" s="47" t="s">
        <v>109</v>
      </c>
      <c r="X22" s="47" t="s">
        <v>109</v>
      </c>
      <c r="Y22" s="47" t="s">
        <v>109</v>
      </c>
      <c r="Z22" s="47" t="s">
        <v>109</v>
      </c>
      <c r="AA22" s="47" t="s">
        <v>109</v>
      </c>
      <c r="AB22" s="1"/>
      <c r="AC22" s="47" t="s">
        <v>109</v>
      </c>
      <c r="AD22" s="47" t="s">
        <v>109</v>
      </c>
      <c r="AE22" s="47" t="s">
        <v>109</v>
      </c>
      <c r="AF22" s="47" t="s">
        <v>109</v>
      </c>
      <c r="AG22" s="47" t="s">
        <v>109</v>
      </c>
      <c r="AH22" s="47" t="s">
        <v>109</v>
      </c>
      <c r="AJ22" s="49" t="s">
        <v>11</v>
      </c>
      <c r="AK22" s="49" t="s">
        <v>11</v>
      </c>
      <c r="AL22" s="49" t="s">
        <v>11</v>
      </c>
      <c r="AN22" s="48" t="s">
        <v>109</v>
      </c>
      <c r="AO22" s="48" t="s">
        <v>109</v>
      </c>
    </row>
    <row r="23" spans="2:41" ht="15.75">
      <c r="B23" s="67">
        <v>418</v>
      </c>
      <c r="C23" s="44" t="s">
        <v>106</v>
      </c>
      <c r="D23" s="45" t="s">
        <v>107</v>
      </c>
      <c r="E23" s="44" t="s">
        <v>28</v>
      </c>
      <c r="F23" s="46" t="s">
        <v>108</v>
      </c>
      <c r="G23" s="46">
        <v>1</v>
      </c>
      <c r="H23" s="47" t="s">
        <v>109</v>
      </c>
      <c r="I23" s="47" t="s">
        <v>109</v>
      </c>
      <c r="J23" s="46"/>
      <c r="K23" s="47" t="s">
        <v>109</v>
      </c>
      <c r="L23" s="1308"/>
      <c r="M23" s="47" t="s">
        <v>109</v>
      </c>
      <c r="N23" s="47" t="s">
        <v>109</v>
      </c>
      <c r="O23" s="47" t="s">
        <v>109</v>
      </c>
      <c r="P23" s="47" t="s">
        <v>109</v>
      </c>
      <c r="Q23" s="47" t="s">
        <v>109</v>
      </c>
      <c r="R23" s="47" t="s">
        <v>109</v>
      </c>
      <c r="S23" s="47" t="s">
        <v>109</v>
      </c>
      <c r="T23" s="47" t="s">
        <v>109</v>
      </c>
      <c r="U23" s="47" t="s">
        <v>109</v>
      </c>
      <c r="V23" s="1"/>
      <c r="W23" s="49" t="s">
        <v>11</v>
      </c>
      <c r="X23" s="49" t="s">
        <v>11</v>
      </c>
      <c r="Y23" s="49" t="s">
        <v>11</v>
      </c>
      <c r="Z23" s="49" t="s">
        <v>11</v>
      </c>
      <c r="AA23" s="50" t="s">
        <v>11</v>
      </c>
      <c r="AB23" s="1"/>
      <c r="AC23" s="49" t="s">
        <v>11</v>
      </c>
      <c r="AD23" s="49" t="s">
        <v>11</v>
      </c>
      <c r="AE23" s="49" t="s">
        <v>11</v>
      </c>
      <c r="AF23" s="49" t="s">
        <v>11</v>
      </c>
      <c r="AG23" s="49" t="s">
        <v>11</v>
      </c>
      <c r="AH23" s="49" t="s">
        <v>11</v>
      </c>
      <c r="AJ23" s="49" t="s">
        <v>11</v>
      </c>
      <c r="AK23" s="49" t="s">
        <v>11</v>
      </c>
      <c r="AL23" s="49" t="s">
        <v>11</v>
      </c>
      <c r="AN23" s="48" t="s">
        <v>109</v>
      </c>
      <c r="AO23" s="48" t="s">
        <v>109</v>
      </c>
    </row>
    <row r="24" spans="2:41" ht="15.75">
      <c r="B24" s="51" t="s">
        <v>125</v>
      </c>
      <c r="C24" s="64" t="s">
        <v>118</v>
      </c>
      <c r="D24" s="56" t="s">
        <v>119</v>
      </c>
      <c r="E24" s="54" t="s">
        <v>126</v>
      </c>
      <c r="F24" s="46" t="s">
        <v>108</v>
      </c>
      <c r="G24" s="46">
        <v>1</v>
      </c>
      <c r="H24" s="47" t="s">
        <v>109</v>
      </c>
      <c r="I24" s="47" t="s">
        <v>109</v>
      </c>
      <c r="J24" s="46"/>
      <c r="K24" s="47" t="s">
        <v>109</v>
      </c>
      <c r="L24" s="1308"/>
      <c r="M24" s="47" t="s">
        <v>109</v>
      </c>
      <c r="N24" s="47" t="s">
        <v>109</v>
      </c>
      <c r="O24" s="47" t="s">
        <v>109</v>
      </c>
      <c r="P24" s="47" t="s">
        <v>109</v>
      </c>
      <c r="Q24" s="47" t="s">
        <v>109</v>
      </c>
      <c r="R24" s="47" t="s">
        <v>109</v>
      </c>
      <c r="S24" s="47" t="s">
        <v>109</v>
      </c>
      <c r="T24" s="47" t="s">
        <v>109</v>
      </c>
      <c r="U24" s="47" t="s">
        <v>109</v>
      </c>
      <c r="V24" s="1"/>
      <c r="W24" s="47" t="s">
        <v>109</v>
      </c>
      <c r="X24" s="47" t="s">
        <v>109</v>
      </c>
      <c r="Y24" s="47" t="s">
        <v>109</v>
      </c>
      <c r="Z24" s="47" t="s">
        <v>109</v>
      </c>
      <c r="AA24" s="47" t="s">
        <v>109</v>
      </c>
      <c r="AB24" s="1"/>
      <c r="AC24" s="49" t="s">
        <v>11</v>
      </c>
      <c r="AD24" s="49" t="s">
        <v>11</v>
      </c>
      <c r="AE24" s="49" t="s">
        <v>11</v>
      </c>
      <c r="AF24" s="49" t="s">
        <v>11</v>
      </c>
      <c r="AG24" s="49" t="s">
        <v>11</v>
      </c>
      <c r="AH24" s="49" t="s">
        <v>11</v>
      </c>
      <c r="AJ24" s="49" t="s">
        <v>11</v>
      </c>
      <c r="AK24" s="49" t="s">
        <v>11</v>
      </c>
      <c r="AL24" s="49" t="s">
        <v>11</v>
      </c>
      <c r="AN24" s="48" t="s">
        <v>109</v>
      </c>
      <c r="AO24" s="48" t="s">
        <v>109</v>
      </c>
    </row>
    <row r="25" spans="2:41" ht="15.75">
      <c r="B25" s="55"/>
      <c r="C25" s="52" t="s">
        <v>116</v>
      </c>
      <c r="D25" s="56" t="s">
        <v>117</v>
      </c>
      <c r="E25" s="54" t="s">
        <v>127</v>
      </c>
      <c r="F25" s="46" t="s">
        <v>108</v>
      </c>
      <c r="G25" s="46">
        <v>1</v>
      </c>
      <c r="H25" s="47" t="s">
        <v>109</v>
      </c>
      <c r="I25" s="47" t="s">
        <v>109</v>
      </c>
      <c r="J25" s="46"/>
      <c r="K25" s="47" t="s">
        <v>109</v>
      </c>
      <c r="L25" s="1308"/>
      <c r="M25" s="47" t="s">
        <v>109</v>
      </c>
      <c r="N25" s="47" t="s">
        <v>109</v>
      </c>
      <c r="O25" s="47" t="s">
        <v>109</v>
      </c>
      <c r="P25" s="47" t="s">
        <v>109</v>
      </c>
      <c r="Q25" s="47" t="s">
        <v>109</v>
      </c>
      <c r="R25" s="47" t="s">
        <v>109</v>
      </c>
      <c r="S25" s="47" t="s">
        <v>109</v>
      </c>
      <c r="T25" s="47" t="s">
        <v>109</v>
      </c>
      <c r="U25" s="47" t="s">
        <v>109</v>
      </c>
      <c r="V25" s="1"/>
      <c r="W25" s="47" t="s">
        <v>109</v>
      </c>
      <c r="X25" s="47" t="s">
        <v>109</v>
      </c>
      <c r="Y25" s="47" t="s">
        <v>109</v>
      </c>
      <c r="Z25" s="47" t="s">
        <v>109</v>
      </c>
      <c r="AA25" s="47" t="s">
        <v>109</v>
      </c>
      <c r="AB25" s="1"/>
      <c r="AC25" s="47" t="s">
        <v>109</v>
      </c>
      <c r="AD25" s="47" t="s">
        <v>109</v>
      </c>
      <c r="AE25" s="47" t="s">
        <v>109</v>
      </c>
      <c r="AF25" s="47" t="s">
        <v>109</v>
      </c>
      <c r="AG25" s="47" t="s">
        <v>109</v>
      </c>
      <c r="AH25" s="47" t="s">
        <v>109</v>
      </c>
      <c r="AJ25" s="49" t="s">
        <v>11</v>
      </c>
      <c r="AK25" s="49" t="s">
        <v>11</v>
      </c>
      <c r="AL25" s="49" t="s">
        <v>11</v>
      </c>
      <c r="AN25" s="48" t="s">
        <v>109</v>
      </c>
      <c r="AO25" s="48" t="s">
        <v>109</v>
      </c>
    </row>
    <row r="26" spans="2:41" ht="15.75">
      <c r="B26" s="43" t="s">
        <v>128</v>
      </c>
      <c r="C26" s="68" t="s">
        <v>106</v>
      </c>
      <c r="D26" s="69" t="s">
        <v>114</v>
      </c>
      <c r="E26" s="44" t="s">
        <v>28</v>
      </c>
      <c r="F26" s="46" t="s">
        <v>115</v>
      </c>
      <c r="G26" s="58">
        <v>2</v>
      </c>
      <c r="H26" s="47" t="s">
        <v>109</v>
      </c>
      <c r="I26" s="47" t="s">
        <v>109</v>
      </c>
      <c r="J26" s="58"/>
      <c r="K26" s="47" t="s">
        <v>109</v>
      </c>
      <c r="L26" s="1308"/>
      <c r="M26" s="47" t="s">
        <v>109</v>
      </c>
      <c r="N26" s="47" t="s">
        <v>109</v>
      </c>
      <c r="O26" s="47" t="s">
        <v>109</v>
      </c>
      <c r="P26" s="47" t="s">
        <v>109</v>
      </c>
      <c r="Q26" s="47" t="s">
        <v>109</v>
      </c>
      <c r="R26" s="47" t="s">
        <v>109</v>
      </c>
      <c r="S26" s="47" t="s">
        <v>109</v>
      </c>
      <c r="T26" s="47" t="s">
        <v>109</v>
      </c>
      <c r="U26" s="47" t="s">
        <v>109</v>
      </c>
      <c r="V26" s="1"/>
      <c r="W26" s="49" t="s">
        <v>11</v>
      </c>
      <c r="X26" s="49" t="s">
        <v>11</v>
      </c>
      <c r="Y26" s="49" t="s">
        <v>11</v>
      </c>
      <c r="Z26" s="49" t="s">
        <v>11</v>
      </c>
      <c r="AA26" s="50" t="s">
        <v>11</v>
      </c>
      <c r="AB26" s="1"/>
      <c r="AC26" s="49" t="s">
        <v>11</v>
      </c>
      <c r="AD26" s="49" t="s">
        <v>11</v>
      </c>
      <c r="AE26" s="49" t="s">
        <v>11</v>
      </c>
      <c r="AF26" s="49" t="s">
        <v>11</v>
      </c>
      <c r="AG26" s="49" t="s">
        <v>11</v>
      </c>
      <c r="AH26" s="49" t="s">
        <v>11</v>
      </c>
      <c r="AJ26" s="49" t="s">
        <v>11</v>
      </c>
      <c r="AK26" s="49" t="s">
        <v>11</v>
      </c>
      <c r="AL26" s="49" t="s">
        <v>11</v>
      </c>
      <c r="AN26" s="48" t="s">
        <v>109</v>
      </c>
      <c r="AO26" s="48" t="s">
        <v>109</v>
      </c>
    </row>
    <row r="27" spans="2:41" ht="15.75">
      <c r="B27" s="51"/>
      <c r="C27" s="52" t="s">
        <v>116</v>
      </c>
      <c r="D27" s="56" t="s">
        <v>117</v>
      </c>
      <c r="E27" s="54" t="s">
        <v>129</v>
      </c>
      <c r="F27" s="46" t="s">
        <v>108</v>
      </c>
      <c r="G27" s="46">
        <v>1</v>
      </c>
      <c r="H27" s="47" t="s">
        <v>109</v>
      </c>
      <c r="I27" s="47" t="s">
        <v>109</v>
      </c>
      <c r="J27" s="46"/>
      <c r="K27" s="47" t="s">
        <v>109</v>
      </c>
      <c r="L27" s="1308"/>
      <c r="M27" s="47" t="s">
        <v>109</v>
      </c>
      <c r="N27" s="47" t="s">
        <v>109</v>
      </c>
      <c r="O27" s="47" t="s">
        <v>109</v>
      </c>
      <c r="P27" s="47" t="s">
        <v>109</v>
      </c>
      <c r="Q27" s="47" t="s">
        <v>109</v>
      </c>
      <c r="R27" s="47" t="s">
        <v>109</v>
      </c>
      <c r="S27" s="47" t="s">
        <v>109</v>
      </c>
      <c r="T27" s="47" t="s">
        <v>109</v>
      </c>
      <c r="U27" s="47" t="s">
        <v>109</v>
      </c>
      <c r="V27" s="1"/>
      <c r="W27" s="47" t="s">
        <v>109</v>
      </c>
      <c r="X27" s="47" t="s">
        <v>109</v>
      </c>
      <c r="Y27" s="47" t="s">
        <v>109</v>
      </c>
      <c r="Z27" s="47" t="s">
        <v>109</v>
      </c>
      <c r="AA27" s="47" t="s">
        <v>109</v>
      </c>
      <c r="AB27" s="1"/>
      <c r="AC27" s="47" t="s">
        <v>109</v>
      </c>
      <c r="AD27" s="47" t="s">
        <v>109</v>
      </c>
      <c r="AE27" s="47" t="s">
        <v>109</v>
      </c>
      <c r="AF27" s="47" t="s">
        <v>109</v>
      </c>
      <c r="AG27" s="47" t="s">
        <v>109</v>
      </c>
      <c r="AH27" s="47" t="s">
        <v>109</v>
      </c>
      <c r="AJ27" s="47" t="s">
        <v>109</v>
      </c>
      <c r="AK27" s="47" t="s">
        <v>109</v>
      </c>
      <c r="AL27" s="47" t="s">
        <v>109</v>
      </c>
      <c r="AN27" s="48" t="s">
        <v>109</v>
      </c>
      <c r="AO27" s="48" t="s">
        <v>109</v>
      </c>
    </row>
    <row r="28" spans="2:41" ht="15.75">
      <c r="B28" s="51"/>
      <c r="C28" s="52" t="s">
        <v>110</v>
      </c>
      <c r="D28" s="56" t="s">
        <v>130</v>
      </c>
      <c r="E28" s="54" t="s">
        <v>131</v>
      </c>
      <c r="F28" s="46" t="s">
        <v>108</v>
      </c>
      <c r="G28" s="46">
        <v>1</v>
      </c>
      <c r="H28" s="47" t="s">
        <v>109</v>
      </c>
      <c r="I28" s="47" t="s">
        <v>109</v>
      </c>
      <c r="J28" s="46"/>
      <c r="K28" s="47" t="s">
        <v>109</v>
      </c>
      <c r="L28" s="1308"/>
      <c r="M28" s="47" t="s">
        <v>109</v>
      </c>
      <c r="N28" s="47" t="s">
        <v>109</v>
      </c>
      <c r="O28" s="47" t="s">
        <v>109</v>
      </c>
      <c r="P28" s="47" t="s">
        <v>109</v>
      </c>
      <c r="Q28" s="47" t="s">
        <v>109</v>
      </c>
      <c r="R28" s="47" t="s">
        <v>109</v>
      </c>
      <c r="S28" s="47" t="s">
        <v>109</v>
      </c>
      <c r="T28" s="47" t="s">
        <v>109</v>
      </c>
      <c r="U28" s="47" t="s">
        <v>109</v>
      </c>
      <c r="V28" s="1"/>
      <c r="W28" s="47" t="s">
        <v>109</v>
      </c>
      <c r="X28" s="47" t="s">
        <v>109</v>
      </c>
      <c r="Y28" s="47" t="s">
        <v>109</v>
      </c>
      <c r="Z28" s="47" t="s">
        <v>109</v>
      </c>
      <c r="AA28" s="47" t="s">
        <v>109</v>
      </c>
      <c r="AB28" s="1"/>
      <c r="AC28" s="47" t="s">
        <v>109</v>
      </c>
      <c r="AD28" s="47" t="s">
        <v>109</v>
      </c>
      <c r="AE28" s="47" t="s">
        <v>109</v>
      </c>
      <c r="AF28" s="47" t="s">
        <v>109</v>
      </c>
      <c r="AG28" s="47" t="s">
        <v>109</v>
      </c>
      <c r="AH28" s="47" t="s">
        <v>109</v>
      </c>
      <c r="AJ28" s="47" t="s">
        <v>109</v>
      </c>
      <c r="AK28" s="47" t="s">
        <v>109</v>
      </c>
      <c r="AL28" s="47" t="s">
        <v>109</v>
      </c>
      <c r="AN28" s="48" t="s">
        <v>109</v>
      </c>
      <c r="AO28" s="48" t="s">
        <v>109</v>
      </c>
    </row>
    <row r="29" spans="2:41" ht="15.75">
      <c r="B29" s="55"/>
      <c r="C29" s="64" t="s">
        <v>118</v>
      </c>
      <c r="D29" s="56" t="s">
        <v>119</v>
      </c>
      <c r="E29" s="54" t="s">
        <v>127</v>
      </c>
      <c r="F29" s="46" t="s">
        <v>108</v>
      </c>
      <c r="G29" s="46">
        <v>1</v>
      </c>
      <c r="H29" s="47" t="s">
        <v>109</v>
      </c>
      <c r="I29" s="47" t="s">
        <v>109</v>
      </c>
      <c r="J29" s="46"/>
      <c r="K29" s="47" t="s">
        <v>109</v>
      </c>
      <c r="L29" s="1308"/>
      <c r="M29" s="47" t="s">
        <v>109</v>
      </c>
      <c r="N29" s="47" t="s">
        <v>109</v>
      </c>
      <c r="O29" s="47" t="s">
        <v>109</v>
      </c>
      <c r="P29" s="47" t="s">
        <v>109</v>
      </c>
      <c r="Q29" s="47" t="s">
        <v>109</v>
      </c>
      <c r="R29" s="47" t="s">
        <v>109</v>
      </c>
      <c r="S29" s="47" t="s">
        <v>109</v>
      </c>
      <c r="T29" s="47" t="s">
        <v>109</v>
      </c>
      <c r="U29" s="47" t="s">
        <v>109</v>
      </c>
      <c r="V29" s="1"/>
      <c r="W29" s="47" t="s">
        <v>109</v>
      </c>
      <c r="X29" s="47" t="s">
        <v>109</v>
      </c>
      <c r="Y29" s="47" t="s">
        <v>109</v>
      </c>
      <c r="Z29" s="47" t="s">
        <v>109</v>
      </c>
      <c r="AA29" s="47" t="s">
        <v>109</v>
      </c>
      <c r="AB29" s="1"/>
      <c r="AC29" s="49" t="s">
        <v>11</v>
      </c>
      <c r="AD29" s="49" t="s">
        <v>11</v>
      </c>
      <c r="AE29" s="49" t="s">
        <v>11</v>
      </c>
      <c r="AF29" s="49" t="s">
        <v>11</v>
      </c>
      <c r="AG29" s="49" t="s">
        <v>11</v>
      </c>
      <c r="AH29" s="49" t="s">
        <v>11</v>
      </c>
      <c r="AJ29" s="47" t="s">
        <v>109</v>
      </c>
      <c r="AK29" s="47" t="s">
        <v>109</v>
      </c>
      <c r="AL29" s="47" t="s">
        <v>109</v>
      </c>
      <c r="AN29" s="48" t="s">
        <v>109</v>
      </c>
      <c r="AO29" s="48" t="s">
        <v>109</v>
      </c>
    </row>
    <row r="30" spans="2:41" ht="15.75">
      <c r="B30" s="43">
        <v>420</v>
      </c>
      <c r="C30" s="44" t="s">
        <v>106</v>
      </c>
      <c r="D30" s="45" t="s">
        <v>107</v>
      </c>
      <c r="E30" s="44" t="s">
        <v>28</v>
      </c>
      <c r="F30" s="46" t="s">
        <v>108</v>
      </c>
      <c r="G30" s="46">
        <v>1</v>
      </c>
      <c r="H30" s="47" t="s">
        <v>109</v>
      </c>
      <c r="I30" s="47" t="s">
        <v>109</v>
      </c>
      <c r="J30" s="46"/>
      <c r="K30" s="47" t="s">
        <v>109</v>
      </c>
      <c r="L30" s="1308"/>
      <c r="M30" s="47" t="s">
        <v>109</v>
      </c>
      <c r="N30" s="47" t="s">
        <v>109</v>
      </c>
      <c r="O30" s="47" t="s">
        <v>109</v>
      </c>
      <c r="P30" s="47" t="s">
        <v>109</v>
      </c>
      <c r="Q30" s="47" t="s">
        <v>109</v>
      </c>
      <c r="R30" s="47" t="s">
        <v>109</v>
      </c>
      <c r="S30" s="47" t="s">
        <v>109</v>
      </c>
      <c r="T30" s="47" t="s">
        <v>109</v>
      </c>
      <c r="U30" s="47" t="s">
        <v>109</v>
      </c>
      <c r="V30" s="1"/>
      <c r="W30" s="49" t="s">
        <v>11</v>
      </c>
      <c r="X30" s="49" t="s">
        <v>11</v>
      </c>
      <c r="Y30" s="49" t="s">
        <v>11</v>
      </c>
      <c r="Z30" s="49" t="s">
        <v>11</v>
      </c>
      <c r="AA30" s="50" t="s">
        <v>11</v>
      </c>
      <c r="AB30" s="1"/>
      <c r="AC30" s="49" t="s">
        <v>11</v>
      </c>
      <c r="AD30" s="49" t="s">
        <v>11</v>
      </c>
      <c r="AE30" s="49" t="s">
        <v>11</v>
      </c>
      <c r="AF30" s="49" t="s">
        <v>11</v>
      </c>
      <c r="AG30" s="49" t="s">
        <v>11</v>
      </c>
      <c r="AH30" s="49" t="s">
        <v>11</v>
      </c>
      <c r="AJ30" s="49" t="s">
        <v>11</v>
      </c>
      <c r="AK30" s="49" t="s">
        <v>11</v>
      </c>
      <c r="AL30" s="49" t="s">
        <v>11</v>
      </c>
      <c r="AN30" s="48" t="s">
        <v>109</v>
      </c>
      <c r="AO30" s="48" t="s">
        <v>109</v>
      </c>
    </row>
    <row r="31" spans="2:41" ht="15.75">
      <c r="B31" s="43">
        <v>423</v>
      </c>
      <c r="C31" s="70" t="s">
        <v>110</v>
      </c>
      <c r="D31" s="53" t="s">
        <v>132</v>
      </c>
      <c r="E31" s="54" t="s">
        <v>133</v>
      </c>
      <c r="F31" s="46" t="s">
        <v>108</v>
      </c>
      <c r="G31" s="71">
        <v>1</v>
      </c>
      <c r="H31" s="47" t="s">
        <v>109</v>
      </c>
      <c r="I31" s="47" t="s">
        <v>109</v>
      </c>
      <c r="J31" s="71"/>
      <c r="K31" s="47" t="s">
        <v>109</v>
      </c>
      <c r="L31" s="1308"/>
      <c r="M31" s="47" t="s">
        <v>109</v>
      </c>
      <c r="N31" s="47" t="s">
        <v>109</v>
      </c>
      <c r="O31" s="47" t="s">
        <v>109</v>
      </c>
      <c r="P31" s="47" t="s">
        <v>109</v>
      </c>
      <c r="Q31" s="47" t="s">
        <v>109</v>
      </c>
      <c r="R31" s="47" t="s">
        <v>109</v>
      </c>
      <c r="S31" s="47" t="s">
        <v>109</v>
      </c>
      <c r="T31" s="47" t="s">
        <v>109</v>
      </c>
      <c r="U31" s="47" t="s">
        <v>109</v>
      </c>
      <c r="V31" s="1"/>
      <c r="W31" s="47" t="s">
        <v>109</v>
      </c>
      <c r="X31" s="47" t="s">
        <v>109</v>
      </c>
      <c r="Y31" s="47" t="s">
        <v>109</v>
      </c>
      <c r="Z31" s="47" t="s">
        <v>109</v>
      </c>
      <c r="AA31" s="47" t="s">
        <v>109</v>
      </c>
      <c r="AB31" s="1"/>
      <c r="AC31" s="47" t="s">
        <v>109</v>
      </c>
      <c r="AD31" s="47" t="s">
        <v>109</v>
      </c>
      <c r="AE31" s="47" t="s">
        <v>109</v>
      </c>
      <c r="AF31" s="47" t="s">
        <v>109</v>
      </c>
      <c r="AG31" s="47" t="s">
        <v>109</v>
      </c>
      <c r="AH31" s="47" t="s">
        <v>109</v>
      </c>
      <c r="AJ31" s="49" t="s">
        <v>11</v>
      </c>
      <c r="AK31" s="49" t="s">
        <v>11</v>
      </c>
      <c r="AL31" s="49" t="s">
        <v>11</v>
      </c>
      <c r="AN31" s="47" t="s">
        <v>109</v>
      </c>
      <c r="AO31" s="47" t="s">
        <v>109</v>
      </c>
    </row>
    <row r="32" spans="2:41" ht="15.75">
      <c r="B32" s="43" t="s">
        <v>134</v>
      </c>
      <c r="C32" s="52" t="s">
        <v>110</v>
      </c>
      <c r="D32" s="56" t="s">
        <v>135</v>
      </c>
      <c r="E32" s="54" t="s">
        <v>123</v>
      </c>
      <c r="F32" s="46" t="s">
        <v>108</v>
      </c>
      <c r="G32" s="46">
        <v>1</v>
      </c>
      <c r="H32" s="47" t="s">
        <v>109</v>
      </c>
      <c r="I32" s="47" t="s">
        <v>109</v>
      </c>
      <c r="J32" s="46"/>
      <c r="K32" s="47" t="s">
        <v>109</v>
      </c>
      <c r="L32" s="1308"/>
      <c r="M32" s="47" t="s">
        <v>109</v>
      </c>
      <c r="N32" s="47" t="s">
        <v>109</v>
      </c>
      <c r="O32" s="47" t="s">
        <v>109</v>
      </c>
      <c r="P32" s="47" t="s">
        <v>109</v>
      </c>
      <c r="Q32" s="47" t="s">
        <v>109</v>
      </c>
      <c r="R32" s="47" t="s">
        <v>109</v>
      </c>
      <c r="S32" s="47" t="s">
        <v>109</v>
      </c>
      <c r="T32" s="47" t="s">
        <v>109</v>
      </c>
      <c r="U32" s="47" t="s">
        <v>109</v>
      </c>
      <c r="V32" s="1"/>
      <c r="W32" s="47" t="s">
        <v>109</v>
      </c>
      <c r="X32" s="47" t="s">
        <v>109</v>
      </c>
      <c r="Y32" s="47" t="s">
        <v>109</v>
      </c>
      <c r="Z32" s="47" t="s">
        <v>109</v>
      </c>
      <c r="AA32" s="47" t="s">
        <v>109</v>
      </c>
      <c r="AB32" s="1"/>
      <c r="AC32" s="47" t="s">
        <v>109</v>
      </c>
      <c r="AD32" s="47" t="s">
        <v>109</v>
      </c>
      <c r="AE32" s="47" t="s">
        <v>109</v>
      </c>
      <c r="AF32" s="47" t="s">
        <v>109</v>
      </c>
      <c r="AG32" s="47" t="s">
        <v>109</v>
      </c>
      <c r="AH32" s="47" t="s">
        <v>109</v>
      </c>
      <c r="AJ32" s="49" t="s">
        <v>11</v>
      </c>
      <c r="AK32" s="49" t="s">
        <v>11</v>
      </c>
      <c r="AL32" s="49" t="s">
        <v>11</v>
      </c>
      <c r="AN32" s="48" t="s">
        <v>109</v>
      </c>
      <c r="AO32" s="48" t="s">
        <v>109</v>
      </c>
    </row>
    <row r="33" spans="2:41" ht="15.75">
      <c r="B33" s="55"/>
      <c r="C33" s="52" t="s">
        <v>112</v>
      </c>
      <c r="D33" s="56" t="s">
        <v>113</v>
      </c>
      <c r="E33" s="54" t="s">
        <v>123</v>
      </c>
      <c r="F33" s="46" t="s">
        <v>108</v>
      </c>
      <c r="G33" s="46">
        <v>1</v>
      </c>
      <c r="H33" s="47" t="s">
        <v>109</v>
      </c>
      <c r="I33" s="47" t="s">
        <v>109</v>
      </c>
      <c r="J33" s="46"/>
      <c r="K33" s="47" t="s">
        <v>109</v>
      </c>
      <c r="L33" s="1308"/>
      <c r="M33" s="47" t="s">
        <v>109</v>
      </c>
      <c r="N33" s="47" t="s">
        <v>109</v>
      </c>
      <c r="O33" s="47" t="s">
        <v>109</v>
      </c>
      <c r="P33" s="47" t="s">
        <v>109</v>
      </c>
      <c r="Q33" s="47" t="s">
        <v>109</v>
      </c>
      <c r="R33" s="47" t="s">
        <v>109</v>
      </c>
      <c r="S33" s="47" t="s">
        <v>109</v>
      </c>
      <c r="T33" s="47" t="s">
        <v>109</v>
      </c>
      <c r="U33" s="47" t="s">
        <v>109</v>
      </c>
      <c r="V33" s="1"/>
      <c r="W33" s="47" t="s">
        <v>109</v>
      </c>
      <c r="X33" s="47" t="s">
        <v>109</v>
      </c>
      <c r="Y33" s="47" t="s">
        <v>109</v>
      </c>
      <c r="Z33" s="47" t="s">
        <v>109</v>
      </c>
      <c r="AA33" s="47" t="s">
        <v>109</v>
      </c>
      <c r="AB33" s="1"/>
      <c r="AC33" s="47" t="s">
        <v>109</v>
      </c>
      <c r="AD33" s="47" t="s">
        <v>109</v>
      </c>
      <c r="AE33" s="47" t="s">
        <v>109</v>
      </c>
      <c r="AF33" s="47" t="s">
        <v>109</v>
      </c>
      <c r="AG33" s="47" t="s">
        <v>109</v>
      </c>
      <c r="AH33" s="47" t="s">
        <v>109</v>
      </c>
      <c r="AJ33" s="49" t="s">
        <v>11</v>
      </c>
      <c r="AK33" s="49" t="s">
        <v>11</v>
      </c>
      <c r="AL33" s="49" t="s">
        <v>11</v>
      </c>
      <c r="AN33" s="48" t="s">
        <v>109</v>
      </c>
      <c r="AO33" s="48" t="s">
        <v>109</v>
      </c>
    </row>
    <row r="34" spans="2:41" ht="15.75">
      <c r="B34" s="1406" t="s">
        <v>136</v>
      </c>
      <c r="C34" s="356" t="s">
        <v>110</v>
      </c>
      <c r="D34" s="56" t="s">
        <v>135</v>
      </c>
      <c r="E34" s="357" t="s">
        <v>131</v>
      </c>
      <c r="F34" s="71"/>
      <c r="G34" s="71"/>
      <c r="H34" s="47" t="s">
        <v>109</v>
      </c>
      <c r="I34" s="47" t="s">
        <v>109</v>
      </c>
      <c r="J34" s="71"/>
      <c r="K34" s="47" t="s">
        <v>109</v>
      </c>
      <c r="L34" s="1308"/>
      <c r="M34" s="47" t="s">
        <v>109</v>
      </c>
      <c r="N34" s="47" t="s">
        <v>109</v>
      </c>
      <c r="O34" s="47" t="s">
        <v>109</v>
      </c>
      <c r="P34" s="47" t="s">
        <v>109</v>
      </c>
      <c r="Q34" s="47" t="s">
        <v>109</v>
      </c>
      <c r="R34" s="47" t="s">
        <v>109</v>
      </c>
      <c r="S34" s="47" t="s">
        <v>109</v>
      </c>
      <c r="T34" s="47" t="s">
        <v>109</v>
      </c>
      <c r="U34" s="47" t="s">
        <v>109</v>
      </c>
      <c r="V34" s="1"/>
      <c r="W34" s="47" t="s">
        <v>109</v>
      </c>
      <c r="X34" s="47" t="s">
        <v>109</v>
      </c>
      <c r="Y34" s="47" t="s">
        <v>109</v>
      </c>
      <c r="Z34" s="47" t="s">
        <v>109</v>
      </c>
      <c r="AA34" s="47" t="s">
        <v>109</v>
      </c>
      <c r="AB34" s="1"/>
      <c r="AC34" s="47" t="s">
        <v>109</v>
      </c>
      <c r="AD34" s="47" t="s">
        <v>109</v>
      </c>
      <c r="AE34" s="47" t="s">
        <v>109</v>
      </c>
      <c r="AF34" s="47" t="s">
        <v>109</v>
      </c>
      <c r="AG34" s="47" t="s">
        <v>109</v>
      </c>
      <c r="AH34" s="47" t="s">
        <v>109</v>
      </c>
      <c r="AJ34" s="49" t="s">
        <v>11</v>
      </c>
      <c r="AK34" s="49" t="s">
        <v>11</v>
      </c>
      <c r="AL34" s="49" t="s">
        <v>11</v>
      </c>
      <c r="AN34" s="63" t="s">
        <v>80</v>
      </c>
      <c r="AO34" s="63" t="s">
        <v>80</v>
      </c>
    </row>
    <row r="35" spans="2:41" ht="15.75" customHeight="1">
      <c r="B35" s="1407"/>
      <c r="C35" s="52" t="s">
        <v>112</v>
      </c>
      <c r="D35" s="72" t="s">
        <v>113</v>
      </c>
      <c r="E35" s="54" t="s">
        <v>137</v>
      </c>
      <c r="F35" s="71"/>
      <c r="G35" s="71"/>
      <c r="H35" s="47" t="s">
        <v>109</v>
      </c>
      <c r="I35" s="47" t="s">
        <v>109</v>
      </c>
      <c r="J35" s="71"/>
      <c r="K35" s="47" t="s">
        <v>109</v>
      </c>
      <c r="L35" s="1308"/>
      <c r="M35" s="47" t="s">
        <v>109</v>
      </c>
      <c r="N35" s="47" t="s">
        <v>109</v>
      </c>
      <c r="O35" s="47" t="s">
        <v>109</v>
      </c>
      <c r="P35" s="47" t="s">
        <v>109</v>
      </c>
      <c r="Q35" s="47" t="s">
        <v>109</v>
      </c>
      <c r="R35" s="47" t="s">
        <v>109</v>
      </c>
      <c r="S35" s="47" t="s">
        <v>109</v>
      </c>
      <c r="T35" s="47" t="s">
        <v>109</v>
      </c>
      <c r="U35" s="47" t="s">
        <v>109</v>
      </c>
      <c r="V35" s="1"/>
      <c r="W35" s="47" t="s">
        <v>109</v>
      </c>
      <c r="X35" s="47" t="s">
        <v>109</v>
      </c>
      <c r="Y35" s="47" t="s">
        <v>109</v>
      </c>
      <c r="Z35" s="47" t="s">
        <v>109</v>
      </c>
      <c r="AA35" s="47" t="s">
        <v>109</v>
      </c>
      <c r="AB35" s="1"/>
      <c r="AC35" s="47" t="s">
        <v>109</v>
      </c>
      <c r="AD35" s="47" t="s">
        <v>109</v>
      </c>
      <c r="AE35" s="47" t="s">
        <v>109</v>
      </c>
      <c r="AF35" s="47" t="s">
        <v>109</v>
      </c>
      <c r="AG35" s="47" t="s">
        <v>109</v>
      </c>
      <c r="AH35" s="47" t="s">
        <v>109</v>
      </c>
      <c r="AJ35" s="49" t="s">
        <v>11</v>
      </c>
      <c r="AK35" s="49" t="s">
        <v>11</v>
      </c>
      <c r="AL35" s="49" t="s">
        <v>11</v>
      </c>
      <c r="AN35" s="48" t="s">
        <v>109</v>
      </c>
      <c r="AO35" s="48" t="s">
        <v>109</v>
      </c>
    </row>
    <row r="36" spans="2:41" ht="15.75">
      <c r="B36" s="43">
        <v>428</v>
      </c>
      <c r="C36" s="44" t="s">
        <v>106</v>
      </c>
      <c r="D36" s="45" t="s">
        <v>107</v>
      </c>
      <c r="E36" s="44" t="s">
        <v>138</v>
      </c>
      <c r="F36" s="46" t="s">
        <v>108</v>
      </c>
      <c r="G36" s="46">
        <v>1</v>
      </c>
      <c r="H36" s="47" t="s">
        <v>109</v>
      </c>
      <c r="I36" s="47" t="s">
        <v>109</v>
      </c>
      <c r="J36" s="46"/>
      <c r="K36" s="47" t="s">
        <v>109</v>
      </c>
      <c r="L36" s="1308"/>
      <c r="M36" s="47" t="s">
        <v>109</v>
      </c>
      <c r="N36" s="47" t="s">
        <v>109</v>
      </c>
      <c r="O36" s="47" t="s">
        <v>109</v>
      </c>
      <c r="P36" s="47" t="s">
        <v>109</v>
      </c>
      <c r="Q36" s="47" t="s">
        <v>109</v>
      </c>
      <c r="R36" s="47" t="s">
        <v>109</v>
      </c>
      <c r="S36" s="47" t="s">
        <v>109</v>
      </c>
      <c r="T36" s="47" t="s">
        <v>109</v>
      </c>
      <c r="U36" s="47" t="s">
        <v>109</v>
      </c>
      <c r="V36" s="1"/>
      <c r="W36" s="49" t="s">
        <v>11</v>
      </c>
      <c r="X36" s="49" t="s">
        <v>11</v>
      </c>
      <c r="Y36" s="49" t="s">
        <v>11</v>
      </c>
      <c r="Z36" s="49" t="s">
        <v>11</v>
      </c>
      <c r="AA36" s="50" t="s">
        <v>11</v>
      </c>
      <c r="AB36" s="1"/>
      <c r="AC36" s="49" t="s">
        <v>11</v>
      </c>
      <c r="AD36" s="49" t="s">
        <v>11</v>
      </c>
      <c r="AE36" s="49" t="s">
        <v>11</v>
      </c>
      <c r="AF36" s="49" t="s">
        <v>11</v>
      </c>
      <c r="AG36" s="49" t="s">
        <v>11</v>
      </c>
      <c r="AH36" s="49" t="s">
        <v>11</v>
      </c>
      <c r="AJ36" s="49" t="s">
        <v>11</v>
      </c>
      <c r="AK36" s="49" t="s">
        <v>11</v>
      </c>
      <c r="AL36" s="49" t="s">
        <v>11</v>
      </c>
      <c r="AN36" s="48" t="s">
        <v>109</v>
      </c>
      <c r="AO36" s="48" t="s">
        <v>109</v>
      </c>
    </row>
    <row r="37" spans="2:41" ht="15.75">
      <c r="B37" s="51"/>
      <c r="C37" s="73" t="s">
        <v>116</v>
      </c>
      <c r="D37" s="61" t="s">
        <v>124</v>
      </c>
      <c r="E37" s="74" t="s">
        <v>28</v>
      </c>
      <c r="F37" s="75">
        <v>1010</v>
      </c>
      <c r="G37" s="75">
        <v>1</v>
      </c>
      <c r="H37" s="47" t="s">
        <v>109</v>
      </c>
      <c r="I37" s="47" t="s">
        <v>109</v>
      </c>
      <c r="J37" s="75"/>
      <c r="K37" s="47" t="s">
        <v>109</v>
      </c>
      <c r="L37" s="1308"/>
      <c r="M37" s="47" t="s">
        <v>109</v>
      </c>
      <c r="N37" s="47" t="s">
        <v>109</v>
      </c>
      <c r="O37" s="47" t="s">
        <v>109</v>
      </c>
      <c r="P37" s="47" t="s">
        <v>109</v>
      </c>
      <c r="Q37" s="47" t="s">
        <v>109</v>
      </c>
      <c r="R37" s="47" t="s">
        <v>109</v>
      </c>
      <c r="S37" s="47" t="s">
        <v>109</v>
      </c>
      <c r="T37" s="47" t="s">
        <v>109</v>
      </c>
      <c r="U37" s="47" t="s">
        <v>109</v>
      </c>
      <c r="V37" s="1"/>
      <c r="W37" s="47" t="s">
        <v>109</v>
      </c>
      <c r="X37" s="47" t="s">
        <v>109</v>
      </c>
      <c r="Y37" s="47" t="s">
        <v>109</v>
      </c>
      <c r="Z37" s="47" t="s">
        <v>109</v>
      </c>
      <c r="AA37" s="47" t="s">
        <v>109</v>
      </c>
      <c r="AB37" s="1"/>
      <c r="AC37" s="47" t="s">
        <v>109</v>
      </c>
      <c r="AD37" s="47" t="s">
        <v>109</v>
      </c>
      <c r="AE37" s="47" t="s">
        <v>109</v>
      </c>
      <c r="AF37" s="47" t="s">
        <v>109</v>
      </c>
      <c r="AG37" s="47" t="s">
        <v>109</v>
      </c>
      <c r="AH37" s="47" t="s">
        <v>109</v>
      </c>
      <c r="AJ37" s="49" t="s">
        <v>11</v>
      </c>
      <c r="AK37" s="49" t="s">
        <v>11</v>
      </c>
      <c r="AL37" s="49" t="s">
        <v>11</v>
      </c>
      <c r="AN37" s="48" t="s">
        <v>109</v>
      </c>
      <c r="AO37" s="48" t="s">
        <v>109</v>
      </c>
    </row>
    <row r="38" spans="2:41" ht="15.75">
      <c r="B38" s="43">
        <v>430</v>
      </c>
      <c r="C38" s="44" t="s">
        <v>106</v>
      </c>
      <c r="D38" s="45" t="s">
        <v>107</v>
      </c>
      <c r="E38" s="44" t="s">
        <v>28</v>
      </c>
      <c r="F38" s="46" t="s">
        <v>108</v>
      </c>
      <c r="G38" s="46">
        <v>1</v>
      </c>
      <c r="H38" s="47" t="s">
        <v>109</v>
      </c>
      <c r="I38" s="47" t="s">
        <v>109</v>
      </c>
      <c r="J38" s="46"/>
      <c r="K38" s="47" t="s">
        <v>109</v>
      </c>
      <c r="L38" s="1308"/>
      <c r="M38" s="47" t="s">
        <v>109</v>
      </c>
      <c r="N38" s="47" t="s">
        <v>109</v>
      </c>
      <c r="O38" s="47" t="s">
        <v>109</v>
      </c>
      <c r="P38" s="47" t="s">
        <v>109</v>
      </c>
      <c r="Q38" s="47" t="s">
        <v>109</v>
      </c>
      <c r="R38" s="47" t="s">
        <v>109</v>
      </c>
      <c r="S38" s="47" t="s">
        <v>109</v>
      </c>
      <c r="T38" s="47" t="s">
        <v>109</v>
      </c>
      <c r="U38" s="47" t="s">
        <v>109</v>
      </c>
      <c r="V38" s="1"/>
      <c r="W38" s="49" t="s">
        <v>11</v>
      </c>
      <c r="X38" s="49" t="s">
        <v>11</v>
      </c>
      <c r="Y38" s="49" t="s">
        <v>11</v>
      </c>
      <c r="Z38" s="49" t="s">
        <v>11</v>
      </c>
      <c r="AA38" s="50" t="s">
        <v>11</v>
      </c>
      <c r="AB38" s="1"/>
      <c r="AC38" s="49" t="s">
        <v>11</v>
      </c>
      <c r="AD38" s="49" t="s">
        <v>11</v>
      </c>
      <c r="AE38" s="49" t="s">
        <v>11</v>
      </c>
      <c r="AF38" s="49" t="s">
        <v>11</v>
      </c>
      <c r="AG38" s="49" t="s">
        <v>11</v>
      </c>
      <c r="AH38" s="49" t="s">
        <v>11</v>
      </c>
      <c r="AJ38" s="49" t="s">
        <v>11</v>
      </c>
      <c r="AK38" s="49" t="s">
        <v>11</v>
      </c>
      <c r="AL38" s="49" t="s">
        <v>11</v>
      </c>
      <c r="AN38" s="48" t="s">
        <v>109</v>
      </c>
      <c r="AO38" s="48" t="s">
        <v>109</v>
      </c>
    </row>
    <row r="39" spans="2:41" ht="15.75">
      <c r="B39" s="362"/>
      <c r="C39" s="46" t="s">
        <v>531</v>
      </c>
      <c r="D39" s="56" t="s">
        <v>140</v>
      </c>
      <c r="E39" s="44" t="s">
        <v>532</v>
      </c>
      <c r="F39" s="46">
        <v>1010</v>
      </c>
      <c r="G39" s="46">
        <v>1</v>
      </c>
      <c r="H39" s="47" t="s">
        <v>109</v>
      </c>
      <c r="I39" s="47" t="s">
        <v>109</v>
      </c>
      <c r="J39" s="46"/>
      <c r="K39" s="47" t="s">
        <v>109</v>
      </c>
      <c r="L39" s="1308"/>
      <c r="M39" s="47" t="s">
        <v>109</v>
      </c>
      <c r="N39" s="47" t="s">
        <v>109</v>
      </c>
      <c r="O39" s="47" t="s">
        <v>109</v>
      </c>
      <c r="P39" s="47" t="s">
        <v>109</v>
      </c>
      <c r="Q39" s="47" t="s">
        <v>109</v>
      </c>
      <c r="R39" s="47" t="s">
        <v>109</v>
      </c>
      <c r="S39" s="47" t="s">
        <v>109</v>
      </c>
      <c r="T39" s="47" t="s">
        <v>109</v>
      </c>
      <c r="U39" s="47" t="s">
        <v>109</v>
      </c>
      <c r="V39" s="1"/>
      <c r="W39" s="47" t="s">
        <v>109</v>
      </c>
      <c r="X39" s="47" t="s">
        <v>109</v>
      </c>
      <c r="Y39" s="47" t="s">
        <v>109</v>
      </c>
      <c r="Z39" s="47" t="s">
        <v>109</v>
      </c>
      <c r="AA39" s="47" t="s">
        <v>109</v>
      </c>
      <c r="AB39" s="1"/>
      <c r="AC39" s="47" t="s">
        <v>109</v>
      </c>
      <c r="AD39" s="47" t="s">
        <v>109</v>
      </c>
      <c r="AE39" s="47" t="s">
        <v>109</v>
      </c>
      <c r="AF39" s="47" t="s">
        <v>109</v>
      </c>
      <c r="AG39" s="47" t="s">
        <v>109</v>
      </c>
      <c r="AH39" s="47" t="s">
        <v>109</v>
      </c>
      <c r="AJ39" s="49" t="s">
        <v>11</v>
      </c>
      <c r="AK39" s="49" t="s">
        <v>11</v>
      </c>
      <c r="AL39" s="49" t="s">
        <v>11</v>
      </c>
      <c r="AN39" s="48"/>
      <c r="AO39" s="48"/>
    </row>
    <row r="40" spans="2:41" ht="15.75">
      <c r="B40" s="51"/>
      <c r="C40" s="73" t="s">
        <v>116</v>
      </c>
      <c r="D40" s="61" t="s">
        <v>124</v>
      </c>
      <c r="E40" s="54" t="s">
        <v>28</v>
      </c>
      <c r="F40" s="46">
        <v>1010</v>
      </c>
      <c r="G40" s="46">
        <v>1</v>
      </c>
      <c r="H40" s="47" t="s">
        <v>109</v>
      </c>
      <c r="I40" s="47" t="s">
        <v>109</v>
      </c>
      <c r="J40" s="46"/>
      <c r="K40" s="47" t="s">
        <v>109</v>
      </c>
      <c r="L40" s="1308"/>
      <c r="M40" s="47" t="s">
        <v>109</v>
      </c>
      <c r="N40" s="47" t="s">
        <v>109</v>
      </c>
      <c r="O40" s="47" t="s">
        <v>109</v>
      </c>
      <c r="P40" s="47" t="s">
        <v>109</v>
      </c>
      <c r="Q40" s="47" t="s">
        <v>109</v>
      </c>
      <c r="R40" s="47" t="s">
        <v>109</v>
      </c>
      <c r="S40" s="47" t="s">
        <v>109</v>
      </c>
      <c r="T40" s="47" t="s">
        <v>109</v>
      </c>
      <c r="U40" s="47" t="s">
        <v>109</v>
      </c>
      <c r="V40" s="1"/>
      <c r="W40" s="47" t="s">
        <v>109</v>
      </c>
      <c r="X40" s="47" t="s">
        <v>109</v>
      </c>
      <c r="Y40" s="47" t="s">
        <v>109</v>
      </c>
      <c r="Z40" s="47" t="s">
        <v>109</v>
      </c>
      <c r="AA40" s="47" t="s">
        <v>109</v>
      </c>
      <c r="AB40" s="1"/>
      <c r="AC40" s="47" t="s">
        <v>109</v>
      </c>
      <c r="AD40" s="47" t="s">
        <v>109</v>
      </c>
      <c r="AE40" s="47" t="s">
        <v>109</v>
      </c>
      <c r="AF40" s="47" t="s">
        <v>109</v>
      </c>
      <c r="AG40" s="47" t="s">
        <v>109</v>
      </c>
      <c r="AH40" s="47" t="s">
        <v>109</v>
      </c>
      <c r="AJ40" s="49" t="s">
        <v>11</v>
      </c>
      <c r="AK40" s="49" t="s">
        <v>11</v>
      </c>
      <c r="AL40" s="49" t="s">
        <v>11</v>
      </c>
      <c r="AN40" s="48" t="s">
        <v>109</v>
      </c>
      <c r="AO40" s="48" t="s">
        <v>109</v>
      </c>
    </row>
    <row r="41" spans="2:41" ht="15.75" customHeight="1">
      <c r="B41" s="1406">
        <v>436</v>
      </c>
      <c r="C41" s="52" t="s">
        <v>139</v>
      </c>
      <c r="D41" s="56" t="s">
        <v>113</v>
      </c>
      <c r="E41" s="54" t="s">
        <v>28</v>
      </c>
      <c r="F41" s="46" t="s">
        <v>108</v>
      </c>
      <c r="G41" s="46">
        <v>1</v>
      </c>
      <c r="H41" s="47" t="s">
        <v>109</v>
      </c>
      <c r="I41" s="47" t="s">
        <v>109</v>
      </c>
      <c r="J41" s="46"/>
      <c r="K41" s="47" t="s">
        <v>109</v>
      </c>
      <c r="L41" s="1308"/>
      <c r="M41" s="47" t="s">
        <v>109</v>
      </c>
      <c r="N41" s="47" t="s">
        <v>109</v>
      </c>
      <c r="O41" s="47" t="s">
        <v>109</v>
      </c>
      <c r="P41" s="47" t="s">
        <v>109</v>
      </c>
      <c r="Q41" s="47" t="s">
        <v>109</v>
      </c>
      <c r="R41" s="47" t="s">
        <v>109</v>
      </c>
      <c r="S41" s="47" t="s">
        <v>109</v>
      </c>
      <c r="T41" s="47" t="s">
        <v>109</v>
      </c>
      <c r="U41" s="47" t="s">
        <v>109</v>
      </c>
      <c r="V41" s="1"/>
      <c r="W41" s="47" t="s">
        <v>109</v>
      </c>
      <c r="X41" s="47" t="s">
        <v>109</v>
      </c>
      <c r="Y41" s="47" t="s">
        <v>109</v>
      </c>
      <c r="Z41" s="47" t="s">
        <v>109</v>
      </c>
      <c r="AA41" s="47" t="s">
        <v>109</v>
      </c>
      <c r="AB41" s="1"/>
      <c r="AC41" s="47" t="s">
        <v>109</v>
      </c>
      <c r="AD41" s="47" t="s">
        <v>109</v>
      </c>
      <c r="AE41" s="47" t="s">
        <v>109</v>
      </c>
      <c r="AF41" s="47" t="s">
        <v>109</v>
      </c>
      <c r="AG41" s="47" t="s">
        <v>109</v>
      </c>
      <c r="AH41" s="47" t="s">
        <v>109</v>
      </c>
      <c r="AJ41" s="49" t="s">
        <v>11</v>
      </c>
      <c r="AK41" s="49" t="s">
        <v>11</v>
      </c>
      <c r="AL41" s="49" t="s">
        <v>11</v>
      </c>
      <c r="AN41" s="48" t="s">
        <v>109</v>
      </c>
      <c r="AO41" s="48" t="s">
        <v>109</v>
      </c>
    </row>
    <row r="42" spans="2:41">
      <c r="B42" s="1408"/>
      <c r="C42" s="73" t="s">
        <v>110</v>
      </c>
      <c r="D42" s="66" t="s">
        <v>111</v>
      </c>
      <c r="E42" s="54" t="s">
        <v>28</v>
      </c>
      <c r="F42" s="46" t="s">
        <v>108</v>
      </c>
      <c r="G42" s="46">
        <v>1</v>
      </c>
      <c r="H42" s="47" t="s">
        <v>109</v>
      </c>
      <c r="I42" s="47" t="s">
        <v>109</v>
      </c>
      <c r="J42" s="46"/>
      <c r="K42" s="47" t="s">
        <v>109</v>
      </c>
      <c r="L42" s="1308"/>
      <c r="M42" s="47" t="s">
        <v>109</v>
      </c>
      <c r="N42" s="47" t="s">
        <v>109</v>
      </c>
      <c r="O42" s="47" t="s">
        <v>109</v>
      </c>
      <c r="P42" s="47" t="s">
        <v>109</v>
      </c>
      <c r="Q42" s="47" t="s">
        <v>109</v>
      </c>
      <c r="R42" s="47" t="s">
        <v>109</v>
      </c>
      <c r="S42" s="47" t="s">
        <v>109</v>
      </c>
      <c r="T42" s="47" t="s">
        <v>109</v>
      </c>
      <c r="U42" s="47" t="s">
        <v>109</v>
      </c>
      <c r="V42" s="1"/>
      <c r="W42" s="47" t="s">
        <v>109</v>
      </c>
      <c r="X42" s="47" t="s">
        <v>109</v>
      </c>
      <c r="Y42" s="47" t="s">
        <v>109</v>
      </c>
      <c r="Z42" s="47" t="s">
        <v>109</v>
      </c>
      <c r="AA42" s="47" t="s">
        <v>109</v>
      </c>
      <c r="AB42" s="1"/>
      <c r="AC42" s="47" t="s">
        <v>109</v>
      </c>
      <c r="AD42" s="47" t="s">
        <v>109</v>
      </c>
      <c r="AE42" s="47" t="s">
        <v>109</v>
      </c>
      <c r="AF42" s="47" t="s">
        <v>109</v>
      </c>
      <c r="AG42" s="47" t="s">
        <v>109</v>
      </c>
      <c r="AH42" s="47" t="s">
        <v>109</v>
      </c>
      <c r="AJ42" s="49" t="s">
        <v>11</v>
      </c>
      <c r="AK42" s="49" t="s">
        <v>11</v>
      </c>
      <c r="AL42" s="49" t="s">
        <v>11</v>
      </c>
      <c r="AN42" s="48" t="s">
        <v>109</v>
      </c>
      <c r="AO42" s="48" t="s">
        <v>109</v>
      </c>
    </row>
    <row r="43" spans="2:41" ht="15.75">
      <c r="B43" s="67" t="s">
        <v>277</v>
      </c>
      <c r="C43" s="73" t="s">
        <v>1147</v>
      </c>
      <c r="D43" s="66" t="s">
        <v>1148</v>
      </c>
      <c r="E43" s="54" t="s">
        <v>28</v>
      </c>
      <c r="F43" s="46"/>
      <c r="G43" s="46"/>
      <c r="H43" s="47" t="s">
        <v>109</v>
      </c>
      <c r="I43" s="47" t="s">
        <v>109</v>
      </c>
      <c r="J43" s="46"/>
      <c r="K43" s="49" t="s">
        <v>11</v>
      </c>
      <c r="L43" s="1308"/>
      <c r="M43" s="49" t="s">
        <v>11</v>
      </c>
      <c r="N43" s="49" t="s">
        <v>11</v>
      </c>
      <c r="O43" s="49" t="s">
        <v>11</v>
      </c>
      <c r="P43" s="49" t="s">
        <v>11</v>
      </c>
      <c r="Q43" s="49" t="s">
        <v>11</v>
      </c>
      <c r="R43" s="49" t="s">
        <v>11</v>
      </c>
      <c r="S43" s="49" t="s">
        <v>11</v>
      </c>
      <c r="T43" s="49" t="s">
        <v>11</v>
      </c>
      <c r="U43" s="49" t="s">
        <v>11</v>
      </c>
      <c r="V43" s="1"/>
      <c r="W43" s="49" t="s">
        <v>11</v>
      </c>
      <c r="X43" s="49" t="s">
        <v>11</v>
      </c>
      <c r="Y43" s="49" t="s">
        <v>11</v>
      </c>
      <c r="Z43" s="49" t="s">
        <v>11</v>
      </c>
      <c r="AA43" s="50" t="s">
        <v>11</v>
      </c>
      <c r="AB43" s="1"/>
      <c r="AC43" s="49" t="s">
        <v>11</v>
      </c>
      <c r="AD43" s="49" t="s">
        <v>11</v>
      </c>
      <c r="AE43" s="49" t="s">
        <v>11</v>
      </c>
      <c r="AF43" s="49" t="s">
        <v>11</v>
      </c>
      <c r="AG43" s="49" t="s">
        <v>11</v>
      </c>
      <c r="AH43" s="49" t="s">
        <v>11</v>
      </c>
      <c r="AJ43" s="49" t="s">
        <v>11</v>
      </c>
      <c r="AK43" s="49" t="s">
        <v>11</v>
      </c>
      <c r="AL43" s="49" t="s">
        <v>11</v>
      </c>
      <c r="AN43" s="48"/>
      <c r="AO43" s="48"/>
    </row>
    <row r="44" spans="2:41" ht="15.75" customHeight="1">
      <c r="B44" s="1425" t="s">
        <v>282</v>
      </c>
      <c r="C44" s="73" t="s">
        <v>1147</v>
      </c>
      <c r="D44" s="66" t="s">
        <v>1148</v>
      </c>
      <c r="E44" s="54" t="s">
        <v>28</v>
      </c>
      <c r="F44" s="46"/>
      <c r="G44" s="46"/>
      <c r="H44" s="47" t="s">
        <v>109</v>
      </c>
      <c r="I44" s="47" t="s">
        <v>109</v>
      </c>
      <c r="J44" s="46"/>
      <c r="K44" s="49" t="s">
        <v>11</v>
      </c>
      <c r="L44" s="1308"/>
      <c r="M44" s="49" t="s">
        <v>11</v>
      </c>
      <c r="N44" s="49" t="s">
        <v>11</v>
      </c>
      <c r="O44" s="49" t="s">
        <v>11</v>
      </c>
      <c r="P44" s="49" t="s">
        <v>11</v>
      </c>
      <c r="Q44" s="49" t="s">
        <v>11</v>
      </c>
      <c r="R44" s="49" t="s">
        <v>11</v>
      </c>
      <c r="S44" s="49" t="s">
        <v>11</v>
      </c>
      <c r="T44" s="49" t="s">
        <v>11</v>
      </c>
      <c r="U44" s="49" t="s">
        <v>11</v>
      </c>
      <c r="V44" s="1"/>
      <c r="W44" s="49" t="s">
        <v>11</v>
      </c>
      <c r="X44" s="49" t="s">
        <v>11</v>
      </c>
      <c r="Y44" s="49" t="s">
        <v>11</v>
      </c>
      <c r="Z44" s="49" t="s">
        <v>11</v>
      </c>
      <c r="AA44" s="50" t="s">
        <v>11</v>
      </c>
      <c r="AB44" s="1"/>
      <c r="AC44" s="49" t="s">
        <v>11</v>
      </c>
      <c r="AD44" s="49" t="s">
        <v>11</v>
      </c>
      <c r="AE44" s="49" t="s">
        <v>11</v>
      </c>
      <c r="AF44" s="49" t="s">
        <v>11</v>
      </c>
      <c r="AG44" s="49" t="s">
        <v>11</v>
      </c>
      <c r="AH44" s="49" t="s">
        <v>11</v>
      </c>
      <c r="AJ44" s="49" t="s">
        <v>11</v>
      </c>
      <c r="AK44" s="49" t="s">
        <v>11</v>
      </c>
      <c r="AL44" s="49" t="s">
        <v>11</v>
      </c>
      <c r="AN44" s="48"/>
      <c r="AO44" s="48"/>
    </row>
    <row r="45" spans="2:41" ht="15.75" customHeight="1">
      <c r="B45" s="1425"/>
      <c r="C45" s="73" t="s">
        <v>112</v>
      </c>
      <c r="D45" s="66" t="s">
        <v>1188</v>
      </c>
      <c r="E45" s="54" t="s">
        <v>28</v>
      </c>
      <c r="F45" s="46"/>
      <c r="G45" s="46"/>
      <c r="H45" s="47" t="s">
        <v>109</v>
      </c>
      <c r="I45" s="47" t="s">
        <v>109</v>
      </c>
      <c r="J45" s="46"/>
      <c r="K45" s="47" t="s">
        <v>109</v>
      </c>
      <c r="L45" s="1308"/>
      <c r="M45" s="47" t="s">
        <v>109</v>
      </c>
      <c r="N45" s="47" t="s">
        <v>109</v>
      </c>
      <c r="O45" s="47" t="s">
        <v>109</v>
      </c>
      <c r="P45" s="47" t="s">
        <v>109</v>
      </c>
      <c r="Q45" s="47" t="s">
        <v>109</v>
      </c>
      <c r="R45" s="47" t="s">
        <v>109</v>
      </c>
      <c r="S45" s="47" t="s">
        <v>109</v>
      </c>
      <c r="T45" s="47" t="s">
        <v>109</v>
      </c>
      <c r="U45" s="47" t="s">
        <v>109</v>
      </c>
      <c r="V45" s="1"/>
      <c r="W45" s="47" t="s">
        <v>109</v>
      </c>
      <c r="X45" s="47" t="s">
        <v>109</v>
      </c>
      <c r="Y45" s="47" t="s">
        <v>109</v>
      </c>
      <c r="Z45" s="47" t="s">
        <v>109</v>
      </c>
      <c r="AA45" s="47" t="s">
        <v>109</v>
      </c>
      <c r="AB45" s="1"/>
      <c r="AC45" s="47" t="s">
        <v>109</v>
      </c>
      <c r="AD45" s="47" t="s">
        <v>109</v>
      </c>
      <c r="AE45" s="47" t="s">
        <v>109</v>
      </c>
      <c r="AF45" s="47" t="s">
        <v>109</v>
      </c>
      <c r="AG45" s="47" t="s">
        <v>109</v>
      </c>
      <c r="AH45" s="47" t="s">
        <v>109</v>
      </c>
      <c r="AJ45" s="47" t="s">
        <v>109</v>
      </c>
      <c r="AK45" s="47" t="s">
        <v>109</v>
      </c>
      <c r="AL45" s="47" t="s">
        <v>109</v>
      </c>
      <c r="AN45" s="47"/>
      <c r="AO45" s="47"/>
    </row>
    <row r="46" spans="2:41" ht="15.75" customHeight="1">
      <c r="B46" s="1425"/>
      <c r="C46" s="68" t="s">
        <v>106</v>
      </c>
      <c r="D46" s="378" t="s">
        <v>537</v>
      </c>
      <c r="E46" s="44" t="s">
        <v>127</v>
      </c>
      <c r="F46" s="46"/>
      <c r="G46" s="46"/>
      <c r="H46" s="47" t="s">
        <v>109</v>
      </c>
      <c r="I46" s="47" t="s">
        <v>109</v>
      </c>
      <c r="J46" s="46"/>
      <c r="K46" s="47" t="s">
        <v>109</v>
      </c>
      <c r="L46" s="1308"/>
      <c r="M46" s="47" t="s">
        <v>109</v>
      </c>
      <c r="N46" s="47" t="s">
        <v>109</v>
      </c>
      <c r="O46" s="47" t="s">
        <v>109</v>
      </c>
      <c r="P46" s="47" t="s">
        <v>109</v>
      </c>
      <c r="Q46" s="47" t="s">
        <v>109</v>
      </c>
      <c r="R46" s="47" t="s">
        <v>109</v>
      </c>
      <c r="S46" s="47" t="s">
        <v>109</v>
      </c>
      <c r="T46" s="47" t="s">
        <v>109</v>
      </c>
      <c r="U46" s="47" t="s">
        <v>109</v>
      </c>
      <c r="V46" s="1"/>
      <c r="W46" s="49" t="s">
        <v>11</v>
      </c>
      <c r="X46" s="49" t="s">
        <v>11</v>
      </c>
      <c r="Y46" s="49" t="s">
        <v>11</v>
      </c>
      <c r="Z46" s="49" t="s">
        <v>11</v>
      </c>
      <c r="AA46" s="50" t="s">
        <v>11</v>
      </c>
      <c r="AB46" s="1"/>
      <c r="AC46" s="49" t="s">
        <v>11</v>
      </c>
      <c r="AD46" s="49" t="s">
        <v>11</v>
      </c>
      <c r="AE46" s="49" t="s">
        <v>11</v>
      </c>
      <c r="AF46" s="49" t="s">
        <v>11</v>
      </c>
      <c r="AG46" s="49" t="s">
        <v>11</v>
      </c>
      <c r="AH46" s="49" t="s">
        <v>11</v>
      </c>
      <c r="AJ46" s="49" t="s">
        <v>11</v>
      </c>
      <c r="AK46" s="49" t="s">
        <v>11</v>
      </c>
      <c r="AL46" s="49" t="s">
        <v>11</v>
      </c>
      <c r="AN46" s="48"/>
      <c r="AO46" s="48"/>
    </row>
    <row r="47" spans="2:41" ht="15.75" customHeight="1">
      <c r="B47" s="1406">
        <v>448</v>
      </c>
      <c r="C47" s="52" t="s">
        <v>110</v>
      </c>
      <c r="D47" s="56" t="s">
        <v>140</v>
      </c>
      <c r="E47" s="54" t="s">
        <v>129</v>
      </c>
      <c r="F47" s="46" t="s">
        <v>108</v>
      </c>
      <c r="G47" s="46">
        <v>1</v>
      </c>
      <c r="H47" s="47" t="s">
        <v>109</v>
      </c>
      <c r="I47" s="47" t="s">
        <v>109</v>
      </c>
      <c r="J47" s="46"/>
      <c r="K47" s="47" t="s">
        <v>109</v>
      </c>
      <c r="L47" s="1308"/>
      <c r="M47" s="47" t="s">
        <v>109</v>
      </c>
      <c r="N47" s="47" t="s">
        <v>109</v>
      </c>
      <c r="O47" s="47" t="s">
        <v>109</v>
      </c>
      <c r="P47" s="47" t="s">
        <v>109</v>
      </c>
      <c r="Q47" s="47" t="s">
        <v>109</v>
      </c>
      <c r="R47" s="47" t="s">
        <v>109</v>
      </c>
      <c r="S47" s="47" t="s">
        <v>109</v>
      </c>
      <c r="T47" s="47" t="s">
        <v>109</v>
      </c>
      <c r="U47" s="47" t="s">
        <v>109</v>
      </c>
      <c r="V47" s="1"/>
      <c r="W47" s="47" t="s">
        <v>109</v>
      </c>
      <c r="X47" s="47" t="s">
        <v>109</v>
      </c>
      <c r="Y47" s="47" t="s">
        <v>109</v>
      </c>
      <c r="Z47" s="47" t="s">
        <v>109</v>
      </c>
      <c r="AA47" s="47" t="s">
        <v>109</v>
      </c>
      <c r="AB47" s="1"/>
      <c r="AC47" s="47" t="s">
        <v>109</v>
      </c>
      <c r="AD47" s="47" t="s">
        <v>109</v>
      </c>
      <c r="AE47" s="47" t="s">
        <v>109</v>
      </c>
      <c r="AF47" s="47" t="s">
        <v>109</v>
      </c>
      <c r="AG47" s="47" t="s">
        <v>109</v>
      </c>
      <c r="AH47" s="47" t="s">
        <v>109</v>
      </c>
      <c r="AJ47" s="49" t="s">
        <v>11</v>
      </c>
      <c r="AK47" s="49" t="s">
        <v>11</v>
      </c>
      <c r="AL47" s="49" t="s">
        <v>11</v>
      </c>
      <c r="AN47" s="48" t="s">
        <v>109</v>
      </c>
      <c r="AO47" s="48" t="s">
        <v>109</v>
      </c>
    </row>
    <row r="48" spans="2:41" ht="15" customHeight="1">
      <c r="B48" s="1407"/>
      <c r="C48" s="73" t="s">
        <v>112</v>
      </c>
      <c r="D48" s="61" t="s">
        <v>113</v>
      </c>
      <c r="E48" s="54" t="s">
        <v>28</v>
      </c>
      <c r="F48" s="46" t="s">
        <v>108</v>
      </c>
      <c r="G48" s="46">
        <v>1</v>
      </c>
      <c r="H48" s="47" t="s">
        <v>109</v>
      </c>
      <c r="I48" s="47" t="s">
        <v>109</v>
      </c>
      <c r="J48" s="46"/>
      <c r="K48" s="47" t="s">
        <v>109</v>
      </c>
      <c r="L48" s="1308"/>
      <c r="M48" s="47" t="s">
        <v>109</v>
      </c>
      <c r="N48" s="47" t="s">
        <v>109</v>
      </c>
      <c r="O48" s="47" t="s">
        <v>109</v>
      </c>
      <c r="P48" s="47" t="s">
        <v>109</v>
      </c>
      <c r="Q48" s="47" t="s">
        <v>109</v>
      </c>
      <c r="R48" s="47" t="s">
        <v>109</v>
      </c>
      <c r="S48" s="47" t="s">
        <v>109</v>
      </c>
      <c r="T48" s="47" t="s">
        <v>109</v>
      </c>
      <c r="U48" s="47" t="s">
        <v>109</v>
      </c>
      <c r="V48" s="1"/>
      <c r="W48" s="47" t="s">
        <v>109</v>
      </c>
      <c r="X48" s="47" t="s">
        <v>109</v>
      </c>
      <c r="Y48" s="47" t="s">
        <v>109</v>
      </c>
      <c r="Z48" s="47" t="s">
        <v>109</v>
      </c>
      <c r="AA48" s="47" t="s">
        <v>109</v>
      </c>
      <c r="AB48" s="1"/>
      <c r="AC48" s="47" t="s">
        <v>109</v>
      </c>
      <c r="AD48" s="47" t="s">
        <v>109</v>
      </c>
      <c r="AE48" s="47" t="s">
        <v>109</v>
      </c>
      <c r="AF48" s="47" t="s">
        <v>109</v>
      </c>
      <c r="AG48" s="47" t="s">
        <v>109</v>
      </c>
      <c r="AH48" s="47" t="s">
        <v>109</v>
      </c>
      <c r="AJ48" s="49" t="s">
        <v>11</v>
      </c>
      <c r="AK48" s="49" t="s">
        <v>11</v>
      </c>
      <c r="AL48" s="49" t="s">
        <v>11</v>
      </c>
      <c r="AN48" s="48" t="s">
        <v>109</v>
      </c>
      <c r="AO48" s="48" t="s">
        <v>109</v>
      </c>
    </row>
    <row r="49" spans="2:41" ht="15.75" customHeight="1">
      <c r="B49" s="1408"/>
      <c r="C49" s="70" t="s">
        <v>141</v>
      </c>
      <c r="D49" s="1409" t="s">
        <v>142</v>
      </c>
      <c r="E49" s="1410"/>
      <c r="F49" s="76"/>
      <c r="G49" s="76"/>
      <c r="H49" s="63" t="s">
        <v>143</v>
      </c>
      <c r="I49" s="63" t="s">
        <v>143</v>
      </c>
      <c r="J49" s="425"/>
      <c r="K49" s="63" t="s">
        <v>143</v>
      </c>
      <c r="L49" s="1309"/>
      <c r="M49" s="63" t="s">
        <v>143</v>
      </c>
      <c r="N49" s="63" t="s">
        <v>143</v>
      </c>
      <c r="O49" s="63" t="s">
        <v>143</v>
      </c>
      <c r="P49" s="63" t="s">
        <v>143</v>
      </c>
      <c r="Q49" s="63" t="s">
        <v>143</v>
      </c>
      <c r="R49" s="63" t="s">
        <v>143</v>
      </c>
      <c r="S49" s="63" t="s">
        <v>143</v>
      </c>
      <c r="T49" s="63" t="s">
        <v>143</v>
      </c>
      <c r="U49" s="63" t="s">
        <v>143</v>
      </c>
      <c r="V49" s="1"/>
      <c r="W49" s="63" t="s">
        <v>143</v>
      </c>
      <c r="X49" s="63" t="s">
        <v>143</v>
      </c>
      <c r="Y49" s="63" t="s">
        <v>143</v>
      </c>
      <c r="Z49" s="63" t="s">
        <v>143</v>
      </c>
      <c r="AA49" s="63" t="s">
        <v>143</v>
      </c>
      <c r="AB49" s="1"/>
      <c r="AC49" s="63" t="s">
        <v>143</v>
      </c>
      <c r="AD49" s="63" t="s">
        <v>143</v>
      </c>
      <c r="AE49" s="63" t="s">
        <v>143</v>
      </c>
      <c r="AF49" s="63" t="s">
        <v>143</v>
      </c>
      <c r="AG49" s="63" t="s">
        <v>143</v>
      </c>
      <c r="AH49" s="63" t="s">
        <v>143</v>
      </c>
      <c r="AJ49" s="49" t="s">
        <v>11</v>
      </c>
      <c r="AK49" s="49" t="s">
        <v>11</v>
      </c>
      <c r="AL49" s="49" t="s">
        <v>11</v>
      </c>
      <c r="AN49" s="63" t="s">
        <v>143</v>
      </c>
      <c r="AO49" s="63" t="s">
        <v>143</v>
      </c>
    </row>
    <row r="50" spans="2:41" ht="15.75" customHeight="1">
      <c r="B50" s="358">
        <v>449</v>
      </c>
      <c r="C50" s="356" t="s">
        <v>118</v>
      </c>
      <c r="D50" s="56" t="s">
        <v>518</v>
      </c>
      <c r="E50" s="54" t="s">
        <v>28</v>
      </c>
      <c r="F50" s="359"/>
      <c r="G50" s="359"/>
      <c r="H50" s="47" t="s">
        <v>109</v>
      </c>
      <c r="I50" s="47" t="s">
        <v>109</v>
      </c>
      <c r="J50" s="425"/>
      <c r="K50" s="47" t="s">
        <v>109</v>
      </c>
      <c r="L50" s="1308"/>
      <c r="M50" s="47" t="s">
        <v>109</v>
      </c>
      <c r="N50" s="47" t="s">
        <v>109</v>
      </c>
      <c r="O50" s="47" t="s">
        <v>109</v>
      </c>
      <c r="P50" s="47" t="s">
        <v>109</v>
      </c>
      <c r="Q50" s="47" t="s">
        <v>109</v>
      </c>
      <c r="R50" s="47" t="s">
        <v>109</v>
      </c>
      <c r="S50" s="47" t="s">
        <v>109</v>
      </c>
      <c r="T50" s="47" t="s">
        <v>109</v>
      </c>
      <c r="U50" s="47" t="s">
        <v>109</v>
      </c>
      <c r="V50" s="1"/>
      <c r="W50" s="47" t="s">
        <v>109</v>
      </c>
      <c r="X50" s="47" t="s">
        <v>109</v>
      </c>
      <c r="Y50" s="47" t="s">
        <v>109</v>
      </c>
      <c r="Z50" s="47" t="s">
        <v>109</v>
      </c>
      <c r="AA50" s="47" t="s">
        <v>109</v>
      </c>
      <c r="AB50" s="1"/>
      <c r="AC50" s="49" t="s">
        <v>11</v>
      </c>
      <c r="AD50" s="49" t="s">
        <v>11</v>
      </c>
      <c r="AE50" s="49" t="s">
        <v>11</v>
      </c>
      <c r="AF50" s="49" t="s">
        <v>11</v>
      </c>
      <c r="AG50" s="49" t="s">
        <v>11</v>
      </c>
      <c r="AH50" s="49" t="s">
        <v>11</v>
      </c>
      <c r="AJ50" s="49" t="s">
        <v>11</v>
      </c>
      <c r="AK50" s="49" t="s">
        <v>11</v>
      </c>
      <c r="AL50" s="49" t="s">
        <v>11</v>
      </c>
      <c r="AN50" s="63"/>
      <c r="AO50" s="63"/>
    </row>
    <row r="51" spans="2:41" ht="15.75">
      <c r="B51" s="43">
        <v>765</v>
      </c>
      <c r="C51" s="52" t="s">
        <v>144</v>
      </c>
      <c r="D51" s="56" t="s">
        <v>145</v>
      </c>
      <c r="E51" s="54" t="s">
        <v>28</v>
      </c>
      <c r="F51" s="46" t="s">
        <v>108</v>
      </c>
      <c r="G51" s="46">
        <v>1</v>
      </c>
      <c r="H51" s="47" t="s">
        <v>109</v>
      </c>
      <c r="I51" s="47" t="s">
        <v>109</v>
      </c>
      <c r="J51" s="46"/>
      <c r="K51" s="47" t="s">
        <v>109</v>
      </c>
      <c r="L51" s="1308"/>
      <c r="M51" s="47" t="s">
        <v>109</v>
      </c>
      <c r="N51" s="47" t="s">
        <v>109</v>
      </c>
      <c r="O51" s="47" t="s">
        <v>109</v>
      </c>
      <c r="P51" s="47" t="s">
        <v>109</v>
      </c>
      <c r="Q51" s="47" t="s">
        <v>109</v>
      </c>
      <c r="R51" s="47" t="s">
        <v>109</v>
      </c>
      <c r="S51" s="47" t="s">
        <v>109</v>
      </c>
      <c r="T51" s="47" t="s">
        <v>109</v>
      </c>
      <c r="U51" s="47" t="s">
        <v>109</v>
      </c>
      <c r="V51" s="1"/>
      <c r="W51" s="47" t="s">
        <v>109</v>
      </c>
      <c r="X51" s="47" t="s">
        <v>109</v>
      </c>
      <c r="Y51" s="47" t="s">
        <v>109</v>
      </c>
      <c r="Z51" s="47" t="s">
        <v>109</v>
      </c>
      <c r="AA51" s="47" t="s">
        <v>109</v>
      </c>
      <c r="AB51" s="1"/>
      <c r="AC51" s="47" t="s">
        <v>109</v>
      </c>
      <c r="AD51" s="47" t="s">
        <v>109</v>
      </c>
      <c r="AE51" s="47" t="s">
        <v>109</v>
      </c>
      <c r="AF51" s="47" t="s">
        <v>109</v>
      </c>
      <c r="AG51" s="47" t="s">
        <v>109</v>
      </c>
      <c r="AH51" s="47" t="s">
        <v>109</v>
      </c>
      <c r="AJ51" s="49" t="s">
        <v>11</v>
      </c>
      <c r="AK51" s="49" t="s">
        <v>11</v>
      </c>
      <c r="AL51" s="49" t="s">
        <v>11</v>
      </c>
      <c r="AN51" s="48" t="s">
        <v>109</v>
      </c>
      <c r="AO51" s="48" t="s">
        <v>109</v>
      </c>
    </row>
    <row r="52" spans="2:41" ht="15.75">
      <c r="B52" s="67">
        <v>768</v>
      </c>
      <c r="C52" s="52" t="s">
        <v>144</v>
      </c>
      <c r="D52" s="56" t="s">
        <v>146</v>
      </c>
      <c r="E52" s="54" t="s">
        <v>28</v>
      </c>
      <c r="F52" s="46">
        <v>1010</v>
      </c>
      <c r="G52" s="46">
        <v>1</v>
      </c>
      <c r="H52" s="47" t="s">
        <v>109</v>
      </c>
      <c r="I52" s="47" t="s">
        <v>109</v>
      </c>
      <c r="J52" s="46"/>
      <c r="K52" s="47" t="s">
        <v>109</v>
      </c>
      <c r="L52" s="1308"/>
      <c r="M52" s="47" t="s">
        <v>109</v>
      </c>
      <c r="N52" s="47" t="s">
        <v>109</v>
      </c>
      <c r="O52" s="47" t="s">
        <v>109</v>
      </c>
      <c r="P52" s="47" t="s">
        <v>109</v>
      </c>
      <c r="Q52" s="47" t="s">
        <v>109</v>
      </c>
      <c r="R52" s="47" t="s">
        <v>109</v>
      </c>
      <c r="S52" s="47" t="s">
        <v>109</v>
      </c>
      <c r="T52" s="47" t="s">
        <v>109</v>
      </c>
      <c r="U52" s="47" t="s">
        <v>109</v>
      </c>
      <c r="V52" s="1"/>
      <c r="W52" s="47" t="s">
        <v>109</v>
      </c>
      <c r="X52" s="47" t="s">
        <v>109</v>
      </c>
      <c r="Y52" s="47" t="s">
        <v>109</v>
      </c>
      <c r="Z52" s="47" t="s">
        <v>109</v>
      </c>
      <c r="AA52" s="47" t="s">
        <v>109</v>
      </c>
      <c r="AB52" s="1"/>
      <c r="AC52" s="47" t="s">
        <v>109</v>
      </c>
      <c r="AD52" s="47" t="s">
        <v>109</v>
      </c>
      <c r="AE52" s="47" t="s">
        <v>109</v>
      </c>
      <c r="AF52" s="47" t="s">
        <v>109</v>
      </c>
      <c r="AG52" s="47" t="s">
        <v>109</v>
      </c>
      <c r="AH52" s="47" t="s">
        <v>109</v>
      </c>
      <c r="AJ52" s="49" t="s">
        <v>11</v>
      </c>
      <c r="AK52" s="49" t="s">
        <v>11</v>
      </c>
      <c r="AL52" s="49" t="s">
        <v>11</v>
      </c>
      <c r="AN52" s="48" t="s">
        <v>109</v>
      </c>
      <c r="AO52" s="48" t="s">
        <v>109</v>
      </c>
    </row>
  </sheetData>
  <mergeCells count="16">
    <mergeCell ref="AJ6:AL6"/>
    <mergeCell ref="B47:B49"/>
    <mergeCell ref="D49:E49"/>
    <mergeCell ref="B5:B6"/>
    <mergeCell ref="C5:C6"/>
    <mergeCell ref="D5:D6"/>
    <mergeCell ref="E5:E6"/>
    <mergeCell ref="M6:U6"/>
    <mergeCell ref="W6:AA6"/>
    <mergeCell ref="AC6:AH6"/>
    <mergeCell ref="B34:B35"/>
    <mergeCell ref="B41:B42"/>
    <mergeCell ref="F5:F6"/>
    <mergeCell ref="G5:G6"/>
    <mergeCell ref="B44:B46"/>
    <mergeCell ref="H6:I6"/>
  </mergeCells>
  <pageMargins left="0.7" right="0.7" top="0.75" bottom="0.75" header="0.3" footer="0.3"/>
  <pageSetup orientation="portrait" r:id="rId1"/>
  <legacyDrawing r:id="rId2"/>
  <webPublishItems count="1">
    <webPublishItem id="18068" divId="TesterMatrix_18068" sourceType="range" sourceRef="B5:AO52" destinationFile="C:\Users\Angel\Documents\Visual Studio 2015\Projects\Amkor\Amkor\excel\TesterMatrix\TesterMatrixT2K.mht" title="TesterMatrixT2K" autoRepublish="1"/>
  </webPublishItem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2:U60"/>
  <sheetViews>
    <sheetView topLeftCell="A28" zoomScale="75" zoomScaleNormal="75" workbookViewId="0">
      <selection activeCell="B5" sqref="B5:Q58"/>
    </sheetView>
  </sheetViews>
  <sheetFormatPr defaultColWidth="9" defaultRowHeight="15"/>
  <cols>
    <col min="1" max="1" width="3.28515625" style="77" customWidth="1"/>
    <col min="2" max="2" width="15.7109375" style="77" customWidth="1"/>
    <col min="3" max="3" width="21.28515625" style="77" customWidth="1"/>
    <col min="4" max="4" width="12.42578125" style="77" customWidth="1"/>
    <col min="5" max="5" width="9.5703125" style="77" customWidth="1"/>
    <col min="6" max="7" width="16.85546875" style="77" customWidth="1"/>
    <col min="8" max="9" width="2" style="78" customWidth="1"/>
    <col min="10" max="10" width="12.140625" style="78" customWidth="1"/>
    <col min="11" max="12" width="12.42578125" style="77" customWidth="1"/>
    <col min="13" max="13" width="12.42578125" style="78" customWidth="1"/>
    <col min="14" max="14" width="12.42578125" style="77" customWidth="1"/>
    <col min="15" max="15" width="12.42578125" style="78" customWidth="1"/>
    <col min="16" max="17" width="12.42578125" style="77" customWidth="1"/>
    <col min="18" max="18" width="5.5703125" style="77" bestFit="1" customWidth="1"/>
    <col min="19" max="19" width="8.28515625" style="77" customWidth="1"/>
    <col min="20" max="20" width="5.28515625" style="77" bestFit="1" customWidth="1"/>
    <col min="21" max="21" width="9.7109375" style="79" customWidth="1"/>
    <col min="22" max="22" width="8.7109375" style="77" customWidth="1"/>
    <col min="23" max="23" width="4.85546875" style="77" bestFit="1" customWidth="1"/>
    <col min="24" max="24" width="3.28515625" style="77" customWidth="1"/>
    <col min="25" max="16384" width="9" style="77"/>
  </cols>
  <sheetData>
    <row r="2" spans="2:21" ht="15.75" thickBot="1">
      <c r="B2" s="34" t="s">
        <v>0</v>
      </c>
    </row>
    <row r="3" spans="2:21" ht="15.75" thickBot="1">
      <c r="B3" s="37" t="s">
        <v>1</v>
      </c>
      <c r="C3" s="77" t="s">
        <v>82</v>
      </c>
      <c r="D3" s="6" t="s">
        <v>2</v>
      </c>
      <c r="E3" s="77" t="s">
        <v>83</v>
      </c>
    </row>
    <row r="4" spans="2:21" ht="31.5" customHeight="1">
      <c r="P4" s="302" t="s">
        <v>416</v>
      </c>
      <c r="U4" s="77"/>
    </row>
    <row r="5" spans="2:21" ht="28.9" customHeight="1">
      <c r="B5" s="78"/>
      <c r="C5" s="78"/>
      <c r="D5" s="78"/>
      <c r="E5" s="78"/>
      <c r="F5" s="1434" t="s">
        <v>419</v>
      </c>
      <c r="G5" s="1435"/>
      <c r="H5" s="304"/>
      <c r="I5" s="304"/>
      <c r="J5" s="1436" t="s">
        <v>417</v>
      </c>
      <c r="K5" s="1436"/>
      <c r="L5" s="1437"/>
      <c r="N5" s="303" t="s">
        <v>418</v>
      </c>
      <c r="P5" s="305" t="s">
        <v>417</v>
      </c>
      <c r="Q5" s="306" t="s">
        <v>418</v>
      </c>
      <c r="U5" s="77"/>
    </row>
    <row r="6" spans="2:21" ht="26.45" customHeight="1">
      <c r="B6" s="80" t="s">
        <v>420</v>
      </c>
      <c r="C6" s="81" t="s">
        <v>147</v>
      </c>
      <c r="D6" s="81" t="s">
        <v>148</v>
      </c>
      <c r="E6" s="81" t="s">
        <v>149</v>
      </c>
      <c r="F6" s="81" t="s">
        <v>150</v>
      </c>
      <c r="G6" s="81" t="s">
        <v>1166</v>
      </c>
      <c r="H6" s="82"/>
      <c r="I6" s="82"/>
      <c r="J6" s="80" t="s">
        <v>1165</v>
      </c>
      <c r="K6" s="80" t="s">
        <v>1167</v>
      </c>
      <c r="L6" s="81" t="s">
        <v>151</v>
      </c>
      <c r="M6" s="82"/>
      <c r="N6" s="81" t="s">
        <v>154</v>
      </c>
      <c r="O6" s="82"/>
      <c r="P6" s="81" t="s">
        <v>152</v>
      </c>
      <c r="Q6" s="80" t="s">
        <v>153</v>
      </c>
      <c r="U6" s="77"/>
    </row>
    <row r="7" spans="2:21">
      <c r="B7" s="1430" t="s">
        <v>155</v>
      </c>
      <c r="C7" s="1428" t="s">
        <v>156</v>
      </c>
      <c r="D7" s="1428" t="s">
        <v>157</v>
      </c>
      <c r="E7" s="83" t="s">
        <v>158</v>
      </c>
      <c r="F7" s="84" t="s">
        <v>109</v>
      </c>
      <c r="G7" s="84" t="s">
        <v>109</v>
      </c>
      <c r="H7" s="85"/>
      <c r="I7" s="85"/>
      <c r="J7" s="84" t="s">
        <v>109</v>
      </c>
      <c r="K7" s="84" t="s">
        <v>109</v>
      </c>
      <c r="L7" s="84" t="s">
        <v>109</v>
      </c>
      <c r="M7" s="86"/>
      <c r="N7" s="84" t="s">
        <v>109</v>
      </c>
      <c r="O7" s="86"/>
      <c r="P7" s="84" t="s">
        <v>109</v>
      </c>
      <c r="Q7" s="84" t="s">
        <v>109</v>
      </c>
      <c r="U7" s="77"/>
    </row>
    <row r="8" spans="2:21">
      <c r="B8" s="1438"/>
      <c r="C8" s="1429"/>
      <c r="D8" s="1429"/>
      <c r="E8" s="83" t="s">
        <v>159</v>
      </c>
      <c r="F8" s="84" t="s">
        <v>109</v>
      </c>
      <c r="G8" s="84" t="s">
        <v>109</v>
      </c>
      <c r="H8" s="85"/>
      <c r="I8" s="85"/>
      <c r="J8" s="84" t="s">
        <v>109</v>
      </c>
      <c r="K8" s="84" t="s">
        <v>109</v>
      </c>
      <c r="L8" s="84" t="s">
        <v>109</v>
      </c>
      <c r="M8" s="86"/>
      <c r="N8" s="84" t="s">
        <v>109</v>
      </c>
      <c r="O8" s="86"/>
      <c r="P8" s="84" t="s">
        <v>109</v>
      </c>
      <c r="Q8" s="84" t="s">
        <v>109</v>
      </c>
      <c r="U8" s="77"/>
    </row>
    <row r="9" spans="2:21">
      <c r="B9" s="1432"/>
      <c r="C9" s="1428" t="s">
        <v>160</v>
      </c>
      <c r="D9" s="1428" t="s">
        <v>157</v>
      </c>
      <c r="E9" s="83" t="s">
        <v>158</v>
      </c>
      <c r="F9" s="84" t="s">
        <v>109</v>
      </c>
      <c r="G9" s="84" t="s">
        <v>109</v>
      </c>
      <c r="H9" s="85"/>
      <c r="I9" s="85"/>
      <c r="J9" s="84" t="s">
        <v>109</v>
      </c>
      <c r="K9" s="84" t="s">
        <v>109</v>
      </c>
      <c r="L9" s="84" t="s">
        <v>109</v>
      </c>
      <c r="M9" s="86"/>
      <c r="N9" s="84" t="s">
        <v>109</v>
      </c>
      <c r="O9" s="86"/>
      <c r="P9" s="84" t="s">
        <v>109</v>
      </c>
      <c r="Q9" s="84" t="s">
        <v>109</v>
      </c>
      <c r="U9" s="77"/>
    </row>
    <row r="10" spans="2:21">
      <c r="B10" s="1429"/>
      <c r="C10" s="1429"/>
      <c r="D10" s="1429"/>
      <c r="E10" s="83" t="s">
        <v>159</v>
      </c>
      <c r="F10" s="84" t="s">
        <v>109</v>
      </c>
      <c r="G10" s="84" t="s">
        <v>109</v>
      </c>
      <c r="H10" s="85"/>
      <c r="I10" s="85"/>
      <c r="J10" s="84" t="s">
        <v>109</v>
      </c>
      <c r="K10" s="84" t="s">
        <v>109</v>
      </c>
      <c r="L10" s="87" t="s">
        <v>109</v>
      </c>
      <c r="M10" s="86"/>
      <c r="N10" s="84" t="s">
        <v>109</v>
      </c>
      <c r="O10" s="86"/>
      <c r="P10" s="84" t="s">
        <v>109</v>
      </c>
      <c r="Q10" s="84" t="s">
        <v>109</v>
      </c>
      <c r="U10" s="77"/>
    </row>
    <row r="11" spans="2:21">
      <c r="B11" s="88" t="s">
        <v>161</v>
      </c>
      <c r="C11" s="83" t="s">
        <v>162</v>
      </c>
      <c r="D11" s="83" t="s">
        <v>157</v>
      </c>
      <c r="E11" s="83" t="s">
        <v>158</v>
      </c>
      <c r="F11" s="84" t="s">
        <v>109</v>
      </c>
      <c r="G11" s="84" t="s">
        <v>109</v>
      </c>
      <c r="H11" s="85"/>
      <c r="I11" s="85"/>
      <c r="J11" s="84" t="s">
        <v>109</v>
      </c>
      <c r="K11" s="84" t="s">
        <v>109</v>
      </c>
      <c r="L11" s="84" t="s">
        <v>109</v>
      </c>
      <c r="M11" s="86"/>
      <c r="N11" s="84" t="s">
        <v>109</v>
      </c>
      <c r="O11" s="86"/>
      <c r="P11" s="84" t="s">
        <v>109</v>
      </c>
      <c r="Q11" s="84" t="s">
        <v>109</v>
      </c>
      <c r="U11" s="77"/>
    </row>
    <row r="12" spans="2:21">
      <c r="B12" s="1433" t="s">
        <v>163</v>
      </c>
      <c r="C12" s="1428" t="s">
        <v>164</v>
      </c>
      <c r="D12" s="1428" t="s">
        <v>157</v>
      </c>
      <c r="E12" s="83" t="s">
        <v>158</v>
      </c>
      <c r="F12" s="84" t="s">
        <v>109</v>
      </c>
      <c r="G12" s="84" t="s">
        <v>109</v>
      </c>
      <c r="H12" s="85"/>
      <c r="I12" s="85"/>
      <c r="J12" s="84" t="s">
        <v>109</v>
      </c>
      <c r="K12" s="84" t="s">
        <v>109</v>
      </c>
      <c r="L12" s="84" t="s">
        <v>109</v>
      </c>
      <c r="M12" s="86"/>
      <c r="N12" s="84" t="s">
        <v>109</v>
      </c>
      <c r="O12" s="86"/>
      <c r="P12" s="84" t="s">
        <v>109</v>
      </c>
      <c r="Q12" s="84" t="s">
        <v>109</v>
      </c>
      <c r="U12" s="77"/>
    </row>
    <row r="13" spans="2:21">
      <c r="B13" s="1433"/>
      <c r="C13" s="1429"/>
      <c r="D13" s="1429"/>
      <c r="E13" s="83" t="s">
        <v>159</v>
      </c>
      <c r="F13" s="84" t="s">
        <v>109</v>
      </c>
      <c r="G13" s="84" t="s">
        <v>109</v>
      </c>
      <c r="H13" s="85"/>
      <c r="I13" s="85"/>
      <c r="J13" s="84" t="s">
        <v>109</v>
      </c>
      <c r="K13" s="84" t="s">
        <v>109</v>
      </c>
      <c r="L13" s="84" t="s">
        <v>109</v>
      </c>
      <c r="M13" s="86"/>
      <c r="N13" s="84" t="s">
        <v>109</v>
      </c>
      <c r="O13" s="86"/>
      <c r="P13" s="84" t="s">
        <v>109</v>
      </c>
      <c r="Q13" s="84" t="s">
        <v>109</v>
      </c>
      <c r="U13" s="77"/>
    </row>
    <row r="14" spans="2:21">
      <c r="B14" s="1433"/>
      <c r="C14" s="1428" t="s">
        <v>165</v>
      </c>
      <c r="D14" s="1428" t="s">
        <v>157</v>
      </c>
      <c r="E14" s="83" t="s">
        <v>158</v>
      </c>
      <c r="F14" s="84" t="s">
        <v>109</v>
      </c>
      <c r="G14" s="84" t="s">
        <v>109</v>
      </c>
      <c r="H14" s="85"/>
      <c r="I14" s="85"/>
      <c r="J14" s="84" t="s">
        <v>109</v>
      </c>
      <c r="K14" s="84" t="s">
        <v>109</v>
      </c>
      <c r="L14" s="84" t="s">
        <v>109</v>
      </c>
      <c r="M14" s="86"/>
      <c r="N14" s="84" t="s">
        <v>109</v>
      </c>
      <c r="O14" s="86"/>
      <c r="P14" s="84" t="s">
        <v>109</v>
      </c>
      <c r="Q14" s="84" t="s">
        <v>109</v>
      </c>
      <c r="U14" s="77"/>
    </row>
    <row r="15" spans="2:21">
      <c r="B15" s="1433"/>
      <c r="C15" s="1429"/>
      <c r="D15" s="1429"/>
      <c r="E15" s="83" t="s">
        <v>159</v>
      </c>
      <c r="F15" s="84" t="s">
        <v>109</v>
      </c>
      <c r="G15" s="84" t="s">
        <v>109</v>
      </c>
      <c r="H15" s="85"/>
      <c r="I15" s="85"/>
      <c r="J15" s="84" t="s">
        <v>109</v>
      </c>
      <c r="K15" s="84" t="s">
        <v>109</v>
      </c>
      <c r="L15" s="84" t="s">
        <v>109</v>
      </c>
      <c r="M15" s="86"/>
      <c r="N15" s="84" t="s">
        <v>109</v>
      </c>
      <c r="O15" s="86"/>
      <c r="P15" s="84" t="s">
        <v>109</v>
      </c>
      <c r="Q15" s="84" t="s">
        <v>109</v>
      </c>
      <c r="U15" s="77"/>
    </row>
    <row r="16" spans="2:21" ht="15" customHeight="1">
      <c r="B16" s="1433" t="s">
        <v>166</v>
      </c>
      <c r="C16" s="1428" t="s">
        <v>167</v>
      </c>
      <c r="D16" s="1428" t="s">
        <v>157</v>
      </c>
      <c r="E16" s="83" t="s">
        <v>158</v>
      </c>
      <c r="F16" s="84" t="s">
        <v>109</v>
      </c>
      <c r="G16" s="84" t="s">
        <v>109</v>
      </c>
      <c r="H16" s="85"/>
      <c r="I16" s="85"/>
      <c r="J16" s="84" t="s">
        <v>109</v>
      </c>
      <c r="K16" s="84" t="s">
        <v>109</v>
      </c>
      <c r="L16" s="84" t="s">
        <v>109</v>
      </c>
      <c r="M16" s="85"/>
      <c r="N16" s="49" t="s">
        <v>11</v>
      </c>
      <c r="O16" s="85"/>
      <c r="P16" s="84" t="s">
        <v>109</v>
      </c>
      <c r="Q16" s="49" t="s">
        <v>11</v>
      </c>
      <c r="U16" s="77"/>
    </row>
    <row r="17" spans="2:21" ht="15" customHeight="1">
      <c r="B17" s="1433"/>
      <c r="C17" s="1429"/>
      <c r="D17" s="1429"/>
      <c r="E17" s="83" t="s">
        <v>159</v>
      </c>
      <c r="F17" s="84" t="s">
        <v>109</v>
      </c>
      <c r="G17" s="84" t="s">
        <v>109</v>
      </c>
      <c r="H17" s="85"/>
      <c r="I17" s="85"/>
      <c r="J17" s="84" t="s">
        <v>109</v>
      </c>
      <c r="K17" s="84" t="s">
        <v>109</v>
      </c>
      <c r="L17" s="84" t="s">
        <v>109</v>
      </c>
      <c r="M17" s="85"/>
      <c r="N17" s="49" t="s">
        <v>11</v>
      </c>
      <c r="O17" s="85"/>
      <c r="P17" s="84" t="s">
        <v>109</v>
      </c>
      <c r="Q17" s="49" t="s">
        <v>11</v>
      </c>
      <c r="U17" s="77"/>
    </row>
    <row r="18" spans="2:21" ht="15" customHeight="1">
      <c r="B18" s="1433"/>
      <c r="C18" s="1428" t="s">
        <v>168</v>
      </c>
      <c r="D18" s="1428" t="s">
        <v>157</v>
      </c>
      <c r="E18" s="83" t="s">
        <v>158</v>
      </c>
      <c r="F18" s="84" t="s">
        <v>109</v>
      </c>
      <c r="G18" s="84" t="s">
        <v>109</v>
      </c>
      <c r="H18" s="85"/>
      <c r="I18" s="85"/>
      <c r="J18" s="84" t="s">
        <v>109</v>
      </c>
      <c r="K18" s="84" t="s">
        <v>109</v>
      </c>
      <c r="L18" s="84" t="s">
        <v>109</v>
      </c>
      <c r="M18" s="85"/>
      <c r="N18" s="49" t="s">
        <v>11</v>
      </c>
      <c r="O18" s="85"/>
      <c r="P18" s="84" t="s">
        <v>109</v>
      </c>
      <c r="Q18" s="49" t="s">
        <v>11</v>
      </c>
      <c r="U18" s="77"/>
    </row>
    <row r="19" spans="2:21">
      <c r="B19" s="1433"/>
      <c r="C19" s="1429"/>
      <c r="D19" s="1429"/>
      <c r="E19" s="83" t="s">
        <v>159</v>
      </c>
      <c r="F19" s="84" t="s">
        <v>109</v>
      </c>
      <c r="G19" s="84" t="s">
        <v>109</v>
      </c>
      <c r="H19" s="85"/>
      <c r="I19" s="85"/>
      <c r="J19" s="84" t="s">
        <v>109</v>
      </c>
      <c r="K19" s="84" t="s">
        <v>109</v>
      </c>
      <c r="L19" s="84" t="s">
        <v>109</v>
      </c>
      <c r="M19" s="85"/>
      <c r="N19" s="49" t="s">
        <v>11</v>
      </c>
      <c r="O19" s="85"/>
      <c r="P19" s="84" t="s">
        <v>109</v>
      </c>
      <c r="Q19" s="49" t="s">
        <v>11</v>
      </c>
      <c r="U19" s="77"/>
    </row>
    <row r="20" spans="2:21">
      <c r="B20" s="1430" t="s">
        <v>169</v>
      </c>
      <c r="C20" s="1428" t="s">
        <v>170</v>
      </c>
      <c r="D20" s="1428" t="s">
        <v>157</v>
      </c>
      <c r="E20" s="83" t="s">
        <v>158</v>
      </c>
      <c r="F20" s="84" t="s">
        <v>109</v>
      </c>
      <c r="G20" s="84" t="s">
        <v>109</v>
      </c>
      <c r="H20" s="85"/>
      <c r="I20" s="85"/>
      <c r="J20" s="84" t="s">
        <v>109</v>
      </c>
      <c r="K20" s="84" t="s">
        <v>109</v>
      </c>
      <c r="L20" s="84" t="s">
        <v>109</v>
      </c>
      <c r="M20" s="85"/>
      <c r="N20" s="49" t="s">
        <v>11</v>
      </c>
      <c r="O20" s="85"/>
      <c r="P20" s="84" t="s">
        <v>109</v>
      </c>
      <c r="Q20" s="49" t="s">
        <v>11</v>
      </c>
      <c r="U20" s="77"/>
    </row>
    <row r="21" spans="2:21" ht="15" customHeight="1">
      <c r="B21" s="1429"/>
      <c r="C21" s="1429"/>
      <c r="D21" s="1429"/>
      <c r="E21" s="83" t="s">
        <v>159</v>
      </c>
      <c r="F21" s="84" t="s">
        <v>109</v>
      </c>
      <c r="G21" s="84" t="s">
        <v>109</v>
      </c>
      <c r="H21" s="85"/>
      <c r="I21" s="85"/>
      <c r="J21" s="84" t="s">
        <v>109</v>
      </c>
      <c r="K21" s="84" t="s">
        <v>109</v>
      </c>
      <c r="L21" s="84" t="s">
        <v>109</v>
      </c>
      <c r="M21" s="85"/>
      <c r="N21" s="49" t="s">
        <v>11</v>
      </c>
      <c r="O21" s="85"/>
      <c r="P21" s="84" t="s">
        <v>109</v>
      </c>
      <c r="Q21" s="49" t="s">
        <v>11</v>
      </c>
      <c r="U21" s="77"/>
    </row>
    <row r="22" spans="2:21" ht="15" customHeight="1">
      <c r="B22" s="1431" t="s">
        <v>171</v>
      </c>
      <c r="C22" s="1428" t="s">
        <v>172</v>
      </c>
      <c r="D22" s="1428" t="s">
        <v>157</v>
      </c>
      <c r="E22" s="83" t="s">
        <v>158</v>
      </c>
      <c r="F22" s="84" t="s">
        <v>109</v>
      </c>
      <c r="G22" s="84" t="s">
        <v>109</v>
      </c>
      <c r="H22" s="85"/>
      <c r="I22" s="85"/>
      <c r="J22" s="84" t="s">
        <v>109</v>
      </c>
      <c r="K22" s="84" t="s">
        <v>109</v>
      </c>
      <c r="L22" s="84" t="s">
        <v>109</v>
      </c>
      <c r="M22" s="85"/>
      <c r="N22" s="84" t="s">
        <v>109</v>
      </c>
      <c r="O22" s="85"/>
      <c r="P22" s="84" t="s">
        <v>109</v>
      </c>
      <c r="Q22" s="84" t="s">
        <v>109</v>
      </c>
      <c r="U22" s="77"/>
    </row>
    <row r="23" spans="2:21" ht="15" customHeight="1">
      <c r="B23" s="1432"/>
      <c r="C23" s="1429"/>
      <c r="D23" s="1429"/>
      <c r="E23" s="83" t="s">
        <v>159</v>
      </c>
      <c r="F23" s="84" t="s">
        <v>109</v>
      </c>
      <c r="G23" s="84" t="s">
        <v>109</v>
      </c>
      <c r="H23" s="85"/>
      <c r="I23" s="85"/>
      <c r="J23" s="84" t="s">
        <v>109</v>
      </c>
      <c r="K23" s="84" t="s">
        <v>109</v>
      </c>
      <c r="L23" s="84" t="s">
        <v>109</v>
      </c>
      <c r="M23" s="85"/>
      <c r="N23" s="84" t="s">
        <v>109</v>
      </c>
      <c r="O23" s="85"/>
      <c r="P23" s="84" t="s">
        <v>109</v>
      </c>
      <c r="Q23" s="84" t="s">
        <v>109</v>
      </c>
      <c r="U23" s="77"/>
    </row>
    <row r="24" spans="2:21" ht="15" customHeight="1">
      <c r="B24" s="1432"/>
      <c r="C24" s="1428" t="s">
        <v>173</v>
      </c>
      <c r="D24" s="1428" t="s">
        <v>157</v>
      </c>
      <c r="E24" s="83" t="s">
        <v>158</v>
      </c>
      <c r="F24" s="84" t="s">
        <v>109</v>
      </c>
      <c r="G24" s="84" t="s">
        <v>109</v>
      </c>
      <c r="H24" s="85"/>
      <c r="I24" s="85"/>
      <c r="J24" s="84" t="s">
        <v>109</v>
      </c>
      <c r="K24" s="84" t="s">
        <v>109</v>
      </c>
      <c r="L24" s="84" t="s">
        <v>109</v>
      </c>
      <c r="M24" s="85"/>
      <c r="N24" s="84" t="s">
        <v>109</v>
      </c>
      <c r="O24" s="85"/>
      <c r="P24" s="84" t="s">
        <v>109</v>
      </c>
      <c r="Q24" s="84" t="s">
        <v>109</v>
      </c>
      <c r="U24" s="77"/>
    </row>
    <row r="25" spans="2:21">
      <c r="B25" s="1429"/>
      <c r="C25" s="1429"/>
      <c r="D25" s="1429"/>
      <c r="E25" s="83" t="s">
        <v>159</v>
      </c>
      <c r="F25" s="84" t="s">
        <v>109</v>
      </c>
      <c r="G25" s="84" t="s">
        <v>109</v>
      </c>
      <c r="H25" s="85"/>
      <c r="I25" s="85"/>
      <c r="J25" s="84" t="s">
        <v>109</v>
      </c>
      <c r="K25" s="84" t="s">
        <v>109</v>
      </c>
      <c r="L25" s="84" t="s">
        <v>109</v>
      </c>
      <c r="M25" s="85"/>
      <c r="N25" s="84" t="s">
        <v>109</v>
      </c>
      <c r="O25" s="85"/>
      <c r="P25" s="84" t="s">
        <v>109</v>
      </c>
      <c r="Q25" s="84" t="s">
        <v>109</v>
      </c>
      <c r="U25" s="77"/>
    </row>
    <row r="26" spans="2:21">
      <c r="B26" s="1430" t="s">
        <v>174</v>
      </c>
      <c r="C26" s="1428" t="s">
        <v>175</v>
      </c>
      <c r="D26" s="1428" t="s">
        <v>157</v>
      </c>
      <c r="E26" s="83" t="s">
        <v>158</v>
      </c>
      <c r="F26" s="84" t="s">
        <v>109</v>
      </c>
      <c r="G26" s="84" t="s">
        <v>109</v>
      </c>
      <c r="H26" s="85"/>
      <c r="I26" s="85"/>
      <c r="J26" s="84" t="s">
        <v>109</v>
      </c>
      <c r="K26" s="84" t="s">
        <v>109</v>
      </c>
      <c r="L26" s="84" t="s">
        <v>109</v>
      </c>
      <c r="M26" s="85"/>
      <c r="N26" s="49" t="s">
        <v>11</v>
      </c>
      <c r="O26" s="85"/>
      <c r="P26" s="84" t="s">
        <v>109</v>
      </c>
      <c r="Q26" s="49" t="s">
        <v>11</v>
      </c>
      <c r="U26" s="77"/>
    </row>
    <row r="27" spans="2:21">
      <c r="B27" s="1432"/>
      <c r="C27" s="1429"/>
      <c r="D27" s="1429"/>
      <c r="E27" s="83" t="s">
        <v>159</v>
      </c>
      <c r="F27" s="84" t="s">
        <v>109</v>
      </c>
      <c r="G27" s="84" t="s">
        <v>109</v>
      </c>
      <c r="H27" s="85"/>
      <c r="I27" s="85"/>
      <c r="J27" s="84" t="s">
        <v>109</v>
      </c>
      <c r="K27" s="84" t="s">
        <v>109</v>
      </c>
      <c r="L27" s="84" t="s">
        <v>109</v>
      </c>
      <c r="M27" s="85"/>
      <c r="N27" s="49" t="s">
        <v>11</v>
      </c>
      <c r="O27" s="85"/>
      <c r="P27" s="84" t="s">
        <v>109</v>
      </c>
      <c r="Q27" s="49" t="s">
        <v>11</v>
      </c>
      <c r="U27" s="77"/>
    </row>
    <row r="28" spans="2:21">
      <c r="B28" s="1432"/>
      <c r="C28" s="1428" t="s">
        <v>176</v>
      </c>
      <c r="D28" s="1428" t="s">
        <v>157</v>
      </c>
      <c r="E28" s="83" t="s">
        <v>158</v>
      </c>
      <c r="F28" s="84" t="s">
        <v>109</v>
      </c>
      <c r="G28" s="84" t="s">
        <v>109</v>
      </c>
      <c r="H28" s="85"/>
      <c r="I28" s="85"/>
      <c r="J28" s="84" t="s">
        <v>109</v>
      </c>
      <c r="K28" s="84" t="s">
        <v>109</v>
      </c>
      <c r="L28" s="84" t="s">
        <v>109</v>
      </c>
      <c r="M28" s="85"/>
      <c r="N28" s="49" t="s">
        <v>11</v>
      </c>
      <c r="O28" s="85"/>
      <c r="P28" s="84" t="s">
        <v>109</v>
      </c>
      <c r="Q28" s="49" t="s">
        <v>11</v>
      </c>
      <c r="U28" s="77"/>
    </row>
    <row r="29" spans="2:21">
      <c r="B29" s="1429"/>
      <c r="C29" s="1429"/>
      <c r="D29" s="1429"/>
      <c r="E29" s="83" t="s">
        <v>159</v>
      </c>
      <c r="F29" s="84" t="s">
        <v>109</v>
      </c>
      <c r="G29" s="84" t="s">
        <v>109</v>
      </c>
      <c r="H29" s="85"/>
      <c r="I29" s="85"/>
      <c r="J29" s="84" t="s">
        <v>109</v>
      </c>
      <c r="K29" s="84" t="s">
        <v>109</v>
      </c>
      <c r="L29" s="84" t="s">
        <v>109</v>
      </c>
      <c r="M29" s="85"/>
      <c r="N29" s="49" t="s">
        <v>11</v>
      </c>
      <c r="O29" s="85"/>
      <c r="P29" s="84" t="s">
        <v>109</v>
      </c>
      <c r="Q29" s="49" t="s">
        <v>11</v>
      </c>
      <c r="U29" s="77"/>
    </row>
    <row r="30" spans="2:21">
      <c r="B30" s="1430" t="s">
        <v>177</v>
      </c>
      <c r="C30" s="1428" t="s">
        <v>178</v>
      </c>
      <c r="D30" s="1428" t="s">
        <v>157</v>
      </c>
      <c r="E30" s="83" t="s">
        <v>158</v>
      </c>
      <c r="F30" s="84" t="s">
        <v>109</v>
      </c>
      <c r="G30" s="84" t="s">
        <v>109</v>
      </c>
      <c r="H30" s="85"/>
      <c r="I30" s="85"/>
      <c r="J30" s="84" t="s">
        <v>109</v>
      </c>
      <c r="K30" s="84" t="s">
        <v>109</v>
      </c>
      <c r="L30" s="84" t="s">
        <v>109</v>
      </c>
      <c r="M30" s="85"/>
      <c r="N30" s="49" t="s">
        <v>11</v>
      </c>
      <c r="O30" s="85"/>
      <c r="P30" s="84" t="s">
        <v>109</v>
      </c>
      <c r="Q30" s="49" t="s">
        <v>11</v>
      </c>
      <c r="U30" s="77"/>
    </row>
    <row r="31" spans="2:21">
      <c r="B31" s="1429"/>
      <c r="C31" s="1429"/>
      <c r="D31" s="1429"/>
      <c r="E31" s="83" t="s">
        <v>159</v>
      </c>
      <c r="F31" s="84" t="s">
        <v>109</v>
      </c>
      <c r="G31" s="84" t="s">
        <v>109</v>
      </c>
      <c r="H31" s="85"/>
      <c r="I31" s="85"/>
      <c r="J31" s="84" t="s">
        <v>109</v>
      </c>
      <c r="K31" s="84" t="s">
        <v>109</v>
      </c>
      <c r="L31" s="84" t="s">
        <v>109</v>
      </c>
      <c r="M31" s="85"/>
      <c r="N31" s="49" t="s">
        <v>11</v>
      </c>
      <c r="O31" s="85"/>
      <c r="P31" s="84" t="s">
        <v>109</v>
      </c>
      <c r="Q31" s="49" t="s">
        <v>11</v>
      </c>
      <c r="U31" s="77"/>
    </row>
    <row r="32" spans="2:21">
      <c r="B32" s="1430" t="s">
        <v>179</v>
      </c>
      <c r="C32" s="1428" t="s">
        <v>180</v>
      </c>
      <c r="D32" s="1428" t="s">
        <v>157</v>
      </c>
      <c r="E32" s="83" t="s">
        <v>158</v>
      </c>
      <c r="F32" s="84" t="s">
        <v>109</v>
      </c>
      <c r="G32" s="84" t="s">
        <v>109</v>
      </c>
      <c r="H32" s="85"/>
      <c r="I32" s="85"/>
      <c r="J32" s="84" t="s">
        <v>109</v>
      </c>
      <c r="K32" s="84" t="s">
        <v>109</v>
      </c>
      <c r="L32" s="84" t="s">
        <v>109</v>
      </c>
      <c r="M32" s="85"/>
      <c r="N32" s="49" t="s">
        <v>11</v>
      </c>
      <c r="O32" s="85"/>
      <c r="P32" s="84" t="s">
        <v>109</v>
      </c>
      <c r="Q32" s="49" t="s">
        <v>11</v>
      </c>
      <c r="U32" s="77"/>
    </row>
    <row r="33" spans="2:21">
      <c r="B33" s="1429"/>
      <c r="C33" s="1429"/>
      <c r="D33" s="1429"/>
      <c r="E33" s="83" t="s">
        <v>159</v>
      </c>
      <c r="F33" s="84" t="s">
        <v>109</v>
      </c>
      <c r="G33" s="84" t="s">
        <v>109</v>
      </c>
      <c r="H33" s="85"/>
      <c r="I33" s="85"/>
      <c r="J33" s="84" t="s">
        <v>109</v>
      </c>
      <c r="K33" s="84" t="s">
        <v>109</v>
      </c>
      <c r="L33" s="84" t="s">
        <v>109</v>
      </c>
      <c r="M33" s="85"/>
      <c r="N33" s="49" t="s">
        <v>11</v>
      </c>
      <c r="O33" s="85"/>
      <c r="P33" s="84" t="s">
        <v>109</v>
      </c>
      <c r="Q33" s="49" t="s">
        <v>11</v>
      </c>
      <c r="U33" s="77"/>
    </row>
    <row r="34" spans="2:21" ht="7.5" customHeight="1">
      <c r="B34" s="89"/>
      <c r="C34" s="89"/>
      <c r="D34" s="89"/>
      <c r="E34" s="89"/>
      <c r="F34" s="89"/>
      <c r="G34" s="89"/>
      <c r="H34" s="85"/>
      <c r="I34" s="85"/>
      <c r="J34" s="89"/>
      <c r="K34" s="89"/>
      <c r="L34" s="89"/>
      <c r="M34" s="85"/>
      <c r="N34" s="89"/>
      <c r="O34" s="85"/>
      <c r="P34" s="89"/>
      <c r="Q34" s="89"/>
      <c r="U34" s="77"/>
    </row>
    <row r="35" spans="2:21">
      <c r="B35" s="1428" t="s">
        <v>181</v>
      </c>
      <c r="C35" s="1428" t="s">
        <v>182</v>
      </c>
      <c r="D35" s="1428" t="s">
        <v>183</v>
      </c>
      <c r="E35" s="83" t="s">
        <v>158</v>
      </c>
      <c r="F35" s="49" t="s">
        <v>11</v>
      </c>
      <c r="G35" s="49" t="s">
        <v>11</v>
      </c>
      <c r="H35" s="85"/>
      <c r="I35" s="85"/>
      <c r="J35" s="84" t="s">
        <v>109</v>
      </c>
      <c r="K35" s="84" t="s">
        <v>109</v>
      </c>
      <c r="L35" s="84" t="s">
        <v>109</v>
      </c>
      <c r="M35" s="85"/>
      <c r="N35" s="49" t="s">
        <v>11</v>
      </c>
      <c r="O35" s="85"/>
      <c r="P35" s="84" t="s">
        <v>109</v>
      </c>
      <c r="Q35" s="49" t="s">
        <v>11</v>
      </c>
      <c r="U35" s="77"/>
    </row>
    <row r="36" spans="2:21">
      <c r="B36" s="1429"/>
      <c r="C36" s="1429"/>
      <c r="D36" s="1429"/>
      <c r="E36" s="83" t="s">
        <v>159</v>
      </c>
      <c r="F36" s="49" t="s">
        <v>11</v>
      </c>
      <c r="G36" s="49" t="s">
        <v>11</v>
      </c>
      <c r="H36" s="85"/>
      <c r="I36" s="85"/>
      <c r="J36" s="84" t="s">
        <v>109</v>
      </c>
      <c r="K36" s="84" t="s">
        <v>109</v>
      </c>
      <c r="L36" s="84" t="s">
        <v>109</v>
      </c>
      <c r="M36" s="85"/>
      <c r="N36" s="49" t="s">
        <v>11</v>
      </c>
      <c r="O36" s="85"/>
      <c r="P36" s="84" t="s">
        <v>109</v>
      </c>
      <c r="Q36" s="49" t="s">
        <v>11</v>
      </c>
      <c r="U36" s="77"/>
    </row>
    <row r="37" spans="2:21">
      <c r="B37" s="1428" t="s">
        <v>184</v>
      </c>
      <c r="C37" s="1428" t="s">
        <v>185</v>
      </c>
      <c r="D37" s="1428" t="s">
        <v>183</v>
      </c>
      <c r="E37" s="83" t="s">
        <v>158</v>
      </c>
      <c r="F37" s="49" t="s">
        <v>11</v>
      </c>
      <c r="G37" s="49" t="s">
        <v>11</v>
      </c>
      <c r="H37" s="85"/>
      <c r="I37" s="85"/>
      <c r="J37" s="84" t="s">
        <v>109</v>
      </c>
      <c r="K37" s="84" t="s">
        <v>109</v>
      </c>
      <c r="L37" s="84" t="s">
        <v>109</v>
      </c>
      <c r="M37" s="85"/>
      <c r="N37" s="49" t="s">
        <v>11</v>
      </c>
      <c r="O37" s="85"/>
      <c r="P37" s="84" t="s">
        <v>109</v>
      </c>
      <c r="Q37" s="49" t="s">
        <v>11</v>
      </c>
      <c r="U37" s="77"/>
    </row>
    <row r="38" spans="2:21">
      <c r="B38" s="1429"/>
      <c r="C38" s="1429"/>
      <c r="D38" s="1429"/>
      <c r="E38" s="83" t="s">
        <v>159</v>
      </c>
      <c r="F38" s="49" t="s">
        <v>11</v>
      </c>
      <c r="G38" s="49" t="s">
        <v>11</v>
      </c>
      <c r="H38" s="85"/>
      <c r="I38" s="85"/>
      <c r="J38" s="84" t="s">
        <v>109</v>
      </c>
      <c r="K38" s="84" t="s">
        <v>109</v>
      </c>
      <c r="L38" s="84" t="s">
        <v>109</v>
      </c>
      <c r="M38" s="85"/>
      <c r="N38" s="49" t="s">
        <v>11</v>
      </c>
      <c r="O38" s="85"/>
      <c r="P38" s="84" t="s">
        <v>109</v>
      </c>
      <c r="Q38" s="49" t="s">
        <v>11</v>
      </c>
      <c r="U38" s="77"/>
    </row>
    <row r="39" spans="2:21">
      <c r="B39" s="1428" t="s">
        <v>186</v>
      </c>
      <c r="C39" s="1428" t="s">
        <v>187</v>
      </c>
      <c r="D39" s="1428" t="s">
        <v>183</v>
      </c>
      <c r="E39" s="83" t="s">
        <v>158</v>
      </c>
      <c r="F39" s="49" t="s">
        <v>11</v>
      </c>
      <c r="G39" s="49" t="s">
        <v>11</v>
      </c>
      <c r="H39" s="85"/>
      <c r="I39" s="85"/>
      <c r="J39" s="84" t="s">
        <v>109</v>
      </c>
      <c r="K39" s="84" t="s">
        <v>109</v>
      </c>
      <c r="L39" s="84" t="s">
        <v>109</v>
      </c>
      <c r="M39" s="85"/>
      <c r="N39" s="49" t="s">
        <v>11</v>
      </c>
      <c r="O39" s="85"/>
      <c r="P39" s="84" t="s">
        <v>109</v>
      </c>
      <c r="Q39" s="49" t="s">
        <v>11</v>
      </c>
      <c r="U39" s="77"/>
    </row>
    <row r="40" spans="2:21">
      <c r="B40" s="1432"/>
      <c r="C40" s="1429"/>
      <c r="D40" s="1429"/>
      <c r="E40" s="83" t="s">
        <v>159</v>
      </c>
      <c r="F40" s="49" t="s">
        <v>11</v>
      </c>
      <c r="G40" s="49" t="s">
        <v>11</v>
      </c>
      <c r="H40" s="85"/>
      <c r="I40" s="85"/>
      <c r="J40" s="84" t="s">
        <v>109</v>
      </c>
      <c r="K40" s="84" t="s">
        <v>109</v>
      </c>
      <c r="L40" s="84" t="s">
        <v>109</v>
      </c>
      <c r="M40" s="85"/>
      <c r="N40" s="49" t="s">
        <v>11</v>
      </c>
      <c r="O40" s="85"/>
      <c r="P40" s="84" t="s">
        <v>109</v>
      </c>
      <c r="Q40" s="49" t="s">
        <v>11</v>
      </c>
      <c r="U40" s="77"/>
    </row>
    <row r="41" spans="2:21">
      <c r="B41" s="1432"/>
      <c r="C41" s="1428" t="s">
        <v>188</v>
      </c>
      <c r="D41" s="1428" t="s">
        <v>183</v>
      </c>
      <c r="E41" s="83" t="s">
        <v>158</v>
      </c>
      <c r="F41" s="49" t="s">
        <v>11</v>
      </c>
      <c r="G41" s="49" t="s">
        <v>11</v>
      </c>
      <c r="H41" s="85"/>
      <c r="I41" s="85"/>
      <c r="J41" s="84" t="s">
        <v>109</v>
      </c>
      <c r="K41" s="84" t="s">
        <v>109</v>
      </c>
      <c r="L41" s="84" t="s">
        <v>109</v>
      </c>
      <c r="M41" s="85"/>
      <c r="N41" s="49" t="s">
        <v>11</v>
      </c>
      <c r="O41" s="85"/>
      <c r="P41" s="84" t="s">
        <v>109</v>
      </c>
      <c r="Q41" s="49" t="s">
        <v>11</v>
      </c>
      <c r="U41" s="77"/>
    </row>
    <row r="42" spans="2:21">
      <c r="B42" s="1429"/>
      <c r="C42" s="1429"/>
      <c r="D42" s="1429"/>
      <c r="E42" s="83" t="s">
        <v>159</v>
      </c>
      <c r="F42" s="49" t="s">
        <v>11</v>
      </c>
      <c r="G42" s="49" t="s">
        <v>11</v>
      </c>
      <c r="H42" s="85"/>
      <c r="I42" s="85"/>
      <c r="J42" s="84" t="s">
        <v>109</v>
      </c>
      <c r="K42" s="84" t="s">
        <v>109</v>
      </c>
      <c r="L42" s="84" t="s">
        <v>109</v>
      </c>
      <c r="M42" s="85"/>
      <c r="N42" s="49" t="s">
        <v>11</v>
      </c>
      <c r="O42" s="85"/>
      <c r="P42" s="84" t="s">
        <v>109</v>
      </c>
      <c r="Q42" s="49" t="s">
        <v>11</v>
      </c>
      <c r="U42" s="77"/>
    </row>
    <row r="43" spans="2:21">
      <c r="B43" s="1428" t="s">
        <v>189</v>
      </c>
      <c r="C43" s="1428" t="s">
        <v>190</v>
      </c>
      <c r="D43" s="1428" t="s">
        <v>183</v>
      </c>
      <c r="E43" s="83" t="s">
        <v>158</v>
      </c>
      <c r="F43" s="49" t="s">
        <v>11</v>
      </c>
      <c r="G43" s="49" t="s">
        <v>11</v>
      </c>
      <c r="H43" s="85"/>
      <c r="I43" s="85"/>
      <c r="J43" s="84" t="s">
        <v>109</v>
      </c>
      <c r="K43" s="84" t="s">
        <v>109</v>
      </c>
      <c r="L43" s="84" t="s">
        <v>109</v>
      </c>
      <c r="M43" s="85"/>
      <c r="N43" s="49" t="s">
        <v>11</v>
      </c>
      <c r="O43" s="85"/>
      <c r="P43" s="84" t="s">
        <v>109</v>
      </c>
      <c r="Q43" s="49" t="s">
        <v>11</v>
      </c>
      <c r="U43" s="77"/>
    </row>
    <row r="44" spans="2:21">
      <c r="B44" s="1429"/>
      <c r="C44" s="1429"/>
      <c r="D44" s="1429"/>
      <c r="E44" s="83" t="s">
        <v>159</v>
      </c>
      <c r="F44" s="49" t="s">
        <v>11</v>
      </c>
      <c r="G44" s="49" t="s">
        <v>11</v>
      </c>
      <c r="H44" s="85"/>
      <c r="I44" s="85"/>
      <c r="J44" s="84" t="s">
        <v>109</v>
      </c>
      <c r="K44" s="84" t="s">
        <v>109</v>
      </c>
      <c r="L44" s="84" t="s">
        <v>109</v>
      </c>
      <c r="M44" s="85"/>
      <c r="N44" s="49" t="s">
        <v>11</v>
      </c>
      <c r="O44" s="85"/>
      <c r="P44" s="84" t="s">
        <v>109</v>
      </c>
      <c r="Q44" s="49" t="s">
        <v>11</v>
      </c>
      <c r="U44" s="77"/>
    </row>
    <row r="45" spans="2:21">
      <c r="B45" s="83" t="s">
        <v>191</v>
      </c>
      <c r="C45" s="83" t="s">
        <v>192</v>
      </c>
      <c r="D45" s="83" t="s">
        <v>183</v>
      </c>
      <c r="E45" s="83" t="s">
        <v>158</v>
      </c>
      <c r="F45" s="49" t="s">
        <v>11</v>
      </c>
      <c r="G45" s="49" t="s">
        <v>11</v>
      </c>
      <c r="H45" s="85"/>
      <c r="I45" s="85"/>
      <c r="J45" s="84" t="s">
        <v>109</v>
      </c>
      <c r="K45" s="84" t="s">
        <v>109</v>
      </c>
      <c r="L45" s="84" t="s">
        <v>109</v>
      </c>
      <c r="M45" s="85"/>
      <c r="N45" s="49" t="s">
        <v>11</v>
      </c>
      <c r="O45" s="85"/>
      <c r="P45" s="84" t="s">
        <v>109</v>
      </c>
      <c r="Q45" s="49" t="s">
        <v>11</v>
      </c>
      <c r="U45" s="77"/>
    </row>
    <row r="46" spans="2:21">
      <c r="B46" s="83" t="s">
        <v>193</v>
      </c>
      <c r="C46" s="83" t="s">
        <v>194</v>
      </c>
      <c r="D46" s="83" t="s">
        <v>183</v>
      </c>
      <c r="E46" s="83" t="s">
        <v>158</v>
      </c>
      <c r="F46" s="49" t="s">
        <v>11</v>
      </c>
      <c r="G46" s="49" t="s">
        <v>11</v>
      </c>
      <c r="H46" s="85"/>
      <c r="I46" s="85"/>
      <c r="J46" s="84" t="s">
        <v>109</v>
      </c>
      <c r="K46" s="84" t="s">
        <v>109</v>
      </c>
      <c r="L46" s="84" t="s">
        <v>109</v>
      </c>
      <c r="M46" s="85"/>
      <c r="N46" s="49" t="s">
        <v>11</v>
      </c>
      <c r="O46" s="85"/>
      <c r="P46" s="84" t="s">
        <v>109</v>
      </c>
      <c r="Q46" s="49" t="s">
        <v>11</v>
      </c>
      <c r="U46" s="77"/>
    </row>
    <row r="47" spans="2:21">
      <c r="B47" s="83" t="s">
        <v>195</v>
      </c>
      <c r="C47" s="83" t="s">
        <v>196</v>
      </c>
      <c r="D47" s="83" t="s">
        <v>183</v>
      </c>
      <c r="E47" s="83" t="s">
        <v>158</v>
      </c>
      <c r="F47" s="49" t="s">
        <v>11</v>
      </c>
      <c r="G47" s="49" t="s">
        <v>11</v>
      </c>
      <c r="H47" s="85"/>
      <c r="I47" s="85"/>
      <c r="J47" s="84" t="s">
        <v>109</v>
      </c>
      <c r="K47" s="84" t="s">
        <v>109</v>
      </c>
      <c r="L47" s="84" t="s">
        <v>109</v>
      </c>
      <c r="M47" s="85"/>
      <c r="N47" s="49" t="s">
        <v>11</v>
      </c>
      <c r="O47" s="85"/>
      <c r="P47" s="84" t="s">
        <v>109</v>
      </c>
      <c r="Q47" s="49" t="s">
        <v>11</v>
      </c>
      <c r="U47" s="77"/>
    </row>
    <row r="48" spans="2:21">
      <c r="B48" s="83" t="s">
        <v>197</v>
      </c>
      <c r="C48" s="83" t="s">
        <v>198</v>
      </c>
      <c r="D48" s="83" t="s">
        <v>183</v>
      </c>
      <c r="E48" s="83" t="s">
        <v>158</v>
      </c>
      <c r="F48" s="49" t="s">
        <v>11</v>
      </c>
      <c r="G48" s="49" t="s">
        <v>11</v>
      </c>
      <c r="H48" s="85"/>
      <c r="I48" s="85"/>
      <c r="J48" s="84" t="s">
        <v>109</v>
      </c>
      <c r="K48" s="84" t="s">
        <v>109</v>
      </c>
      <c r="L48" s="84" t="s">
        <v>109</v>
      </c>
      <c r="M48" s="85"/>
      <c r="N48" s="49" t="s">
        <v>11</v>
      </c>
      <c r="O48" s="85"/>
      <c r="P48" s="84" t="s">
        <v>109</v>
      </c>
      <c r="Q48" s="49" t="s">
        <v>11</v>
      </c>
      <c r="U48" s="77"/>
    </row>
    <row r="49" spans="2:21" ht="7.5" customHeight="1">
      <c r="B49" s="89"/>
      <c r="C49" s="89"/>
      <c r="D49" s="89"/>
      <c r="E49" s="89"/>
      <c r="F49" s="89"/>
      <c r="G49" s="89"/>
      <c r="H49" s="85"/>
      <c r="I49" s="85"/>
      <c r="J49" s="89"/>
      <c r="K49" s="89"/>
      <c r="L49" s="89"/>
      <c r="M49" s="85"/>
      <c r="N49" s="89"/>
      <c r="O49" s="85"/>
      <c r="P49" s="89"/>
      <c r="Q49" s="89"/>
      <c r="U49" s="77"/>
    </row>
    <row r="50" spans="2:21">
      <c r="B50" s="88" t="s">
        <v>199</v>
      </c>
      <c r="C50" s="88" t="s">
        <v>200</v>
      </c>
      <c r="D50" s="88" t="s">
        <v>201</v>
      </c>
      <c r="E50" s="88" t="s">
        <v>158</v>
      </c>
      <c r="F50" s="84" t="s">
        <v>109</v>
      </c>
      <c r="G50" s="84" t="s">
        <v>109</v>
      </c>
      <c r="H50" s="90"/>
      <c r="I50" s="90"/>
      <c r="J50" s="84" t="s">
        <v>109</v>
      </c>
      <c r="K50" s="84" t="s">
        <v>109</v>
      </c>
      <c r="L50" s="84" t="s">
        <v>109</v>
      </c>
      <c r="M50" s="90"/>
      <c r="N50" s="49" t="s">
        <v>11</v>
      </c>
      <c r="O50" s="90"/>
      <c r="P50" s="84" t="s">
        <v>109</v>
      </c>
      <c r="Q50" s="49" t="s">
        <v>11</v>
      </c>
      <c r="U50" s="77"/>
    </row>
    <row r="51" spans="2:21">
      <c r="B51" s="1430" t="s">
        <v>202</v>
      </c>
      <c r="C51" s="1430" t="s">
        <v>203</v>
      </c>
      <c r="D51" s="1430" t="s">
        <v>201</v>
      </c>
      <c r="E51" s="83" t="s">
        <v>158</v>
      </c>
      <c r="F51" s="84" t="s">
        <v>109</v>
      </c>
      <c r="G51" s="84" t="s">
        <v>109</v>
      </c>
      <c r="H51" s="90"/>
      <c r="I51" s="90"/>
      <c r="J51" s="84" t="s">
        <v>109</v>
      </c>
      <c r="K51" s="84" t="s">
        <v>109</v>
      </c>
      <c r="L51" s="84" t="s">
        <v>109</v>
      </c>
      <c r="M51" s="90"/>
      <c r="N51" s="49" t="s">
        <v>11</v>
      </c>
      <c r="O51" s="90"/>
      <c r="P51" s="84" t="s">
        <v>109</v>
      </c>
      <c r="Q51" s="49" t="s">
        <v>11</v>
      </c>
      <c r="U51" s="77"/>
    </row>
    <row r="52" spans="2:21">
      <c r="B52" s="1429"/>
      <c r="C52" s="1429"/>
      <c r="D52" s="1429"/>
      <c r="E52" s="83" t="s">
        <v>159</v>
      </c>
      <c r="F52" s="84" t="s">
        <v>109</v>
      </c>
      <c r="G52" s="84" t="s">
        <v>109</v>
      </c>
      <c r="H52" s="90"/>
      <c r="I52" s="90"/>
      <c r="J52" s="84" t="s">
        <v>109</v>
      </c>
      <c r="K52" s="84" t="s">
        <v>109</v>
      </c>
      <c r="L52" s="84" t="s">
        <v>109</v>
      </c>
      <c r="M52" s="90"/>
      <c r="N52" s="49" t="s">
        <v>11</v>
      </c>
      <c r="O52" s="90"/>
      <c r="P52" s="84" t="s">
        <v>109</v>
      </c>
      <c r="Q52" s="49" t="s">
        <v>11</v>
      </c>
      <c r="U52" s="77"/>
    </row>
    <row r="53" spans="2:21">
      <c r="B53" s="1430" t="s">
        <v>204</v>
      </c>
      <c r="C53" s="1430" t="s">
        <v>205</v>
      </c>
      <c r="D53" s="1430" t="s">
        <v>201</v>
      </c>
      <c r="E53" s="83" t="s">
        <v>158</v>
      </c>
      <c r="F53" s="84" t="s">
        <v>109</v>
      </c>
      <c r="G53" s="84" t="s">
        <v>109</v>
      </c>
      <c r="H53" s="90"/>
      <c r="I53" s="90"/>
      <c r="J53" s="84" t="s">
        <v>109</v>
      </c>
      <c r="K53" s="84" t="s">
        <v>109</v>
      </c>
      <c r="L53" s="84" t="s">
        <v>109</v>
      </c>
      <c r="M53" s="90"/>
      <c r="N53" s="49" t="s">
        <v>11</v>
      </c>
      <c r="O53" s="90"/>
      <c r="P53" s="84" t="s">
        <v>109</v>
      </c>
      <c r="Q53" s="49" t="s">
        <v>11</v>
      </c>
      <c r="U53" s="77"/>
    </row>
    <row r="54" spans="2:21">
      <c r="B54" s="1429"/>
      <c r="C54" s="1429"/>
      <c r="D54" s="1429"/>
      <c r="E54" s="83" t="s">
        <v>159</v>
      </c>
      <c r="F54" s="84" t="s">
        <v>109</v>
      </c>
      <c r="G54" s="84" t="s">
        <v>109</v>
      </c>
      <c r="H54" s="90"/>
      <c r="I54" s="90"/>
      <c r="J54" s="84" t="s">
        <v>109</v>
      </c>
      <c r="K54" s="84" t="s">
        <v>109</v>
      </c>
      <c r="L54" s="84" t="s">
        <v>109</v>
      </c>
      <c r="M54" s="90"/>
      <c r="N54" s="49" t="s">
        <v>11</v>
      </c>
      <c r="O54" s="90"/>
      <c r="P54" s="84" t="s">
        <v>109</v>
      </c>
      <c r="Q54" s="49" t="s">
        <v>11</v>
      </c>
      <c r="U54" s="77"/>
    </row>
    <row r="55" spans="2:21">
      <c r="B55" s="1430" t="s">
        <v>206</v>
      </c>
      <c r="C55" s="1430" t="s">
        <v>207</v>
      </c>
      <c r="D55" s="1430" t="s">
        <v>201</v>
      </c>
      <c r="E55" s="83" t="s">
        <v>158</v>
      </c>
      <c r="F55" s="84" t="s">
        <v>109</v>
      </c>
      <c r="G55" s="84" t="s">
        <v>109</v>
      </c>
      <c r="H55" s="90"/>
      <c r="I55" s="90"/>
      <c r="J55" s="84" t="s">
        <v>109</v>
      </c>
      <c r="K55" s="84" t="s">
        <v>109</v>
      </c>
      <c r="L55" s="84" t="s">
        <v>109</v>
      </c>
      <c r="M55" s="90"/>
      <c r="N55" s="49" t="s">
        <v>11</v>
      </c>
      <c r="O55" s="90"/>
      <c r="P55" s="84" t="s">
        <v>109</v>
      </c>
      <c r="Q55" s="49" t="s">
        <v>11</v>
      </c>
      <c r="U55" s="77"/>
    </row>
    <row r="56" spans="2:21">
      <c r="B56" s="1429"/>
      <c r="C56" s="1429"/>
      <c r="D56" s="1429"/>
      <c r="E56" s="83" t="s">
        <v>159</v>
      </c>
      <c r="F56" s="84" t="s">
        <v>109</v>
      </c>
      <c r="G56" s="84" t="s">
        <v>109</v>
      </c>
      <c r="H56" s="90"/>
      <c r="I56" s="90"/>
      <c r="J56" s="84" t="s">
        <v>109</v>
      </c>
      <c r="K56" s="84" t="s">
        <v>109</v>
      </c>
      <c r="L56" s="84" t="s">
        <v>109</v>
      </c>
      <c r="M56" s="90"/>
      <c r="N56" s="49" t="s">
        <v>11</v>
      </c>
      <c r="O56" s="90"/>
      <c r="P56" s="84" t="s">
        <v>109</v>
      </c>
      <c r="Q56" s="49" t="s">
        <v>11</v>
      </c>
      <c r="U56" s="77"/>
    </row>
    <row r="57" spans="2:21">
      <c r="B57" s="1430" t="s">
        <v>208</v>
      </c>
      <c r="C57" s="1431" t="s">
        <v>209</v>
      </c>
      <c r="D57" s="1430" t="s">
        <v>201</v>
      </c>
      <c r="E57" s="83" t="s">
        <v>158</v>
      </c>
      <c r="F57" s="84" t="s">
        <v>109</v>
      </c>
      <c r="G57" s="84" t="s">
        <v>109</v>
      </c>
      <c r="H57" s="90"/>
      <c r="I57" s="90"/>
      <c r="J57" s="84" t="s">
        <v>109</v>
      </c>
      <c r="K57" s="84" t="s">
        <v>109</v>
      </c>
      <c r="L57" s="84" t="s">
        <v>109</v>
      </c>
      <c r="M57" s="90"/>
      <c r="N57" s="49" t="s">
        <v>11</v>
      </c>
      <c r="O57" s="90"/>
      <c r="P57" s="84" t="s">
        <v>109</v>
      </c>
      <c r="Q57" s="49" t="s">
        <v>11</v>
      </c>
      <c r="U57" s="77"/>
    </row>
    <row r="58" spans="2:21">
      <c r="B58" s="1429"/>
      <c r="C58" s="1429"/>
      <c r="D58" s="1429"/>
      <c r="E58" s="83" t="s">
        <v>159</v>
      </c>
      <c r="F58" s="84" t="s">
        <v>109</v>
      </c>
      <c r="G58" s="84" t="s">
        <v>109</v>
      </c>
      <c r="H58" s="90"/>
      <c r="I58" s="90"/>
      <c r="J58" s="84" t="s">
        <v>109</v>
      </c>
      <c r="K58" s="84" t="s">
        <v>109</v>
      </c>
      <c r="L58" s="84" t="s">
        <v>109</v>
      </c>
      <c r="M58" s="90"/>
      <c r="N58" s="49" t="s">
        <v>11</v>
      </c>
      <c r="O58" s="90"/>
      <c r="P58" s="84" t="s">
        <v>109</v>
      </c>
      <c r="Q58" s="49" t="s">
        <v>11</v>
      </c>
      <c r="U58" s="77"/>
    </row>
    <row r="59" spans="2:21">
      <c r="U59" s="77"/>
    </row>
    <row r="60" spans="2:21">
      <c r="U60" s="77"/>
    </row>
  </sheetData>
  <mergeCells count="62">
    <mergeCell ref="F5:G5"/>
    <mergeCell ref="J5:L5"/>
    <mergeCell ref="B7:B10"/>
    <mergeCell ref="C7:C8"/>
    <mergeCell ref="D7:D8"/>
    <mergeCell ref="C9:C10"/>
    <mergeCell ref="D9:D10"/>
    <mergeCell ref="B16:B19"/>
    <mergeCell ref="C16:C17"/>
    <mergeCell ref="D16:D17"/>
    <mergeCell ref="C18:C19"/>
    <mergeCell ref="D18:D19"/>
    <mergeCell ref="B12:B15"/>
    <mergeCell ref="C12:C13"/>
    <mergeCell ref="D12:D13"/>
    <mergeCell ref="C14:C15"/>
    <mergeCell ref="D14:D15"/>
    <mergeCell ref="B30:B31"/>
    <mergeCell ref="C30:C31"/>
    <mergeCell ref="D30:D31"/>
    <mergeCell ref="B20:B21"/>
    <mergeCell ref="C20:C21"/>
    <mergeCell ref="D20:D21"/>
    <mergeCell ref="B22:B25"/>
    <mergeCell ref="C22:C23"/>
    <mergeCell ref="D22:D23"/>
    <mergeCell ref="C24:C25"/>
    <mergeCell ref="D24:D25"/>
    <mergeCell ref="B26:B29"/>
    <mergeCell ref="C26:C27"/>
    <mergeCell ref="D26:D27"/>
    <mergeCell ref="C28:C29"/>
    <mergeCell ref="D28:D29"/>
    <mergeCell ref="B32:B33"/>
    <mergeCell ref="C32:C33"/>
    <mergeCell ref="D32:D33"/>
    <mergeCell ref="B35:B36"/>
    <mergeCell ref="C35:C36"/>
    <mergeCell ref="D35:D36"/>
    <mergeCell ref="B37:B38"/>
    <mergeCell ref="C37:C38"/>
    <mergeCell ref="D37:D38"/>
    <mergeCell ref="B39:B42"/>
    <mergeCell ref="C39:C40"/>
    <mergeCell ref="D39:D40"/>
    <mergeCell ref="C41:C42"/>
    <mergeCell ref="D41:D42"/>
    <mergeCell ref="B57:B58"/>
    <mergeCell ref="C57:C58"/>
    <mergeCell ref="D57:D58"/>
    <mergeCell ref="B53:B54"/>
    <mergeCell ref="C53:C54"/>
    <mergeCell ref="D53:D54"/>
    <mergeCell ref="B55:B56"/>
    <mergeCell ref="C55:C56"/>
    <mergeCell ref="D55:D56"/>
    <mergeCell ref="B43:B44"/>
    <mergeCell ref="C43:C44"/>
    <mergeCell ref="D43:D44"/>
    <mergeCell ref="B51:B52"/>
    <mergeCell ref="C51:C52"/>
    <mergeCell ref="D51:D52"/>
  </mergeCells>
  <pageMargins left="0.7" right="0.7" top="0.75" bottom="0.75" header="0.3" footer="0.3"/>
  <webPublishItems count="1">
    <webPublishItem id="21217" divId="TesterMatrix_21217" sourceType="range" sourceRef="B5:Q58" destinationFile="C:\Users\Angel\Documents\Visual Studio 2015\Projects\Amkor\Amkor\excel\TesterMatrix\TesterMatrixJ750.mht" title="TesterMatrixJ750" autoRepublish="1"/>
  </webPublishItem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2:AN66"/>
  <sheetViews>
    <sheetView tabSelected="1" topLeftCell="A21" zoomScale="60" zoomScaleNormal="60" workbookViewId="0">
      <selection activeCell="B7" sqref="B7:T61"/>
    </sheetView>
  </sheetViews>
  <sheetFormatPr defaultColWidth="9.140625" defaultRowHeight="12.75"/>
  <cols>
    <col min="1" max="1" width="4.140625" style="207" customWidth="1"/>
    <col min="2" max="2" width="17.42578125" style="207" customWidth="1"/>
    <col min="3" max="3" width="9.140625" style="207"/>
    <col min="4" max="4" width="12.140625" style="207" customWidth="1"/>
    <col min="5" max="5" width="20.42578125" style="207" customWidth="1"/>
    <col min="6" max="6" width="10.85546875" style="207" customWidth="1"/>
    <col min="7" max="11" width="9.140625" style="207"/>
    <col min="12" max="12" width="9.28515625" style="207" customWidth="1"/>
    <col min="13" max="18" width="9.140625" style="207"/>
    <col min="19" max="19" width="9.28515625" style="207" customWidth="1"/>
    <col min="20" max="20" width="25.85546875" style="207" customWidth="1"/>
    <col min="21" max="21" width="10.42578125" style="207" bestFit="1" customWidth="1"/>
    <col min="22" max="22" width="29.7109375" style="207" bestFit="1" customWidth="1"/>
    <col min="23" max="23" width="15" style="207" bestFit="1" customWidth="1"/>
    <col min="24" max="24" width="14.7109375" style="207" bestFit="1" customWidth="1"/>
    <col min="25" max="25" width="10.28515625" style="207" bestFit="1" customWidth="1"/>
    <col min="26" max="26" width="12.85546875" style="207" bestFit="1" customWidth="1"/>
    <col min="27" max="27" width="15.28515625" style="207" bestFit="1" customWidth="1"/>
    <col min="28" max="28" width="11.140625" style="207" bestFit="1" customWidth="1"/>
    <col min="29" max="29" width="17.140625" style="207" bestFit="1" customWidth="1"/>
    <col min="30" max="30" width="11" style="207" bestFit="1" customWidth="1"/>
    <col min="31" max="31" width="13.85546875" style="207" bestFit="1" customWidth="1"/>
    <col min="32" max="32" width="17.5703125" style="207" bestFit="1" customWidth="1"/>
    <col min="33" max="33" width="9.85546875" style="207" bestFit="1" customWidth="1"/>
    <col min="34" max="34" width="15.42578125" style="207" customWidth="1"/>
    <col min="35" max="35" width="12.42578125" style="207" customWidth="1"/>
    <col min="36" max="36" width="13.7109375" style="207" bestFit="1" customWidth="1"/>
    <col min="37" max="37" width="17.5703125" style="207" bestFit="1" customWidth="1"/>
    <col min="38" max="38" width="24.5703125" style="207" bestFit="1" customWidth="1"/>
    <col min="39" max="39" width="23.42578125" style="207" customWidth="1"/>
    <col min="40" max="40" width="34.28515625" style="207" customWidth="1"/>
    <col min="41" max="261" width="9.140625" style="207"/>
    <col min="262" max="262" width="5.28515625" style="207" customWidth="1"/>
    <col min="263" max="263" width="36.85546875" style="207" customWidth="1"/>
    <col min="264" max="264" width="9.85546875" style="207" customWidth="1"/>
    <col min="265" max="265" width="14.7109375" style="207" customWidth="1"/>
    <col min="266" max="266" width="10.42578125" style="207" customWidth="1"/>
    <col min="267" max="274" width="11.140625" style="207" customWidth="1"/>
    <col min="275" max="275" width="27" style="207" customWidth="1"/>
    <col min="276" max="276" width="14.140625" style="207" bestFit="1" customWidth="1"/>
    <col min="277" max="277" width="10.42578125" style="207" bestFit="1" customWidth="1"/>
    <col min="278" max="278" width="29.7109375" style="207" bestFit="1" customWidth="1"/>
    <col min="279" max="279" width="15" style="207" bestFit="1" customWidth="1"/>
    <col min="280" max="280" width="14.7109375" style="207" bestFit="1" customWidth="1"/>
    <col min="281" max="281" width="10.28515625" style="207" bestFit="1" customWidth="1"/>
    <col min="282" max="282" width="12.85546875" style="207" bestFit="1" customWidth="1"/>
    <col min="283" max="283" width="15.28515625" style="207" bestFit="1" customWidth="1"/>
    <col min="284" max="284" width="11.140625" style="207" bestFit="1" customWidth="1"/>
    <col min="285" max="285" width="17.140625" style="207" bestFit="1" customWidth="1"/>
    <col min="286" max="286" width="11" style="207" bestFit="1" customWidth="1"/>
    <col min="287" max="287" width="13.85546875" style="207" bestFit="1" customWidth="1"/>
    <col min="288" max="288" width="17.5703125" style="207" bestFit="1" customWidth="1"/>
    <col min="289" max="289" width="9.85546875" style="207" bestFit="1" customWidth="1"/>
    <col min="290" max="290" width="15.42578125" style="207" customWidth="1"/>
    <col min="291" max="291" width="12.42578125" style="207" customWidth="1"/>
    <col min="292" max="292" width="13.7109375" style="207" bestFit="1" customWidth="1"/>
    <col min="293" max="293" width="17.5703125" style="207" bestFit="1" customWidth="1"/>
    <col min="294" max="294" width="24.5703125" style="207" bestFit="1" customWidth="1"/>
    <col min="295" max="295" width="23.42578125" style="207" customWidth="1"/>
    <col min="296" max="296" width="34.28515625" style="207" customWidth="1"/>
    <col min="297" max="517" width="9.140625" style="207"/>
    <col min="518" max="518" width="5.28515625" style="207" customWidth="1"/>
    <col min="519" max="519" width="36.85546875" style="207" customWidth="1"/>
    <col min="520" max="520" width="9.85546875" style="207" customWidth="1"/>
    <col min="521" max="521" width="14.7109375" style="207" customWidth="1"/>
    <col min="522" max="522" width="10.42578125" style="207" customWidth="1"/>
    <col min="523" max="530" width="11.140625" style="207" customWidth="1"/>
    <col min="531" max="531" width="27" style="207" customWidth="1"/>
    <col min="532" max="532" width="14.140625" style="207" bestFit="1" customWidth="1"/>
    <col min="533" max="533" width="10.42578125" style="207" bestFit="1" customWidth="1"/>
    <col min="534" max="534" width="29.7109375" style="207" bestFit="1" customWidth="1"/>
    <col min="535" max="535" width="15" style="207" bestFit="1" customWidth="1"/>
    <col min="536" max="536" width="14.7109375" style="207" bestFit="1" customWidth="1"/>
    <col min="537" max="537" width="10.28515625" style="207" bestFit="1" customWidth="1"/>
    <col min="538" max="538" width="12.85546875" style="207" bestFit="1" customWidth="1"/>
    <col min="539" max="539" width="15.28515625" style="207" bestFit="1" customWidth="1"/>
    <col min="540" max="540" width="11.140625" style="207" bestFit="1" customWidth="1"/>
    <col min="541" max="541" width="17.140625" style="207" bestFit="1" customWidth="1"/>
    <col min="542" max="542" width="11" style="207" bestFit="1" customWidth="1"/>
    <col min="543" max="543" width="13.85546875" style="207" bestFit="1" customWidth="1"/>
    <col min="544" max="544" width="17.5703125" style="207" bestFit="1" customWidth="1"/>
    <col min="545" max="545" width="9.85546875" style="207" bestFit="1" customWidth="1"/>
    <col min="546" max="546" width="15.42578125" style="207" customWidth="1"/>
    <col min="547" max="547" width="12.42578125" style="207" customWidth="1"/>
    <col min="548" max="548" width="13.7109375" style="207" bestFit="1" customWidth="1"/>
    <col min="549" max="549" width="17.5703125" style="207" bestFit="1" customWidth="1"/>
    <col min="550" max="550" width="24.5703125" style="207" bestFit="1" customWidth="1"/>
    <col min="551" max="551" width="23.42578125" style="207" customWidth="1"/>
    <col min="552" max="552" width="34.28515625" style="207" customWidth="1"/>
    <col min="553" max="773" width="9.140625" style="207"/>
    <col min="774" max="774" width="5.28515625" style="207" customWidth="1"/>
    <col min="775" max="775" width="36.85546875" style="207" customWidth="1"/>
    <col min="776" max="776" width="9.85546875" style="207" customWidth="1"/>
    <col min="777" max="777" width="14.7109375" style="207" customWidth="1"/>
    <col min="778" max="778" width="10.42578125" style="207" customWidth="1"/>
    <col min="779" max="786" width="11.140625" style="207" customWidth="1"/>
    <col min="787" max="787" width="27" style="207" customWidth="1"/>
    <col min="788" max="788" width="14.140625" style="207" bestFit="1" customWidth="1"/>
    <col min="789" max="789" width="10.42578125" style="207" bestFit="1" customWidth="1"/>
    <col min="790" max="790" width="29.7109375" style="207" bestFit="1" customWidth="1"/>
    <col min="791" max="791" width="15" style="207" bestFit="1" customWidth="1"/>
    <col min="792" max="792" width="14.7109375" style="207" bestFit="1" customWidth="1"/>
    <col min="793" max="793" width="10.28515625" style="207" bestFit="1" customWidth="1"/>
    <col min="794" max="794" width="12.85546875" style="207" bestFit="1" customWidth="1"/>
    <col min="795" max="795" width="15.28515625" style="207" bestFit="1" customWidth="1"/>
    <col min="796" max="796" width="11.140625" style="207" bestFit="1" customWidth="1"/>
    <col min="797" max="797" width="17.140625" style="207" bestFit="1" customWidth="1"/>
    <col min="798" max="798" width="11" style="207" bestFit="1" customWidth="1"/>
    <col min="799" max="799" width="13.85546875" style="207" bestFit="1" customWidth="1"/>
    <col min="800" max="800" width="17.5703125" style="207" bestFit="1" customWidth="1"/>
    <col min="801" max="801" width="9.85546875" style="207" bestFit="1" customWidth="1"/>
    <col min="802" max="802" width="15.42578125" style="207" customWidth="1"/>
    <col min="803" max="803" width="12.42578125" style="207" customWidth="1"/>
    <col min="804" max="804" width="13.7109375" style="207" bestFit="1" customWidth="1"/>
    <col min="805" max="805" width="17.5703125" style="207" bestFit="1" customWidth="1"/>
    <col min="806" max="806" width="24.5703125" style="207" bestFit="1" customWidth="1"/>
    <col min="807" max="807" width="23.42578125" style="207" customWidth="1"/>
    <col min="808" max="808" width="34.28515625" style="207" customWidth="1"/>
    <col min="809" max="1029" width="9.140625" style="207"/>
    <col min="1030" max="1030" width="5.28515625" style="207" customWidth="1"/>
    <col min="1031" max="1031" width="36.85546875" style="207" customWidth="1"/>
    <col min="1032" max="1032" width="9.85546875" style="207" customWidth="1"/>
    <col min="1033" max="1033" width="14.7109375" style="207" customWidth="1"/>
    <col min="1034" max="1034" width="10.42578125" style="207" customWidth="1"/>
    <col min="1035" max="1042" width="11.140625" style="207" customWidth="1"/>
    <col min="1043" max="1043" width="27" style="207" customWidth="1"/>
    <col min="1044" max="1044" width="14.140625" style="207" bestFit="1" customWidth="1"/>
    <col min="1045" max="1045" width="10.42578125" style="207" bestFit="1" customWidth="1"/>
    <col min="1046" max="1046" width="29.7109375" style="207" bestFit="1" customWidth="1"/>
    <col min="1047" max="1047" width="15" style="207" bestFit="1" customWidth="1"/>
    <col min="1048" max="1048" width="14.7109375" style="207" bestFit="1" customWidth="1"/>
    <col min="1049" max="1049" width="10.28515625" style="207" bestFit="1" customWidth="1"/>
    <col min="1050" max="1050" width="12.85546875" style="207" bestFit="1" customWidth="1"/>
    <col min="1051" max="1051" width="15.28515625" style="207" bestFit="1" customWidth="1"/>
    <col min="1052" max="1052" width="11.140625" style="207" bestFit="1" customWidth="1"/>
    <col min="1053" max="1053" width="17.140625" style="207" bestFit="1" customWidth="1"/>
    <col min="1054" max="1054" width="11" style="207" bestFit="1" customWidth="1"/>
    <col min="1055" max="1055" width="13.85546875" style="207" bestFit="1" customWidth="1"/>
    <col min="1056" max="1056" width="17.5703125" style="207" bestFit="1" customWidth="1"/>
    <col min="1057" max="1057" width="9.85546875" style="207" bestFit="1" customWidth="1"/>
    <col min="1058" max="1058" width="15.42578125" style="207" customWidth="1"/>
    <col min="1059" max="1059" width="12.42578125" style="207" customWidth="1"/>
    <col min="1060" max="1060" width="13.7109375" style="207" bestFit="1" customWidth="1"/>
    <col min="1061" max="1061" width="17.5703125" style="207" bestFit="1" customWidth="1"/>
    <col min="1062" max="1062" width="24.5703125" style="207" bestFit="1" customWidth="1"/>
    <col min="1063" max="1063" width="23.42578125" style="207" customWidth="1"/>
    <col min="1064" max="1064" width="34.28515625" style="207" customWidth="1"/>
    <col min="1065" max="1285" width="9.140625" style="207"/>
    <col min="1286" max="1286" width="5.28515625" style="207" customWidth="1"/>
    <col min="1287" max="1287" width="36.85546875" style="207" customWidth="1"/>
    <col min="1288" max="1288" width="9.85546875" style="207" customWidth="1"/>
    <col min="1289" max="1289" width="14.7109375" style="207" customWidth="1"/>
    <col min="1290" max="1290" width="10.42578125" style="207" customWidth="1"/>
    <col min="1291" max="1298" width="11.140625" style="207" customWidth="1"/>
    <col min="1299" max="1299" width="27" style="207" customWidth="1"/>
    <col min="1300" max="1300" width="14.140625" style="207" bestFit="1" customWidth="1"/>
    <col min="1301" max="1301" width="10.42578125" style="207" bestFit="1" customWidth="1"/>
    <col min="1302" max="1302" width="29.7109375" style="207" bestFit="1" customWidth="1"/>
    <col min="1303" max="1303" width="15" style="207" bestFit="1" customWidth="1"/>
    <col min="1304" max="1304" width="14.7109375" style="207" bestFit="1" customWidth="1"/>
    <col min="1305" max="1305" width="10.28515625" style="207" bestFit="1" customWidth="1"/>
    <col min="1306" max="1306" width="12.85546875" style="207" bestFit="1" customWidth="1"/>
    <col min="1307" max="1307" width="15.28515625" style="207" bestFit="1" customWidth="1"/>
    <col min="1308" max="1308" width="11.140625" style="207" bestFit="1" customWidth="1"/>
    <col min="1309" max="1309" width="17.140625" style="207" bestFit="1" customWidth="1"/>
    <col min="1310" max="1310" width="11" style="207" bestFit="1" customWidth="1"/>
    <col min="1311" max="1311" width="13.85546875" style="207" bestFit="1" customWidth="1"/>
    <col min="1312" max="1312" width="17.5703125" style="207" bestFit="1" customWidth="1"/>
    <col min="1313" max="1313" width="9.85546875" style="207" bestFit="1" customWidth="1"/>
    <col min="1314" max="1314" width="15.42578125" style="207" customWidth="1"/>
    <col min="1315" max="1315" width="12.42578125" style="207" customWidth="1"/>
    <col min="1316" max="1316" width="13.7109375" style="207" bestFit="1" customWidth="1"/>
    <col min="1317" max="1317" width="17.5703125" style="207" bestFit="1" customWidth="1"/>
    <col min="1318" max="1318" width="24.5703125" style="207" bestFit="1" customWidth="1"/>
    <col min="1319" max="1319" width="23.42578125" style="207" customWidth="1"/>
    <col min="1320" max="1320" width="34.28515625" style="207" customWidth="1"/>
    <col min="1321" max="1541" width="9.140625" style="207"/>
    <col min="1542" max="1542" width="5.28515625" style="207" customWidth="1"/>
    <col min="1543" max="1543" width="36.85546875" style="207" customWidth="1"/>
    <col min="1544" max="1544" width="9.85546875" style="207" customWidth="1"/>
    <col min="1545" max="1545" width="14.7109375" style="207" customWidth="1"/>
    <col min="1546" max="1546" width="10.42578125" style="207" customWidth="1"/>
    <col min="1547" max="1554" width="11.140625" style="207" customWidth="1"/>
    <col min="1555" max="1555" width="27" style="207" customWidth="1"/>
    <col min="1556" max="1556" width="14.140625" style="207" bestFit="1" customWidth="1"/>
    <col min="1557" max="1557" width="10.42578125" style="207" bestFit="1" customWidth="1"/>
    <col min="1558" max="1558" width="29.7109375" style="207" bestFit="1" customWidth="1"/>
    <col min="1559" max="1559" width="15" style="207" bestFit="1" customWidth="1"/>
    <col min="1560" max="1560" width="14.7109375" style="207" bestFit="1" customWidth="1"/>
    <col min="1561" max="1561" width="10.28515625" style="207" bestFit="1" customWidth="1"/>
    <col min="1562" max="1562" width="12.85546875" style="207" bestFit="1" customWidth="1"/>
    <col min="1563" max="1563" width="15.28515625" style="207" bestFit="1" customWidth="1"/>
    <col min="1564" max="1564" width="11.140625" style="207" bestFit="1" customWidth="1"/>
    <col min="1565" max="1565" width="17.140625" style="207" bestFit="1" customWidth="1"/>
    <col min="1566" max="1566" width="11" style="207" bestFit="1" customWidth="1"/>
    <col min="1567" max="1567" width="13.85546875" style="207" bestFit="1" customWidth="1"/>
    <col min="1568" max="1568" width="17.5703125" style="207" bestFit="1" customWidth="1"/>
    <col min="1569" max="1569" width="9.85546875" style="207" bestFit="1" customWidth="1"/>
    <col min="1570" max="1570" width="15.42578125" style="207" customWidth="1"/>
    <col min="1571" max="1571" width="12.42578125" style="207" customWidth="1"/>
    <col min="1572" max="1572" width="13.7109375" style="207" bestFit="1" customWidth="1"/>
    <col min="1573" max="1573" width="17.5703125" style="207" bestFit="1" customWidth="1"/>
    <col min="1574" max="1574" width="24.5703125" style="207" bestFit="1" customWidth="1"/>
    <col min="1575" max="1575" width="23.42578125" style="207" customWidth="1"/>
    <col min="1576" max="1576" width="34.28515625" style="207" customWidth="1"/>
    <col min="1577" max="1797" width="9.140625" style="207"/>
    <col min="1798" max="1798" width="5.28515625" style="207" customWidth="1"/>
    <col min="1799" max="1799" width="36.85546875" style="207" customWidth="1"/>
    <col min="1800" max="1800" width="9.85546875" style="207" customWidth="1"/>
    <col min="1801" max="1801" width="14.7109375" style="207" customWidth="1"/>
    <col min="1802" max="1802" width="10.42578125" style="207" customWidth="1"/>
    <col min="1803" max="1810" width="11.140625" style="207" customWidth="1"/>
    <col min="1811" max="1811" width="27" style="207" customWidth="1"/>
    <col min="1812" max="1812" width="14.140625" style="207" bestFit="1" customWidth="1"/>
    <col min="1813" max="1813" width="10.42578125" style="207" bestFit="1" customWidth="1"/>
    <col min="1814" max="1814" width="29.7109375" style="207" bestFit="1" customWidth="1"/>
    <col min="1815" max="1815" width="15" style="207" bestFit="1" customWidth="1"/>
    <col min="1816" max="1816" width="14.7109375" style="207" bestFit="1" customWidth="1"/>
    <col min="1817" max="1817" width="10.28515625" style="207" bestFit="1" customWidth="1"/>
    <col min="1818" max="1818" width="12.85546875" style="207" bestFit="1" customWidth="1"/>
    <col min="1819" max="1819" width="15.28515625" style="207" bestFit="1" customWidth="1"/>
    <col min="1820" max="1820" width="11.140625" style="207" bestFit="1" customWidth="1"/>
    <col min="1821" max="1821" width="17.140625" style="207" bestFit="1" customWidth="1"/>
    <col min="1822" max="1822" width="11" style="207" bestFit="1" customWidth="1"/>
    <col min="1823" max="1823" width="13.85546875" style="207" bestFit="1" customWidth="1"/>
    <col min="1824" max="1824" width="17.5703125" style="207" bestFit="1" customWidth="1"/>
    <col min="1825" max="1825" width="9.85546875" style="207" bestFit="1" customWidth="1"/>
    <col min="1826" max="1826" width="15.42578125" style="207" customWidth="1"/>
    <col min="1827" max="1827" width="12.42578125" style="207" customWidth="1"/>
    <col min="1828" max="1828" width="13.7109375" style="207" bestFit="1" customWidth="1"/>
    <col min="1829" max="1829" width="17.5703125" style="207" bestFit="1" customWidth="1"/>
    <col min="1830" max="1830" width="24.5703125" style="207" bestFit="1" customWidth="1"/>
    <col min="1831" max="1831" width="23.42578125" style="207" customWidth="1"/>
    <col min="1832" max="1832" width="34.28515625" style="207" customWidth="1"/>
    <col min="1833" max="2053" width="9.140625" style="207"/>
    <col min="2054" max="2054" width="5.28515625" style="207" customWidth="1"/>
    <col min="2055" max="2055" width="36.85546875" style="207" customWidth="1"/>
    <col min="2056" max="2056" width="9.85546875" style="207" customWidth="1"/>
    <col min="2057" max="2057" width="14.7109375" style="207" customWidth="1"/>
    <col min="2058" max="2058" width="10.42578125" style="207" customWidth="1"/>
    <col min="2059" max="2066" width="11.140625" style="207" customWidth="1"/>
    <col min="2067" max="2067" width="27" style="207" customWidth="1"/>
    <col min="2068" max="2068" width="14.140625" style="207" bestFit="1" customWidth="1"/>
    <col min="2069" max="2069" width="10.42578125" style="207" bestFit="1" customWidth="1"/>
    <col min="2070" max="2070" width="29.7109375" style="207" bestFit="1" customWidth="1"/>
    <col min="2071" max="2071" width="15" style="207" bestFit="1" customWidth="1"/>
    <col min="2072" max="2072" width="14.7109375" style="207" bestFit="1" customWidth="1"/>
    <col min="2073" max="2073" width="10.28515625" style="207" bestFit="1" customWidth="1"/>
    <col min="2074" max="2074" width="12.85546875" style="207" bestFit="1" customWidth="1"/>
    <col min="2075" max="2075" width="15.28515625" style="207" bestFit="1" customWidth="1"/>
    <col min="2076" max="2076" width="11.140625" style="207" bestFit="1" customWidth="1"/>
    <col min="2077" max="2077" width="17.140625" style="207" bestFit="1" customWidth="1"/>
    <col min="2078" max="2078" width="11" style="207" bestFit="1" customWidth="1"/>
    <col min="2079" max="2079" width="13.85546875" style="207" bestFit="1" customWidth="1"/>
    <col min="2080" max="2080" width="17.5703125" style="207" bestFit="1" customWidth="1"/>
    <col min="2081" max="2081" width="9.85546875" style="207" bestFit="1" customWidth="1"/>
    <col min="2082" max="2082" width="15.42578125" style="207" customWidth="1"/>
    <col min="2083" max="2083" width="12.42578125" style="207" customWidth="1"/>
    <col min="2084" max="2084" width="13.7109375" style="207" bestFit="1" customWidth="1"/>
    <col min="2085" max="2085" width="17.5703125" style="207" bestFit="1" customWidth="1"/>
    <col min="2086" max="2086" width="24.5703125" style="207" bestFit="1" customWidth="1"/>
    <col min="2087" max="2087" width="23.42578125" style="207" customWidth="1"/>
    <col min="2088" max="2088" width="34.28515625" style="207" customWidth="1"/>
    <col min="2089" max="2309" width="9.140625" style="207"/>
    <col min="2310" max="2310" width="5.28515625" style="207" customWidth="1"/>
    <col min="2311" max="2311" width="36.85546875" style="207" customWidth="1"/>
    <col min="2312" max="2312" width="9.85546875" style="207" customWidth="1"/>
    <col min="2313" max="2313" width="14.7109375" style="207" customWidth="1"/>
    <col min="2314" max="2314" width="10.42578125" style="207" customWidth="1"/>
    <col min="2315" max="2322" width="11.140625" style="207" customWidth="1"/>
    <col min="2323" max="2323" width="27" style="207" customWidth="1"/>
    <col min="2324" max="2324" width="14.140625" style="207" bestFit="1" customWidth="1"/>
    <col min="2325" max="2325" width="10.42578125" style="207" bestFit="1" customWidth="1"/>
    <col min="2326" max="2326" width="29.7109375" style="207" bestFit="1" customWidth="1"/>
    <col min="2327" max="2327" width="15" style="207" bestFit="1" customWidth="1"/>
    <col min="2328" max="2328" width="14.7109375" style="207" bestFit="1" customWidth="1"/>
    <col min="2329" max="2329" width="10.28515625" style="207" bestFit="1" customWidth="1"/>
    <col min="2330" max="2330" width="12.85546875" style="207" bestFit="1" customWidth="1"/>
    <col min="2331" max="2331" width="15.28515625" style="207" bestFit="1" customWidth="1"/>
    <col min="2332" max="2332" width="11.140625" style="207" bestFit="1" customWidth="1"/>
    <col min="2333" max="2333" width="17.140625" style="207" bestFit="1" customWidth="1"/>
    <col min="2334" max="2334" width="11" style="207" bestFit="1" customWidth="1"/>
    <col min="2335" max="2335" width="13.85546875" style="207" bestFit="1" customWidth="1"/>
    <col min="2336" max="2336" width="17.5703125" style="207" bestFit="1" customWidth="1"/>
    <col min="2337" max="2337" width="9.85546875" style="207" bestFit="1" customWidth="1"/>
    <col min="2338" max="2338" width="15.42578125" style="207" customWidth="1"/>
    <col min="2339" max="2339" width="12.42578125" style="207" customWidth="1"/>
    <col min="2340" max="2340" width="13.7109375" style="207" bestFit="1" customWidth="1"/>
    <col min="2341" max="2341" width="17.5703125" style="207" bestFit="1" customWidth="1"/>
    <col min="2342" max="2342" width="24.5703125" style="207" bestFit="1" customWidth="1"/>
    <col min="2343" max="2343" width="23.42578125" style="207" customWidth="1"/>
    <col min="2344" max="2344" width="34.28515625" style="207" customWidth="1"/>
    <col min="2345" max="2565" width="9.140625" style="207"/>
    <col min="2566" max="2566" width="5.28515625" style="207" customWidth="1"/>
    <col min="2567" max="2567" width="36.85546875" style="207" customWidth="1"/>
    <col min="2568" max="2568" width="9.85546875" style="207" customWidth="1"/>
    <col min="2569" max="2569" width="14.7109375" style="207" customWidth="1"/>
    <col min="2570" max="2570" width="10.42578125" style="207" customWidth="1"/>
    <col min="2571" max="2578" width="11.140625" style="207" customWidth="1"/>
    <col min="2579" max="2579" width="27" style="207" customWidth="1"/>
    <col min="2580" max="2580" width="14.140625" style="207" bestFit="1" customWidth="1"/>
    <col min="2581" max="2581" width="10.42578125" style="207" bestFit="1" customWidth="1"/>
    <col min="2582" max="2582" width="29.7109375" style="207" bestFit="1" customWidth="1"/>
    <col min="2583" max="2583" width="15" style="207" bestFit="1" customWidth="1"/>
    <col min="2584" max="2584" width="14.7109375" style="207" bestFit="1" customWidth="1"/>
    <col min="2585" max="2585" width="10.28515625" style="207" bestFit="1" customWidth="1"/>
    <col min="2586" max="2586" width="12.85546875" style="207" bestFit="1" customWidth="1"/>
    <col min="2587" max="2587" width="15.28515625" style="207" bestFit="1" customWidth="1"/>
    <col min="2588" max="2588" width="11.140625" style="207" bestFit="1" customWidth="1"/>
    <col min="2589" max="2589" width="17.140625" style="207" bestFit="1" customWidth="1"/>
    <col min="2590" max="2590" width="11" style="207" bestFit="1" customWidth="1"/>
    <col min="2591" max="2591" width="13.85546875" style="207" bestFit="1" customWidth="1"/>
    <col min="2592" max="2592" width="17.5703125" style="207" bestFit="1" customWidth="1"/>
    <col min="2593" max="2593" width="9.85546875" style="207" bestFit="1" customWidth="1"/>
    <col min="2594" max="2594" width="15.42578125" style="207" customWidth="1"/>
    <col min="2595" max="2595" width="12.42578125" style="207" customWidth="1"/>
    <col min="2596" max="2596" width="13.7109375" style="207" bestFit="1" customWidth="1"/>
    <col min="2597" max="2597" width="17.5703125" style="207" bestFit="1" customWidth="1"/>
    <col min="2598" max="2598" width="24.5703125" style="207" bestFit="1" customWidth="1"/>
    <col min="2599" max="2599" width="23.42578125" style="207" customWidth="1"/>
    <col min="2600" max="2600" width="34.28515625" style="207" customWidth="1"/>
    <col min="2601" max="2821" width="9.140625" style="207"/>
    <col min="2822" max="2822" width="5.28515625" style="207" customWidth="1"/>
    <col min="2823" max="2823" width="36.85546875" style="207" customWidth="1"/>
    <col min="2824" max="2824" width="9.85546875" style="207" customWidth="1"/>
    <col min="2825" max="2825" width="14.7109375" style="207" customWidth="1"/>
    <col min="2826" max="2826" width="10.42578125" style="207" customWidth="1"/>
    <col min="2827" max="2834" width="11.140625" style="207" customWidth="1"/>
    <col min="2835" max="2835" width="27" style="207" customWidth="1"/>
    <col min="2836" max="2836" width="14.140625" style="207" bestFit="1" customWidth="1"/>
    <col min="2837" max="2837" width="10.42578125" style="207" bestFit="1" customWidth="1"/>
    <col min="2838" max="2838" width="29.7109375" style="207" bestFit="1" customWidth="1"/>
    <col min="2839" max="2839" width="15" style="207" bestFit="1" customWidth="1"/>
    <col min="2840" max="2840" width="14.7109375" style="207" bestFit="1" customWidth="1"/>
    <col min="2841" max="2841" width="10.28515625" style="207" bestFit="1" customWidth="1"/>
    <col min="2842" max="2842" width="12.85546875" style="207" bestFit="1" customWidth="1"/>
    <col min="2843" max="2843" width="15.28515625" style="207" bestFit="1" customWidth="1"/>
    <col min="2844" max="2844" width="11.140625" style="207" bestFit="1" customWidth="1"/>
    <col min="2845" max="2845" width="17.140625" style="207" bestFit="1" customWidth="1"/>
    <col min="2846" max="2846" width="11" style="207" bestFit="1" customWidth="1"/>
    <col min="2847" max="2847" width="13.85546875" style="207" bestFit="1" customWidth="1"/>
    <col min="2848" max="2848" width="17.5703125" style="207" bestFit="1" customWidth="1"/>
    <col min="2849" max="2849" width="9.85546875" style="207" bestFit="1" customWidth="1"/>
    <col min="2850" max="2850" width="15.42578125" style="207" customWidth="1"/>
    <col min="2851" max="2851" width="12.42578125" style="207" customWidth="1"/>
    <col min="2852" max="2852" width="13.7109375" style="207" bestFit="1" customWidth="1"/>
    <col min="2853" max="2853" width="17.5703125" style="207" bestFit="1" customWidth="1"/>
    <col min="2854" max="2854" width="24.5703125" style="207" bestFit="1" customWidth="1"/>
    <col min="2855" max="2855" width="23.42578125" style="207" customWidth="1"/>
    <col min="2856" max="2856" width="34.28515625" style="207" customWidth="1"/>
    <col min="2857" max="3077" width="9.140625" style="207"/>
    <col min="3078" max="3078" width="5.28515625" style="207" customWidth="1"/>
    <col min="3079" max="3079" width="36.85546875" style="207" customWidth="1"/>
    <col min="3080" max="3080" width="9.85546875" style="207" customWidth="1"/>
    <col min="3081" max="3081" width="14.7109375" style="207" customWidth="1"/>
    <col min="3082" max="3082" width="10.42578125" style="207" customWidth="1"/>
    <col min="3083" max="3090" width="11.140625" style="207" customWidth="1"/>
    <col min="3091" max="3091" width="27" style="207" customWidth="1"/>
    <col min="3092" max="3092" width="14.140625" style="207" bestFit="1" customWidth="1"/>
    <col min="3093" max="3093" width="10.42578125" style="207" bestFit="1" customWidth="1"/>
    <col min="3094" max="3094" width="29.7109375" style="207" bestFit="1" customWidth="1"/>
    <col min="3095" max="3095" width="15" style="207" bestFit="1" customWidth="1"/>
    <col min="3096" max="3096" width="14.7109375" style="207" bestFit="1" customWidth="1"/>
    <col min="3097" max="3097" width="10.28515625" style="207" bestFit="1" customWidth="1"/>
    <col min="3098" max="3098" width="12.85546875" style="207" bestFit="1" customWidth="1"/>
    <col min="3099" max="3099" width="15.28515625" style="207" bestFit="1" customWidth="1"/>
    <col min="3100" max="3100" width="11.140625" style="207" bestFit="1" customWidth="1"/>
    <col min="3101" max="3101" width="17.140625" style="207" bestFit="1" customWidth="1"/>
    <col min="3102" max="3102" width="11" style="207" bestFit="1" customWidth="1"/>
    <col min="3103" max="3103" width="13.85546875" style="207" bestFit="1" customWidth="1"/>
    <col min="3104" max="3104" width="17.5703125" style="207" bestFit="1" customWidth="1"/>
    <col min="3105" max="3105" width="9.85546875" style="207" bestFit="1" customWidth="1"/>
    <col min="3106" max="3106" width="15.42578125" style="207" customWidth="1"/>
    <col min="3107" max="3107" width="12.42578125" style="207" customWidth="1"/>
    <col min="3108" max="3108" width="13.7109375" style="207" bestFit="1" customWidth="1"/>
    <col min="3109" max="3109" width="17.5703125" style="207" bestFit="1" customWidth="1"/>
    <col min="3110" max="3110" width="24.5703125" style="207" bestFit="1" customWidth="1"/>
    <col min="3111" max="3111" width="23.42578125" style="207" customWidth="1"/>
    <col min="3112" max="3112" width="34.28515625" style="207" customWidth="1"/>
    <col min="3113" max="3333" width="9.140625" style="207"/>
    <col min="3334" max="3334" width="5.28515625" style="207" customWidth="1"/>
    <col min="3335" max="3335" width="36.85546875" style="207" customWidth="1"/>
    <col min="3336" max="3336" width="9.85546875" style="207" customWidth="1"/>
    <col min="3337" max="3337" width="14.7109375" style="207" customWidth="1"/>
    <col min="3338" max="3338" width="10.42578125" style="207" customWidth="1"/>
    <col min="3339" max="3346" width="11.140625" style="207" customWidth="1"/>
    <col min="3347" max="3347" width="27" style="207" customWidth="1"/>
    <col min="3348" max="3348" width="14.140625" style="207" bestFit="1" customWidth="1"/>
    <col min="3349" max="3349" width="10.42578125" style="207" bestFit="1" customWidth="1"/>
    <col min="3350" max="3350" width="29.7109375" style="207" bestFit="1" customWidth="1"/>
    <col min="3351" max="3351" width="15" style="207" bestFit="1" customWidth="1"/>
    <col min="3352" max="3352" width="14.7109375" style="207" bestFit="1" customWidth="1"/>
    <col min="3353" max="3353" width="10.28515625" style="207" bestFit="1" customWidth="1"/>
    <col min="3354" max="3354" width="12.85546875" style="207" bestFit="1" customWidth="1"/>
    <col min="3355" max="3355" width="15.28515625" style="207" bestFit="1" customWidth="1"/>
    <col min="3356" max="3356" width="11.140625" style="207" bestFit="1" customWidth="1"/>
    <col min="3357" max="3357" width="17.140625" style="207" bestFit="1" customWidth="1"/>
    <col min="3358" max="3358" width="11" style="207" bestFit="1" customWidth="1"/>
    <col min="3359" max="3359" width="13.85546875" style="207" bestFit="1" customWidth="1"/>
    <col min="3360" max="3360" width="17.5703125" style="207" bestFit="1" customWidth="1"/>
    <col min="3361" max="3361" width="9.85546875" style="207" bestFit="1" customWidth="1"/>
    <col min="3362" max="3362" width="15.42578125" style="207" customWidth="1"/>
    <col min="3363" max="3363" width="12.42578125" style="207" customWidth="1"/>
    <col min="3364" max="3364" width="13.7109375" style="207" bestFit="1" customWidth="1"/>
    <col min="3365" max="3365" width="17.5703125" style="207" bestFit="1" customWidth="1"/>
    <col min="3366" max="3366" width="24.5703125" style="207" bestFit="1" customWidth="1"/>
    <col min="3367" max="3367" width="23.42578125" style="207" customWidth="1"/>
    <col min="3368" max="3368" width="34.28515625" style="207" customWidth="1"/>
    <col min="3369" max="3589" width="9.140625" style="207"/>
    <col min="3590" max="3590" width="5.28515625" style="207" customWidth="1"/>
    <col min="3591" max="3591" width="36.85546875" style="207" customWidth="1"/>
    <col min="3592" max="3592" width="9.85546875" style="207" customWidth="1"/>
    <col min="3593" max="3593" width="14.7109375" style="207" customWidth="1"/>
    <col min="3594" max="3594" width="10.42578125" style="207" customWidth="1"/>
    <col min="3595" max="3602" width="11.140625" style="207" customWidth="1"/>
    <col min="3603" max="3603" width="27" style="207" customWidth="1"/>
    <col min="3604" max="3604" width="14.140625" style="207" bestFit="1" customWidth="1"/>
    <col min="3605" max="3605" width="10.42578125" style="207" bestFit="1" customWidth="1"/>
    <col min="3606" max="3606" width="29.7109375" style="207" bestFit="1" customWidth="1"/>
    <col min="3607" max="3607" width="15" style="207" bestFit="1" customWidth="1"/>
    <col min="3608" max="3608" width="14.7109375" style="207" bestFit="1" customWidth="1"/>
    <col min="3609" max="3609" width="10.28515625" style="207" bestFit="1" customWidth="1"/>
    <col min="3610" max="3610" width="12.85546875" style="207" bestFit="1" customWidth="1"/>
    <col min="3611" max="3611" width="15.28515625" style="207" bestFit="1" customWidth="1"/>
    <col min="3612" max="3612" width="11.140625" style="207" bestFit="1" customWidth="1"/>
    <col min="3613" max="3613" width="17.140625" style="207" bestFit="1" customWidth="1"/>
    <col min="3614" max="3614" width="11" style="207" bestFit="1" customWidth="1"/>
    <col min="3615" max="3615" width="13.85546875" style="207" bestFit="1" customWidth="1"/>
    <col min="3616" max="3616" width="17.5703125" style="207" bestFit="1" customWidth="1"/>
    <col min="3617" max="3617" width="9.85546875" style="207" bestFit="1" customWidth="1"/>
    <col min="3618" max="3618" width="15.42578125" style="207" customWidth="1"/>
    <col min="3619" max="3619" width="12.42578125" style="207" customWidth="1"/>
    <col min="3620" max="3620" width="13.7109375" style="207" bestFit="1" customWidth="1"/>
    <col min="3621" max="3621" width="17.5703125" style="207" bestFit="1" customWidth="1"/>
    <col min="3622" max="3622" width="24.5703125" style="207" bestFit="1" customWidth="1"/>
    <col min="3623" max="3623" width="23.42578125" style="207" customWidth="1"/>
    <col min="3624" max="3624" width="34.28515625" style="207" customWidth="1"/>
    <col min="3625" max="3845" width="9.140625" style="207"/>
    <col min="3846" max="3846" width="5.28515625" style="207" customWidth="1"/>
    <col min="3847" max="3847" width="36.85546875" style="207" customWidth="1"/>
    <col min="3848" max="3848" width="9.85546875" style="207" customWidth="1"/>
    <col min="3849" max="3849" width="14.7109375" style="207" customWidth="1"/>
    <col min="3850" max="3850" width="10.42578125" style="207" customWidth="1"/>
    <col min="3851" max="3858" width="11.140625" style="207" customWidth="1"/>
    <col min="3859" max="3859" width="27" style="207" customWidth="1"/>
    <col min="3860" max="3860" width="14.140625" style="207" bestFit="1" customWidth="1"/>
    <col min="3861" max="3861" width="10.42578125" style="207" bestFit="1" customWidth="1"/>
    <col min="3862" max="3862" width="29.7109375" style="207" bestFit="1" customWidth="1"/>
    <col min="3863" max="3863" width="15" style="207" bestFit="1" customWidth="1"/>
    <col min="3864" max="3864" width="14.7109375" style="207" bestFit="1" customWidth="1"/>
    <col min="3865" max="3865" width="10.28515625" style="207" bestFit="1" customWidth="1"/>
    <col min="3866" max="3866" width="12.85546875" style="207" bestFit="1" customWidth="1"/>
    <col min="3867" max="3867" width="15.28515625" style="207" bestFit="1" customWidth="1"/>
    <col min="3868" max="3868" width="11.140625" style="207" bestFit="1" customWidth="1"/>
    <col min="3869" max="3869" width="17.140625" style="207" bestFit="1" customWidth="1"/>
    <col min="3870" max="3870" width="11" style="207" bestFit="1" customWidth="1"/>
    <col min="3871" max="3871" width="13.85546875" style="207" bestFit="1" customWidth="1"/>
    <col min="3872" max="3872" width="17.5703125" style="207" bestFit="1" customWidth="1"/>
    <col min="3873" max="3873" width="9.85546875" style="207" bestFit="1" customWidth="1"/>
    <col min="3874" max="3874" width="15.42578125" style="207" customWidth="1"/>
    <col min="3875" max="3875" width="12.42578125" style="207" customWidth="1"/>
    <col min="3876" max="3876" width="13.7109375" style="207" bestFit="1" customWidth="1"/>
    <col min="3877" max="3877" width="17.5703125" style="207" bestFit="1" customWidth="1"/>
    <col min="3878" max="3878" width="24.5703125" style="207" bestFit="1" customWidth="1"/>
    <col min="3879" max="3879" width="23.42578125" style="207" customWidth="1"/>
    <col min="3880" max="3880" width="34.28515625" style="207" customWidth="1"/>
    <col min="3881" max="4101" width="9.140625" style="207"/>
    <col min="4102" max="4102" width="5.28515625" style="207" customWidth="1"/>
    <col min="4103" max="4103" width="36.85546875" style="207" customWidth="1"/>
    <col min="4104" max="4104" width="9.85546875" style="207" customWidth="1"/>
    <col min="4105" max="4105" width="14.7109375" style="207" customWidth="1"/>
    <col min="4106" max="4106" width="10.42578125" style="207" customWidth="1"/>
    <col min="4107" max="4114" width="11.140625" style="207" customWidth="1"/>
    <col min="4115" max="4115" width="27" style="207" customWidth="1"/>
    <col min="4116" max="4116" width="14.140625" style="207" bestFit="1" customWidth="1"/>
    <col min="4117" max="4117" width="10.42578125" style="207" bestFit="1" customWidth="1"/>
    <col min="4118" max="4118" width="29.7109375" style="207" bestFit="1" customWidth="1"/>
    <col min="4119" max="4119" width="15" style="207" bestFit="1" customWidth="1"/>
    <col min="4120" max="4120" width="14.7109375" style="207" bestFit="1" customWidth="1"/>
    <col min="4121" max="4121" width="10.28515625" style="207" bestFit="1" customWidth="1"/>
    <col min="4122" max="4122" width="12.85546875" style="207" bestFit="1" customWidth="1"/>
    <col min="4123" max="4123" width="15.28515625" style="207" bestFit="1" customWidth="1"/>
    <col min="4124" max="4124" width="11.140625" style="207" bestFit="1" customWidth="1"/>
    <col min="4125" max="4125" width="17.140625" style="207" bestFit="1" customWidth="1"/>
    <col min="4126" max="4126" width="11" style="207" bestFit="1" customWidth="1"/>
    <col min="4127" max="4127" width="13.85546875" style="207" bestFit="1" customWidth="1"/>
    <col min="4128" max="4128" width="17.5703125" style="207" bestFit="1" customWidth="1"/>
    <col min="4129" max="4129" width="9.85546875" style="207" bestFit="1" customWidth="1"/>
    <col min="4130" max="4130" width="15.42578125" style="207" customWidth="1"/>
    <col min="4131" max="4131" width="12.42578125" style="207" customWidth="1"/>
    <col min="4132" max="4132" width="13.7109375" style="207" bestFit="1" customWidth="1"/>
    <col min="4133" max="4133" width="17.5703125" style="207" bestFit="1" customWidth="1"/>
    <col min="4134" max="4134" width="24.5703125" style="207" bestFit="1" customWidth="1"/>
    <col min="4135" max="4135" width="23.42578125" style="207" customWidth="1"/>
    <col min="4136" max="4136" width="34.28515625" style="207" customWidth="1"/>
    <col min="4137" max="4357" width="9.140625" style="207"/>
    <col min="4358" max="4358" width="5.28515625" style="207" customWidth="1"/>
    <col min="4359" max="4359" width="36.85546875" style="207" customWidth="1"/>
    <col min="4360" max="4360" width="9.85546875" style="207" customWidth="1"/>
    <col min="4361" max="4361" width="14.7109375" style="207" customWidth="1"/>
    <col min="4362" max="4362" width="10.42578125" style="207" customWidth="1"/>
    <col min="4363" max="4370" width="11.140625" style="207" customWidth="1"/>
    <col min="4371" max="4371" width="27" style="207" customWidth="1"/>
    <col min="4372" max="4372" width="14.140625" style="207" bestFit="1" customWidth="1"/>
    <col min="4373" max="4373" width="10.42578125" style="207" bestFit="1" customWidth="1"/>
    <col min="4374" max="4374" width="29.7109375" style="207" bestFit="1" customWidth="1"/>
    <col min="4375" max="4375" width="15" style="207" bestFit="1" customWidth="1"/>
    <col min="4376" max="4376" width="14.7109375" style="207" bestFit="1" customWidth="1"/>
    <col min="4377" max="4377" width="10.28515625" style="207" bestFit="1" customWidth="1"/>
    <col min="4378" max="4378" width="12.85546875" style="207" bestFit="1" customWidth="1"/>
    <col min="4379" max="4379" width="15.28515625" style="207" bestFit="1" customWidth="1"/>
    <col min="4380" max="4380" width="11.140625" style="207" bestFit="1" customWidth="1"/>
    <col min="4381" max="4381" width="17.140625" style="207" bestFit="1" customWidth="1"/>
    <col min="4382" max="4382" width="11" style="207" bestFit="1" customWidth="1"/>
    <col min="4383" max="4383" width="13.85546875" style="207" bestFit="1" customWidth="1"/>
    <col min="4384" max="4384" width="17.5703125" style="207" bestFit="1" customWidth="1"/>
    <col min="4385" max="4385" width="9.85546875" style="207" bestFit="1" customWidth="1"/>
    <col min="4386" max="4386" width="15.42578125" style="207" customWidth="1"/>
    <col min="4387" max="4387" width="12.42578125" style="207" customWidth="1"/>
    <col min="4388" max="4388" width="13.7109375" style="207" bestFit="1" customWidth="1"/>
    <col min="4389" max="4389" width="17.5703125" style="207" bestFit="1" customWidth="1"/>
    <col min="4390" max="4390" width="24.5703125" style="207" bestFit="1" customWidth="1"/>
    <col min="4391" max="4391" width="23.42578125" style="207" customWidth="1"/>
    <col min="4392" max="4392" width="34.28515625" style="207" customWidth="1"/>
    <col min="4393" max="4613" width="9.140625" style="207"/>
    <col min="4614" max="4614" width="5.28515625" style="207" customWidth="1"/>
    <col min="4615" max="4615" width="36.85546875" style="207" customWidth="1"/>
    <col min="4616" max="4616" width="9.85546875" style="207" customWidth="1"/>
    <col min="4617" max="4617" width="14.7109375" style="207" customWidth="1"/>
    <col min="4618" max="4618" width="10.42578125" style="207" customWidth="1"/>
    <col min="4619" max="4626" width="11.140625" style="207" customWidth="1"/>
    <col min="4627" max="4627" width="27" style="207" customWidth="1"/>
    <col min="4628" max="4628" width="14.140625" style="207" bestFit="1" customWidth="1"/>
    <col min="4629" max="4629" width="10.42578125" style="207" bestFit="1" customWidth="1"/>
    <col min="4630" max="4630" width="29.7109375" style="207" bestFit="1" customWidth="1"/>
    <col min="4631" max="4631" width="15" style="207" bestFit="1" customWidth="1"/>
    <col min="4632" max="4632" width="14.7109375" style="207" bestFit="1" customWidth="1"/>
    <col min="4633" max="4633" width="10.28515625" style="207" bestFit="1" customWidth="1"/>
    <col min="4634" max="4634" width="12.85546875" style="207" bestFit="1" customWidth="1"/>
    <col min="4635" max="4635" width="15.28515625" style="207" bestFit="1" customWidth="1"/>
    <col min="4636" max="4636" width="11.140625" style="207" bestFit="1" customWidth="1"/>
    <col min="4637" max="4637" width="17.140625" style="207" bestFit="1" customWidth="1"/>
    <col min="4638" max="4638" width="11" style="207" bestFit="1" customWidth="1"/>
    <col min="4639" max="4639" width="13.85546875" style="207" bestFit="1" customWidth="1"/>
    <col min="4640" max="4640" width="17.5703125" style="207" bestFit="1" customWidth="1"/>
    <col min="4641" max="4641" width="9.85546875" style="207" bestFit="1" customWidth="1"/>
    <col min="4642" max="4642" width="15.42578125" style="207" customWidth="1"/>
    <col min="4643" max="4643" width="12.42578125" style="207" customWidth="1"/>
    <col min="4644" max="4644" width="13.7109375" style="207" bestFit="1" customWidth="1"/>
    <col min="4645" max="4645" width="17.5703125" style="207" bestFit="1" customWidth="1"/>
    <col min="4646" max="4646" width="24.5703125" style="207" bestFit="1" customWidth="1"/>
    <col min="4647" max="4647" width="23.42578125" style="207" customWidth="1"/>
    <col min="4648" max="4648" width="34.28515625" style="207" customWidth="1"/>
    <col min="4649" max="4869" width="9.140625" style="207"/>
    <col min="4870" max="4870" width="5.28515625" style="207" customWidth="1"/>
    <col min="4871" max="4871" width="36.85546875" style="207" customWidth="1"/>
    <col min="4872" max="4872" width="9.85546875" style="207" customWidth="1"/>
    <col min="4873" max="4873" width="14.7109375" style="207" customWidth="1"/>
    <col min="4874" max="4874" width="10.42578125" style="207" customWidth="1"/>
    <col min="4875" max="4882" width="11.140625" style="207" customWidth="1"/>
    <col min="4883" max="4883" width="27" style="207" customWidth="1"/>
    <col min="4884" max="4884" width="14.140625" style="207" bestFit="1" customWidth="1"/>
    <col min="4885" max="4885" width="10.42578125" style="207" bestFit="1" customWidth="1"/>
    <col min="4886" max="4886" width="29.7109375" style="207" bestFit="1" customWidth="1"/>
    <col min="4887" max="4887" width="15" style="207" bestFit="1" customWidth="1"/>
    <col min="4888" max="4888" width="14.7109375" style="207" bestFit="1" customWidth="1"/>
    <col min="4889" max="4889" width="10.28515625" style="207" bestFit="1" customWidth="1"/>
    <col min="4890" max="4890" width="12.85546875" style="207" bestFit="1" customWidth="1"/>
    <col min="4891" max="4891" width="15.28515625" style="207" bestFit="1" customWidth="1"/>
    <col min="4892" max="4892" width="11.140625" style="207" bestFit="1" customWidth="1"/>
    <col min="4893" max="4893" width="17.140625" style="207" bestFit="1" customWidth="1"/>
    <col min="4894" max="4894" width="11" style="207" bestFit="1" customWidth="1"/>
    <col min="4895" max="4895" width="13.85546875" style="207" bestFit="1" customWidth="1"/>
    <col min="4896" max="4896" width="17.5703125" style="207" bestFit="1" customWidth="1"/>
    <col min="4897" max="4897" width="9.85546875" style="207" bestFit="1" customWidth="1"/>
    <col min="4898" max="4898" width="15.42578125" style="207" customWidth="1"/>
    <col min="4899" max="4899" width="12.42578125" style="207" customWidth="1"/>
    <col min="4900" max="4900" width="13.7109375" style="207" bestFit="1" customWidth="1"/>
    <col min="4901" max="4901" width="17.5703125" style="207" bestFit="1" customWidth="1"/>
    <col min="4902" max="4902" width="24.5703125" style="207" bestFit="1" customWidth="1"/>
    <col min="4903" max="4903" width="23.42578125" style="207" customWidth="1"/>
    <col min="4904" max="4904" width="34.28515625" style="207" customWidth="1"/>
    <col min="4905" max="5125" width="9.140625" style="207"/>
    <col min="5126" max="5126" width="5.28515625" style="207" customWidth="1"/>
    <col min="5127" max="5127" width="36.85546875" style="207" customWidth="1"/>
    <col min="5128" max="5128" width="9.85546875" style="207" customWidth="1"/>
    <col min="5129" max="5129" width="14.7109375" style="207" customWidth="1"/>
    <col min="5130" max="5130" width="10.42578125" style="207" customWidth="1"/>
    <col min="5131" max="5138" width="11.140625" style="207" customWidth="1"/>
    <col min="5139" max="5139" width="27" style="207" customWidth="1"/>
    <col min="5140" max="5140" width="14.140625" style="207" bestFit="1" customWidth="1"/>
    <col min="5141" max="5141" width="10.42578125" style="207" bestFit="1" customWidth="1"/>
    <col min="5142" max="5142" width="29.7109375" style="207" bestFit="1" customWidth="1"/>
    <col min="5143" max="5143" width="15" style="207" bestFit="1" customWidth="1"/>
    <col min="5144" max="5144" width="14.7109375" style="207" bestFit="1" customWidth="1"/>
    <col min="5145" max="5145" width="10.28515625" style="207" bestFit="1" customWidth="1"/>
    <col min="5146" max="5146" width="12.85546875" style="207" bestFit="1" customWidth="1"/>
    <col min="5147" max="5147" width="15.28515625" style="207" bestFit="1" customWidth="1"/>
    <col min="5148" max="5148" width="11.140625" style="207" bestFit="1" customWidth="1"/>
    <col min="5149" max="5149" width="17.140625" style="207" bestFit="1" customWidth="1"/>
    <col min="5150" max="5150" width="11" style="207" bestFit="1" customWidth="1"/>
    <col min="5151" max="5151" width="13.85546875" style="207" bestFit="1" customWidth="1"/>
    <col min="5152" max="5152" width="17.5703125" style="207" bestFit="1" customWidth="1"/>
    <col min="5153" max="5153" width="9.85546875" style="207" bestFit="1" customWidth="1"/>
    <col min="5154" max="5154" width="15.42578125" style="207" customWidth="1"/>
    <col min="5155" max="5155" width="12.42578125" style="207" customWidth="1"/>
    <col min="5156" max="5156" width="13.7109375" style="207" bestFit="1" customWidth="1"/>
    <col min="5157" max="5157" width="17.5703125" style="207" bestFit="1" customWidth="1"/>
    <col min="5158" max="5158" width="24.5703125" style="207" bestFit="1" customWidth="1"/>
    <col min="5159" max="5159" width="23.42578125" style="207" customWidth="1"/>
    <col min="5160" max="5160" width="34.28515625" style="207" customWidth="1"/>
    <col min="5161" max="5381" width="9.140625" style="207"/>
    <col min="5382" max="5382" width="5.28515625" style="207" customWidth="1"/>
    <col min="5383" max="5383" width="36.85546875" style="207" customWidth="1"/>
    <col min="5384" max="5384" width="9.85546875" style="207" customWidth="1"/>
    <col min="5385" max="5385" width="14.7109375" style="207" customWidth="1"/>
    <col min="5386" max="5386" width="10.42578125" style="207" customWidth="1"/>
    <col min="5387" max="5394" width="11.140625" style="207" customWidth="1"/>
    <col min="5395" max="5395" width="27" style="207" customWidth="1"/>
    <col min="5396" max="5396" width="14.140625" style="207" bestFit="1" customWidth="1"/>
    <col min="5397" max="5397" width="10.42578125" style="207" bestFit="1" customWidth="1"/>
    <col min="5398" max="5398" width="29.7109375" style="207" bestFit="1" customWidth="1"/>
    <col min="5399" max="5399" width="15" style="207" bestFit="1" customWidth="1"/>
    <col min="5400" max="5400" width="14.7109375" style="207" bestFit="1" customWidth="1"/>
    <col min="5401" max="5401" width="10.28515625" style="207" bestFit="1" customWidth="1"/>
    <col min="5402" max="5402" width="12.85546875" style="207" bestFit="1" customWidth="1"/>
    <col min="5403" max="5403" width="15.28515625" style="207" bestFit="1" customWidth="1"/>
    <col min="5404" max="5404" width="11.140625" style="207" bestFit="1" customWidth="1"/>
    <col min="5405" max="5405" width="17.140625" style="207" bestFit="1" customWidth="1"/>
    <col min="5406" max="5406" width="11" style="207" bestFit="1" customWidth="1"/>
    <col min="5407" max="5407" width="13.85546875" style="207" bestFit="1" customWidth="1"/>
    <col min="5408" max="5408" width="17.5703125" style="207" bestFit="1" customWidth="1"/>
    <col min="5409" max="5409" width="9.85546875" style="207" bestFit="1" customWidth="1"/>
    <col min="5410" max="5410" width="15.42578125" style="207" customWidth="1"/>
    <col min="5411" max="5411" width="12.42578125" style="207" customWidth="1"/>
    <col min="5412" max="5412" width="13.7109375" style="207" bestFit="1" customWidth="1"/>
    <col min="5413" max="5413" width="17.5703125" style="207" bestFit="1" customWidth="1"/>
    <col min="5414" max="5414" width="24.5703125" style="207" bestFit="1" customWidth="1"/>
    <col min="5415" max="5415" width="23.42578125" style="207" customWidth="1"/>
    <col min="5416" max="5416" width="34.28515625" style="207" customWidth="1"/>
    <col min="5417" max="5637" width="9.140625" style="207"/>
    <col min="5638" max="5638" width="5.28515625" style="207" customWidth="1"/>
    <col min="5639" max="5639" width="36.85546875" style="207" customWidth="1"/>
    <col min="5640" max="5640" width="9.85546875" style="207" customWidth="1"/>
    <col min="5641" max="5641" width="14.7109375" style="207" customWidth="1"/>
    <col min="5642" max="5642" width="10.42578125" style="207" customWidth="1"/>
    <col min="5643" max="5650" width="11.140625" style="207" customWidth="1"/>
    <col min="5651" max="5651" width="27" style="207" customWidth="1"/>
    <col min="5652" max="5652" width="14.140625" style="207" bestFit="1" customWidth="1"/>
    <col min="5653" max="5653" width="10.42578125" style="207" bestFit="1" customWidth="1"/>
    <col min="5654" max="5654" width="29.7109375" style="207" bestFit="1" customWidth="1"/>
    <col min="5655" max="5655" width="15" style="207" bestFit="1" customWidth="1"/>
    <col min="5656" max="5656" width="14.7109375" style="207" bestFit="1" customWidth="1"/>
    <col min="5657" max="5657" width="10.28515625" style="207" bestFit="1" customWidth="1"/>
    <col min="5658" max="5658" width="12.85546875" style="207" bestFit="1" customWidth="1"/>
    <col min="5659" max="5659" width="15.28515625" style="207" bestFit="1" customWidth="1"/>
    <col min="5660" max="5660" width="11.140625" style="207" bestFit="1" customWidth="1"/>
    <col min="5661" max="5661" width="17.140625" style="207" bestFit="1" customWidth="1"/>
    <col min="5662" max="5662" width="11" style="207" bestFit="1" customWidth="1"/>
    <col min="5663" max="5663" width="13.85546875" style="207" bestFit="1" customWidth="1"/>
    <col min="5664" max="5664" width="17.5703125" style="207" bestFit="1" customWidth="1"/>
    <col min="5665" max="5665" width="9.85546875" style="207" bestFit="1" customWidth="1"/>
    <col min="5666" max="5666" width="15.42578125" style="207" customWidth="1"/>
    <col min="5667" max="5667" width="12.42578125" style="207" customWidth="1"/>
    <col min="5668" max="5668" width="13.7109375" style="207" bestFit="1" customWidth="1"/>
    <col min="5669" max="5669" width="17.5703125" style="207" bestFit="1" customWidth="1"/>
    <col min="5670" max="5670" width="24.5703125" style="207" bestFit="1" customWidth="1"/>
    <col min="5671" max="5671" width="23.42578125" style="207" customWidth="1"/>
    <col min="5672" max="5672" width="34.28515625" style="207" customWidth="1"/>
    <col min="5673" max="5893" width="9.140625" style="207"/>
    <col min="5894" max="5894" width="5.28515625" style="207" customWidth="1"/>
    <col min="5895" max="5895" width="36.85546875" style="207" customWidth="1"/>
    <col min="5896" max="5896" width="9.85546875" style="207" customWidth="1"/>
    <col min="5897" max="5897" width="14.7109375" style="207" customWidth="1"/>
    <col min="5898" max="5898" width="10.42578125" style="207" customWidth="1"/>
    <col min="5899" max="5906" width="11.140625" style="207" customWidth="1"/>
    <col min="5907" max="5907" width="27" style="207" customWidth="1"/>
    <col min="5908" max="5908" width="14.140625" style="207" bestFit="1" customWidth="1"/>
    <col min="5909" max="5909" width="10.42578125" style="207" bestFit="1" customWidth="1"/>
    <col min="5910" max="5910" width="29.7109375" style="207" bestFit="1" customWidth="1"/>
    <col min="5911" max="5911" width="15" style="207" bestFit="1" customWidth="1"/>
    <col min="5912" max="5912" width="14.7109375" style="207" bestFit="1" customWidth="1"/>
    <col min="5913" max="5913" width="10.28515625" style="207" bestFit="1" customWidth="1"/>
    <col min="5914" max="5914" width="12.85546875" style="207" bestFit="1" customWidth="1"/>
    <col min="5915" max="5915" width="15.28515625" style="207" bestFit="1" customWidth="1"/>
    <col min="5916" max="5916" width="11.140625" style="207" bestFit="1" customWidth="1"/>
    <col min="5917" max="5917" width="17.140625" style="207" bestFit="1" customWidth="1"/>
    <col min="5918" max="5918" width="11" style="207" bestFit="1" customWidth="1"/>
    <col min="5919" max="5919" width="13.85546875" style="207" bestFit="1" customWidth="1"/>
    <col min="5920" max="5920" width="17.5703125" style="207" bestFit="1" customWidth="1"/>
    <col min="5921" max="5921" width="9.85546875" style="207" bestFit="1" customWidth="1"/>
    <col min="5922" max="5922" width="15.42578125" style="207" customWidth="1"/>
    <col min="5923" max="5923" width="12.42578125" style="207" customWidth="1"/>
    <col min="5924" max="5924" width="13.7109375" style="207" bestFit="1" customWidth="1"/>
    <col min="5925" max="5925" width="17.5703125" style="207" bestFit="1" customWidth="1"/>
    <col min="5926" max="5926" width="24.5703125" style="207" bestFit="1" customWidth="1"/>
    <col min="5927" max="5927" width="23.42578125" style="207" customWidth="1"/>
    <col min="5928" max="5928" width="34.28515625" style="207" customWidth="1"/>
    <col min="5929" max="6149" width="9.140625" style="207"/>
    <col min="6150" max="6150" width="5.28515625" style="207" customWidth="1"/>
    <col min="6151" max="6151" width="36.85546875" style="207" customWidth="1"/>
    <col min="6152" max="6152" width="9.85546875" style="207" customWidth="1"/>
    <col min="6153" max="6153" width="14.7109375" style="207" customWidth="1"/>
    <col min="6154" max="6154" width="10.42578125" style="207" customWidth="1"/>
    <col min="6155" max="6162" width="11.140625" style="207" customWidth="1"/>
    <col min="6163" max="6163" width="27" style="207" customWidth="1"/>
    <col min="6164" max="6164" width="14.140625" style="207" bestFit="1" customWidth="1"/>
    <col min="6165" max="6165" width="10.42578125" style="207" bestFit="1" customWidth="1"/>
    <col min="6166" max="6166" width="29.7109375" style="207" bestFit="1" customWidth="1"/>
    <col min="6167" max="6167" width="15" style="207" bestFit="1" customWidth="1"/>
    <col min="6168" max="6168" width="14.7109375" style="207" bestFit="1" customWidth="1"/>
    <col min="6169" max="6169" width="10.28515625" style="207" bestFit="1" customWidth="1"/>
    <col min="6170" max="6170" width="12.85546875" style="207" bestFit="1" customWidth="1"/>
    <col min="6171" max="6171" width="15.28515625" style="207" bestFit="1" customWidth="1"/>
    <col min="6172" max="6172" width="11.140625" style="207" bestFit="1" customWidth="1"/>
    <col min="6173" max="6173" width="17.140625" style="207" bestFit="1" customWidth="1"/>
    <col min="6174" max="6174" width="11" style="207" bestFit="1" customWidth="1"/>
    <col min="6175" max="6175" width="13.85546875" style="207" bestFit="1" customWidth="1"/>
    <col min="6176" max="6176" width="17.5703125" style="207" bestFit="1" customWidth="1"/>
    <col min="6177" max="6177" width="9.85546875" style="207" bestFit="1" customWidth="1"/>
    <col min="6178" max="6178" width="15.42578125" style="207" customWidth="1"/>
    <col min="6179" max="6179" width="12.42578125" style="207" customWidth="1"/>
    <col min="6180" max="6180" width="13.7109375" style="207" bestFit="1" customWidth="1"/>
    <col min="6181" max="6181" width="17.5703125" style="207" bestFit="1" customWidth="1"/>
    <col min="6182" max="6182" width="24.5703125" style="207" bestFit="1" customWidth="1"/>
    <col min="6183" max="6183" width="23.42578125" style="207" customWidth="1"/>
    <col min="6184" max="6184" width="34.28515625" style="207" customWidth="1"/>
    <col min="6185" max="6405" width="9.140625" style="207"/>
    <col min="6406" max="6406" width="5.28515625" style="207" customWidth="1"/>
    <col min="6407" max="6407" width="36.85546875" style="207" customWidth="1"/>
    <col min="6408" max="6408" width="9.85546875" style="207" customWidth="1"/>
    <col min="6409" max="6409" width="14.7109375" style="207" customWidth="1"/>
    <col min="6410" max="6410" width="10.42578125" style="207" customWidth="1"/>
    <col min="6411" max="6418" width="11.140625" style="207" customWidth="1"/>
    <col min="6419" max="6419" width="27" style="207" customWidth="1"/>
    <col min="6420" max="6420" width="14.140625" style="207" bestFit="1" customWidth="1"/>
    <col min="6421" max="6421" width="10.42578125" style="207" bestFit="1" customWidth="1"/>
    <col min="6422" max="6422" width="29.7109375" style="207" bestFit="1" customWidth="1"/>
    <col min="6423" max="6423" width="15" style="207" bestFit="1" customWidth="1"/>
    <col min="6424" max="6424" width="14.7109375" style="207" bestFit="1" customWidth="1"/>
    <col min="6425" max="6425" width="10.28515625" style="207" bestFit="1" customWidth="1"/>
    <col min="6426" max="6426" width="12.85546875" style="207" bestFit="1" customWidth="1"/>
    <col min="6427" max="6427" width="15.28515625" style="207" bestFit="1" customWidth="1"/>
    <col min="6428" max="6428" width="11.140625" style="207" bestFit="1" customWidth="1"/>
    <col min="6429" max="6429" width="17.140625" style="207" bestFit="1" customWidth="1"/>
    <col min="6430" max="6430" width="11" style="207" bestFit="1" customWidth="1"/>
    <col min="6431" max="6431" width="13.85546875" style="207" bestFit="1" customWidth="1"/>
    <col min="6432" max="6432" width="17.5703125" style="207" bestFit="1" customWidth="1"/>
    <col min="6433" max="6433" width="9.85546875" style="207" bestFit="1" customWidth="1"/>
    <col min="6434" max="6434" width="15.42578125" style="207" customWidth="1"/>
    <col min="6435" max="6435" width="12.42578125" style="207" customWidth="1"/>
    <col min="6436" max="6436" width="13.7109375" style="207" bestFit="1" customWidth="1"/>
    <col min="6437" max="6437" width="17.5703125" style="207" bestFit="1" customWidth="1"/>
    <col min="6438" max="6438" width="24.5703125" style="207" bestFit="1" customWidth="1"/>
    <col min="6439" max="6439" width="23.42578125" style="207" customWidth="1"/>
    <col min="6440" max="6440" width="34.28515625" style="207" customWidth="1"/>
    <col min="6441" max="6661" width="9.140625" style="207"/>
    <col min="6662" max="6662" width="5.28515625" style="207" customWidth="1"/>
    <col min="6663" max="6663" width="36.85546875" style="207" customWidth="1"/>
    <col min="6664" max="6664" width="9.85546875" style="207" customWidth="1"/>
    <col min="6665" max="6665" width="14.7109375" style="207" customWidth="1"/>
    <col min="6666" max="6666" width="10.42578125" style="207" customWidth="1"/>
    <col min="6667" max="6674" width="11.140625" style="207" customWidth="1"/>
    <col min="6675" max="6675" width="27" style="207" customWidth="1"/>
    <col min="6676" max="6676" width="14.140625" style="207" bestFit="1" customWidth="1"/>
    <col min="6677" max="6677" width="10.42578125" style="207" bestFit="1" customWidth="1"/>
    <col min="6678" max="6678" width="29.7109375" style="207" bestFit="1" customWidth="1"/>
    <col min="6679" max="6679" width="15" style="207" bestFit="1" customWidth="1"/>
    <col min="6680" max="6680" width="14.7109375" style="207" bestFit="1" customWidth="1"/>
    <col min="6681" max="6681" width="10.28515625" style="207" bestFit="1" customWidth="1"/>
    <col min="6682" max="6682" width="12.85546875" style="207" bestFit="1" customWidth="1"/>
    <col min="6683" max="6683" width="15.28515625" style="207" bestFit="1" customWidth="1"/>
    <col min="6684" max="6684" width="11.140625" style="207" bestFit="1" customWidth="1"/>
    <col min="6685" max="6685" width="17.140625" style="207" bestFit="1" customWidth="1"/>
    <col min="6686" max="6686" width="11" style="207" bestFit="1" customWidth="1"/>
    <col min="6687" max="6687" width="13.85546875" style="207" bestFit="1" customWidth="1"/>
    <col min="6688" max="6688" width="17.5703125" style="207" bestFit="1" customWidth="1"/>
    <col min="6689" max="6689" width="9.85546875" style="207" bestFit="1" customWidth="1"/>
    <col min="6690" max="6690" width="15.42578125" style="207" customWidth="1"/>
    <col min="6691" max="6691" width="12.42578125" style="207" customWidth="1"/>
    <col min="6692" max="6692" width="13.7109375" style="207" bestFit="1" customWidth="1"/>
    <col min="6693" max="6693" width="17.5703125" style="207" bestFit="1" customWidth="1"/>
    <col min="6694" max="6694" width="24.5703125" style="207" bestFit="1" customWidth="1"/>
    <col min="6695" max="6695" width="23.42578125" style="207" customWidth="1"/>
    <col min="6696" max="6696" width="34.28515625" style="207" customWidth="1"/>
    <col min="6697" max="6917" width="9.140625" style="207"/>
    <col min="6918" max="6918" width="5.28515625" style="207" customWidth="1"/>
    <col min="6919" max="6919" width="36.85546875" style="207" customWidth="1"/>
    <col min="6920" max="6920" width="9.85546875" style="207" customWidth="1"/>
    <col min="6921" max="6921" width="14.7109375" style="207" customWidth="1"/>
    <col min="6922" max="6922" width="10.42578125" style="207" customWidth="1"/>
    <col min="6923" max="6930" width="11.140625" style="207" customWidth="1"/>
    <col min="6931" max="6931" width="27" style="207" customWidth="1"/>
    <col min="6932" max="6932" width="14.140625" style="207" bestFit="1" customWidth="1"/>
    <col min="6933" max="6933" width="10.42578125" style="207" bestFit="1" customWidth="1"/>
    <col min="6934" max="6934" width="29.7109375" style="207" bestFit="1" customWidth="1"/>
    <col min="6935" max="6935" width="15" style="207" bestFit="1" customWidth="1"/>
    <col min="6936" max="6936" width="14.7109375" style="207" bestFit="1" customWidth="1"/>
    <col min="6937" max="6937" width="10.28515625" style="207" bestFit="1" customWidth="1"/>
    <col min="6938" max="6938" width="12.85546875" style="207" bestFit="1" customWidth="1"/>
    <col min="6939" max="6939" width="15.28515625" style="207" bestFit="1" customWidth="1"/>
    <col min="6940" max="6940" width="11.140625" style="207" bestFit="1" customWidth="1"/>
    <col min="6941" max="6941" width="17.140625" style="207" bestFit="1" customWidth="1"/>
    <col min="6942" max="6942" width="11" style="207" bestFit="1" customWidth="1"/>
    <col min="6943" max="6943" width="13.85546875" style="207" bestFit="1" customWidth="1"/>
    <col min="6944" max="6944" width="17.5703125" style="207" bestFit="1" customWidth="1"/>
    <col min="6945" max="6945" width="9.85546875" style="207" bestFit="1" customWidth="1"/>
    <col min="6946" max="6946" width="15.42578125" style="207" customWidth="1"/>
    <col min="6947" max="6947" width="12.42578125" style="207" customWidth="1"/>
    <col min="6948" max="6948" width="13.7109375" style="207" bestFit="1" customWidth="1"/>
    <col min="6949" max="6949" width="17.5703125" style="207" bestFit="1" customWidth="1"/>
    <col min="6950" max="6950" width="24.5703125" style="207" bestFit="1" customWidth="1"/>
    <col min="6951" max="6951" width="23.42578125" style="207" customWidth="1"/>
    <col min="6952" max="6952" width="34.28515625" style="207" customWidth="1"/>
    <col min="6953" max="7173" width="9.140625" style="207"/>
    <col min="7174" max="7174" width="5.28515625" style="207" customWidth="1"/>
    <col min="7175" max="7175" width="36.85546875" style="207" customWidth="1"/>
    <col min="7176" max="7176" width="9.85546875" style="207" customWidth="1"/>
    <col min="7177" max="7177" width="14.7109375" style="207" customWidth="1"/>
    <col min="7178" max="7178" width="10.42578125" style="207" customWidth="1"/>
    <col min="7179" max="7186" width="11.140625" style="207" customWidth="1"/>
    <col min="7187" max="7187" width="27" style="207" customWidth="1"/>
    <col min="7188" max="7188" width="14.140625" style="207" bestFit="1" customWidth="1"/>
    <col min="7189" max="7189" width="10.42578125" style="207" bestFit="1" customWidth="1"/>
    <col min="7190" max="7190" width="29.7109375" style="207" bestFit="1" customWidth="1"/>
    <col min="7191" max="7191" width="15" style="207" bestFit="1" customWidth="1"/>
    <col min="7192" max="7192" width="14.7109375" style="207" bestFit="1" customWidth="1"/>
    <col min="7193" max="7193" width="10.28515625" style="207" bestFit="1" customWidth="1"/>
    <col min="7194" max="7194" width="12.85546875" style="207" bestFit="1" customWidth="1"/>
    <col min="7195" max="7195" width="15.28515625" style="207" bestFit="1" customWidth="1"/>
    <col min="7196" max="7196" width="11.140625" style="207" bestFit="1" customWidth="1"/>
    <col min="7197" max="7197" width="17.140625" style="207" bestFit="1" customWidth="1"/>
    <col min="7198" max="7198" width="11" style="207" bestFit="1" customWidth="1"/>
    <col min="7199" max="7199" width="13.85546875" style="207" bestFit="1" customWidth="1"/>
    <col min="7200" max="7200" width="17.5703125" style="207" bestFit="1" customWidth="1"/>
    <col min="7201" max="7201" width="9.85546875" style="207" bestFit="1" customWidth="1"/>
    <col min="7202" max="7202" width="15.42578125" style="207" customWidth="1"/>
    <col min="7203" max="7203" width="12.42578125" style="207" customWidth="1"/>
    <col min="7204" max="7204" width="13.7109375" style="207" bestFit="1" customWidth="1"/>
    <col min="7205" max="7205" width="17.5703125" style="207" bestFit="1" customWidth="1"/>
    <col min="7206" max="7206" width="24.5703125" style="207" bestFit="1" customWidth="1"/>
    <col min="7207" max="7207" width="23.42578125" style="207" customWidth="1"/>
    <col min="7208" max="7208" width="34.28515625" style="207" customWidth="1"/>
    <col min="7209" max="7429" width="9.140625" style="207"/>
    <col min="7430" max="7430" width="5.28515625" style="207" customWidth="1"/>
    <col min="7431" max="7431" width="36.85546875" style="207" customWidth="1"/>
    <col min="7432" max="7432" width="9.85546875" style="207" customWidth="1"/>
    <col min="7433" max="7433" width="14.7109375" style="207" customWidth="1"/>
    <col min="7434" max="7434" width="10.42578125" style="207" customWidth="1"/>
    <col min="7435" max="7442" width="11.140625" style="207" customWidth="1"/>
    <col min="7443" max="7443" width="27" style="207" customWidth="1"/>
    <col min="7444" max="7444" width="14.140625" style="207" bestFit="1" customWidth="1"/>
    <col min="7445" max="7445" width="10.42578125" style="207" bestFit="1" customWidth="1"/>
    <col min="7446" max="7446" width="29.7109375" style="207" bestFit="1" customWidth="1"/>
    <col min="7447" max="7447" width="15" style="207" bestFit="1" customWidth="1"/>
    <col min="7448" max="7448" width="14.7109375" style="207" bestFit="1" customWidth="1"/>
    <col min="7449" max="7449" width="10.28515625" style="207" bestFit="1" customWidth="1"/>
    <col min="7450" max="7450" width="12.85546875" style="207" bestFit="1" customWidth="1"/>
    <col min="7451" max="7451" width="15.28515625" style="207" bestFit="1" customWidth="1"/>
    <col min="7452" max="7452" width="11.140625" style="207" bestFit="1" customWidth="1"/>
    <col min="7453" max="7453" width="17.140625" style="207" bestFit="1" customWidth="1"/>
    <col min="7454" max="7454" width="11" style="207" bestFit="1" customWidth="1"/>
    <col min="7455" max="7455" width="13.85546875" style="207" bestFit="1" customWidth="1"/>
    <col min="7456" max="7456" width="17.5703125" style="207" bestFit="1" customWidth="1"/>
    <col min="7457" max="7457" width="9.85546875" style="207" bestFit="1" customWidth="1"/>
    <col min="7458" max="7458" width="15.42578125" style="207" customWidth="1"/>
    <col min="7459" max="7459" width="12.42578125" style="207" customWidth="1"/>
    <col min="7460" max="7460" width="13.7109375" style="207" bestFit="1" customWidth="1"/>
    <col min="7461" max="7461" width="17.5703125" style="207" bestFit="1" customWidth="1"/>
    <col min="7462" max="7462" width="24.5703125" style="207" bestFit="1" customWidth="1"/>
    <col min="7463" max="7463" width="23.42578125" style="207" customWidth="1"/>
    <col min="7464" max="7464" width="34.28515625" style="207" customWidth="1"/>
    <col min="7465" max="7685" width="9.140625" style="207"/>
    <col min="7686" max="7686" width="5.28515625" style="207" customWidth="1"/>
    <col min="7687" max="7687" width="36.85546875" style="207" customWidth="1"/>
    <col min="7688" max="7688" width="9.85546875" style="207" customWidth="1"/>
    <col min="7689" max="7689" width="14.7109375" style="207" customWidth="1"/>
    <col min="7690" max="7690" width="10.42578125" style="207" customWidth="1"/>
    <col min="7691" max="7698" width="11.140625" style="207" customWidth="1"/>
    <col min="7699" max="7699" width="27" style="207" customWidth="1"/>
    <col min="7700" max="7700" width="14.140625" style="207" bestFit="1" customWidth="1"/>
    <col min="7701" max="7701" width="10.42578125" style="207" bestFit="1" customWidth="1"/>
    <col min="7702" max="7702" width="29.7109375" style="207" bestFit="1" customWidth="1"/>
    <col min="7703" max="7703" width="15" style="207" bestFit="1" customWidth="1"/>
    <col min="7704" max="7704" width="14.7109375" style="207" bestFit="1" customWidth="1"/>
    <col min="7705" max="7705" width="10.28515625" style="207" bestFit="1" customWidth="1"/>
    <col min="7706" max="7706" width="12.85546875" style="207" bestFit="1" customWidth="1"/>
    <col min="7707" max="7707" width="15.28515625" style="207" bestFit="1" customWidth="1"/>
    <col min="7708" max="7708" width="11.140625" style="207" bestFit="1" customWidth="1"/>
    <col min="7709" max="7709" width="17.140625" style="207" bestFit="1" customWidth="1"/>
    <col min="7710" max="7710" width="11" style="207" bestFit="1" customWidth="1"/>
    <col min="7711" max="7711" width="13.85546875" style="207" bestFit="1" customWidth="1"/>
    <col min="7712" max="7712" width="17.5703125" style="207" bestFit="1" customWidth="1"/>
    <col min="7713" max="7713" width="9.85546875" style="207" bestFit="1" customWidth="1"/>
    <col min="7714" max="7714" width="15.42578125" style="207" customWidth="1"/>
    <col min="7715" max="7715" width="12.42578125" style="207" customWidth="1"/>
    <col min="7716" max="7716" width="13.7109375" style="207" bestFit="1" customWidth="1"/>
    <col min="7717" max="7717" width="17.5703125" style="207" bestFit="1" customWidth="1"/>
    <col min="7718" max="7718" width="24.5703125" style="207" bestFit="1" customWidth="1"/>
    <col min="7719" max="7719" width="23.42578125" style="207" customWidth="1"/>
    <col min="7720" max="7720" width="34.28515625" style="207" customWidth="1"/>
    <col min="7721" max="7941" width="9.140625" style="207"/>
    <col min="7942" max="7942" width="5.28515625" style="207" customWidth="1"/>
    <col min="7943" max="7943" width="36.85546875" style="207" customWidth="1"/>
    <col min="7944" max="7944" width="9.85546875" style="207" customWidth="1"/>
    <col min="7945" max="7945" width="14.7109375" style="207" customWidth="1"/>
    <col min="7946" max="7946" width="10.42578125" style="207" customWidth="1"/>
    <col min="7947" max="7954" width="11.140625" style="207" customWidth="1"/>
    <col min="7955" max="7955" width="27" style="207" customWidth="1"/>
    <col min="7956" max="7956" width="14.140625" style="207" bestFit="1" customWidth="1"/>
    <col min="7957" max="7957" width="10.42578125" style="207" bestFit="1" customWidth="1"/>
    <col min="7958" max="7958" width="29.7109375" style="207" bestFit="1" customWidth="1"/>
    <col min="7959" max="7959" width="15" style="207" bestFit="1" customWidth="1"/>
    <col min="7960" max="7960" width="14.7109375" style="207" bestFit="1" customWidth="1"/>
    <col min="7961" max="7961" width="10.28515625" style="207" bestFit="1" customWidth="1"/>
    <col min="7962" max="7962" width="12.85546875" style="207" bestFit="1" customWidth="1"/>
    <col min="7963" max="7963" width="15.28515625" style="207" bestFit="1" customWidth="1"/>
    <col min="7964" max="7964" width="11.140625" style="207" bestFit="1" customWidth="1"/>
    <col min="7965" max="7965" width="17.140625" style="207" bestFit="1" customWidth="1"/>
    <col min="7966" max="7966" width="11" style="207" bestFit="1" customWidth="1"/>
    <col min="7967" max="7967" width="13.85546875" style="207" bestFit="1" customWidth="1"/>
    <col min="7968" max="7968" width="17.5703125" style="207" bestFit="1" customWidth="1"/>
    <col min="7969" max="7969" width="9.85546875" style="207" bestFit="1" customWidth="1"/>
    <col min="7970" max="7970" width="15.42578125" style="207" customWidth="1"/>
    <col min="7971" max="7971" width="12.42578125" style="207" customWidth="1"/>
    <col min="7972" max="7972" width="13.7109375" style="207" bestFit="1" customWidth="1"/>
    <col min="7973" max="7973" width="17.5703125" style="207" bestFit="1" customWidth="1"/>
    <col min="7974" max="7974" width="24.5703125" style="207" bestFit="1" customWidth="1"/>
    <col min="7975" max="7975" width="23.42578125" style="207" customWidth="1"/>
    <col min="7976" max="7976" width="34.28515625" style="207" customWidth="1"/>
    <col min="7977" max="8197" width="9.140625" style="207"/>
    <col min="8198" max="8198" width="5.28515625" style="207" customWidth="1"/>
    <col min="8199" max="8199" width="36.85546875" style="207" customWidth="1"/>
    <col min="8200" max="8200" width="9.85546875" style="207" customWidth="1"/>
    <col min="8201" max="8201" width="14.7109375" style="207" customWidth="1"/>
    <col min="8202" max="8202" width="10.42578125" style="207" customWidth="1"/>
    <col min="8203" max="8210" width="11.140625" style="207" customWidth="1"/>
    <col min="8211" max="8211" width="27" style="207" customWidth="1"/>
    <col min="8212" max="8212" width="14.140625" style="207" bestFit="1" customWidth="1"/>
    <col min="8213" max="8213" width="10.42578125" style="207" bestFit="1" customWidth="1"/>
    <col min="8214" max="8214" width="29.7109375" style="207" bestFit="1" customWidth="1"/>
    <col min="8215" max="8215" width="15" style="207" bestFit="1" customWidth="1"/>
    <col min="8216" max="8216" width="14.7109375" style="207" bestFit="1" customWidth="1"/>
    <col min="8217" max="8217" width="10.28515625" style="207" bestFit="1" customWidth="1"/>
    <col min="8218" max="8218" width="12.85546875" style="207" bestFit="1" customWidth="1"/>
    <col min="8219" max="8219" width="15.28515625" style="207" bestFit="1" customWidth="1"/>
    <col min="8220" max="8220" width="11.140625" style="207" bestFit="1" customWidth="1"/>
    <col min="8221" max="8221" width="17.140625" style="207" bestFit="1" customWidth="1"/>
    <col min="8222" max="8222" width="11" style="207" bestFit="1" customWidth="1"/>
    <col min="8223" max="8223" width="13.85546875" style="207" bestFit="1" customWidth="1"/>
    <col min="8224" max="8224" width="17.5703125" style="207" bestFit="1" customWidth="1"/>
    <col min="8225" max="8225" width="9.85546875" style="207" bestFit="1" customWidth="1"/>
    <col min="8226" max="8226" width="15.42578125" style="207" customWidth="1"/>
    <col min="8227" max="8227" width="12.42578125" style="207" customWidth="1"/>
    <col min="8228" max="8228" width="13.7109375" style="207" bestFit="1" customWidth="1"/>
    <col min="8229" max="8229" width="17.5703125" style="207" bestFit="1" customWidth="1"/>
    <col min="8230" max="8230" width="24.5703125" style="207" bestFit="1" customWidth="1"/>
    <col min="8231" max="8231" width="23.42578125" style="207" customWidth="1"/>
    <col min="8232" max="8232" width="34.28515625" style="207" customWidth="1"/>
    <col min="8233" max="8453" width="9.140625" style="207"/>
    <col min="8454" max="8454" width="5.28515625" style="207" customWidth="1"/>
    <col min="8455" max="8455" width="36.85546875" style="207" customWidth="1"/>
    <col min="8456" max="8456" width="9.85546875" style="207" customWidth="1"/>
    <col min="8457" max="8457" width="14.7109375" style="207" customWidth="1"/>
    <col min="8458" max="8458" width="10.42578125" style="207" customWidth="1"/>
    <col min="8459" max="8466" width="11.140625" style="207" customWidth="1"/>
    <col min="8467" max="8467" width="27" style="207" customWidth="1"/>
    <col min="8468" max="8468" width="14.140625" style="207" bestFit="1" customWidth="1"/>
    <col min="8469" max="8469" width="10.42578125" style="207" bestFit="1" customWidth="1"/>
    <col min="8470" max="8470" width="29.7109375" style="207" bestFit="1" customWidth="1"/>
    <col min="8471" max="8471" width="15" style="207" bestFit="1" customWidth="1"/>
    <col min="8472" max="8472" width="14.7109375" style="207" bestFit="1" customWidth="1"/>
    <col min="8473" max="8473" width="10.28515625" style="207" bestFit="1" customWidth="1"/>
    <col min="8474" max="8474" width="12.85546875" style="207" bestFit="1" customWidth="1"/>
    <col min="8475" max="8475" width="15.28515625" style="207" bestFit="1" customWidth="1"/>
    <col min="8476" max="8476" width="11.140625" style="207" bestFit="1" customWidth="1"/>
    <col min="8477" max="8477" width="17.140625" style="207" bestFit="1" customWidth="1"/>
    <col min="8478" max="8478" width="11" style="207" bestFit="1" customWidth="1"/>
    <col min="8479" max="8479" width="13.85546875" style="207" bestFit="1" customWidth="1"/>
    <col min="8480" max="8480" width="17.5703125" style="207" bestFit="1" customWidth="1"/>
    <col min="8481" max="8481" width="9.85546875" style="207" bestFit="1" customWidth="1"/>
    <col min="8482" max="8482" width="15.42578125" style="207" customWidth="1"/>
    <col min="8483" max="8483" width="12.42578125" style="207" customWidth="1"/>
    <col min="8484" max="8484" width="13.7109375" style="207" bestFit="1" customWidth="1"/>
    <col min="8485" max="8485" width="17.5703125" style="207" bestFit="1" customWidth="1"/>
    <col min="8486" max="8486" width="24.5703125" style="207" bestFit="1" customWidth="1"/>
    <col min="8487" max="8487" width="23.42578125" style="207" customWidth="1"/>
    <col min="8488" max="8488" width="34.28515625" style="207" customWidth="1"/>
    <col min="8489" max="8709" width="9.140625" style="207"/>
    <col min="8710" max="8710" width="5.28515625" style="207" customWidth="1"/>
    <col min="8711" max="8711" width="36.85546875" style="207" customWidth="1"/>
    <col min="8712" max="8712" width="9.85546875" style="207" customWidth="1"/>
    <col min="8713" max="8713" width="14.7109375" style="207" customWidth="1"/>
    <col min="8714" max="8714" width="10.42578125" style="207" customWidth="1"/>
    <col min="8715" max="8722" width="11.140625" style="207" customWidth="1"/>
    <col min="8723" max="8723" width="27" style="207" customWidth="1"/>
    <col min="8724" max="8724" width="14.140625" style="207" bestFit="1" customWidth="1"/>
    <col min="8725" max="8725" width="10.42578125" style="207" bestFit="1" customWidth="1"/>
    <col min="8726" max="8726" width="29.7109375" style="207" bestFit="1" customWidth="1"/>
    <col min="8727" max="8727" width="15" style="207" bestFit="1" customWidth="1"/>
    <col min="8728" max="8728" width="14.7109375" style="207" bestFit="1" customWidth="1"/>
    <col min="8729" max="8729" width="10.28515625" style="207" bestFit="1" customWidth="1"/>
    <col min="8730" max="8730" width="12.85546875" style="207" bestFit="1" customWidth="1"/>
    <col min="8731" max="8731" width="15.28515625" style="207" bestFit="1" customWidth="1"/>
    <col min="8732" max="8732" width="11.140625" style="207" bestFit="1" customWidth="1"/>
    <col min="8733" max="8733" width="17.140625" style="207" bestFit="1" customWidth="1"/>
    <col min="8734" max="8734" width="11" style="207" bestFit="1" customWidth="1"/>
    <col min="8735" max="8735" width="13.85546875" style="207" bestFit="1" customWidth="1"/>
    <col min="8736" max="8736" width="17.5703125" style="207" bestFit="1" customWidth="1"/>
    <col min="8737" max="8737" width="9.85546875" style="207" bestFit="1" customWidth="1"/>
    <col min="8738" max="8738" width="15.42578125" style="207" customWidth="1"/>
    <col min="8739" max="8739" width="12.42578125" style="207" customWidth="1"/>
    <col min="8740" max="8740" width="13.7109375" style="207" bestFit="1" customWidth="1"/>
    <col min="8741" max="8741" width="17.5703125" style="207" bestFit="1" customWidth="1"/>
    <col min="8742" max="8742" width="24.5703125" style="207" bestFit="1" customWidth="1"/>
    <col min="8743" max="8743" width="23.42578125" style="207" customWidth="1"/>
    <col min="8744" max="8744" width="34.28515625" style="207" customWidth="1"/>
    <col min="8745" max="8965" width="9.140625" style="207"/>
    <col min="8966" max="8966" width="5.28515625" style="207" customWidth="1"/>
    <col min="8967" max="8967" width="36.85546875" style="207" customWidth="1"/>
    <col min="8968" max="8968" width="9.85546875" style="207" customWidth="1"/>
    <col min="8969" max="8969" width="14.7109375" style="207" customWidth="1"/>
    <col min="8970" max="8970" width="10.42578125" style="207" customWidth="1"/>
    <col min="8971" max="8978" width="11.140625" style="207" customWidth="1"/>
    <col min="8979" max="8979" width="27" style="207" customWidth="1"/>
    <col min="8980" max="8980" width="14.140625" style="207" bestFit="1" customWidth="1"/>
    <col min="8981" max="8981" width="10.42578125" style="207" bestFit="1" customWidth="1"/>
    <col min="8982" max="8982" width="29.7109375" style="207" bestFit="1" customWidth="1"/>
    <col min="8983" max="8983" width="15" style="207" bestFit="1" customWidth="1"/>
    <col min="8984" max="8984" width="14.7109375" style="207" bestFit="1" customWidth="1"/>
    <col min="8985" max="8985" width="10.28515625" style="207" bestFit="1" customWidth="1"/>
    <col min="8986" max="8986" width="12.85546875" style="207" bestFit="1" customWidth="1"/>
    <col min="8987" max="8987" width="15.28515625" style="207" bestFit="1" customWidth="1"/>
    <col min="8988" max="8988" width="11.140625" style="207" bestFit="1" customWidth="1"/>
    <col min="8989" max="8989" width="17.140625" style="207" bestFit="1" customWidth="1"/>
    <col min="8990" max="8990" width="11" style="207" bestFit="1" customWidth="1"/>
    <col min="8991" max="8991" width="13.85546875" style="207" bestFit="1" customWidth="1"/>
    <col min="8992" max="8992" width="17.5703125" style="207" bestFit="1" customWidth="1"/>
    <col min="8993" max="8993" width="9.85546875" style="207" bestFit="1" customWidth="1"/>
    <col min="8994" max="8994" width="15.42578125" style="207" customWidth="1"/>
    <col min="8995" max="8995" width="12.42578125" style="207" customWidth="1"/>
    <col min="8996" max="8996" width="13.7109375" style="207" bestFit="1" customWidth="1"/>
    <col min="8997" max="8997" width="17.5703125" style="207" bestFit="1" customWidth="1"/>
    <col min="8998" max="8998" width="24.5703125" style="207" bestFit="1" customWidth="1"/>
    <col min="8999" max="8999" width="23.42578125" style="207" customWidth="1"/>
    <col min="9000" max="9000" width="34.28515625" style="207" customWidth="1"/>
    <col min="9001" max="9221" width="9.140625" style="207"/>
    <col min="9222" max="9222" width="5.28515625" style="207" customWidth="1"/>
    <col min="9223" max="9223" width="36.85546875" style="207" customWidth="1"/>
    <col min="9224" max="9224" width="9.85546875" style="207" customWidth="1"/>
    <col min="9225" max="9225" width="14.7109375" style="207" customWidth="1"/>
    <col min="9226" max="9226" width="10.42578125" style="207" customWidth="1"/>
    <col min="9227" max="9234" width="11.140625" style="207" customWidth="1"/>
    <col min="9235" max="9235" width="27" style="207" customWidth="1"/>
    <col min="9236" max="9236" width="14.140625" style="207" bestFit="1" customWidth="1"/>
    <col min="9237" max="9237" width="10.42578125" style="207" bestFit="1" customWidth="1"/>
    <col min="9238" max="9238" width="29.7109375" style="207" bestFit="1" customWidth="1"/>
    <col min="9239" max="9239" width="15" style="207" bestFit="1" customWidth="1"/>
    <col min="9240" max="9240" width="14.7109375" style="207" bestFit="1" customWidth="1"/>
    <col min="9241" max="9241" width="10.28515625" style="207" bestFit="1" customWidth="1"/>
    <col min="9242" max="9242" width="12.85546875" style="207" bestFit="1" customWidth="1"/>
    <col min="9243" max="9243" width="15.28515625" style="207" bestFit="1" customWidth="1"/>
    <col min="9244" max="9244" width="11.140625" style="207" bestFit="1" customWidth="1"/>
    <col min="9245" max="9245" width="17.140625" style="207" bestFit="1" customWidth="1"/>
    <col min="9246" max="9246" width="11" style="207" bestFit="1" customWidth="1"/>
    <col min="9247" max="9247" width="13.85546875" style="207" bestFit="1" customWidth="1"/>
    <col min="9248" max="9248" width="17.5703125" style="207" bestFit="1" customWidth="1"/>
    <col min="9249" max="9249" width="9.85546875" style="207" bestFit="1" customWidth="1"/>
    <col min="9250" max="9250" width="15.42578125" style="207" customWidth="1"/>
    <col min="9251" max="9251" width="12.42578125" style="207" customWidth="1"/>
    <col min="9252" max="9252" width="13.7109375" style="207" bestFit="1" customWidth="1"/>
    <col min="9253" max="9253" width="17.5703125" style="207" bestFit="1" customWidth="1"/>
    <col min="9254" max="9254" width="24.5703125" style="207" bestFit="1" customWidth="1"/>
    <col min="9255" max="9255" width="23.42578125" style="207" customWidth="1"/>
    <col min="9256" max="9256" width="34.28515625" style="207" customWidth="1"/>
    <col min="9257" max="9477" width="9.140625" style="207"/>
    <col min="9478" max="9478" width="5.28515625" style="207" customWidth="1"/>
    <col min="9479" max="9479" width="36.85546875" style="207" customWidth="1"/>
    <col min="9480" max="9480" width="9.85546875" style="207" customWidth="1"/>
    <col min="9481" max="9481" width="14.7109375" style="207" customWidth="1"/>
    <col min="9482" max="9482" width="10.42578125" style="207" customWidth="1"/>
    <col min="9483" max="9490" width="11.140625" style="207" customWidth="1"/>
    <col min="9491" max="9491" width="27" style="207" customWidth="1"/>
    <col min="9492" max="9492" width="14.140625" style="207" bestFit="1" customWidth="1"/>
    <col min="9493" max="9493" width="10.42578125" style="207" bestFit="1" customWidth="1"/>
    <col min="9494" max="9494" width="29.7109375" style="207" bestFit="1" customWidth="1"/>
    <col min="9495" max="9495" width="15" style="207" bestFit="1" customWidth="1"/>
    <col min="9496" max="9496" width="14.7109375" style="207" bestFit="1" customWidth="1"/>
    <col min="9497" max="9497" width="10.28515625" style="207" bestFit="1" customWidth="1"/>
    <col min="9498" max="9498" width="12.85546875" style="207" bestFit="1" customWidth="1"/>
    <col min="9499" max="9499" width="15.28515625" style="207" bestFit="1" customWidth="1"/>
    <col min="9500" max="9500" width="11.140625" style="207" bestFit="1" customWidth="1"/>
    <col min="9501" max="9501" width="17.140625" style="207" bestFit="1" customWidth="1"/>
    <col min="9502" max="9502" width="11" style="207" bestFit="1" customWidth="1"/>
    <col min="9503" max="9503" width="13.85546875" style="207" bestFit="1" customWidth="1"/>
    <col min="9504" max="9504" width="17.5703125" style="207" bestFit="1" customWidth="1"/>
    <col min="9505" max="9505" width="9.85546875" style="207" bestFit="1" customWidth="1"/>
    <col min="9506" max="9506" width="15.42578125" style="207" customWidth="1"/>
    <col min="9507" max="9507" width="12.42578125" style="207" customWidth="1"/>
    <col min="9508" max="9508" width="13.7109375" style="207" bestFit="1" customWidth="1"/>
    <col min="9509" max="9509" width="17.5703125" style="207" bestFit="1" customWidth="1"/>
    <col min="9510" max="9510" width="24.5703125" style="207" bestFit="1" customWidth="1"/>
    <col min="9511" max="9511" width="23.42578125" style="207" customWidth="1"/>
    <col min="9512" max="9512" width="34.28515625" style="207" customWidth="1"/>
    <col min="9513" max="9733" width="9.140625" style="207"/>
    <col min="9734" max="9734" width="5.28515625" style="207" customWidth="1"/>
    <col min="9735" max="9735" width="36.85546875" style="207" customWidth="1"/>
    <col min="9736" max="9736" width="9.85546875" style="207" customWidth="1"/>
    <col min="9737" max="9737" width="14.7109375" style="207" customWidth="1"/>
    <col min="9738" max="9738" width="10.42578125" style="207" customWidth="1"/>
    <col min="9739" max="9746" width="11.140625" style="207" customWidth="1"/>
    <col min="9747" max="9747" width="27" style="207" customWidth="1"/>
    <col min="9748" max="9748" width="14.140625" style="207" bestFit="1" customWidth="1"/>
    <col min="9749" max="9749" width="10.42578125" style="207" bestFit="1" customWidth="1"/>
    <col min="9750" max="9750" width="29.7109375" style="207" bestFit="1" customWidth="1"/>
    <col min="9751" max="9751" width="15" style="207" bestFit="1" customWidth="1"/>
    <col min="9752" max="9752" width="14.7109375" style="207" bestFit="1" customWidth="1"/>
    <col min="9753" max="9753" width="10.28515625" style="207" bestFit="1" customWidth="1"/>
    <col min="9754" max="9754" width="12.85546875" style="207" bestFit="1" customWidth="1"/>
    <col min="9755" max="9755" width="15.28515625" style="207" bestFit="1" customWidth="1"/>
    <col min="9756" max="9756" width="11.140625" style="207" bestFit="1" customWidth="1"/>
    <col min="9757" max="9757" width="17.140625" style="207" bestFit="1" customWidth="1"/>
    <col min="9758" max="9758" width="11" style="207" bestFit="1" customWidth="1"/>
    <col min="9759" max="9759" width="13.85546875" style="207" bestFit="1" customWidth="1"/>
    <col min="9760" max="9760" width="17.5703125" style="207" bestFit="1" customWidth="1"/>
    <col min="9761" max="9761" width="9.85546875" style="207" bestFit="1" customWidth="1"/>
    <col min="9762" max="9762" width="15.42578125" style="207" customWidth="1"/>
    <col min="9763" max="9763" width="12.42578125" style="207" customWidth="1"/>
    <col min="9764" max="9764" width="13.7109375" style="207" bestFit="1" customWidth="1"/>
    <col min="9765" max="9765" width="17.5703125" style="207" bestFit="1" customWidth="1"/>
    <col min="9766" max="9766" width="24.5703125" style="207" bestFit="1" customWidth="1"/>
    <col min="9767" max="9767" width="23.42578125" style="207" customWidth="1"/>
    <col min="9768" max="9768" width="34.28515625" style="207" customWidth="1"/>
    <col min="9769" max="9989" width="9.140625" style="207"/>
    <col min="9990" max="9990" width="5.28515625" style="207" customWidth="1"/>
    <col min="9991" max="9991" width="36.85546875" style="207" customWidth="1"/>
    <col min="9992" max="9992" width="9.85546875" style="207" customWidth="1"/>
    <col min="9993" max="9993" width="14.7109375" style="207" customWidth="1"/>
    <col min="9994" max="9994" width="10.42578125" style="207" customWidth="1"/>
    <col min="9995" max="10002" width="11.140625" style="207" customWidth="1"/>
    <col min="10003" max="10003" width="27" style="207" customWidth="1"/>
    <col min="10004" max="10004" width="14.140625" style="207" bestFit="1" customWidth="1"/>
    <col min="10005" max="10005" width="10.42578125" style="207" bestFit="1" customWidth="1"/>
    <col min="10006" max="10006" width="29.7109375" style="207" bestFit="1" customWidth="1"/>
    <col min="10007" max="10007" width="15" style="207" bestFit="1" customWidth="1"/>
    <col min="10008" max="10008" width="14.7109375" style="207" bestFit="1" customWidth="1"/>
    <col min="10009" max="10009" width="10.28515625" style="207" bestFit="1" customWidth="1"/>
    <col min="10010" max="10010" width="12.85546875" style="207" bestFit="1" customWidth="1"/>
    <col min="10011" max="10011" width="15.28515625" style="207" bestFit="1" customWidth="1"/>
    <col min="10012" max="10012" width="11.140625" style="207" bestFit="1" customWidth="1"/>
    <col min="10013" max="10013" width="17.140625" style="207" bestFit="1" customWidth="1"/>
    <col min="10014" max="10014" width="11" style="207" bestFit="1" customWidth="1"/>
    <col min="10015" max="10015" width="13.85546875" style="207" bestFit="1" customWidth="1"/>
    <col min="10016" max="10016" width="17.5703125" style="207" bestFit="1" customWidth="1"/>
    <col min="10017" max="10017" width="9.85546875" style="207" bestFit="1" customWidth="1"/>
    <col min="10018" max="10018" width="15.42578125" style="207" customWidth="1"/>
    <col min="10019" max="10019" width="12.42578125" style="207" customWidth="1"/>
    <col min="10020" max="10020" width="13.7109375" style="207" bestFit="1" customWidth="1"/>
    <col min="10021" max="10021" width="17.5703125" style="207" bestFit="1" customWidth="1"/>
    <col min="10022" max="10022" width="24.5703125" style="207" bestFit="1" customWidth="1"/>
    <col min="10023" max="10023" width="23.42578125" style="207" customWidth="1"/>
    <col min="10024" max="10024" width="34.28515625" style="207" customWidth="1"/>
    <col min="10025" max="10245" width="9.140625" style="207"/>
    <col min="10246" max="10246" width="5.28515625" style="207" customWidth="1"/>
    <col min="10247" max="10247" width="36.85546875" style="207" customWidth="1"/>
    <col min="10248" max="10248" width="9.85546875" style="207" customWidth="1"/>
    <col min="10249" max="10249" width="14.7109375" style="207" customWidth="1"/>
    <col min="10250" max="10250" width="10.42578125" style="207" customWidth="1"/>
    <col min="10251" max="10258" width="11.140625" style="207" customWidth="1"/>
    <col min="10259" max="10259" width="27" style="207" customWidth="1"/>
    <col min="10260" max="10260" width="14.140625" style="207" bestFit="1" customWidth="1"/>
    <col min="10261" max="10261" width="10.42578125" style="207" bestFit="1" customWidth="1"/>
    <col min="10262" max="10262" width="29.7109375" style="207" bestFit="1" customWidth="1"/>
    <col min="10263" max="10263" width="15" style="207" bestFit="1" customWidth="1"/>
    <col min="10264" max="10264" width="14.7109375" style="207" bestFit="1" customWidth="1"/>
    <col min="10265" max="10265" width="10.28515625" style="207" bestFit="1" customWidth="1"/>
    <col min="10266" max="10266" width="12.85546875" style="207" bestFit="1" customWidth="1"/>
    <col min="10267" max="10267" width="15.28515625" style="207" bestFit="1" customWidth="1"/>
    <col min="10268" max="10268" width="11.140625" style="207" bestFit="1" customWidth="1"/>
    <col min="10269" max="10269" width="17.140625" style="207" bestFit="1" customWidth="1"/>
    <col min="10270" max="10270" width="11" style="207" bestFit="1" customWidth="1"/>
    <col min="10271" max="10271" width="13.85546875" style="207" bestFit="1" customWidth="1"/>
    <col min="10272" max="10272" width="17.5703125" style="207" bestFit="1" customWidth="1"/>
    <col min="10273" max="10273" width="9.85546875" style="207" bestFit="1" customWidth="1"/>
    <col min="10274" max="10274" width="15.42578125" style="207" customWidth="1"/>
    <col min="10275" max="10275" width="12.42578125" style="207" customWidth="1"/>
    <col min="10276" max="10276" width="13.7109375" style="207" bestFit="1" customWidth="1"/>
    <col min="10277" max="10277" width="17.5703125" style="207" bestFit="1" customWidth="1"/>
    <col min="10278" max="10278" width="24.5703125" style="207" bestFit="1" customWidth="1"/>
    <col min="10279" max="10279" width="23.42578125" style="207" customWidth="1"/>
    <col min="10280" max="10280" width="34.28515625" style="207" customWidth="1"/>
    <col min="10281" max="10501" width="9.140625" style="207"/>
    <col min="10502" max="10502" width="5.28515625" style="207" customWidth="1"/>
    <col min="10503" max="10503" width="36.85546875" style="207" customWidth="1"/>
    <col min="10504" max="10504" width="9.85546875" style="207" customWidth="1"/>
    <col min="10505" max="10505" width="14.7109375" style="207" customWidth="1"/>
    <col min="10506" max="10506" width="10.42578125" style="207" customWidth="1"/>
    <col min="10507" max="10514" width="11.140625" style="207" customWidth="1"/>
    <col min="10515" max="10515" width="27" style="207" customWidth="1"/>
    <col min="10516" max="10516" width="14.140625" style="207" bestFit="1" customWidth="1"/>
    <col min="10517" max="10517" width="10.42578125" style="207" bestFit="1" customWidth="1"/>
    <col min="10518" max="10518" width="29.7109375" style="207" bestFit="1" customWidth="1"/>
    <col min="10519" max="10519" width="15" style="207" bestFit="1" customWidth="1"/>
    <col min="10520" max="10520" width="14.7109375" style="207" bestFit="1" customWidth="1"/>
    <col min="10521" max="10521" width="10.28515625" style="207" bestFit="1" customWidth="1"/>
    <col min="10522" max="10522" width="12.85546875" style="207" bestFit="1" customWidth="1"/>
    <col min="10523" max="10523" width="15.28515625" style="207" bestFit="1" customWidth="1"/>
    <col min="10524" max="10524" width="11.140625" style="207" bestFit="1" customWidth="1"/>
    <col min="10525" max="10525" width="17.140625" style="207" bestFit="1" customWidth="1"/>
    <col min="10526" max="10526" width="11" style="207" bestFit="1" customWidth="1"/>
    <col min="10527" max="10527" width="13.85546875" style="207" bestFit="1" customWidth="1"/>
    <col min="10528" max="10528" width="17.5703125" style="207" bestFit="1" customWidth="1"/>
    <col min="10529" max="10529" width="9.85546875" style="207" bestFit="1" customWidth="1"/>
    <col min="10530" max="10530" width="15.42578125" style="207" customWidth="1"/>
    <col min="10531" max="10531" width="12.42578125" style="207" customWidth="1"/>
    <col min="10532" max="10532" width="13.7109375" style="207" bestFit="1" customWidth="1"/>
    <col min="10533" max="10533" width="17.5703125" style="207" bestFit="1" customWidth="1"/>
    <col min="10534" max="10534" width="24.5703125" style="207" bestFit="1" customWidth="1"/>
    <col min="10535" max="10535" width="23.42578125" style="207" customWidth="1"/>
    <col min="10536" max="10536" width="34.28515625" style="207" customWidth="1"/>
    <col min="10537" max="10757" width="9.140625" style="207"/>
    <col min="10758" max="10758" width="5.28515625" style="207" customWidth="1"/>
    <col min="10759" max="10759" width="36.85546875" style="207" customWidth="1"/>
    <col min="10760" max="10760" width="9.85546875" style="207" customWidth="1"/>
    <col min="10761" max="10761" width="14.7109375" style="207" customWidth="1"/>
    <col min="10762" max="10762" width="10.42578125" style="207" customWidth="1"/>
    <col min="10763" max="10770" width="11.140625" style="207" customWidth="1"/>
    <col min="10771" max="10771" width="27" style="207" customWidth="1"/>
    <col min="10772" max="10772" width="14.140625" style="207" bestFit="1" customWidth="1"/>
    <col min="10773" max="10773" width="10.42578125" style="207" bestFit="1" customWidth="1"/>
    <col min="10774" max="10774" width="29.7109375" style="207" bestFit="1" customWidth="1"/>
    <col min="10775" max="10775" width="15" style="207" bestFit="1" customWidth="1"/>
    <col min="10776" max="10776" width="14.7109375" style="207" bestFit="1" customWidth="1"/>
    <col min="10777" max="10777" width="10.28515625" style="207" bestFit="1" customWidth="1"/>
    <col min="10778" max="10778" width="12.85546875" style="207" bestFit="1" customWidth="1"/>
    <col min="10779" max="10779" width="15.28515625" style="207" bestFit="1" customWidth="1"/>
    <col min="10780" max="10780" width="11.140625" style="207" bestFit="1" customWidth="1"/>
    <col min="10781" max="10781" width="17.140625" style="207" bestFit="1" customWidth="1"/>
    <col min="10782" max="10782" width="11" style="207" bestFit="1" customWidth="1"/>
    <col min="10783" max="10783" width="13.85546875" style="207" bestFit="1" customWidth="1"/>
    <col min="10784" max="10784" width="17.5703125" style="207" bestFit="1" customWidth="1"/>
    <col min="10785" max="10785" width="9.85546875" style="207" bestFit="1" customWidth="1"/>
    <col min="10786" max="10786" width="15.42578125" style="207" customWidth="1"/>
    <col min="10787" max="10787" width="12.42578125" style="207" customWidth="1"/>
    <col min="10788" max="10788" width="13.7109375" style="207" bestFit="1" customWidth="1"/>
    <col min="10789" max="10789" width="17.5703125" style="207" bestFit="1" customWidth="1"/>
    <col min="10790" max="10790" width="24.5703125" style="207" bestFit="1" customWidth="1"/>
    <col min="10791" max="10791" width="23.42578125" style="207" customWidth="1"/>
    <col min="10792" max="10792" width="34.28515625" style="207" customWidth="1"/>
    <col min="10793" max="11013" width="9.140625" style="207"/>
    <col min="11014" max="11014" width="5.28515625" style="207" customWidth="1"/>
    <col min="11015" max="11015" width="36.85546875" style="207" customWidth="1"/>
    <col min="11016" max="11016" width="9.85546875" style="207" customWidth="1"/>
    <col min="11017" max="11017" width="14.7109375" style="207" customWidth="1"/>
    <col min="11018" max="11018" width="10.42578125" style="207" customWidth="1"/>
    <col min="11019" max="11026" width="11.140625" style="207" customWidth="1"/>
    <col min="11027" max="11027" width="27" style="207" customWidth="1"/>
    <col min="11028" max="11028" width="14.140625" style="207" bestFit="1" customWidth="1"/>
    <col min="11029" max="11029" width="10.42578125" style="207" bestFit="1" customWidth="1"/>
    <col min="11030" max="11030" width="29.7109375" style="207" bestFit="1" customWidth="1"/>
    <col min="11031" max="11031" width="15" style="207" bestFit="1" customWidth="1"/>
    <col min="11032" max="11032" width="14.7109375" style="207" bestFit="1" customWidth="1"/>
    <col min="11033" max="11033" width="10.28515625" style="207" bestFit="1" customWidth="1"/>
    <col min="11034" max="11034" width="12.85546875" style="207" bestFit="1" customWidth="1"/>
    <col min="11035" max="11035" width="15.28515625" style="207" bestFit="1" customWidth="1"/>
    <col min="11036" max="11036" width="11.140625" style="207" bestFit="1" customWidth="1"/>
    <col min="11037" max="11037" width="17.140625" style="207" bestFit="1" customWidth="1"/>
    <col min="11038" max="11038" width="11" style="207" bestFit="1" customWidth="1"/>
    <col min="11039" max="11039" width="13.85546875" style="207" bestFit="1" customWidth="1"/>
    <col min="11040" max="11040" width="17.5703125" style="207" bestFit="1" customWidth="1"/>
    <col min="11041" max="11041" width="9.85546875" style="207" bestFit="1" customWidth="1"/>
    <col min="11042" max="11042" width="15.42578125" style="207" customWidth="1"/>
    <col min="11043" max="11043" width="12.42578125" style="207" customWidth="1"/>
    <col min="11044" max="11044" width="13.7109375" style="207" bestFit="1" customWidth="1"/>
    <col min="11045" max="11045" width="17.5703125" style="207" bestFit="1" customWidth="1"/>
    <col min="11046" max="11046" width="24.5703125" style="207" bestFit="1" customWidth="1"/>
    <col min="11047" max="11047" width="23.42578125" style="207" customWidth="1"/>
    <col min="11048" max="11048" width="34.28515625" style="207" customWidth="1"/>
    <col min="11049" max="11269" width="9.140625" style="207"/>
    <col min="11270" max="11270" width="5.28515625" style="207" customWidth="1"/>
    <col min="11271" max="11271" width="36.85546875" style="207" customWidth="1"/>
    <col min="11272" max="11272" width="9.85546875" style="207" customWidth="1"/>
    <col min="11273" max="11273" width="14.7109375" style="207" customWidth="1"/>
    <col min="11274" max="11274" width="10.42578125" style="207" customWidth="1"/>
    <col min="11275" max="11282" width="11.140625" style="207" customWidth="1"/>
    <col min="11283" max="11283" width="27" style="207" customWidth="1"/>
    <col min="11284" max="11284" width="14.140625" style="207" bestFit="1" customWidth="1"/>
    <col min="11285" max="11285" width="10.42578125" style="207" bestFit="1" customWidth="1"/>
    <col min="11286" max="11286" width="29.7109375" style="207" bestFit="1" customWidth="1"/>
    <col min="11287" max="11287" width="15" style="207" bestFit="1" customWidth="1"/>
    <col min="11288" max="11288" width="14.7109375" style="207" bestFit="1" customWidth="1"/>
    <col min="11289" max="11289" width="10.28515625" style="207" bestFit="1" customWidth="1"/>
    <col min="11290" max="11290" width="12.85546875" style="207" bestFit="1" customWidth="1"/>
    <col min="11291" max="11291" width="15.28515625" style="207" bestFit="1" customWidth="1"/>
    <col min="11292" max="11292" width="11.140625" style="207" bestFit="1" customWidth="1"/>
    <col min="11293" max="11293" width="17.140625" style="207" bestFit="1" customWidth="1"/>
    <col min="11294" max="11294" width="11" style="207" bestFit="1" customWidth="1"/>
    <col min="11295" max="11295" width="13.85546875" style="207" bestFit="1" customWidth="1"/>
    <col min="11296" max="11296" width="17.5703125" style="207" bestFit="1" customWidth="1"/>
    <col min="11297" max="11297" width="9.85546875" style="207" bestFit="1" customWidth="1"/>
    <col min="11298" max="11298" width="15.42578125" style="207" customWidth="1"/>
    <col min="11299" max="11299" width="12.42578125" style="207" customWidth="1"/>
    <col min="11300" max="11300" width="13.7109375" style="207" bestFit="1" customWidth="1"/>
    <col min="11301" max="11301" width="17.5703125" style="207" bestFit="1" customWidth="1"/>
    <col min="11302" max="11302" width="24.5703125" style="207" bestFit="1" customWidth="1"/>
    <col min="11303" max="11303" width="23.42578125" style="207" customWidth="1"/>
    <col min="11304" max="11304" width="34.28515625" style="207" customWidth="1"/>
    <col min="11305" max="11525" width="9.140625" style="207"/>
    <col min="11526" max="11526" width="5.28515625" style="207" customWidth="1"/>
    <col min="11527" max="11527" width="36.85546875" style="207" customWidth="1"/>
    <col min="11528" max="11528" width="9.85546875" style="207" customWidth="1"/>
    <col min="11529" max="11529" width="14.7109375" style="207" customWidth="1"/>
    <col min="11530" max="11530" width="10.42578125" style="207" customWidth="1"/>
    <col min="11531" max="11538" width="11.140625" style="207" customWidth="1"/>
    <col min="11539" max="11539" width="27" style="207" customWidth="1"/>
    <col min="11540" max="11540" width="14.140625" style="207" bestFit="1" customWidth="1"/>
    <col min="11541" max="11541" width="10.42578125" style="207" bestFit="1" customWidth="1"/>
    <col min="11542" max="11542" width="29.7109375" style="207" bestFit="1" customWidth="1"/>
    <col min="11543" max="11543" width="15" style="207" bestFit="1" customWidth="1"/>
    <col min="11544" max="11544" width="14.7109375" style="207" bestFit="1" customWidth="1"/>
    <col min="11545" max="11545" width="10.28515625" style="207" bestFit="1" customWidth="1"/>
    <col min="11546" max="11546" width="12.85546875" style="207" bestFit="1" customWidth="1"/>
    <col min="11547" max="11547" width="15.28515625" style="207" bestFit="1" customWidth="1"/>
    <col min="11548" max="11548" width="11.140625" style="207" bestFit="1" customWidth="1"/>
    <col min="11549" max="11549" width="17.140625" style="207" bestFit="1" customWidth="1"/>
    <col min="11550" max="11550" width="11" style="207" bestFit="1" customWidth="1"/>
    <col min="11551" max="11551" width="13.85546875" style="207" bestFit="1" customWidth="1"/>
    <col min="11552" max="11552" width="17.5703125" style="207" bestFit="1" customWidth="1"/>
    <col min="11553" max="11553" width="9.85546875" style="207" bestFit="1" customWidth="1"/>
    <col min="11554" max="11554" width="15.42578125" style="207" customWidth="1"/>
    <col min="11555" max="11555" width="12.42578125" style="207" customWidth="1"/>
    <col min="11556" max="11556" width="13.7109375" style="207" bestFit="1" customWidth="1"/>
    <col min="11557" max="11557" width="17.5703125" style="207" bestFit="1" customWidth="1"/>
    <col min="11558" max="11558" width="24.5703125" style="207" bestFit="1" customWidth="1"/>
    <col min="11559" max="11559" width="23.42578125" style="207" customWidth="1"/>
    <col min="11560" max="11560" width="34.28515625" style="207" customWidth="1"/>
    <col min="11561" max="11781" width="9.140625" style="207"/>
    <col min="11782" max="11782" width="5.28515625" style="207" customWidth="1"/>
    <col min="11783" max="11783" width="36.85546875" style="207" customWidth="1"/>
    <col min="11784" max="11784" width="9.85546875" style="207" customWidth="1"/>
    <col min="11785" max="11785" width="14.7109375" style="207" customWidth="1"/>
    <col min="11786" max="11786" width="10.42578125" style="207" customWidth="1"/>
    <col min="11787" max="11794" width="11.140625" style="207" customWidth="1"/>
    <col min="11795" max="11795" width="27" style="207" customWidth="1"/>
    <col min="11796" max="11796" width="14.140625" style="207" bestFit="1" customWidth="1"/>
    <col min="11797" max="11797" width="10.42578125" style="207" bestFit="1" customWidth="1"/>
    <col min="11798" max="11798" width="29.7109375" style="207" bestFit="1" customWidth="1"/>
    <col min="11799" max="11799" width="15" style="207" bestFit="1" customWidth="1"/>
    <col min="11800" max="11800" width="14.7109375" style="207" bestFit="1" customWidth="1"/>
    <col min="11801" max="11801" width="10.28515625" style="207" bestFit="1" customWidth="1"/>
    <col min="11802" max="11802" width="12.85546875" style="207" bestFit="1" customWidth="1"/>
    <col min="11803" max="11803" width="15.28515625" style="207" bestFit="1" customWidth="1"/>
    <col min="11804" max="11804" width="11.140625" style="207" bestFit="1" customWidth="1"/>
    <col min="11805" max="11805" width="17.140625" style="207" bestFit="1" customWidth="1"/>
    <col min="11806" max="11806" width="11" style="207" bestFit="1" customWidth="1"/>
    <col min="11807" max="11807" width="13.85546875" style="207" bestFit="1" customWidth="1"/>
    <col min="11808" max="11808" width="17.5703125" style="207" bestFit="1" customWidth="1"/>
    <col min="11809" max="11809" width="9.85546875" style="207" bestFit="1" customWidth="1"/>
    <col min="11810" max="11810" width="15.42578125" style="207" customWidth="1"/>
    <col min="11811" max="11811" width="12.42578125" style="207" customWidth="1"/>
    <col min="11812" max="11812" width="13.7109375" style="207" bestFit="1" customWidth="1"/>
    <col min="11813" max="11813" width="17.5703125" style="207" bestFit="1" customWidth="1"/>
    <col min="11814" max="11814" width="24.5703125" style="207" bestFit="1" customWidth="1"/>
    <col min="11815" max="11815" width="23.42578125" style="207" customWidth="1"/>
    <col min="11816" max="11816" width="34.28515625" style="207" customWidth="1"/>
    <col min="11817" max="12037" width="9.140625" style="207"/>
    <col min="12038" max="12038" width="5.28515625" style="207" customWidth="1"/>
    <col min="12039" max="12039" width="36.85546875" style="207" customWidth="1"/>
    <col min="12040" max="12040" width="9.85546875" style="207" customWidth="1"/>
    <col min="12041" max="12041" width="14.7109375" style="207" customWidth="1"/>
    <col min="12042" max="12042" width="10.42578125" style="207" customWidth="1"/>
    <col min="12043" max="12050" width="11.140625" style="207" customWidth="1"/>
    <col min="12051" max="12051" width="27" style="207" customWidth="1"/>
    <col min="12052" max="12052" width="14.140625" style="207" bestFit="1" customWidth="1"/>
    <col min="12053" max="12053" width="10.42578125" style="207" bestFit="1" customWidth="1"/>
    <col min="12054" max="12054" width="29.7109375" style="207" bestFit="1" customWidth="1"/>
    <col min="12055" max="12055" width="15" style="207" bestFit="1" customWidth="1"/>
    <col min="12056" max="12056" width="14.7109375" style="207" bestFit="1" customWidth="1"/>
    <col min="12057" max="12057" width="10.28515625" style="207" bestFit="1" customWidth="1"/>
    <col min="12058" max="12058" width="12.85546875" style="207" bestFit="1" customWidth="1"/>
    <col min="12059" max="12059" width="15.28515625" style="207" bestFit="1" customWidth="1"/>
    <col min="12060" max="12060" width="11.140625" style="207" bestFit="1" customWidth="1"/>
    <col min="12061" max="12061" width="17.140625" style="207" bestFit="1" customWidth="1"/>
    <col min="12062" max="12062" width="11" style="207" bestFit="1" customWidth="1"/>
    <col min="12063" max="12063" width="13.85546875" style="207" bestFit="1" customWidth="1"/>
    <col min="12064" max="12064" width="17.5703125" style="207" bestFit="1" customWidth="1"/>
    <col min="12065" max="12065" width="9.85546875" style="207" bestFit="1" customWidth="1"/>
    <col min="12066" max="12066" width="15.42578125" style="207" customWidth="1"/>
    <col min="12067" max="12067" width="12.42578125" style="207" customWidth="1"/>
    <col min="12068" max="12068" width="13.7109375" style="207" bestFit="1" customWidth="1"/>
    <col min="12069" max="12069" width="17.5703125" style="207" bestFit="1" customWidth="1"/>
    <col min="12070" max="12070" width="24.5703125" style="207" bestFit="1" customWidth="1"/>
    <col min="12071" max="12071" width="23.42578125" style="207" customWidth="1"/>
    <col min="12072" max="12072" width="34.28515625" style="207" customWidth="1"/>
    <col min="12073" max="12293" width="9.140625" style="207"/>
    <col min="12294" max="12294" width="5.28515625" style="207" customWidth="1"/>
    <col min="12295" max="12295" width="36.85546875" style="207" customWidth="1"/>
    <col min="12296" max="12296" width="9.85546875" style="207" customWidth="1"/>
    <col min="12297" max="12297" width="14.7109375" style="207" customWidth="1"/>
    <col min="12298" max="12298" width="10.42578125" style="207" customWidth="1"/>
    <col min="12299" max="12306" width="11.140625" style="207" customWidth="1"/>
    <col min="12307" max="12307" width="27" style="207" customWidth="1"/>
    <col min="12308" max="12308" width="14.140625" style="207" bestFit="1" customWidth="1"/>
    <col min="12309" max="12309" width="10.42578125" style="207" bestFit="1" customWidth="1"/>
    <col min="12310" max="12310" width="29.7109375" style="207" bestFit="1" customWidth="1"/>
    <col min="12311" max="12311" width="15" style="207" bestFit="1" customWidth="1"/>
    <col min="12312" max="12312" width="14.7109375" style="207" bestFit="1" customWidth="1"/>
    <col min="12313" max="12313" width="10.28515625" style="207" bestFit="1" customWidth="1"/>
    <col min="12314" max="12314" width="12.85546875" style="207" bestFit="1" customWidth="1"/>
    <col min="12315" max="12315" width="15.28515625" style="207" bestFit="1" customWidth="1"/>
    <col min="12316" max="12316" width="11.140625" style="207" bestFit="1" customWidth="1"/>
    <col min="12317" max="12317" width="17.140625" style="207" bestFit="1" customWidth="1"/>
    <col min="12318" max="12318" width="11" style="207" bestFit="1" customWidth="1"/>
    <col min="12319" max="12319" width="13.85546875" style="207" bestFit="1" customWidth="1"/>
    <col min="12320" max="12320" width="17.5703125" style="207" bestFit="1" customWidth="1"/>
    <col min="12321" max="12321" width="9.85546875" style="207" bestFit="1" customWidth="1"/>
    <col min="12322" max="12322" width="15.42578125" style="207" customWidth="1"/>
    <col min="12323" max="12323" width="12.42578125" style="207" customWidth="1"/>
    <col min="12324" max="12324" width="13.7109375" style="207" bestFit="1" customWidth="1"/>
    <col min="12325" max="12325" width="17.5703125" style="207" bestFit="1" customWidth="1"/>
    <col min="12326" max="12326" width="24.5703125" style="207" bestFit="1" customWidth="1"/>
    <col min="12327" max="12327" width="23.42578125" style="207" customWidth="1"/>
    <col min="12328" max="12328" width="34.28515625" style="207" customWidth="1"/>
    <col min="12329" max="12549" width="9.140625" style="207"/>
    <col min="12550" max="12550" width="5.28515625" style="207" customWidth="1"/>
    <col min="12551" max="12551" width="36.85546875" style="207" customWidth="1"/>
    <col min="12552" max="12552" width="9.85546875" style="207" customWidth="1"/>
    <col min="12553" max="12553" width="14.7109375" style="207" customWidth="1"/>
    <col min="12554" max="12554" width="10.42578125" style="207" customWidth="1"/>
    <col min="12555" max="12562" width="11.140625" style="207" customWidth="1"/>
    <col min="12563" max="12563" width="27" style="207" customWidth="1"/>
    <col min="12564" max="12564" width="14.140625" style="207" bestFit="1" customWidth="1"/>
    <col min="12565" max="12565" width="10.42578125" style="207" bestFit="1" customWidth="1"/>
    <col min="12566" max="12566" width="29.7109375" style="207" bestFit="1" customWidth="1"/>
    <col min="12567" max="12567" width="15" style="207" bestFit="1" customWidth="1"/>
    <col min="12568" max="12568" width="14.7109375" style="207" bestFit="1" customWidth="1"/>
    <col min="12569" max="12569" width="10.28515625" style="207" bestFit="1" customWidth="1"/>
    <col min="12570" max="12570" width="12.85546875" style="207" bestFit="1" customWidth="1"/>
    <col min="12571" max="12571" width="15.28515625" style="207" bestFit="1" customWidth="1"/>
    <col min="12572" max="12572" width="11.140625" style="207" bestFit="1" customWidth="1"/>
    <col min="12573" max="12573" width="17.140625" style="207" bestFit="1" customWidth="1"/>
    <col min="12574" max="12574" width="11" style="207" bestFit="1" customWidth="1"/>
    <col min="12575" max="12575" width="13.85546875" style="207" bestFit="1" customWidth="1"/>
    <col min="12576" max="12576" width="17.5703125" style="207" bestFit="1" customWidth="1"/>
    <col min="12577" max="12577" width="9.85546875" style="207" bestFit="1" customWidth="1"/>
    <col min="12578" max="12578" width="15.42578125" style="207" customWidth="1"/>
    <col min="12579" max="12579" width="12.42578125" style="207" customWidth="1"/>
    <col min="12580" max="12580" width="13.7109375" style="207" bestFit="1" customWidth="1"/>
    <col min="12581" max="12581" width="17.5703125" style="207" bestFit="1" customWidth="1"/>
    <col min="12582" max="12582" width="24.5703125" style="207" bestFit="1" customWidth="1"/>
    <col min="12583" max="12583" width="23.42578125" style="207" customWidth="1"/>
    <col min="12584" max="12584" width="34.28515625" style="207" customWidth="1"/>
    <col min="12585" max="12805" width="9.140625" style="207"/>
    <col min="12806" max="12806" width="5.28515625" style="207" customWidth="1"/>
    <col min="12807" max="12807" width="36.85546875" style="207" customWidth="1"/>
    <col min="12808" max="12808" width="9.85546875" style="207" customWidth="1"/>
    <col min="12809" max="12809" width="14.7109375" style="207" customWidth="1"/>
    <col min="12810" max="12810" width="10.42578125" style="207" customWidth="1"/>
    <col min="12811" max="12818" width="11.140625" style="207" customWidth="1"/>
    <col min="12819" max="12819" width="27" style="207" customWidth="1"/>
    <col min="12820" max="12820" width="14.140625" style="207" bestFit="1" customWidth="1"/>
    <col min="12821" max="12821" width="10.42578125" style="207" bestFit="1" customWidth="1"/>
    <col min="12822" max="12822" width="29.7109375" style="207" bestFit="1" customWidth="1"/>
    <col min="12823" max="12823" width="15" style="207" bestFit="1" customWidth="1"/>
    <col min="12824" max="12824" width="14.7109375" style="207" bestFit="1" customWidth="1"/>
    <col min="12825" max="12825" width="10.28515625" style="207" bestFit="1" customWidth="1"/>
    <col min="12826" max="12826" width="12.85546875" style="207" bestFit="1" customWidth="1"/>
    <col min="12827" max="12827" width="15.28515625" style="207" bestFit="1" customWidth="1"/>
    <col min="12828" max="12828" width="11.140625" style="207" bestFit="1" customWidth="1"/>
    <col min="12829" max="12829" width="17.140625" style="207" bestFit="1" customWidth="1"/>
    <col min="12830" max="12830" width="11" style="207" bestFit="1" customWidth="1"/>
    <col min="12831" max="12831" width="13.85546875" style="207" bestFit="1" customWidth="1"/>
    <col min="12832" max="12832" width="17.5703125" style="207" bestFit="1" customWidth="1"/>
    <col min="12833" max="12833" width="9.85546875" style="207" bestFit="1" customWidth="1"/>
    <col min="12834" max="12834" width="15.42578125" style="207" customWidth="1"/>
    <col min="12835" max="12835" width="12.42578125" style="207" customWidth="1"/>
    <col min="12836" max="12836" width="13.7109375" style="207" bestFit="1" customWidth="1"/>
    <col min="12837" max="12837" width="17.5703125" style="207" bestFit="1" customWidth="1"/>
    <col min="12838" max="12838" width="24.5703125" style="207" bestFit="1" customWidth="1"/>
    <col min="12839" max="12839" width="23.42578125" style="207" customWidth="1"/>
    <col min="12840" max="12840" width="34.28515625" style="207" customWidth="1"/>
    <col min="12841" max="13061" width="9.140625" style="207"/>
    <col min="13062" max="13062" width="5.28515625" style="207" customWidth="1"/>
    <col min="13063" max="13063" width="36.85546875" style="207" customWidth="1"/>
    <col min="13064" max="13064" width="9.85546875" style="207" customWidth="1"/>
    <col min="13065" max="13065" width="14.7109375" style="207" customWidth="1"/>
    <col min="13066" max="13066" width="10.42578125" style="207" customWidth="1"/>
    <col min="13067" max="13074" width="11.140625" style="207" customWidth="1"/>
    <col min="13075" max="13075" width="27" style="207" customWidth="1"/>
    <col min="13076" max="13076" width="14.140625" style="207" bestFit="1" customWidth="1"/>
    <col min="13077" max="13077" width="10.42578125" style="207" bestFit="1" customWidth="1"/>
    <col min="13078" max="13078" width="29.7109375" style="207" bestFit="1" customWidth="1"/>
    <col min="13079" max="13079" width="15" style="207" bestFit="1" customWidth="1"/>
    <col min="13080" max="13080" width="14.7109375" style="207" bestFit="1" customWidth="1"/>
    <col min="13081" max="13081" width="10.28515625" style="207" bestFit="1" customWidth="1"/>
    <col min="13082" max="13082" width="12.85546875" style="207" bestFit="1" customWidth="1"/>
    <col min="13083" max="13083" width="15.28515625" style="207" bestFit="1" customWidth="1"/>
    <col min="13084" max="13084" width="11.140625" style="207" bestFit="1" customWidth="1"/>
    <col min="13085" max="13085" width="17.140625" style="207" bestFit="1" customWidth="1"/>
    <col min="13086" max="13086" width="11" style="207" bestFit="1" customWidth="1"/>
    <col min="13087" max="13087" width="13.85546875" style="207" bestFit="1" customWidth="1"/>
    <col min="13088" max="13088" width="17.5703125" style="207" bestFit="1" customWidth="1"/>
    <col min="13089" max="13089" width="9.85546875" style="207" bestFit="1" customWidth="1"/>
    <col min="13090" max="13090" width="15.42578125" style="207" customWidth="1"/>
    <col min="13091" max="13091" width="12.42578125" style="207" customWidth="1"/>
    <col min="13092" max="13092" width="13.7109375" style="207" bestFit="1" customWidth="1"/>
    <col min="13093" max="13093" width="17.5703125" style="207" bestFit="1" customWidth="1"/>
    <col min="13094" max="13094" width="24.5703125" style="207" bestFit="1" customWidth="1"/>
    <col min="13095" max="13095" width="23.42578125" style="207" customWidth="1"/>
    <col min="13096" max="13096" width="34.28515625" style="207" customWidth="1"/>
    <col min="13097" max="13317" width="9.140625" style="207"/>
    <col min="13318" max="13318" width="5.28515625" style="207" customWidth="1"/>
    <col min="13319" max="13319" width="36.85546875" style="207" customWidth="1"/>
    <col min="13320" max="13320" width="9.85546875" style="207" customWidth="1"/>
    <col min="13321" max="13321" width="14.7109375" style="207" customWidth="1"/>
    <col min="13322" max="13322" width="10.42578125" style="207" customWidth="1"/>
    <col min="13323" max="13330" width="11.140625" style="207" customWidth="1"/>
    <col min="13331" max="13331" width="27" style="207" customWidth="1"/>
    <col min="13332" max="13332" width="14.140625" style="207" bestFit="1" customWidth="1"/>
    <col min="13333" max="13333" width="10.42578125" style="207" bestFit="1" customWidth="1"/>
    <col min="13334" max="13334" width="29.7109375" style="207" bestFit="1" customWidth="1"/>
    <col min="13335" max="13335" width="15" style="207" bestFit="1" customWidth="1"/>
    <col min="13336" max="13336" width="14.7109375" style="207" bestFit="1" customWidth="1"/>
    <col min="13337" max="13337" width="10.28515625" style="207" bestFit="1" customWidth="1"/>
    <col min="13338" max="13338" width="12.85546875" style="207" bestFit="1" customWidth="1"/>
    <col min="13339" max="13339" width="15.28515625" style="207" bestFit="1" customWidth="1"/>
    <col min="13340" max="13340" width="11.140625" style="207" bestFit="1" customWidth="1"/>
    <col min="13341" max="13341" width="17.140625" style="207" bestFit="1" customWidth="1"/>
    <col min="13342" max="13342" width="11" style="207" bestFit="1" customWidth="1"/>
    <col min="13343" max="13343" width="13.85546875" style="207" bestFit="1" customWidth="1"/>
    <col min="13344" max="13344" width="17.5703125" style="207" bestFit="1" customWidth="1"/>
    <col min="13345" max="13345" width="9.85546875" style="207" bestFit="1" customWidth="1"/>
    <col min="13346" max="13346" width="15.42578125" style="207" customWidth="1"/>
    <col min="13347" max="13347" width="12.42578125" style="207" customWidth="1"/>
    <col min="13348" max="13348" width="13.7109375" style="207" bestFit="1" customWidth="1"/>
    <col min="13349" max="13349" width="17.5703125" style="207" bestFit="1" customWidth="1"/>
    <col min="13350" max="13350" width="24.5703125" style="207" bestFit="1" customWidth="1"/>
    <col min="13351" max="13351" width="23.42578125" style="207" customWidth="1"/>
    <col min="13352" max="13352" width="34.28515625" style="207" customWidth="1"/>
    <col min="13353" max="13573" width="9.140625" style="207"/>
    <col min="13574" max="13574" width="5.28515625" style="207" customWidth="1"/>
    <col min="13575" max="13575" width="36.85546875" style="207" customWidth="1"/>
    <col min="13576" max="13576" width="9.85546875" style="207" customWidth="1"/>
    <col min="13577" max="13577" width="14.7109375" style="207" customWidth="1"/>
    <col min="13578" max="13578" width="10.42578125" style="207" customWidth="1"/>
    <col min="13579" max="13586" width="11.140625" style="207" customWidth="1"/>
    <col min="13587" max="13587" width="27" style="207" customWidth="1"/>
    <col min="13588" max="13588" width="14.140625" style="207" bestFit="1" customWidth="1"/>
    <col min="13589" max="13589" width="10.42578125" style="207" bestFit="1" customWidth="1"/>
    <col min="13590" max="13590" width="29.7109375" style="207" bestFit="1" customWidth="1"/>
    <col min="13591" max="13591" width="15" style="207" bestFit="1" customWidth="1"/>
    <col min="13592" max="13592" width="14.7109375" style="207" bestFit="1" customWidth="1"/>
    <col min="13593" max="13593" width="10.28515625" style="207" bestFit="1" customWidth="1"/>
    <col min="13594" max="13594" width="12.85546875" style="207" bestFit="1" customWidth="1"/>
    <col min="13595" max="13595" width="15.28515625" style="207" bestFit="1" customWidth="1"/>
    <col min="13596" max="13596" width="11.140625" style="207" bestFit="1" customWidth="1"/>
    <col min="13597" max="13597" width="17.140625" style="207" bestFit="1" customWidth="1"/>
    <col min="13598" max="13598" width="11" style="207" bestFit="1" customWidth="1"/>
    <col min="13599" max="13599" width="13.85546875" style="207" bestFit="1" customWidth="1"/>
    <col min="13600" max="13600" width="17.5703125" style="207" bestFit="1" customWidth="1"/>
    <col min="13601" max="13601" width="9.85546875" style="207" bestFit="1" customWidth="1"/>
    <col min="13602" max="13602" width="15.42578125" style="207" customWidth="1"/>
    <col min="13603" max="13603" width="12.42578125" style="207" customWidth="1"/>
    <col min="13604" max="13604" width="13.7109375" style="207" bestFit="1" customWidth="1"/>
    <col min="13605" max="13605" width="17.5703125" style="207" bestFit="1" customWidth="1"/>
    <col min="13606" max="13606" width="24.5703125" style="207" bestFit="1" customWidth="1"/>
    <col min="13607" max="13607" width="23.42578125" style="207" customWidth="1"/>
    <col min="13608" max="13608" width="34.28515625" style="207" customWidth="1"/>
    <col min="13609" max="13829" width="9.140625" style="207"/>
    <col min="13830" max="13830" width="5.28515625" style="207" customWidth="1"/>
    <col min="13831" max="13831" width="36.85546875" style="207" customWidth="1"/>
    <col min="13832" max="13832" width="9.85546875" style="207" customWidth="1"/>
    <col min="13833" max="13833" width="14.7109375" style="207" customWidth="1"/>
    <col min="13834" max="13834" width="10.42578125" style="207" customWidth="1"/>
    <col min="13835" max="13842" width="11.140625" style="207" customWidth="1"/>
    <col min="13843" max="13843" width="27" style="207" customWidth="1"/>
    <col min="13844" max="13844" width="14.140625" style="207" bestFit="1" customWidth="1"/>
    <col min="13845" max="13845" width="10.42578125" style="207" bestFit="1" customWidth="1"/>
    <col min="13846" max="13846" width="29.7109375" style="207" bestFit="1" customWidth="1"/>
    <col min="13847" max="13847" width="15" style="207" bestFit="1" customWidth="1"/>
    <col min="13848" max="13848" width="14.7109375" style="207" bestFit="1" customWidth="1"/>
    <col min="13849" max="13849" width="10.28515625" style="207" bestFit="1" customWidth="1"/>
    <col min="13850" max="13850" width="12.85546875" style="207" bestFit="1" customWidth="1"/>
    <col min="13851" max="13851" width="15.28515625" style="207" bestFit="1" customWidth="1"/>
    <col min="13852" max="13852" width="11.140625" style="207" bestFit="1" customWidth="1"/>
    <col min="13853" max="13853" width="17.140625" style="207" bestFit="1" customWidth="1"/>
    <col min="13854" max="13854" width="11" style="207" bestFit="1" customWidth="1"/>
    <col min="13855" max="13855" width="13.85546875" style="207" bestFit="1" customWidth="1"/>
    <col min="13856" max="13856" width="17.5703125" style="207" bestFit="1" customWidth="1"/>
    <col min="13857" max="13857" width="9.85546875" style="207" bestFit="1" customWidth="1"/>
    <col min="13858" max="13858" width="15.42578125" style="207" customWidth="1"/>
    <col min="13859" max="13859" width="12.42578125" style="207" customWidth="1"/>
    <col min="13860" max="13860" width="13.7109375" style="207" bestFit="1" customWidth="1"/>
    <col min="13861" max="13861" width="17.5703125" style="207" bestFit="1" customWidth="1"/>
    <col min="13862" max="13862" width="24.5703125" style="207" bestFit="1" customWidth="1"/>
    <col min="13863" max="13863" width="23.42578125" style="207" customWidth="1"/>
    <col min="13864" max="13864" width="34.28515625" style="207" customWidth="1"/>
    <col min="13865" max="14085" width="9.140625" style="207"/>
    <col min="14086" max="14086" width="5.28515625" style="207" customWidth="1"/>
    <col min="14087" max="14087" width="36.85546875" style="207" customWidth="1"/>
    <col min="14088" max="14088" width="9.85546875" style="207" customWidth="1"/>
    <col min="14089" max="14089" width="14.7109375" style="207" customWidth="1"/>
    <col min="14090" max="14090" width="10.42578125" style="207" customWidth="1"/>
    <col min="14091" max="14098" width="11.140625" style="207" customWidth="1"/>
    <col min="14099" max="14099" width="27" style="207" customWidth="1"/>
    <col min="14100" max="14100" width="14.140625" style="207" bestFit="1" customWidth="1"/>
    <col min="14101" max="14101" width="10.42578125" style="207" bestFit="1" customWidth="1"/>
    <col min="14102" max="14102" width="29.7109375" style="207" bestFit="1" customWidth="1"/>
    <col min="14103" max="14103" width="15" style="207" bestFit="1" customWidth="1"/>
    <col min="14104" max="14104" width="14.7109375" style="207" bestFit="1" customWidth="1"/>
    <col min="14105" max="14105" width="10.28515625" style="207" bestFit="1" customWidth="1"/>
    <col min="14106" max="14106" width="12.85546875" style="207" bestFit="1" customWidth="1"/>
    <col min="14107" max="14107" width="15.28515625" style="207" bestFit="1" customWidth="1"/>
    <col min="14108" max="14108" width="11.140625" style="207" bestFit="1" customWidth="1"/>
    <col min="14109" max="14109" width="17.140625" style="207" bestFit="1" customWidth="1"/>
    <col min="14110" max="14110" width="11" style="207" bestFit="1" customWidth="1"/>
    <col min="14111" max="14111" width="13.85546875" style="207" bestFit="1" customWidth="1"/>
    <col min="14112" max="14112" width="17.5703125" style="207" bestFit="1" customWidth="1"/>
    <col min="14113" max="14113" width="9.85546875" style="207" bestFit="1" customWidth="1"/>
    <col min="14114" max="14114" width="15.42578125" style="207" customWidth="1"/>
    <col min="14115" max="14115" width="12.42578125" style="207" customWidth="1"/>
    <col min="14116" max="14116" width="13.7109375" style="207" bestFit="1" customWidth="1"/>
    <col min="14117" max="14117" width="17.5703125" style="207" bestFit="1" customWidth="1"/>
    <col min="14118" max="14118" width="24.5703125" style="207" bestFit="1" customWidth="1"/>
    <col min="14119" max="14119" width="23.42578125" style="207" customWidth="1"/>
    <col min="14120" max="14120" width="34.28515625" style="207" customWidth="1"/>
    <col min="14121" max="14341" width="9.140625" style="207"/>
    <col min="14342" max="14342" width="5.28515625" style="207" customWidth="1"/>
    <col min="14343" max="14343" width="36.85546875" style="207" customWidth="1"/>
    <col min="14344" max="14344" width="9.85546875" style="207" customWidth="1"/>
    <col min="14345" max="14345" width="14.7109375" style="207" customWidth="1"/>
    <col min="14346" max="14346" width="10.42578125" style="207" customWidth="1"/>
    <col min="14347" max="14354" width="11.140625" style="207" customWidth="1"/>
    <col min="14355" max="14355" width="27" style="207" customWidth="1"/>
    <col min="14356" max="14356" width="14.140625" style="207" bestFit="1" customWidth="1"/>
    <col min="14357" max="14357" width="10.42578125" style="207" bestFit="1" customWidth="1"/>
    <col min="14358" max="14358" width="29.7109375" style="207" bestFit="1" customWidth="1"/>
    <col min="14359" max="14359" width="15" style="207" bestFit="1" customWidth="1"/>
    <col min="14360" max="14360" width="14.7109375" style="207" bestFit="1" customWidth="1"/>
    <col min="14361" max="14361" width="10.28515625" style="207" bestFit="1" customWidth="1"/>
    <col min="14362" max="14362" width="12.85546875" style="207" bestFit="1" customWidth="1"/>
    <col min="14363" max="14363" width="15.28515625" style="207" bestFit="1" customWidth="1"/>
    <col min="14364" max="14364" width="11.140625" style="207" bestFit="1" customWidth="1"/>
    <col min="14365" max="14365" width="17.140625" style="207" bestFit="1" customWidth="1"/>
    <col min="14366" max="14366" width="11" style="207" bestFit="1" customWidth="1"/>
    <col min="14367" max="14367" width="13.85546875" style="207" bestFit="1" customWidth="1"/>
    <col min="14368" max="14368" width="17.5703125" style="207" bestFit="1" customWidth="1"/>
    <col min="14369" max="14369" width="9.85546875" style="207" bestFit="1" customWidth="1"/>
    <col min="14370" max="14370" width="15.42578125" style="207" customWidth="1"/>
    <col min="14371" max="14371" width="12.42578125" style="207" customWidth="1"/>
    <col min="14372" max="14372" width="13.7109375" style="207" bestFit="1" customWidth="1"/>
    <col min="14373" max="14373" width="17.5703125" style="207" bestFit="1" customWidth="1"/>
    <col min="14374" max="14374" width="24.5703125" style="207" bestFit="1" customWidth="1"/>
    <col min="14375" max="14375" width="23.42578125" style="207" customWidth="1"/>
    <col min="14376" max="14376" width="34.28515625" style="207" customWidth="1"/>
    <col min="14377" max="14597" width="9.140625" style="207"/>
    <col min="14598" max="14598" width="5.28515625" style="207" customWidth="1"/>
    <col min="14599" max="14599" width="36.85546875" style="207" customWidth="1"/>
    <col min="14600" max="14600" width="9.85546875" style="207" customWidth="1"/>
    <col min="14601" max="14601" width="14.7109375" style="207" customWidth="1"/>
    <col min="14602" max="14602" width="10.42578125" style="207" customWidth="1"/>
    <col min="14603" max="14610" width="11.140625" style="207" customWidth="1"/>
    <col min="14611" max="14611" width="27" style="207" customWidth="1"/>
    <col min="14612" max="14612" width="14.140625" style="207" bestFit="1" customWidth="1"/>
    <col min="14613" max="14613" width="10.42578125" style="207" bestFit="1" customWidth="1"/>
    <col min="14614" max="14614" width="29.7109375" style="207" bestFit="1" customWidth="1"/>
    <col min="14615" max="14615" width="15" style="207" bestFit="1" customWidth="1"/>
    <col min="14616" max="14616" width="14.7109375" style="207" bestFit="1" customWidth="1"/>
    <col min="14617" max="14617" width="10.28515625" style="207" bestFit="1" customWidth="1"/>
    <col min="14618" max="14618" width="12.85546875" style="207" bestFit="1" customWidth="1"/>
    <col min="14619" max="14619" width="15.28515625" style="207" bestFit="1" customWidth="1"/>
    <col min="14620" max="14620" width="11.140625" style="207" bestFit="1" customWidth="1"/>
    <col min="14621" max="14621" width="17.140625" style="207" bestFit="1" customWidth="1"/>
    <col min="14622" max="14622" width="11" style="207" bestFit="1" customWidth="1"/>
    <col min="14623" max="14623" width="13.85546875" style="207" bestFit="1" customWidth="1"/>
    <col min="14624" max="14624" width="17.5703125" style="207" bestFit="1" customWidth="1"/>
    <col min="14625" max="14625" width="9.85546875" style="207" bestFit="1" customWidth="1"/>
    <col min="14626" max="14626" width="15.42578125" style="207" customWidth="1"/>
    <col min="14627" max="14627" width="12.42578125" style="207" customWidth="1"/>
    <col min="14628" max="14628" width="13.7109375" style="207" bestFit="1" customWidth="1"/>
    <col min="14629" max="14629" width="17.5703125" style="207" bestFit="1" customWidth="1"/>
    <col min="14630" max="14630" width="24.5703125" style="207" bestFit="1" customWidth="1"/>
    <col min="14631" max="14631" width="23.42578125" style="207" customWidth="1"/>
    <col min="14632" max="14632" width="34.28515625" style="207" customWidth="1"/>
    <col min="14633" max="14853" width="9.140625" style="207"/>
    <col min="14854" max="14854" width="5.28515625" style="207" customWidth="1"/>
    <col min="14855" max="14855" width="36.85546875" style="207" customWidth="1"/>
    <col min="14856" max="14856" width="9.85546875" style="207" customWidth="1"/>
    <col min="14857" max="14857" width="14.7109375" style="207" customWidth="1"/>
    <col min="14858" max="14858" width="10.42578125" style="207" customWidth="1"/>
    <col min="14859" max="14866" width="11.140625" style="207" customWidth="1"/>
    <col min="14867" max="14867" width="27" style="207" customWidth="1"/>
    <col min="14868" max="14868" width="14.140625" style="207" bestFit="1" customWidth="1"/>
    <col min="14869" max="14869" width="10.42578125" style="207" bestFit="1" customWidth="1"/>
    <col min="14870" max="14870" width="29.7109375" style="207" bestFit="1" customWidth="1"/>
    <col min="14871" max="14871" width="15" style="207" bestFit="1" customWidth="1"/>
    <col min="14872" max="14872" width="14.7109375" style="207" bestFit="1" customWidth="1"/>
    <col min="14873" max="14873" width="10.28515625" style="207" bestFit="1" customWidth="1"/>
    <col min="14874" max="14874" width="12.85546875" style="207" bestFit="1" customWidth="1"/>
    <col min="14875" max="14875" width="15.28515625" style="207" bestFit="1" customWidth="1"/>
    <col min="14876" max="14876" width="11.140625" style="207" bestFit="1" customWidth="1"/>
    <col min="14877" max="14877" width="17.140625" style="207" bestFit="1" customWidth="1"/>
    <col min="14878" max="14878" width="11" style="207" bestFit="1" customWidth="1"/>
    <col min="14879" max="14879" width="13.85546875" style="207" bestFit="1" customWidth="1"/>
    <col min="14880" max="14880" width="17.5703125" style="207" bestFit="1" customWidth="1"/>
    <col min="14881" max="14881" width="9.85546875" style="207" bestFit="1" customWidth="1"/>
    <col min="14882" max="14882" width="15.42578125" style="207" customWidth="1"/>
    <col min="14883" max="14883" width="12.42578125" style="207" customWidth="1"/>
    <col min="14884" max="14884" width="13.7109375" style="207" bestFit="1" customWidth="1"/>
    <col min="14885" max="14885" width="17.5703125" style="207" bestFit="1" customWidth="1"/>
    <col min="14886" max="14886" width="24.5703125" style="207" bestFit="1" customWidth="1"/>
    <col min="14887" max="14887" width="23.42578125" style="207" customWidth="1"/>
    <col min="14888" max="14888" width="34.28515625" style="207" customWidth="1"/>
    <col min="14889" max="15109" width="9.140625" style="207"/>
    <col min="15110" max="15110" width="5.28515625" style="207" customWidth="1"/>
    <col min="15111" max="15111" width="36.85546875" style="207" customWidth="1"/>
    <col min="15112" max="15112" width="9.85546875" style="207" customWidth="1"/>
    <col min="15113" max="15113" width="14.7109375" style="207" customWidth="1"/>
    <col min="15114" max="15114" width="10.42578125" style="207" customWidth="1"/>
    <col min="15115" max="15122" width="11.140625" style="207" customWidth="1"/>
    <col min="15123" max="15123" width="27" style="207" customWidth="1"/>
    <col min="15124" max="15124" width="14.140625" style="207" bestFit="1" customWidth="1"/>
    <col min="15125" max="15125" width="10.42578125" style="207" bestFit="1" customWidth="1"/>
    <col min="15126" max="15126" width="29.7109375" style="207" bestFit="1" customWidth="1"/>
    <col min="15127" max="15127" width="15" style="207" bestFit="1" customWidth="1"/>
    <col min="15128" max="15128" width="14.7109375" style="207" bestFit="1" customWidth="1"/>
    <col min="15129" max="15129" width="10.28515625" style="207" bestFit="1" customWidth="1"/>
    <col min="15130" max="15130" width="12.85546875" style="207" bestFit="1" customWidth="1"/>
    <col min="15131" max="15131" width="15.28515625" style="207" bestFit="1" customWidth="1"/>
    <col min="15132" max="15132" width="11.140625" style="207" bestFit="1" customWidth="1"/>
    <col min="15133" max="15133" width="17.140625" style="207" bestFit="1" customWidth="1"/>
    <col min="15134" max="15134" width="11" style="207" bestFit="1" customWidth="1"/>
    <col min="15135" max="15135" width="13.85546875" style="207" bestFit="1" customWidth="1"/>
    <col min="15136" max="15136" width="17.5703125" style="207" bestFit="1" customWidth="1"/>
    <col min="15137" max="15137" width="9.85546875" style="207" bestFit="1" customWidth="1"/>
    <col min="15138" max="15138" width="15.42578125" style="207" customWidth="1"/>
    <col min="15139" max="15139" width="12.42578125" style="207" customWidth="1"/>
    <col min="15140" max="15140" width="13.7109375" style="207" bestFit="1" customWidth="1"/>
    <col min="15141" max="15141" width="17.5703125" style="207" bestFit="1" customWidth="1"/>
    <col min="15142" max="15142" width="24.5703125" style="207" bestFit="1" customWidth="1"/>
    <col min="15143" max="15143" width="23.42578125" style="207" customWidth="1"/>
    <col min="15144" max="15144" width="34.28515625" style="207" customWidth="1"/>
    <col min="15145" max="15365" width="9.140625" style="207"/>
    <col min="15366" max="15366" width="5.28515625" style="207" customWidth="1"/>
    <col min="15367" max="15367" width="36.85546875" style="207" customWidth="1"/>
    <col min="15368" max="15368" width="9.85546875" style="207" customWidth="1"/>
    <col min="15369" max="15369" width="14.7109375" style="207" customWidth="1"/>
    <col min="15370" max="15370" width="10.42578125" style="207" customWidth="1"/>
    <col min="15371" max="15378" width="11.140625" style="207" customWidth="1"/>
    <col min="15379" max="15379" width="27" style="207" customWidth="1"/>
    <col min="15380" max="15380" width="14.140625" style="207" bestFit="1" customWidth="1"/>
    <col min="15381" max="15381" width="10.42578125" style="207" bestFit="1" customWidth="1"/>
    <col min="15382" max="15382" width="29.7109375" style="207" bestFit="1" customWidth="1"/>
    <col min="15383" max="15383" width="15" style="207" bestFit="1" customWidth="1"/>
    <col min="15384" max="15384" width="14.7109375" style="207" bestFit="1" customWidth="1"/>
    <col min="15385" max="15385" width="10.28515625" style="207" bestFit="1" customWidth="1"/>
    <col min="15386" max="15386" width="12.85546875" style="207" bestFit="1" customWidth="1"/>
    <col min="15387" max="15387" width="15.28515625" style="207" bestFit="1" customWidth="1"/>
    <col min="15388" max="15388" width="11.140625" style="207" bestFit="1" customWidth="1"/>
    <col min="15389" max="15389" width="17.140625" style="207" bestFit="1" customWidth="1"/>
    <col min="15390" max="15390" width="11" style="207" bestFit="1" customWidth="1"/>
    <col min="15391" max="15391" width="13.85546875" style="207" bestFit="1" customWidth="1"/>
    <col min="15392" max="15392" width="17.5703125" style="207" bestFit="1" customWidth="1"/>
    <col min="15393" max="15393" width="9.85546875" style="207" bestFit="1" customWidth="1"/>
    <col min="15394" max="15394" width="15.42578125" style="207" customWidth="1"/>
    <col min="15395" max="15395" width="12.42578125" style="207" customWidth="1"/>
    <col min="15396" max="15396" width="13.7109375" style="207" bestFit="1" customWidth="1"/>
    <col min="15397" max="15397" width="17.5703125" style="207" bestFit="1" customWidth="1"/>
    <col min="15398" max="15398" width="24.5703125" style="207" bestFit="1" customWidth="1"/>
    <col min="15399" max="15399" width="23.42578125" style="207" customWidth="1"/>
    <col min="15400" max="15400" width="34.28515625" style="207" customWidth="1"/>
    <col min="15401" max="15621" width="9.140625" style="207"/>
    <col min="15622" max="15622" width="5.28515625" style="207" customWidth="1"/>
    <col min="15623" max="15623" width="36.85546875" style="207" customWidth="1"/>
    <col min="15624" max="15624" width="9.85546875" style="207" customWidth="1"/>
    <col min="15625" max="15625" width="14.7109375" style="207" customWidth="1"/>
    <col min="15626" max="15626" width="10.42578125" style="207" customWidth="1"/>
    <col min="15627" max="15634" width="11.140625" style="207" customWidth="1"/>
    <col min="15635" max="15635" width="27" style="207" customWidth="1"/>
    <col min="15636" max="15636" width="14.140625" style="207" bestFit="1" customWidth="1"/>
    <col min="15637" max="15637" width="10.42578125" style="207" bestFit="1" customWidth="1"/>
    <col min="15638" max="15638" width="29.7109375" style="207" bestFit="1" customWidth="1"/>
    <col min="15639" max="15639" width="15" style="207" bestFit="1" customWidth="1"/>
    <col min="15640" max="15640" width="14.7109375" style="207" bestFit="1" customWidth="1"/>
    <col min="15641" max="15641" width="10.28515625" style="207" bestFit="1" customWidth="1"/>
    <col min="15642" max="15642" width="12.85546875" style="207" bestFit="1" customWidth="1"/>
    <col min="15643" max="15643" width="15.28515625" style="207" bestFit="1" customWidth="1"/>
    <col min="15644" max="15644" width="11.140625" style="207" bestFit="1" customWidth="1"/>
    <col min="15645" max="15645" width="17.140625" style="207" bestFit="1" customWidth="1"/>
    <col min="15646" max="15646" width="11" style="207" bestFit="1" customWidth="1"/>
    <col min="15647" max="15647" width="13.85546875" style="207" bestFit="1" customWidth="1"/>
    <col min="15648" max="15648" width="17.5703125" style="207" bestFit="1" customWidth="1"/>
    <col min="15649" max="15649" width="9.85546875" style="207" bestFit="1" customWidth="1"/>
    <col min="15650" max="15650" width="15.42578125" style="207" customWidth="1"/>
    <col min="15651" max="15651" width="12.42578125" style="207" customWidth="1"/>
    <col min="15652" max="15652" width="13.7109375" style="207" bestFit="1" customWidth="1"/>
    <col min="15653" max="15653" width="17.5703125" style="207" bestFit="1" customWidth="1"/>
    <col min="15654" max="15654" width="24.5703125" style="207" bestFit="1" customWidth="1"/>
    <col min="15655" max="15655" width="23.42578125" style="207" customWidth="1"/>
    <col min="15656" max="15656" width="34.28515625" style="207" customWidth="1"/>
    <col min="15657" max="15877" width="9.140625" style="207"/>
    <col min="15878" max="15878" width="5.28515625" style="207" customWidth="1"/>
    <col min="15879" max="15879" width="36.85546875" style="207" customWidth="1"/>
    <col min="15880" max="15880" width="9.85546875" style="207" customWidth="1"/>
    <col min="15881" max="15881" width="14.7109375" style="207" customWidth="1"/>
    <col min="15882" max="15882" width="10.42578125" style="207" customWidth="1"/>
    <col min="15883" max="15890" width="11.140625" style="207" customWidth="1"/>
    <col min="15891" max="15891" width="27" style="207" customWidth="1"/>
    <col min="15892" max="15892" width="14.140625" style="207" bestFit="1" customWidth="1"/>
    <col min="15893" max="15893" width="10.42578125" style="207" bestFit="1" customWidth="1"/>
    <col min="15894" max="15894" width="29.7109375" style="207" bestFit="1" customWidth="1"/>
    <col min="15895" max="15895" width="15" style="207" bestFit="1" customWidth="1"/>
    <col min="15896" max="15896" width="14.7109375" style="207" bestFit="1" customWidth="1"/>
    <col min="15897" max="15897" width="10.28515625" style="207" bestFit="1" customWidth="1"/>
    <col min="15898" max="15898" width="12.85546875" style="207" bestFit="1" customWidth="1"/>
    <col min="15899" max="15899" width="15.28515625" style="207" bestFit="1" customWidth="1"/>
    <col min="15900" max="15900" width="11.140625" style="207" bestFit="1" customWidth="1"/>
    <col min="15901" max="15901" width="17.140625" style="207" bestFit="1" customWidth="1"/>
    <col min="15902" max="15902" width="11" style="207" bestFit="1" customWidth="1"/>
    <col min="15903" max="15903" width="13.85546875" style="207" bestFit="1" customWidth="1"/>
    <col min="15904" max="15904" width="17.5703125" style="207" bestFit="1" customWidth="1"/>
    <col min="15905" max="15905" width="9.85546875" style="207" bestFit="1" customWidth="1"/>
    <col min="15906" max="15906" width="15.42578125" style="207" customWidth="1"/>
    <col min="15907" max="15907" width="12.42578125" style="207" customWidth="1"/>
    <col min="15908" max="15908" width="13.7109375" style="207" bestFit="1" customWidth="1"/>
    <col min="15909" max="15909" width="17.5703125" style="207" bestFit="1" customWidth="1"/>
    <col min="15910" max="15910" width="24.5703125" style="207" bestFit="1" customWidth="1"/>
    <col min="15911" max="15911" width="23.42578125" style="207" customWidth="1"/>
    <col min="15912" max="15912" width="34.28515625" style="207" customWidth="1"/>
    <col min="15913" max="16133" width="9.140625" style="207"/>
    <col min="16134" max="16134" width="5.28515625" style="207" customWidth="1"/>
    <col min="16135" max="16135" width="36.85546875" style="207" customWidth="1"/>
    <col min="16136" max="16136" width="9.85546875" style="207" customWidth="1"/>
    <col min="16137" max="16137" width="14.7109375" style="207" customWidth="1"/>
    <col min="16138" max="16138" width="10.42578125" style="207" customWidth="1"/>
    <col min="16139" max="16146" width="11.140625" style="207" customWidth="1"/>
    <col min="16147" max="16147" width="27" style="207" customWidth="1"/>
    <col min="16148" max="16148" width="14.140625" style="207" bestFit="1" customWidth="1"/>
    <col min="16149" max="16149" width="10.42578125" style="207" bestFit="1" customWidth="1"/>
    <col min="16150" max="16150" width="29.7109375" style="207" bestFit="1" customWidth="1"/>
    <col min="16151" max="16151" width="15" style="207" bestFit="1" customWidth="1"/>
    <col min="16152" max="16152" width="14.7109375" style="207" bestFit="1" customWidth="1"/>
    <col min="16153" max="16153" width="10.28515625" style="207" bestFit="1" customWidth="1"/>
    <col min="16154" max="16154" width="12.85546875" style="207" bestFit="1" customWidth="1"/>
    <col min="16155" max="16155" width="15.28515625" style="207" bestFit="1" customWidth="1"/>
    <col min="16156" max="16156" width="11.140625" style="207" bestFit="1" customWidth="1"/>
    <col min="16157" max="16157" width="17.140625" style="207" bestFit="1" customWidth="1"/>
    <col min="16158" max="16158" width="11" style="207" bestFit="1" customWidth="1"/>
    <col min="16159" max="16159" width="13.85546875" style="207" bestFit="1" customWidth="1"/>
    <col min="16160" max="16160" width="17.5703125" style="207" bestFit="1" customWidth="1"/>
    <col min="16161" max="16161" width="9.85546875" style="207" bestFit="1" customWidth="1"/>
    <col min="16162" max="16162" width="15.42578125" style="207" customWidth="1"/>
    <col min="16163" max="16163" width="12.42578125" style="207" customWidth="1"/>
    <col min="16164" max="16164" width="13.7109375" style="207" bestFit="1" customWidth="1"/>
    <col min="16165" max="16165" width="17.5703125" style="207" bestFit="1" customWidth="1"/>
    <col min="16166" max="16166" width="24.5703125" style="207" bestFit="1" customWidth="1"/>
    <col min="16167" max="16167" width="23.42578125" style="207" customWidth="1"/>
    <col min="16168" max="16168" width="34.28515625" style="207" customWidth="1"/>
    <col min="16169" max="16384" width="9.140625" style="207"/>
  </cols>
  <sheetData>
    <row r="2" spans="1:40" ht="15.75" thickBot="1">
      <c r="A2" s="91"/>
      <c r="B2" s="34" t="s">
        <v>0</v>
      </c>
      <c r="C2" s="206"/>
    </row>
    <row r="3" spans="1:40" ht="15.75" thickBot="1">
      <c r="A3" s="91"/>
      <c r="B3" s="37" t="s">
        <v>1</v>
      </c>
      <c r="C3" s="206" t="s">
        <v>328</v>
      </c>
      <c r="E3" s="7" t="s">
        <v>4</v>
      </c>
      <c r="F3" s="207" t="s">
        <v>35</v>
      </c>
    </row>
    <row r="4" spans="1:40" ht="15.75" thickBot="1">
      <c r="A4" s="91"/>
      <c r="B4" s="93"/>
      <c r="C4" s="206"/>
      <c r="E4" s="208" t="s">
        <v>329</v>
      </c>
      <c r="F4" s="207" t="s">
        <v>330</v>
      </c>
      <c r="U4" s="209"/>
      <c r="V4" s="209"/>
      <c r="W4" s="209"/>
      <c r="X4" s="209"/>
      <c r="Y4" s="209"/>
      <c r="Z4" s="209"/>
      <c r="AA4" s="209"/>
      <c r="AB4" s="209"/>
      <c r="AC4" s="209"/>
      <c r="AD4" s="209"/>
      <c r="AE4" s="209"/>
      <c r="AF4" s="209"/>
      <c r="AG4" s="209"/>
      <c r="AH4" s="209"/>
      <c r="AI4" s="209"/>
      <c r="AJ4" s="209"/>
      <c r="AK4" s="209"/>
      <c r="AL4" s="209"/>
      <c r="AM4" s="209"/>
      <c r="AN4" s="210"/>
    </row>
    <row r="5" spans="1:40" ht="22.5" customHeight="1" thickBot="1">
      <c r="A5" s="91"/>
      <c r="B5" s="34" t="s">
        <v>0</v>
      </c>
      <c r="C5" s="206"/>
      <c r="E5" s="94"/>
      <c r="U5" s="209"/>
      <c r="V5" s="209"/>
      <c r="W5" s="209"/>
      <c r="X5" s="209"/>
      <c r="Y5" s="209"/>
      <c r="Z5" s="209"/>
      <c r="AA5" s="209"/>
      <c r="AB5" s="209"/>
      <c r="AC5" s="209"/>
      <c r="AD5" s="209"/>
      <c r="AE5" s="209"/>
      <c r="AF5" s="209"/>
      <c r="AG5" s="209"/>
      <c r="AH5" s="209"/>
      <c r="AI5" s="209"/>
      <c r="AJ5" s="209"/>
      <c r="AK5" s="209"/>
      <c r="AL5" s="209"/>
      <c r="AM5" s="209"/>
      <c r="AN5" s="210"/>
    </row>
    <row r="6" spans="1:40" s="213" customFormat="1" ht="15.75" thickBot="1">
      <c r="A6" s="95"/>
      <c r="B6" s="37" t="s">
        <v>1</v>
      </c>
      <c r="C6" s="206" t="s">
        <v>328</v>
      </c>
      <c r="D6" s="207"/>
      <c r="E6" s="207"/>
      <c r="F6" s="207"/>
      <c r="G6" s="207"/>
      <c r="H6" s="207"/>
      <c r="I6" s="207"/>
      <c r="J6" s="207"/>
      <c r="K6" s="207"/>
      <c r="L6" s="207"/>
      <c r="M6" s="207"/>
      <c r="N6" s="207"/>
      <c r="O6" s="207"/>
      <c r="P6" s="207"/>
      <c r="Q6" s="207"/>
      <c r="R6" s="207"/>
      <c r="S6" s="207"/>
      <c r="T6" s="207"/>
      <c r="U6" s="211"/>
      <c r="V6" s="211"/>
      <c r="W6" s="211"/>
      <c r="X6" s="211"/>
      <c r="Y6" s="211"/>
      <c r="Z6" s="211"/>
      <c r="AA6" s="211"/>
      <c r="AB6" s="211"/>
      <c r="AC6" s="211"/>
      <c r="AD6" s="211"/>
      <c r="AE6" s="211"/>
      <c r="AF6" s="211"/>
      <c r="AG6" s="211"/>
      <c r="AH6" s="211"/>
      <c r="AI6" s="211"/>
      <c r="AJ6" s="211"/>
      <c r="AK6" s="211"/>
      <c r="AL6" s="211"/>
      <c r="AM6" s="211"/>
      <c r="AN6" s="212"/>
    </row>
    <row r="7" spans="1:40" ht="19.5" customHeight="1" thickBot="1">
      <c r="A7" s="213"/>
      <c r="F7" s="1439" t="s">
        <v>331</v>
      </c>
      <c r="G7" s="1440"/>
      <c r="H7" s="1440"/>
      <c r="I7" s="1440"/>
      <c r="J7" s="1440"/>
      <c r="K7" s="1440"/>
      <c r="L7" s="1441"/>
      <c r="M7" s="1439" t="s">
        <v>332</v>
      </c>
      <c r="N7" s="1440"/>
      <c r="O7" s="1440"/>
      <c r="P7" s="1440"/>
      <c r="Q7" s="1440"/>
      <c r="R7" s="1440"/>
      <c r="S7" s="1441"/>
      <c r="U7" s="209"/>
      <c r="V7" s="209"/>
      <c r="W7" s="209"/>
      <c r="X7" s="209"/>
      <c r="Y7" s="209"/>
      <c r="Z7" s="209"/>
      <c r="AA7" s="209"/>
      <c r="AB7" s="209"/>
      <c r="AC7" s="209"/>
      <c r="AD7" s="209"/>
      <c r="AE7" s="209"/>
      <c r="AF7" s="209"/>
      <c r="AG7" s="209"/>
      <c r="AH7" s="209"/>
      <c r="AI7" s="209"/>
      <c r="AJ7" s="209"/>
      <c r="AK7" s="209"/>
      <c r="AL7" s="209"/>
      <c r="AM7" s="209"/>
      <c r="AN7" s="210"/>
    </row>
    <row r="8" spans="1:40" ht="14.25" customHeight="1" thickBot="1">
      <c r="B8" s="214" t="s">
        <v>210</v>
      </c>
      <c r="C8" s="215" t="s">
        <v>211</v>
      </c>
      <c r="D8" s="215" t="s">
        <v>212</v>
      </c>
      <c r="E8" s="216" t="s">
        <v>213</v>
      </c>
      <c r="F8" s="215" t="s">
        <v>214</v>
      </c>
      <c r="G8" s="215" t="s">
        <v>215</v>
      </c>
      <c r="H8" s="215" t="s">
        <v>216</v>
      </c>
      <c r="I8" s="215" t="s">
        <v>217</v>
      </c>
      <c r="J8" s="215" t="s">
        <v>218</v>
      </c>
      <c r="K8" s="215" t="s">
        <v>219</v>
      </c>
      <c r="L8" s="215" t="s">
        <v>220</v>
      </c>
      <c r="M8" s="215" t="s">
        <v>221</v>
      </c>
      <c r="N8" s="215" t="s">
        <v>222</v>
      </c>
      <c r="O8" s="215" t="s">
        <v>223</v>
      </c>
      <c r="P8" s="215" t="s">
        <v>224</v>
      </c>
      <c r="Q8" s="215" t="s">
        <v>333</v>
      </c>
      <c r="R8" s="215" t="s">
        <v>225</v>
      </c>
      <c r="S8" s="215" t="s">
        <v>226</v>
      </c>
      <c r="T8" s="217" t="s">
        <v>227</v>
      </c>
      <c r="U8" s="209"/>
      <c r="V8" s="209"/>
      <c r="W8" s="209"/>
      <c r="X8" s="209"/>
      <c r="Y8" s="209"/>
      <c r="Z8" s="209"/>
      <c r="AA8" s="209"/>
      <c r="AB8" s="209"/>
      <c r="AC8" s="209"/>
      <c r="AD8" s="209"/>
      <c r="AE8" s="209"/>
      <c r="AF8" s="209"/>
      <c r="AG8" s="209"/>
      <c r="AH8" s="209"/>
      <c r="AI8" s="209"/>
      <c r="AJ8" s="209"/>
      <c r="AK8" s="209"/>
      <c r="AL8" s="209"/>
      <c r="AM8" s="209"/>
      <c r="AN8" s="210"/>
    </row>
    <row r="9" spans="1:40" s="224" customFormat="1" ht="14.25" customHeight="1">
      <c r="A9" s="207"/>
      <c r="B9" s="218" t="s">
        <v>334</v>
      </c>
      <c r="C9" s="219" t="s">
        <v>228</v>
      </c>
      <c r="D9" s="220">
        <v>4</v>
      </c>
      <c r="E9" s="221" t="s">
        <v>335</v>
      </c>
      <c r="F9" s="100" t="s">
        <v>109</v>
      </c>
      <c r="G9" s="100" t="s">
        <v>109</v>
      </c>
      <c r="H9" s="100" t="s">
        <v>109</v>
      </c>
      <c r="I9" s="100" t="s">
        <v>109</v>
      </c>
      <c r="J9" s="100" t="s">
        <v>109</v>
      </c>
      <c r="K9" s="100" t="s">
        <v>109</v>
      </c>
      <c r="L9" s="101" t="s">
        <v>109</v>
      </c>
      <c r="M9" s="102"/>
      <c r="N9" s="103"/>
      <c r="O9" s="103"/>
      <c r="P9" s="103"/>
      <c r="Q9" s="103"/>
      <c r="R9" s="103"/>
      <c r="S9" s="104"/>
      <c r="T9" s="1442" t="s">
        <v>336</v>
      </c>
      <c r="U9" s="222"/>
      <c r="V9" s="222"/>
      <c r="W9" s="222"/>
      <c r="X9" s="222"/>
      <c r="Y9" s="222"/>
      <c r="Z9" s="222"/>
      <c r="AA9" s="222"/>
      <c r="AB9" s="222"/>
      <c r="AC9" s="222"/>
      <c r="AD9" s="222"/>
      <c r="AE9" s="222"/>
      <c r="AF9" s="222"/>
      <c r="AG9" s="222"/>
      <c r="AH9" s="222"/>
      <c r="AI9" s="222"/>
      <c r="AJ9" s="222"/>
      <c r="AK9" s="222"/>
      <c r="AL9" s="222"/>
      <c r="AM9" s="222"/>
      <c r="AN9" s="223"/>
    </row>
    <row r="10" spans="1:40" s="224" customFormat="1" ht="13.5" customHeight="1">
      <c r="B10" s="225" t="s">
        <v>337</v>
      </c>
      <c r="C10" s="226" t="s">
        <v>228</v>
      </c>
      <c r="D10" s="227">
        <v>4</v>
      </c>
      <c r="E10" s="228" t="s">
        <v>335</v>
      </c>
      <c r="F10" s="84" t="s">
        <v>109</v>
      </c>
      <c r="G10" s="84" t="s">
        <v>109</v>
      </c>
      <c r="H10" s="84" t="s">
        <v>109</v>
      </c>
      <c r="I10" s="84" t="s">
        <v>109</v>
      </c>
      <c r="J10" s="84" t="s">
        <v>109</v>
      </c>
      <c r="K10" s="84" t="s">
        <v>109</v>
      </c>
      <c r="L10" s="105" t="s">
        <v>109</v>
      </c>
      <c r="M10" s="106"/>
      <c r="N10" s="107"/>
      <c r="O10" s="107"/>
      <c r="P10" s="107"/>
      <c r="Q10" s="107"/>
      <c r="R10" s="107"/>
      <c r="S10" s="108"/>
      <c r="T10" s="1443"/>
      <c r="U10" s="222"/>
      <c r="V10" s="222"/>
      <c r="W10" s="222"/>
      <c r="X10" s="222"/>
      <c r="Y10" s="222"/>
      <c r="Z10" s="222"/>
      <c r="AA10" s="222"/>
      <c r="AB10" s="222"/>
      <c r="AC10" s="222"/>
      <c r="AD10" s="222"/>
      <c r="AE10" s="222"/>
      <c r="AF10" s="222"/>
      <c r="AG10" s="222"/>
      <c r="AH10" s="222"/>
      <c r="AI10" s="222"/>
      <c r="AJ10" s="222"/>
      <c r="AK10" s="222"/>
      <c r="AL10" s="222"/>
      <c r="AM10" s="222"/>
      <c r="AN10" s="223"/>
    </row>
    <row r="11" spans="1:40" s="224" customFormat="1" ht="13.5" customHeight="1">
      <c r="B11" s="229" t="s">
        <v>229</v>
      </c>
      <c r="C11" s="226" t="s">
        <v>228</v>
      </c>
      <c r="D11" s="227">
        <v>4</v>
      </c>
      <c r="E11" s="228" t="s">
        <v>335</v>
      </c>
      <c r="F11" s="84" t="s">
        <v>109</v>
      </c>
      <c r="G11" s="84" t="s">
        <v>109</v>
      </c>
      <c r="H11" s="84" t="s">
        <v>109</v>
      </c>
      <c r="I11" s="84" t="s">
        <v>109</v>
      </c>
      <c r="J11" s="84" t="s">
        <v>109</v>
      </c>
      <c r="K11" s="84" t="s">
        <v>109</v>
      </c>
      <c r="L11" s="105" t="s">
        <v>109</v>
      </c>
      <c r="M11" s="106"/>
      <c r="N11" s="107"/>
      <c r="O11" s="107"/>
      <c r="P11" s="107"/>
      <c r="Q11" s="107"/>
      <c r="R11" s="107"/>
      <c r="S11" s="108"/>
      <c r="T11" s="1443"/>
      <c r="U11" s="222"/>
      <c r="V11" s="222"/>
      <c r="W11" s="222"/>
      <c r="X11" s="222"/>
      <c r="Y11" s="222"/>
      <c r="Z11" s="222"/>
      <c r="AA11" s="222"/>
      <c r="AB11" s="222"/>
      <c r="AC11" s="222"/>
      <c r="AD11" s="222"/>
      <c r="AE11" s="222"/>
      <c r="AF11" s="222"/>
      <c r="AG11" s="222"/>
      <c r="AH11" s="222"/>
      <c r="AI11" s="222"/>
      <c r="AJ11" s="222"/>
      <c r="AK11" s="222"/>
      <c r="AL11" s="222"/>
      <c r="AM11" s="222"/>
      <c r="AN11" s="223"/>
    </row>
    <row r="12" spans="1:40" s="224" customFormat="1" ht="13.5" customHeight="1">
      <c r="B12" s="229" t="s">
        <v>230</v>
      </c>
      <c r="C12" s="226" t="s">
        <v>228</v>
      </c>
      <c r="D12" s="227">
        <v>4</v>
      </c>
      <c r="E12" s="228" t="s">
        <v>335</v>
      </c>
      <c r="F12" s="84" t="s">
        <v>109</v>
      </c>
      <c r="G12" s="84" t="s">
        <v>109</v>
      </c>
      <c r="H12" s="84" t="s">
        <v>109</v>
      </c>
      <c r="I12" s="84" t="s">
        <v>109</v>
      </c>
      <c r="J12" s="84" t="s">
        <v>109</v>
      </c>
      <c r="K12" s="84" t="s">
        <v>109</v>
      </c>
      <c r="L12" s="105" t="s">
        <v>109</v>
      </c>
      <c r="M12" s="106"/>
      <c r="N12" s="107"/>
      <c r="O12" s="107"/>
      <c r="P12" s="107"/>
      <c r="Q12" s="107"/>
      <c r="R12" s="107"/>
      <c r="S12" s="108"/>
      <c r="T12" s="1443"/>
      <c r="U12" s="222"/>
      <c r="V12" s="222"/>
      <c r="W12" s="222"/>
      <c r="X12" s="222"/>
      <c r="Y12" s="222"/>
      <c r="Z12" s="222"/>
      <c r="AA12" s="222"/>
      <c r="AB12" s="222"/>
      <c r="AC12" s="222"/>
      <c r="AD12" s="222"/>
      <c r="AE12" s="222"/>
      <c r="AF12" s="222"/>
      <c r="AG12" s="222"/>
      <c r="AH12" s="222"/>
      <c r="AI12" s="222"/>
      <c r="AJ12" s="222"/>
      <c r="AK12" s="222"/>
      <c r="AL12" s="222"/>
      <c r="AM12" s="222"/>
      <c r="AN12" s="223"/>
    </row>
    <row r="13" spans="1:40" s="224" customFormat="1" ht="14.25" customHeight="1">
      <c r="B13" s="229" t="s">
        <v>231</v>
      </c>
      <c r="C13" s="226" t="s">
        <v>228</v>
      </c>
      <c r="D13" s="227">
        <v>4</v>
      </c>
      <c r="E13" s="228" t="s">
        <v>335</v>
      </c>
      <c r="F13" s="84" t="s">
        <v>109</v>
      </c>
      <c r="G13" s="84" t="s">
        <v>109</v>
      </c>
      <c r="H13" s="84" t="s">
        <v>109</v>
      </c>
      <c r="I13" s="84" t="s">
        <v>109</v>
      </c>
      <c r="J13" s="84" t="s">
        <v>109</v>
      </c>
      <c r="K13" s="84" t="s">
        <v>109</v>
      </c>
      <c r="L13" s="105" t="s">
        <v>109</v>
      </c>
      <c r="M13" s="106"/>
      <c r="N13" s="107"/>
      <c r="O13" s="107"/>
      <c r="P13" s="107"/>
      <c r="Q13" s="107"/>
      <c r="R13" s="107"/>
      <c r="S13" s="108"/>
      <c r="T13" s="1443"/>
      <c r="U13" s="222"/>
      <c r="V13" s="222"/>
      <c r="W13" s="222"/>
      <c r="X13" s="222"/>
      <c r="Y13" s="222"/>
      <c r="Z13" s="222"/>
      <c r="AA13" s="222"/>
      <c r="AB13" s="222"/>
      <c r="AC13" s="222"/>
      <c r="AD13" s="222"/>
      <c r="AE13" s="222"/>
      <c r="AF13" s="222"/>
      <c r="AG13" s="222"/>
      <c r="AH13" s="222"/>
      <c r="AI13" s="222"/>
      <c r="AJ13" s="222"/>
      <c r="AK13" s="222"/>
      <c r="AL13" s="222"/>
      <c r="AM13" s="222"/>
      <c r="AN13" s="223"/>
    </row>
    <row r="14" spans="1:40" s="224" customFormat="1" ht="13.5" customHeight="1">
      <c r="B14" s="229">
        <v>7838</v>
      </c>
      <c r="C14" s="226" t="s">
        <v>228</v>
      </c>
      <c r="D14" s="227">
        <v>4</v>
      </c>
      <c r="E14" s="228" t="s">
        <v>335</v>
      </c>
      <c r="F14" s="84" t="s">
        <v>109</v>
      </c>
      <c r="G14" s="84" t="s">
        <v>109</v>
      </c>
      <c r="H14" s="84" t="s">
        <v>109</v>
      </c>
      <c r="I14" s="84" t="s">
        <v>109</v>
      </c>
      <c r="J14" s="84" t="s">
        <v>109</v>
      </c>
      <c r="K14" s="84" t="s">
        <v>109</v>
      </c>
      <c r="L14" s="105" t="s">
        <v>109</v>
      </c>
      <c r="M14" s="106"/>
      <c r="N14" s="107"/>
      <c r="O14" s="107"/>
      <c r="P14" s="107"/>
      <c r="Q14" s="107"/>
      <c r="R14" s="107"/>
      <c r="S14" s="108"/>
      <c r="T14" s="1443"/>
      <c r="U14" s="222"/>
      <c r="V14" s="222"/>
      <c r="W14" s="222"/>
      <c r="X14" s="222"/>
      <c r="Y14" s="222"/>
      <c r="Z14" s="222"/>
      <c r="AA14" s="222"/>
      <c r="AB14" s="222"/>
      <c r="AC14" s="222"/>
      <c r="AD14" s="222"/>
      <c r="AE14" s="222"/>
      <c r="AF14" s="222"/>
      <c r="AG14" s="222"/>
      <c r="AH14" s="222"/>
      <c r="AI14" s="222"/>
      <c r="AJ14" s="222"/>
      <c r="AK14" s="222"/>
      <c r="AL14" s="222"/>
      <c r="AM14" s="222"/>
      <c r="AN14" s="223"/>
    </row>
    <row r="15" spans="1:40" s="224" customFormat="1" ht="14.25" customHeight="1">
      <c r="B15" s="229" t="s">
        <v>338</v>
      </c>
      <c r="C15" s="226" t="s">
        <v>228</v>
      </c>
      <c r="D15" s="227">
        <v>4</v>
      </c>
      <c r="E15" s="228" t="s">
        <v>335</v>
      </c>
      <c r="F15" s="84" t="s">
        <v>109</v>
      </c>
      <c r="G15" s="84" t="s">
        <v>109</v>
      </c>
      <c r="H15" s="84" t="s">
        <v>109</v>
      </c>
      <c r="I15" s="84" t="s">
        <v>109</v>
      </c>
      <c r="J15" s="84" t="s">
        <v>109</v>
      </c>
      <c r="K15" s="84" t="s">
        <v>109</v>
      </c>
      <c r="L15" s="105" t="s">
        <v>109</v>
      </c>
      <c r="M15" s="106"/>
      <c r="N15" s="107"/>
      <c r="O15" s="107"/>
      <c r="P15" s="107"/>
      <c r="Q15" s="107"/>
      <c r="R15" s="107"/>
      <c r="S15" s="108"/>
      <c r="T15" s="1443"/>
      <c r="U15" s="222"/>
      <c r="V15" s="222"/>
      <c r="W15" s="222"/>
      <c r="X15" s="222"/>
      <c r="Y15" s="222"/>
      <c r="Z15" s="222"/>
      <c r="AA15" s="222"/>
      <c r="AB15" s="222"/>
      <c r="AC15" s="222"/>
      <c r="AD15" s="222"/>
      <c r="AE15" s="222"/>
      <c r="AF15" s="222"/>
      <c r="AG15" s="222"/>
      <c r="AH15" s="222"/>
      <c r="AI15" s="222"/>
      <c r="AJ15" s="222"/>
      <c r="AK15" s="222"/>
      <c r="AL15" s="222"/>
      <c r="AM15" s="222"/>
      <c r="AN15" s="223"/>
    </row>
    <row r="16" spans="1:40" s="224" customFormat="1" ht="13.5" customHeight="1">
      <c r="B16" s="229" t="s">
        <v>339</v>
      </c>
      <c r="C16" s="226" t="s">
        <v>228</v>
      </c>
      <c r="D16" s="227">
        <v>4</v>
      </c>
      <c r="E16" s="228" t="s">
        <v>335</v>
      </c>
      <c r="F16" s="84" t="s">
        <v>109</v>
      </c>
      <c r="G16" s="84" t="s">
        <v>109</v>
      </c>
      <c r="H16" s="84" t="s">
        <v>109</v>
      </c>
      <c r="I16" s="84" t="s">
        <v>109</v>
      </c>
      <c r="J16" s="84" t="s">
        <v>109</v>
      </c>
      <c r="K16" s="84" t="s">
        <v>109</v>
      </c>
      <c r="L16" s="105" t="s">
        <v>109</v>
      </c>
      <c r="M16" s="106"/>
      <c r="N16" s="107"/>
      <c r="O16" s="107"/>
      <c r="P16" s="107"/>
      <c r="Q16" s="107"/>
      <c r="R16" s="107"/>
      <c r="S16" s="108"/>
      <c r="T16" s="1443"/>
      <c r="U16" s="222"/>
      <c r="V16" s="222"/>
      <c r="W16" s="222"/>
      <c r="X16" s="222"/>
      <c r="Y16" s="222"/>
      <c r="Z16" s="222"/>
      <c r="AA16" s="222"/>
      <c r="AB16" s="222"/>
      <c r="AC16" s="222"/>
      <c r="AD16" s="222"/>
      <c r="AE16" s="222"/>
      <c r="AF16" s="222"/>
      <c r="AG16" s="222"/>
      <c r="AH16" s="222"/>
      <c r="AI16" s="222"/>
      <c r="AJ16" s="222"/>
      <c r="AK16" s="222"/>
      <c r="AL16" s="222"/>
      <c r="AM16" s="222"/>
      <c r="AN16" s="223"/>
    </row>
    <row r="17" spans="1:40" ht="13.5" customHeight="1">
      <c r="A17" s="224"/>
      <c r="B17" s="229" t="s">
        <v>340</v>
      </c>
      <c r="C17" s="226" t="s">
        <v>228</v>
      </c>
      <c r="D17" s="227">
        <v>4</v>
      </c>
      <c r="E17" s="228" t="s">
        <v>335</v>
      </c>
      <c r="F17" s="84" t="s">
        <v>109</v>
      </c>
      <c r="G17" s="84" t="s">
        <v>109</v>
      </c>
      <c r="H17" s="84" t="s">
        <v>109</v>
      </c>
      <c r="I17" s="84" t="s">
        <v>109</v>
      </c>
      <c r="J17" s="84" t="s">
        <v>109</v>
      </c>
      <c r="K17" s="84" t="s">
        <v>109</v>
      </c>
      <c r="L17" s="105" t="s">
        <v>109</v>
      </c>
      <c r="M17" s="106"/>
      <c r="N17" s="107"/>
      <c r="O17" s="107"/>
      <c r="P17" s="107"/>
      <c r="Q17" s="107"/>
      <c r="R17" s="107"/>
      <c r="S17" s="108"/>
      <c r="T17" s="1443"/>
      <c r="U17" s="209"/>
      <c r="V17" s="209"/>
      <c r="W17" s="209"/>
      <c r="X17" s="209"/>
      <c r="Y17" s="209"/>
      <c r="Z17" s="209"/>
      <c r="AA17" s="209"/>
      <c r="AB17" s="209"/>
      <c r="AC17" s="209"/>
      <c r="AD17" s="209"/>
      <c r="AE17" s="209"/>
      <c r="AF17" s="209"/>
      <c r="AG17" s="209"/>
      <c r="AH17" s="209"/>
      <c r="AI17" s="209"/>
      <c r="AJ17" s="209"/>
      <c r="AK17" s="209"/>
      <c r="AL17" s="209"/>
      <c r="AM17" s="209"/>
      <c r="AN17" s="210"/>
    </row>
    <row r="18" spans="1:40" ht="13.5" customHeight="1">
      <c r="B18" s="229" t="s">
        <v>340</v>
      </c>
      <c r="C18" s="226" t="s">
        <v>228</v>
      </c>
      <c r="D18" s="227">
        <v>2</v>
      </c>
      <c r="E18" s="230" t="s">
        <v>232</v>
      </c>
      <c r="F18" s="84" t="s">
        <v>109</v>
      </c>
      <c r="G18" s="84" t="s">
        <v>109</v>
      </c>
      <c r="H18" s="84" t="s">
        <v>109</v>
      </c>
      <c r="I18" s="84" t="s">
        <v>109</v>
      </c>
      <c r="J18" s="84" t="s">
        <v>109</v>
      </c>
      <c r="K18" s="84" t="s">
        <v>109</v>
      </c>
      <c r="L18" s="105" t="s">
        <v>109</v>
      </c>
      <c r="M18" s="106"/>
      <c r="N18" s="107"/>
      <c r="O18" s="107"/>
      <c r="P18" s="107"/>
      <c r="Q18" s="107"/>
      <c r="R18" s="107"/>
      <c r="S18" s="108"/>
      <c r="T18" s="1443"/>
      <c r="U18" s="209"/>
      <c r="V18" s="209"/>
      <c r="W18" s="209"/>
      <c r="X18" s="209"/>
      <c r="Y18" s="209"/>
      <c r="Z18" s="209"/>
      <c r="AA18" s="209"/>
      <c r="AB18" s="209"/>
      <c r="AC18" s="209"/>
      <c r="AD18" s="209"/>
      <c r="AE18" s="209"/>
      <c r="AF18" s="209"/>
      <c r="AG18" s="209"/>
      <c r="AH18" s="209"/>
      <c r="AI18" s="209"/>
      <c r="AJ18" s="209"/>
      <c r="AK18" s="209"/>
      <c r="AL18" s="209"/>
      <c r="AM18" s="209"/>
      <c r="AN18" s="210"/>
    </row>
    <row r="19" spans="1:40" ht="14.25" customHeight="1">
      <c r="B19" s="231" t="s">
        <v>341</v>
      </c>
      <c r="C19" s="226" t="s">
        <v>233</v>
      </c>
      <c r="D19" s="227">
        <v>8</v>
      </c>
      <c r="E19" s="228" t="s">
        <v>234</v>
      </c>
      <c r="F19" s="84" t="s">
        <v>109</v>
      </c>
      <c r="G19" s="84" t="s">
        <v>109</v>
      </c>
      <c r="H19" s="84" t="s">
        <v>109</v>
      </c>
      <c r="I19" s="84" t="s">
        <v>109</v>
      </c>
      <c r="J19" s="84" t="s">
        <v>109</v>
      </c>
      <c r="K19" s="84" t="s">
        <v>109</v>
      </c>
      <c r="L19" s="105" t="s">
        <v>109</v>
      </c>
      <c r="M19" s="106"/>
      <c r="N19" s="107"/>
      <c r="O19" s="107"/>
      <c r="P19" s="107"/>
      <c r="Q19" s="107"/>
      <c r="R19" s="107"/>
      <c r="S19" s="108"/>
      <c r="T19" s="1443"/>
      <c r="U19" s="209"/>
      <c r="V19" s="209"/>
      <c r="W19" s="209"/>
      <c r="X19" s="209"/>
      <c r="Y19" s="209"/>
      <c r="Z19" s="209"/>
      <c r="AA19" s="209"/>
      <c r="AB19" s="209"/>
      <c r="AC19" s="209"/>
      <c r="AD19" s="209"/>
      <c r="AE19" s="209"/>
      <c r="AF19" s="209"/>
      <c r="AG19" s="209"/>
      <c r="AH19" s="209"/>
      <c r="AI19" s="209"/>
      <c r="AJ19" s="209"/>
      <c r="AK19" s="209"/>
      <c r="AL19" s="209"/>
      <c r="AM19" s="209"/>
      <c r="AN19" s="210"/>
    </row>
    <row r="20" spans="1:40" ht="13.5" customHeight="1">
      <c r="B20" s="231" t="s">
        <v>235</v>
      </c>
      <c r="C20" s="226" t="s">
        <v>233</v>
      </c>
      <c r="D20" s="227">
        <v>8</v>
      </c>
      <c r="E20" s="228" t="s">
        <v>234</v>
      </c>
      <c r="F20" s="84" t="s">
        <v>109</v>
      </c>
      <c r="G20" s="84" t="s">
        <v>109</v>
      </c>
      <c r="H20" s="84" t="s">
        <v>109</v>
      </c>
      <c r="I20" s="84" t="s">
        <v>109</v>
      </c>
      <c r="J20" s="84" t="s">
        <v>109</v>
      </c>
      <c r="K20" s="84" t="s">
        <v>109</v>
      </c>
      <c r="L20" s="105" t="s">
        <v>109</v>
      </c>
      <c r="M20" s="106"/>
      <c r="N20" s="107"/>
      <c r="O20" s="107"/>
      <c r="P20" s="107"/>
      <c r="Q20" s="107"/>
      <c r="R20" s="107"/>
      <c r="S20" s="108"/>
      <c r="T20" s="1443"/>
      <c r="U20" s="209"/>
      <c r="V20" s="209"/>
      <c r="W20" s="209"/>
      <c r="X20" s="209"/>
      <c r="Y20" s="209"/>
      <c r="Z20" s="209"/>
      <c r="AA20" s="209"/>
      <c r="AB20" s="209"/>
      <c r="AC20" s="209"/>
      <c r="AD20" s="209"/>
      <c r="AE20" s="209"/>
      <c r="AF20" s="209"/>
      <c r="AG20" s="209"/>
      <c r="AH20" s="209"/>
      <c r="AI20" s="209"/>
      <c r="AJ20" s="209"/>
      <c r="AK20" s="209"/>
      <c r="AL20" s="209"/>
      <c r="AM20" s="209"/>
      <c r="AN20" s="210"/>
    </row>
    <row r="21" spans="1:40" ht="13.5" customHeight="1">
      <c r="B21" s="231" t="s">
        <v>342</v>
      </c>
      <c r="C21" s="226" t="s">
        <v>233</v>
      </c>
      <c r="D21" s="227">
        <v>8</v>
      </c>
      <c r="E21" s="228" t="s">
        <v>234</v>
      </c>
      <c r="F21" s="84" t="s">
        <v>109</v>
      </c>
      <c r="G21" s="84" t="s">
        <v>109</v>
      </c>
      <c r="H21" s="84" t="s">
        <v>109</v>
      </c>
      <c r="I21" s="84" t="s">
        <v>109</v>
      </c>
      <c r="J21" s="84" t="s">
        <v>109</v>
      </c>
      <c r="K21" s="84" t="s">
        <v>109</v>
      </c>
      <c r="L21" s="105" t="s">
        <v>109</v>
      </c>
      <c r="M21" s="106"/>
      <c r="N21" s="107"/>
      <c r="O21" s="107"/>
      <c r="P21" s="107"/>
      <c r="Q21" s="107"/>
      <c r="R21" s="107"/>
      <c r="S21" s="108"/>
      <c r="T21" s="1443"/>
      <c r="U21" s="209"/>
      <c r="V21" s="209"/>
      <c r="W21" s="209"/>
      <c r="X21" s="209"/>
      <c r="Y21" s="209"/>
      <c r="Z21" s="209"/>
      <c r="AA21" s="209"/>
      <c r="AB21" s="209"/>
      <c r="AC21" s="209"/>
      <c r="AD21" s="209"/>
      <c r="AE21" s="209"/>
      <c r="AF21" s="209"/>
      <c r="AG21" s="209"/>
      <c r="AH21" s="209"/>
      <c r="AI21" s="209"/>
      <c r="AJ21" s="209"/>
      <c r="AK21" s="209"/>
      <c r="AL21" s="209"/>
      <c r="AM21" s="209"/>
      <c r="AN21" s="210"/>
    </row>
    <row r="22" spans="1:40" ht="13.5" customHeight="1">
      <c r="B22" s="231" t="s">
        <v>343</v>
      </c>
      <c r="C22" s="226" t="s">
        <v>344</v>
      </c>
      <c r="D22" s="227">
        <v>8</v>
      </c>
      <c r="E22" s="228" t="s">
        <v>232</v>
      </c>
      <c r="F22" s="109" t="s">
        <v>345</v>
      </c>
      <c r="G22" s="84" t="s">
        <v>109</v>
      </c>
      <c r="H22" s="109" t="s">
        <v>4</v>
      </c>
      <c r="I22" s="84" t="s">
        <v>109</v>
      </c>
      <c r="J22" s="84" t="s">
        <v>109</v>
      </c>
      <c r="K22" s="84" t="s">
        <v>109</v>
      </c>
      <c r="L22" s="107" t="s">
        <v>345</v>
      </c>
      <c r="M22" s="106"/>
      <c r="N22" s="107"/>
      <c r="O22" s="107"/>
      <c r="P22" s="107"/>
      <c r="Q22" s="107"/>
      <c r="R22" s="107"/>
      <c r="S22" s="108"/>
      <c r="T22" s="1443"/>
      <c r="U22" s="209"/>
      <c r="V22" s="209"/>
      <c r="W22" s="209"/>
      <c r="X22" s="209"/>
      <c r="Y22" s="209"/>
      <c r="Z22" s="209"/>
      <c r="AA22" s="209"/>
      <c r="AB22" s="209"/>
      <c r="AC22" s="209"/>
      <c r="AD22" s="209"/>
      <c r="AE22" s="209"/>
      <c r="AF22" s="209"/>
      <c r="AG22" s="209"/>
      <c r="AH22" s="209"/>
      <c r="AI22" s="209"/>
      <c r="AJ22" s="209"/>
      <c r="AK22" s="209"/>
      <c r="AL22" s="209"/>
      <c r="AM22" s="209"/>
      <c r="AN22" s="210"/>
    </row>
    <row r="23" spans="1:40" ht="14.25" customHeight="1">
      <c r="B23" s="231" t="s">
        <v>346</v>
      </c>
      <c r="C23" s="226" t="s">
        <v>344</v>
      </c>
      <c r="D23" s="227">
        <v>8</v>
      </c>
      <c r="E23" s="228" t="s">
        <v>232</v>
      </c>
      <c r="F23" s="109" t="s">
        <v>345</v>
      </c>
      <c r="G23" s="84" t="s">
        <v>109</v>
      </c>
      <c r="H23" s="109" t="s">
        <v>4</v>
      </c>
      <c r="I23" s="84" t="s">
        <v>109</v>
      </c>
      <c r="J23" s="84" t="s">
        <v>109</v>
      </c>
      <c r="K23" s="84" t="s">
        <v>109</v>
      </c>
      <c r="L23" s="107" t="s">
        <v>345</v>
      </c>
      <c r="M23" s="106"/>
      <c r="N23" s="107"/>
      <c r="O23" s="107"/>
      <c r="P23" s="107"/>
      <c r="Q23" s="107"/>
      <c r="R23" s="107"/>
      <c r="S23" s="108"/>
      <c r="T23" s="1443"/>
      <c r="U23" s="209"/>
      <c r="V23" s="209"/>
      <c r="W23" s="209"/>
      <c r="X23" s="209"/>
      <c r="Y23" s="209"/>
      <c r="Z23" s="209"/>
      <c r="AA23" s="209"/>
      <c r="AB23" s="209"/>
      <c r="AC23" s="209"/>
      <c r="AD23" s="209"/>
      <c r="AE23" s="209"/>
      <c r="AF23" s="209"/>
      <c r="AG23" s="209"/>
      <c r="AH23" s="209"/>
      <c r="AI23" s="209"/>
      <c r="AJ23" s="209"/>
      <c r="AK23" s="209"/>
      <c r="AL23" s="209"/>
      <c r="AM23" s="209"/>
      <c r="AN23" s="210"/>
    </row>
    <row r="24" spans="1:40" ht="13.5" customHeight="1">
      <c r="B24" s="231" t="s">
        <v>347</v>
      </c>
      <c r="C24" s="226" t="s">
        <v>344</v>
      </c>
      <c r="D24" s="227">
        <v>8</v>
      </c>
      <c r="E24" s="228" t="s">
        <v>232</v>
      </c>
      <c r="F24" s="109" t="s">
        <v>345</v>
      </c>
      <c r="G24" s="84" t="s">
        <v>109</v>
      </c>
      <c r="H24" s="109" t="s">
        <v>345</v>
      </c>
      <c r="I24" s="84" t="s">
        <v>109</v>
      </c>
      <c r="J24" s="84" t="s">
        <v>109</v>
      </c>
      <c r="K24" s="84" t="s">
        <v>109</v>
      </c>
      <c r="L24" s="107" t="s">
        <v>4</v>
      </c>
      <c r="M24" s="106"/>
      <c r="N24" s="107"/>
      <c r="O24" s="107"/>
      <c r="P24" s="107"/>
      <c r="Q24" s="107"/>
      <c r="R24" s="107"/>
      <c r="S24" s="108"/>
      <c r="T24" s="1443"/>
      <c r="U24" s="209"/>
      <c r="V24" s="209"/>
      <c r="W24" s="209"/>
      <c r="X24" s="209"/>
      <c r="Y24" s="209"/>
      <c r="Z24" s="209"/>
      <c r="AA24" s="209"/>
      <c r="AB24" s="209"/>
      <c r="AC24" s="209"/>
      <c r="AD24" s="209"/>
      <c r="AE24" s="209"/>
      <c r="AF24" s="209"/>
      <c r="AG24" s="209"/>
      <c r="AH24" s="209"/>
      <c r="AI24" s="209"/>
      <c r="AJ24" s="209"/>
      <c r="AK24" s="209"/>
      <c r="AL24" s="209"/>
      <c r="AM24" s="209"/>
      <c r="AN24" s="210"/>
    </row>
    <row r="25" spans="1:40" ht="13.5" customHeight="1">
      <c r="B25" s="231" t="s">
        <v>348</v>
      </c>
      <c r="C25" s="226" t="s">
        <v>236</v>
      </c>
      <c r="D25" s="227">
        <v>8</v>
      </c>
      <c r="E25" s="228" t="s">
        <v>237</v>
      </c>
      <c r="F25" s="84" t="s">
        <v>109</v>
      </c>
      <c r="G25" s="84" t="s">
        <v>109</v>
      </c>
      <c r="H25" s="84" t="s">
        <v>109</v>
      </c>
      <c r="I25" s="84" t="s">
        <v>109</v>
      </c>
      <c r="J25" s="84" t="s">
        <v>109</v>
      </c>
      <c r="K25" s="84" t="s">
        <v>109</v>
      </c>
      <c r="L25" s="105" t="s">
        <v>109</v>
      </c>
      <c r="M25" s="106"/>
      <c r="N25" s="107"/>
      <c r="O25" s="107"/>
      <c r="P25" s="107"/>
      <c r="Q25" s="107"/>
      <c r="R25" s="107"/>
      <c r="S25" s="108"/>
      <c r="T25" s="1443"/>
      <c r="U25" s="209"/>
      <c r="V25" s="209"/>
      <c r="W25" s="209"/>
      <c r="X25" s="209"/>
      <c r="Y25" s="209"/>
      <c r="Z25" s="209"/>
      <c r="AA25" s="209"/>
      <c r="AB25" s="209"/>
      <c r="AC25" s="209"/>
      <c r="AD25" s="209"/>
      <c r="AE25" s="209"/>
      <c r="AF25" s="209"/>
      <c r="AG25" s="209"/>
      <c r="AH25" s="209"/>
      <c r="AI25" s="209"/>
      <c r="AJ25" s="209"/>
      <c r="AK25" s="209"/>
      <c r="AL25" s="209"/>
      <c r="AM25" s="209"/>
      <c r="AN25" s="210"/>
    </row>
    <row r="26" spans="1:40" ht="13.5" customHeight="1">
      <c r="B26" s="231" t="s">
        <v>349</v>
      </c>
      <c r="C26" s="226" t="s">
        <v>236</v>
      </c>
      <c r="D26" s="227">
        <v>8</v>
      </c>
      <c r="E26" s="228" t="s">
        <v>237</v>
      </c>
      <c r="F26" s="84" t="s">
        <v>109</v>
      </c>
      <c r="G26" s="84" t="s">
        <v>109</v>
      </c>
      <c r="H26" s="84" t="s">
        <v>109</v>
      </c>
      <c r="I26" s="84" t="s">
        <v>109</v>
      </c>
      <c r="J26" s="84" t="s">
        <v>109</v>
      </c>
      <c r="K26" s="84" t="s">
        <v>109</v>
      </c>
      <c r="L26" s="105" t="s">
        <v>109</v>
      </c>
      <c r="M26" s="106"/>
      <c r="N26" s="107"/>
      <c r="O26" s="107"/>
      <c r="P26" s="107"/>
      <c r="Q26" s="107"/>
      <c r="R26" s="107"/>
      <c r="S26" s="108"/>
      <c r="T26" s="1443"/>
      <c r="U26" s="209"/>
      <c r="V26" s="209"/>
      <c r="W26" s="209"/>
      <c r="X26" s="209"/>
      <c r="Y26" s="209"/>
      <c r="Z26" s="209"/>
      <c r="AA26" s="209"/>
      <c r="AB26" s="209"/>
      <c r="AC26" s="209"/>
      <c r="AD26" s="209"/>
      <c r="AE26" s="209"/>
      <c r="AF26" s="209"/>
      <c r="AG26" s="209"/>
      <c r="AH26" s="209"/>
      <c r="AI26" s="209"/>
      <c r="AJ26" s="209"/>
      <c r="AK26" s="209"/>
      <c r="AL26" s="209"/>
      <c r="AM26" s="209"/>
      <c r="AN26" s="210"/>
    </row>
    <row r="27" spans="1:40" ht="13.5" customHeight="1">
      <c r="B27" s="231" t="s">
        <v>238</v>
      </c>
      <c r="C27" s="226" t="s">
        <v>236</v>
      </c>
      <c r="D27" s="227">
        <v>8</v>
      </c>
      <c r="E27" s="228" t="s">
        <v>237</v>
      </c>
      <c r="F27" s="84" t="s">
        <v>109</v>
      </c>
      <c r="G27" s="84" t="s">
        <v>109</v>
      </c>
      <c r="H27" s="84" t="s">
        <v>109</v>
      </c>
      <c r="I27" s="84" t="s">
        <v>109</v>
      </c>
      <c r="J27" s="84" t="s">
        <v>109</v>
      </c>
      <c r="K27" s="84" t="s">
        <v>109</v>
      </c>
      <c r="L27" s="105" t="s">
        <v>109</v>
      </c>
      <c r="M27" s="106"/>
      <c r="N27" s="107"/>
      <c r="O27" s="107"/>
      <c r="P27" s="107"/>
      <c r="Q27" s="107"/>
      <c r="R27" s="107"/>
      <c r="S27" s="108"/>
      <c r="T27" s="1443"/>
      <c r="U27" s="209"/>
      <c r="V27" s="209"/>
      <c r="W27" s="209"/>
      <c r="X27" s="209"/>
      <c r="Y27" s="209"/>
      <c r="Z27" s="209"/>
      <c r="AA27" s="209"/>
      <c r="AB27" s="209"/>
      <c r="AC27" s="209"/>
      <c r="AD27" s="209"/>
      <c r="AE27" s="209"/>
      <c r="AF27" s="209"/>
      <c r="AG27" s="209"/>
      <c r="AH27" s="209"/>
      <c r="AI27" s="209"/>
      <c r="AJ27" s="209"/>
      <c r="AK27" s="209"/>
      <c r="AL27" s="209"/>
      <c r="AM27" s="209"/>
      <c r="AN27" s="210"/>
    </row>
    <row r="28" spans="1:40" ht="13.5" customHeight="1">
      <c r="B28" s="231" t="s">
        <v>350</v>
      </c>
      <c r="C28" s="226" t="s">
        <v>239</v>
      </c>
      <c r="D28" s="227">
        <v>8</v>
      </c>
      <c r="E28" s="228" t="s">
        <v>237</v>
      </c>
      <c r="F28" s="84" t="s">
        <v>109</v>
      </c>
      <c r="G28" s="84" t="s">
        <v>109</v>
      </c>
      <c r="H28" s="84" t="s">
        <v>109</v>
      </c>
      <c r="I28" s="84" t="s">
        <v>109</v>
      </c>
      <c r="J28" s="84" t="s">
        <v>109</v>
      </c>
      <c r="K28" s="84" t="s">
        <v>109</v>
      </c>
      <c r="L28" s="105" t="s">
        <v>109</v>
      </c>
      <c r="M28" s="106"/>
      <c r="N28" s="107"/>
      <c r="O28" s="107"/>
      <c r="P28" s="107"/>
      <c r="Q28" s="107"/>
      <c r="R28" s="107"/>
      <c r="S28" s="108"/>
      <c r="T28" s="1443"/>
      <c r="U28" s="209"/>
      <c r="V28" s="209"/>
      <c r="W28" s="209"/>
      <c r="X28" s="209"/>
      <c r="Y28" s="209"/>
      <c r="Z28" s="209"/>
      <c r="AA28" s="209"/>
      <c r="AB28" s="209"/>
      <c r="AC28" s="209"/>
      <c r="AD28" s="209"/>
      <c r="AE28" s="209"/>
      <c r="AF28" s="209"/>
      <c r="AG28" s="209"/>
      <c r="AH28" s="209"/>
      <c r="AI28" s="209"/>
      <c r="AJ28" s="209"/>
      <c r="AK28" s="209"/>
      <c r="AL28" s="209"/>
      <c r="AM28" s="209"/>
      <c r="AN28" s="210"/>
    </row>
    <row r="29" spans="1:40" ht="13.5" customHeight="1">
      <c r="B29" s="231" t="s">
        <v>351</v>
      </c>
      <c r="C29" s="226" t="s">
        <v>239</v>
      </c>
      <c r="D29" s="227">
        <v>8</v>
      </c>
      <c r="E29" s="228" t="s">
        <v>237</v>
      </c>
      <c r="F29" s="84" t="s">
        <v>109</v>
      </c>
      <c r="G29" s="84" t="s">
        <v>109</v>
      </c>
      <c r="H29" s="84" t="s">
        <v>109</v>
      </c>
      <c r="I29" s="84" t="s">
        <v>109</v>
      </c>
      <c r="J29" s="84" t="s">
        <v>109</v>
      </c>
      <c r="K29" s="84" t="s">
        <v>109</v>
      </c>
      <c r="L29" s="105" t="s">
        <v>109</v>
      </c>
      <c r="M29" s="106"/>
      <c r="N29" s="107"/>
      <c r="O29" s="107"/>
      <c r="P29" s="107"/>
      <c r="Q29" s="107"/>
      <c r="R29" s="107"/>
      <c r="S29" s="108"/>
      <c r="T29" s="1443"/>
      <c r="U29" s="209"/>
      <c r="V29" s="209"/>
      <c r="W29" s="209"/>
      <c r="X29" s="209"/>
      <c r="Y29" s="209"/>
      <c r="Z29" s="209"/>
      <c r="AA29" s="209"/>
      <c r="AB29" s="209"/>
      <c r="AC29" s="209"/>
      <c r="AD29" s="209"/>
      <c r="AE29" s="209"/>
      <c r="AF29" s="209"/>
      <c r="AG29" s="209"/>
      <c r="AH29" s="209"/>
      <c r="AI29" s="209"/>
      <c r="AJ29" s="209"/>
      <c r="AK29" s="209"/>
      <c r="AL29" s="209"/>
      <c r="AM29" s="209"/>
      <c r="AN29" s="210"/>
    </row>
    <row r="30" spans="1:40" ht="13.5" customHeight="1">
      <c r="B30" s="231" t="s">
        <v>352</v>
      </c>
      <c r="C30" s="226" t="s">
        <v>239</v>
      </c>
      <c r="D30" s="227">
        <v>8</v>
      </c>
      <c r="E30" s="228" t="s">
        <v>237</v>
      </c>
      <c r="F30" s="84" t="s">
        <v>109</v>
      </c>
      <c r="G30" s="84" t="s">
        <v>109</v>
      </c>
      <c r="H30" s="84" t="s">
        <v>109</v>
      </c>
      <c r="I30" s="84" t="s">
        <v>109</v>
      </c>
      <c r="J30" s="84" t="s">
        <v>109</v>
      </c>
      <c r="K30" s="84" t="s">
        <v>109</v>
      </c>
      <c r="L30" s="105" t="s">
        <v>109</v>
      </c>
      <c r="M30" s="106"/>
      <c r="N30" s="107"/>
      <c r="O30" s="107"/>
      <c r="P30" s="107"/>
      <c r="Q30" s="107"/>
      <c r="R30" s="107"/>
      <c r="S30" s="108"/>
      <c r="T30" s="1443"/>
      <c r="U30" s="209"/>
      <c r="V30" s="209"/>
      <c r="W30" s="209"/>
      <c r="X30" s="209"/>
      <c r="Y30" s="209"/>
      <c r="Z30" s="209"/>
      <c r="AA30" s="209"/>
      <c r="AB30" s="209"/>
      <c r="AC30" s="209"/>
      <c r="AD30" s="209"/>
      <c r="AE30" s="209"/>
      <c r="AF30" s="209"/>
      <c r="AG30" s="209"/>
      <c r="AH30" s="209"/>
      <c r="AI30" s="209"/>
      <c r="AJ30" s="209"/>
      <c r="AK30" s="209"/>
      <c r="AL30" s="209"/>
      <c r="AM30" s="209"/>
      <c r="AN30" s="210"/>
    </row>
    <row r="31" spans="1:40" ht="13.5" customHeight="1">
      <c r="B31" s="231" t="s">
        <v>353</v>
      </c>
      <c r="C31" s="226" t="s">
        <v>239</v>
      </c>
      <c r="D31" s="227">
        <v>8</v>
      </c>
      <c r="E31" s="228" t="s">
        <v>237</v>
      </c>
      <c r="F31" s="84" t="s">
        <v>109</v>
      </c>
      <c r="G31" s="84" t="s">
        <v>109</v>
      </c>
      <c r="H31" s="84" t="s">
        <v>109</v>
      </c>
      <c r="I31" s="84" t="s">
        <v>109</v>
      </c>
      <c r="J31" s="84" t="s">
        <v>109</v>
      </c>
      <c r="K31" s="84" t="s">
        <v>109</v>
      </c>
      <c r="L31" s="105" t="s">
        <v>109</v>
      </c>
      <c r="M31" s="106"/>
      <c r="N31" s="107"/>
      <c r="O31" s="107"/>
      <c r="P31" s="107"/>
      <c r="Q31" s="107"/>
      <c r="R31" s="107"/>
      <c r="S31" s="108"/>
      <c r="T31" s="1443"/>
      <c r="U31" s="209"/>
      <c r="V31" s="209"/>
      <c r="W31" s="209"/>
      <c r="X31" s="209"/>
      <c r="Y31" s="209"/>
      <c r="Z31" s="209"/>
      <c r="AA31" s="209"/>
      <c r="AB31" s="209"/>
      <c r="AC31" s="209"/>
      <c r="AD31" s="209"/>
      <c r="AE31" s="209"/>
      <c r="AF31" s="209"/>
      <c r="AG31" s="209"/>
      <c r="AH31" s="209"/>
      <c r="AI31" s="209"/>
      <c r="AJ31" s="209"/>
      <c r="AK31" s="209"/>
      <c r="AL31" s="209"/>
      <c r="AM31" s="209"/>
      <c r="AN31" s="210"/>
    </row>
    <row r="32" spans="1:40" ht="13.5" customHeight="1">
      <c r="B32" s="231" t="s">
        <v>340</v>
      </c>
      <c r="C32" s="226" t="s">
        <v>354</v>
      </c>
      <c r="D32" s="227">
        <v>8</v>
      </c>
      <c r="E32" s="228" t="s">
        <v>240</v>
      </c>
      <c r="F32" s="84" t="s">
        <v>109</v>
      </c>
      <c r="G32" s="84" t="s">
        <v>109</v>
      </c>
      <c r="H32" s="84" t="s">
        <v>109</v>
      </c>
      <c r="I32" s="109" t="s">
        <v>345</v>
      </c>
      <c r="J32" s="84" t="s">
        <v>109</v>
      </c>
      <c r="K32" s="84" t="s">
        <v>109</v>
      </c>
      <c r="L32" s="107" t="s">
        <v>345</v>
      </c>
      <c r="M32" s="106"/>
      <c r="N32" s="107"/>
      <c r="O32" s="107"/>
      <c r="P32" s="107"/>
      <c r="Q32" s="107"/>
      <c r="R32" s="107"/>
      <c r="S32" s="108"/>
      <c r="T32" s="1443"/>
      <c r="U32" s="209"/>
      <c r="V32" s="209"/>
      <c r="W32" s="209"/>
      <c r="X32" s="209"/>
      <c r="Y32" s="209"/>
      <c r="Z32" s="209"/>
      <c r="AA32" s="209"/>
      <c r="AB32" s="209"/>
      <c r="AC32" s="209"/>
      <c r="AD32" s="209"/>
      <c r="AE32" s="209"/>
      <c r="AF32" s="209"/>
      <c r="AG32" s="209"/>
      <c r="AH32" s="209"/>
      <c r="AI32" s="209"/>
      <c r="AJ32" s="209"/>
      <c r="AK32" s="209"/>
      <c r="AL32" s="209"/>
      <c r="AM32" s="209"/>
      <c r="AN32" s="210"/>
    </row>
    <row r="33" spans="2:40" ht="13.5" customHeight="1">
      <c r="B33" s="231" t="s">
        <v>338</v>
      </c>
      <c r="C33" s="226" t="s">
        <v>354</v>
      </c>
      <c r="D33" s="227">
        <v>8</v>
      </c>
      <c r="E33" s="228" t="s">
        <v>240</v>
      </c>
      <c r="F33" s="84" t="s">
        <v>109</v>
      </c>
      <c r="G33" s="84" t="s">
        <v>109</v>
      </c>
      <c r="H33" s="84" t="s">
        <v>109</v>
      </c>
      <c r="I33" s="109" t="s">
        <v>345</v>
      </c>
      <c r="J33" s="84" t="s">
        <v>109</v>
      </c>
      <c r="K33" s="84" t="s">
        <v>109</v>
      </c>
      <c r="L33" s="107" t="s">
        <v>345</v>
      </c>
      <c r="M33" s="106"/>
      <c r="N33" s="107"/>
      <c r="O33" s="107"/>
      <c r="P33" s="107"/>
      <c r="Q33" s="107"/>
      <c r="R33" s="107"/>
      <c r="S33" s="108"/>
      <c r="T33" s="1443"/>
      <c r="U33" s="209"/>
      <c r="V33" s="209"/>
      <c r="W33" s="209"/>
      <c r="X33" s="209"/>
      <c r="Y33" s="209"/>
      <c r="Z33" s="209"/>
      <c r="AA33" s="209"/>
      <c r="AB33" s="209"/>
      <c r="AC33" s="209"/>
      <c r="AD33" s="209"/>
      <c r="AE33" s="209"/>
      <c r="AF33" s="209"/>
      <c r="AG33" s="209"/>
      <c r="AH33" s="209"/>
      <c r="AI33" s="209"/>
      <c r="AJ33" s="209"/>
      <c r="AK33" s="209"/>
      <c r="AL33" s="209"/>
      <c r="AM33" s="209"/>
      <c r="AN33" s="210"/>
    </row>
    <row r="34" spans="2:40" ht="13.5" customHeight="1">
      <c r="B34" s="231" t="s">
        <v>355</v>
      </c>
      <c r="C34" s="226" t="s">
        <v>354</v>
      </c>
      <c r="D34" s="227">
        <v>8</v>
      </c>
      <c r="E34" s="228" t="s">
        <v>240</v>
      </c>
      <c r="F34" s="84" t="s">
        <v>109</v>
      </c>
      <c r="G34" s="84" t="s">
        <v>109</v>
      </c>
      <c r="H34" s="84" t="s">
        <v>109</v>
      </c>
      <c r="I34" s="84" t="s">
        <v>109</v>
      </c>
      <c r="J34" s="84" t="s">
        <v>109</v>
      </c>
      <c r="K34" s="84" t="s">
        <v>109</v>
      </c>
      <c r="L34" s="105" t="s">
        <v>109</v>
      </c>
      <c r="M34" s="106"/>
      <c r="N34" s="107"/>
      <c r="O34" s="107"/>
      <c r="P34" s="107"/>
      <c r="Q34" s="107"/>
      <c r="R34" s="107"/>
      <c r="S34" s="108"/>
      <c r="T34" s="1443"/>
      <c r="U34" s="209"/>
      <c r="V34" s="209"/>
      <c r="W34" s="209"/>
      <c r="X34" s="209"/>
      <c r="Y34" s="209"/>
      <c r="Z34" s="209"/>
      <c r="AA34" s="209"/>
      <c r="AB34" s="209"/>
      <c r="AC34" s="209"/>
      <c r="AD34" s="209"/>
      <c r="AE34" s="209"/>
      <c r="AF34" s="209"/>
      <c r="AG34" s="209"/>
      <c r="AH34" s="209"/>
      <c r="AI34" s="209"/>
      <c r="AJ34" s="209"/>
      <c r="AK34" s="209"/>
      <c r="AL34" s="209"/>
      <c r="AM34" s="209"/>
      <c r="AN34" s="210"/>
    </row>
    <row r="35" spans="2:40" ht="13.5" customHeight="1" thickBot="1">
      <c r="B35" s="232" t="s">
        <v>241</v>
      </c>
      <c r="C35" s="233" t="s">
        <v>242</v>
      </c>
      <c r="D35" s="234">
        <v>6</v>
      </c>
      <c r="E35" s="235" t="s">
        <v>240</v>
      </c>
      <c r="F35" s="110" t="s">
        <v>109</v>
      </c>
      <c r="G35" s="110" t="s">
        <v>109</v>
      </c>
      <c r="H35" s="110" t="s">
        <v>109</v>
      </c>
      <c r="I35" s="110" t="s">
        <v>109</v>
      </c>
      <c r="J35" s="110" t="s">
        <v>109</v>
      </c>
      <c r="K35" s="110" t="s">
        <v>109</v>
      </c>
      <c r="L35" s="111" t="s">
        <v>109</v>
      </c>
      <c r="M35" s="112"/>
      <c r="N35" s="113"/>
      <c r="O35" s="113"/>
      <c r="P35" s="113"/>
      <c r="Q35" s="113"/>
      <c r="R35" s="113"/>
      <c r="S35" s="114"/>
      <c r="T35" s="1444"/>
      <c r="U35" s="209"/>
      <c r="V35" s="209"/>
      <c r="W35" s="209"/>
      <c r="X35" s="209"/>
      <c r="Y35" s="209"/>
      <c r="Z35" s="209"/>
      <c r="AA35" s="209"/>
      <c r="AB35" s="209"/>
      <c r="AC35" s="209"/>
      <c r="AD35" s="209"/>
      <c r="AE35" s="209"/>
      <c r="AF35" s="209"/>
      <c r="AG35" s="209"/>
      <c r="AH35" s="209"/>
      <c r="AI35" s="209"/>
      <c r="AJ35" s="209"/>
      <c r="AK35" s="209"/>
      <c r="AL35" s="209"/>
      <c r="AM35" s="209"/>
      <c r="AN35" s="210"/>
    </row>
    <row r="36" spans="2:40" ht="13.5" customHeight="1">
      <c r="B36" s="218">
        <v>758</v>
      </c>
      <c r="C36" s="219" t="s">
        <v>356</v>
      </c>
      <c r="D36" s="236">
        <v>8</v>
      </c>
      <c r="E36" s="221" t="s">
        <v>240</v>
      </c>
      <c r="F36" s="115" t="s">
        <v>109</v>
      </c>
      <c r="G36" s="115" t="s">
        <v>109</v>
      </c>
      <c r="H36" s="115" t="s">
        <v>109</v>
      </c>
      <c r="I36" s="109" t="s">
        <v>345</v>
      </c>
      <c r="J36" s="115" t="s">
        <v>109</v>
      </c>
      <c r="K36" s="115" t="s">
        <v>109</v>
      </c>
      <c r="L36" s="116" t="s">
        <v>109</v>
      </c>
      <c r="M36" s="117"/>
      <c r="N36" s="109"/>
      <c r="O36" s="109"/>
      <c r="P36" s="109"/>
      <c r="Q36" s="109"/>
      <c r="R36" s="109"/>
      <c r="S36" s="108"/>
      <c r="T36" s="1442" t="s">
        <v>357</v>
      </c>
      <c r="U36" s="209"/>
      <c r="V36" s="209"/>
      <c r="W36" s="209"/>
      <c r="X36" s="209"/>
      <c r="Y36" s="209"/>
      <c r="Z36" s="209"/>
      <c r="AA36" s="209"/>
      <c r="AB36" s="209"/>
      <c r="AC36" s="209"/>
      <c r="AD36" s="209"/>
      <c r="AE36" s="209"/>
      <c r="AF36" s="209"/>
      <c r="AG36" s="209"/>
      <c r="AH36" s="209"/>
      <c r="AI36" s="209"/>
      <c r="AJ36" s="209"/>
      <c r="AK36" s="209"/>
      <c r="AL36" s="209"/>
      <c r="AM36" s="209"/>
      <c r="AN36" s="210"/>
    </row>
    <row r="37" spans="2:40" ht="13.5" customHeight="1">
      <c r="B37" s="225">
        <v>761</v>
      </c>
      <c r="C37" s="226" t="s">
        <v>356</v>
      </c>
      <c r="D37" s="237">
        <v>8</v>
      </c>
      <c r="E37" s="228" t="s">
        <v>240</v>
      </c>
      <c r="F37" s="118" t="s">
        <v>109</v>
      </c>
      <c r="G37" s="118" t="s">
        <v>109</v>
      </c>
      <c r="H37" s="118" t="s">
        <v>109</v>
      </c>
      <c r="I37" s="109" t="s">
        <v>345</v>
      </c>
      <c r="J37" s="118" t="s">
        <v>109</v>
      </c>
      <c r="K37" s="118" t="s">
        <v>109</v>
      </c>
      <c r="L37" s="119" t="s">
        <v>109</v>
      </c>
      <c r="M37" s="117"/>
      <c r="N37" s="109"/>
      <c r="O37" s="109"/>
      <c r="P37" s="109"/>
      <c r="Q37" s="109"/>
      <c r="R37" s="109"/>
      <c r="S37" s="108"/>
      <c r="T37" s="1443"/>
      <c r="U37" s="209"/>
      <c r="V37" s="209"/>
      <c r="W37" s="209"/>
      <c r="X37" s="209"/>
      <c r="Y37" s="209"/>
      <c r="Z37" s="209"/>
      <c r="AA37" s="209"/>
      <c r="AB37" s="209"/>
      <c r="AC37" s="209"/>
      <c r="AD37" s="209"/>
      <c r="AE37" s="209"/>
      <c r="AF37" s="209"/>
      <c r="AG37" s="209"/>
      <c r="AH37" s="209"/>
      <c r="AI37" s="209"/>
      <c r="AJ37" s="209"/>
      <c r="AK37" s="209"/>
      <c r="AL37" s="209"/>
      <c r="AM37" s="209"/>
      <c r="AN37" s="210"/>
    </row>
    <row r="38" spans="2:40" ht="13.5" customHeight="1">
      <c r="B38" s="225">
        <v>769</v>
      </c>
      <c r="C38" s="226" t="s">
        <v>356</v>
      </c>
      <c r="D38" s="237">
        <v>6</v>
      </c>
      <c r="E38" s="228" t="s">
        <v>240</v>
      </c>
      <c r="F38" s="118" t="s">
        <v>109</v>
      </c>
      <c r="G38" s="118" t="s">
        <v>109</v>
      </c>
      <c r="H38" s="118" t="s">
        <v>109</v>
      </c>
      <c r="I38" s="109" t="s">
        <v>345</v>
      </c>
      <c r="J38" s="118" t="s">
        <v>109</v>
      </c>
      <c r="K38" s="118" t="s">
        <v>109</v>
      </c>
      <c r="L38" s="119" t="s">
        <v>109</v>
      </c>
      <c r="M38" s="117"/>
      <c r="N38" s="109"/>
      <c r="O38" s="109"/>
      <c r="P38" s="109"/>
      <c r="Q38" s="109"/>
      <c r="R38" s="109"/>
      <c r="S38" s="108"/>
      <c r="T38" s="1443"/>
      <c r="U38" s="209"/>
      <c r="V38" s="209"/>
      <c r="W38" s="209"/>
      <c r="X38" s="209"/>
      <c r="Y38" s="209"/>
      <c r="Z38" s="209"/>
      <c r="AA38" s="209"/>
      <c r="AB38" s="209"/>
      <c r="AC38" s="209"/>
      <c r="AD38" s="209"/>
      <c r="AE38" s="209"/>
      <c r="AF38" s="209"/>
      <c r="AG38" s="209"/>
      <c r="AH38" s="209"/>
      <c r="AI38" s="209"/>
      <c r="AJ38" s="209"/>
      <c r="AK38" s="209"/>
      <c r="AL38" s="209"/>
      <c r="AM38" s="209"/>
      <c r="AN38" s="210"/>
    </row>
    <row r="39" spans="2:40" ht="13.5" customHeight="1">
      <c r="B39" s="225" t="s">
        <v>358</v>
      </c>
      <c r="C39" s="226" t="s">
        <v>356</v>
      </c>
      <c r="D39" s="237">
        <v>6</v>
      </c>
      <c r="E39" s="228" t="s">
        <v>240</v>
      </c>
      <c r="F39" s="118" t="s">
        <v>109</v>
      </c>
      <c r="G39" s="118" t="s">
        <v>109</v>
      </c>
      <c r="H39" s="118" t="s">
        <v>109</v>
      </c>
      <c r="I39" s="109" t="s">
        <v>345</v>
      </c>
      <c r="J39" s="118" t="s">
        <v>109</v>
      </c>
      <c r="K39" s="118" t="s">
        <v>109</v>
      </c>
      <c r="L39" s="119" t="s">
        <v>109</v>
      </c>
      <c r="M39" s="117"/>
      <c r="N39" s="109"/>
      <c r="O39" s="109"/>
      <c r="P39" s="109"/>
      <c r="Q39" s="109"/>
      <c r="R39" s="109"/>
      <c r="S39" s="108"/>
      <c r="T39" s="1443"/>
      <c r="U39" s="209"/>
      <c r="V39" s="209"/>
      <c r="W39" s="209"/>
      <c r="X39" s="209"/>
      <c r="Y39" s="209"/>
      <c r="Z39" s="209"/>
      <c r="AA39" s="209"/>
      <c r="AB39" s="209"/>
      <c r="AC39" s="209"/>
      <c r="AD39" s="209"/>
      <c r="AE39" s="209"/>
      <c r="AF39" s="209"/>
      <c r="AG39" s="209"/>
      <c r="AH39" s="209"/>
      <c r="AI39" s="209"/>
      <c r="AJ39" s="209"/>
      <c r="AK39" s="209"/>
      <c r="AL39" s="209"/>
      <c r="AM39" s="209"/>
      <c r="AN39" s="210"/>
    </row>
    <row r="40" spans="2:40" ht="13.5" customHeight="1">
      <c r="B40" s="225">
        <v>444</v>
      </c>
      <c r="C40" s="226" t="s">
        <v>356</v>
      </c>
      <c r="D40" s="237">
        <v>8</v>
      </c>
      <c r="E40" s="228" t="s">
        <v>240</v>
      </c>
      <c r="F40" s="118" t="s">
        <v>109</v>
      </c>
      <c r="G40" s="118" t="s">
        <v>109</v>
      </c>
      <c r="H40" s="118" t="s">
        <v>109</v>
      </c>
      <c r="I40" s="109" t="s">
        <v>345</v>
      </c>
      <c r="J40" s="118" t="s">
        <v>109</v>
      </c>
      <c r="K40" s="118" t="s">
        <v>109</v>
      </c>
      <c r="L40" s="119" t="s">
        <v>109</v>
      </c>
      <c r="M40" s="117"/>
      <c r="N40" s="109"/>
      <c r="O40" s="109"/>
      <c r="P40" s="109"/>
      <c r="Q40" s="109"/>
      <c r="R40" s="109"/>
      <c r="S40" s="108"/>
      <c r="T40" s="1443"/>
      <c r="U40" s="209"/>
      <c r="V40" s="209"/>
      <c r="W40" s="209"/>
      <c r="X40" s="209"/>
      <c r="Y40" s="209"/>
      <c r="Z40" s="209"/>
      <c r="AA40" s="209"/>
      <c r="AB40" s="209"/>
      <c r="AC40" s="209"/>
      <c r="AD40" s="209"/>
      <c r="AE40" s="209"/>
      <c r="AF40" s="209"/>
      <c r="AG40" s="209"/>
      <c r="AH40" s="209"/>
      <c r="AI40" s="209"/>
      <c r="AJ40" s="209"/>
      <c r="AK40" s="209"/>
      <c r="AL40" s="209"/>
      <c r="AM40" s="209"/>
      <c r="AN40" s="210"/>
    </row>
    <row r="41" spans="2:40" ht="13.5" customHeight="1">
      <c r="B41" s="225">
        <v>445</v>
      </c>
      <c r="C41" s="226" t="s">
        <v>356</v>
      </c>
      <c r="D41" s="237">
        <v>8</v>
      </c>
      <c r="E41" s="228" t="s">
        <v>240</v>
      </c>
      <c r="F41" s="109" t="s">
        <v>345</v>
      </c>
      <c r="G41" s="109" t="s">
        <v>345</v>
      </c>
      <c r="H41" s="109" t="s">
        <v>345</v>
      </c>
      <c r="I41" s="109" t="s">
        <v>345</v>
      </c>
      <c r="J41" s="109" t="s">
        <v>345</v>
      </c>
      <c r="K41" s="118" t="s">
        <v>109</v>
      </c>
      <c r="L41" s="119" t="s">
        <v>109</v>
      </c>
      <c r="M41" s="117"/>
      <c r="N41" s="109"/>
      <c r="O41" s="109"/>
      <c r="P41" s="109"/>
      <c r="Q41" s="109"/>
      <c r="R41" s="109"/>
      <c r="S41" s="108"/>
      <c r="T41" s="1443"/>
      <c r="U41" s="209"/>
      <c r="V41" s="209"/>
      <c r="W41" s="209"/>
      <c r="X41" s="209"/>
      <c r="Y41" s="209"/>
      <c r="Z41" s="209"/>
      <c r="AA41" s="209"/>
      <c r="AB41" s="209"/>
      <c r="AC41" s="209"/>
      <c r="AD41" s="209"/>
      <c r="AE41" s="209"/>
      <c r="AF41" s="209"/>
      <c r="AG41" s="209"/>
      <c r="AH41" s="209"/>
      <c r="AI41" s="209"/>
      <c r="AJ41" s="209"/>
      <c r="AK41" s="209"/>
      <c r="AL41" s="209"/>
      <c r="AM41" s="209"/>
      <c r="AN41" s="210"/>
    </row>
    <row r="42" spans="2:40" ht="13.5" customHeight="1">
      <c r="B42" s="225">
        <v>425</v>
      </c>
      <c r="C42" s="226" t="s">
        <v>356</v>
      </c>
      <c r="D42" s="237">
        <v>8</v>
      </c>
      <c r="E42" s="228" t="s">
        <v>240</v>
      </c>
      <c r="F42" s="118" t="s">
        <v>109</v>
      </c>
      <c r="G42" s="109" t="s">
        <v>345</v>
      </c>
      <c r="H42" s="109" t="s">
        <v>345</v>
      </c>
      <c r="I42" s="109" t="s">
        <v>345</v>
      </c>
      <c r="J42" s="109" t="s">
        <v>345</v>
      </c>
      <c r="K42" s="109" t="s">
        <v>345</v>
      </c>
      <c r="L42" s="119" t="s">
        <v>109</v>
      </c>
      <c r="M42" s="117"/>
      <c r="N42" s="109"/>
      <c r="O42" s="109"/>
      <c r="P42" s="109"/>
      <c r="Q42" s="109"/>
      <c r="R42" s="109"/>
      <c r="S42" s="108"/>
      <c r="T42" s="1443"/>
      <c r="U42" s="209"/>
      <c r="V42" s="209"/>
      <c r="W42" s="209"/>
      <c r="X42" s="209"/>
      <c r="Y42" s="209"/>
      <c r="Z42" s="209"/>
      <c r="AA42" s="209"/>
      <c r="AB42" s="209"/>
      <c r="AC42" s="209"/>
      <c r="AD42" s="209"/>
      <c r="AE42" s="209"/>
      <c r="AF42" s="209"/>
      <c r="AG42" s="209"/>
      <c r="AH42" s="209"/>
      <c r="AI42" s="209"/>
      <c r="AJ42" s="209"/>
      <c r="AK42" s="209"/>
      <c r="AL42" s="209"/>
      <c r="AM42" s="209"/>
      <c r="AN42" s="210"/>
    </row>
    <row r="43" spans="2:40" ht="13.5" customHeight="1" thickBot="1">
      <c r="B43" s="238">
        <v>457</v>
      </c>
      <c r="C43" s="233" t="s">
        <v>356</v>
      </c>
      <c r="D43" s="239">
        <v>8</v>
      </c>
      <c r="E43" s="235" t="s">
        <v>240</v>
      </c>
      <c r="F43" s="118" t="s">
        <v>109</v>
      </c>
      <c r="G43" s="120" t="s">
        <v>345</v>
      </c>
      <c r="H43" s="120" t="s">
        <v>345</v>
      </c>
      <c r="I43" s="120" t="s">
        <v>345</v>
      </c>
      <c r="J43" s="120" t="s">
        <v>345</v>
      </c>
      <c r="K43" s="120" t="s">
        <v>345</v>
      </c>
      <c r="L43" s="119" t="s">
        <v>109</v>
      </c>
      <c r="M43" s="121"/>
      <c r="N43" s="122"/>
      <c r="O43" s="122"/>
      <c r="P43" s="122"/>
      <c r="Q43" s="122"/>
      <c r="R43" s="122"/>
      <c r="S43" s="123"/>
      <c r="T43" s="1443"/>
      <c r="U43" s="209"/>
      <c r="V43" s="209"/>
      <c r="W43" s="209"/>
      <c r="X43" s="209"/>
      <c r="Y43" s="209"/>
      <c r="Z43" s="209"/>
      <c r="AA43" s="209"/>
      <c r="AB43" s="209"/>
      <c r="AC43" s="209"/>
      <c r="AD43" s="209"/>
      <c r="AE43" s="209"/>
      <c r="AF43" s="209"/>
      <c r="AG43" s="209"/>
      <c r="AH43" s="209"/>
      <c r="AI43" s="209"/>
      <c r="AJ43" s="209"/>
      <c r="AK43" s="209"/>
      <c r="AL43" s="209"/>
      <c r="AM43" s="209"/>
      <c r="AN43" s="210"/>
    </row>
    <row r="44" spans="2:40" ht="13.5" customHeight="1" thickBot="1">
      <c r="B44" s="1445" t="s">
        <v>243</v>
      </c>
      <c r="C44" s="1446"/>
      <c r="D44" s="1446"/>
      <c r="E44" s="1446"/>
      <c r="F44" s="1446"/>
      <c r="G44" s="1446"/>
      <c r="H44" s="1446"/>
      <c r="I44" s="1446"/>
      <c r="J44" s="1446"/>
      <c r="K44" s="1446"/>
      <c r="L44" s="1446"/>
      <c r="M44" s="1447"/>
      <c r="N44" s="1447"/>
      <c r="O44" s="1447"/>
      <c r="P44" s="1447"/>
      <c r="Q44" s="1447"/>
      <c r="R44" s="1447"/>
      <c r="S44" s="1447"/>
      <c r="T44" s="1443"/>
      <c r="U44" s="209"/>
      <c r="V44" s="209"/>
      <c r="W44" s="209"/>
      <c r="X44" s="209"/>
      <c r="Y44" s="209"/>
      <c r="Z44" s="209"/>
      <c r="AA44" s="209"/>
      <c r="AB44" s="209"/>
      <c r="AC44" s="209"/>
      <c r="AD44" s="209"/>
      <c r="AE44" s="209"/>
      <c r="AF44" s="209"/>
      <c r="AG44" s="209"/>
      <c r="AH44" s="209"/>
      <c r="AI44" s="209"/>
      <c r="AJ44" s="209"/>
      <c r="AK44" s="209"/>
      <c r="AL44" s="209"/>
      <c r="AM44" s="209"/>
      <c r="AN44" s="210"/>
    </row>
    <row r="45" spans="2:40" ht="13.5" customHeight="1" thickBot="1">
      <c r="B45" s="240" t="s">
        <v>359</v>
      </c>
      <c r="C45" s="226" t="s">
        <v>244</v>
      </c>
      <c r="D45" s="241">
        <v>36</v>
      </c>
      <c r="E45" s="226" t="s">
        <v>245</v>
      </c>
      <c r="F45" s="109"/>
      <c r="G45" s="109"/>
      <c r="H45" s="109"/>
      <c r="I45" s="109"/>
      <c r="J45" s="109"/>
      <c r="K45" s="109"/>
      <c r="L45" s="109"/>
      <c r="M45" s="242" t="s">
        <v>109</v>
      </c>
      <c r="N45" s="116" t="s">
        <v>109</v>
      </c>
      <c r="O45" s="116" t="s">
        <v>109</v>
      </c>
      <c r="P45" s="116" t="s">
        <v>109</v>
      </c>
      <c r="Q45" s="130"/>
      <c r="R45" s="116" t="s">
        <v>109</v>
      </c>
      <c r="S45" s="104"/>
      <c r="T45" s="1443"/>
      <c r="U45" s="209"/>
      <c r="V45" s="209"/>
      <c r="W45" s="209"/>
      <c r="X45" s="209"/>
      <c r="Y45" s="209"/>
      <c r="Z45" s="209"/>
      <c r="AA45" s="209"/>
      <c r="AB45" s="209"/>
      <c r="AC45" s="209"/>
      <c r="AD45" s="209"/>
      <c r="AE45" s="209"/>
      <c r="AF45" s="209"/>
      <c r="AG45" s="209"/>
      <c r="AH45" s="209"/>
      <c r="AI45" s="209"/>
      <c r="AJ45" s="209"/>
      <c r="AK45" s="209"/>
      <c r="AL45" s="209"/>
      <c r="AM45" s="209"/>
      <c r="AN45" s="210"/>
    </row>
    <row r="46" spans="2:40" ht="13.5" customHeight="1">
      <c r="B46" s="240" t="s">
        <v>360</v>
      </c>
      <c r="C46" s="226" t="s">
        <v>244</v>
      </c>
      <c r="D46" s="241">
        <v>36</v>
      </c>
      <c r="E46" s="226" t="s">
        <v>245</v>
      </c>
      <c r="F46" s="109"/>
      <c r="G46" s="109"/>
      <c r="H46" s="109"/>
      <c r="I46" s="109"/>
      <c r="J46" s="109"/>
      <c r="K46" s="109"/>
      <c r="L46" s="109"/>
      <c r="M46" s="242" t="s">
        <v>109</v>
      </c>
      <c r="N46" s="116" t="s">
        <v>109</v>
      </c>
      <c r="O46" s="116" t="s">
        <v>109</v>
      </c>
      <c r="P46" s="116" t="s">
        <v>109</v>
      </c>
      <c r="Q46" s="130"/>
      <c r="R46" s="116" t="s">
        <v>109</v>
      </c>
      <c r="S46" s="243"/>
      <c r="T46" s="1443"/>
      <c r="U46" s="209"/>
      <c r="V46" s="209"/>
      <c r="W46" s="209"/>
      <c r="X46" s="209"/>
      <c r="Y46" s="209"/>
      <c r="Z46" s="209"/>
      <c r="AA46" s="209"/>
      <c r="AB46" s="209"/>
      <c r="AC46" s="209"/>
      <c r="AD46" s="209"/>
      <c r="AE46" s="209"/>
      <c r="AF46" s="209"/>
      <c r="AG46" s="209"/>
      <c r="AH46" s="209"/>
      <c r="AI46" s="209"/>
      <c r="AJ46" s="209"/>
      <c r="AK46" s="209"/>
      <c r="AL46" s="209"/>
      <c r="AM46" s="209"/>
      <c r="AN46" s="210"/>
    </row>
    <row r="47" spans="2:40" ht="13.5" customHeight="1">
      <c r="B47" s="238">
        <v>758</v>
      </c>
      <c r="C47" s="226" t="s">
        <v>244</v>
      </c>
      <c r="D47" s="239">
        <v>36</v>
      </c>
      <c r="E47" s="235" t="s">
        <v>245</v>
      </c>
      <c r="F47" s="126"/>
      <c r="G47" s="120"/>
      <c r="H47" s="120"/>
      <c r="I47" s="120"/>
      <c r="J47" s="120"/>
      <c r="K47" s="120"/>
      <c r="L47" s="127"/>
      <c r="M47" s="128" t="s">
        <v>109</v>
      </c>
      <c r="N47" s="84" t="s">
        <v>109</v>
      </c>
      <c r="O47" s="84" t="s">
        <v>109</v>
      </c>
      <c r="P47" s="84" t="s">
        <v>109</v>
      </c>
      <c r="Q47" s="109"/>
      <c r="R47" s="84" t="s">
        <v>109</v>
      </c>
      <c r="S47" s="108"/>
      <c r="T47" s="1443"/>
      <c r="U47" s="209"/>
      <c r="V47" s="209"/>
      <c r="W47" s="209"/>
      <c r="X47" s="209"/>
      <c r="Y47" s="209"/>
      <c r="Z47" s="209"/>
      <c r="AA47" s="209"/>
      <c r="AB47" s="209"/>
      <c r="AC47" s="209"/>
      <c r="AD47" s="209"/>
      <c r="AE47" s="209"/>
      <c r="AF47" s="209"/>
      <c r="AG47" s="209"/>
      <c r="AH47" s="209"/>
      <c r="AI47" s="209"/>
      <c r="AJ47" s="209"/>
      <c r="AK47" s="209"/>
      <c r="AL47" s="209"/>
      <c r="AM47" s="209"/>
      <c r="AN47" s="210"/>
    </row>
    <row r="48" spans="2:40" ht="13.5" customHeight="1">
      <c r="B48" s="240">
        <v>761</v>
      </c>
      <c r="C48" s="226" t="s">
        <v>244</v>
      </c>
      <c r="D48" s="239">
        <v>36</v>
      </c>
      <c r="E48" s="235" t="s">
        <v>245</v>
      </c>
      <c r="F48" s="126"/>
      <c r="G48" s="120"/>
      <c r="H48" s="120"/>
      <c r="I48" s="120"/>
      <c r="J48" s="120"/>
      <c r="K48" s="120"/>
      <c r="L48" s="127"/>
      <c r="M48" s="128" t="s">
        <v>109</v>
      </c>
      <c r="N48" s="84" t="s">
        <v>109</v>
      </c>
      <c r="O48" s="84" t="s">
        <v>109</v>
      </c>
      <c r="P48" s="84" t="s">
        <v>109</v>
      </c>
      <c r="Q48" s="109"/>
      <c r="R48" s="84" t="s">
        <v>109</v>
      </c>
      <c r="S48" s="108"/>
      <c r="T48" s="1443"/>
      <c r="U48" s="209"/>
      <c r="V48" s="209"/>
      <c r="W48" s="209"/>
      <c r="X48" s="209"/>
      <c r="Y48" s="209"/>
      <c r="Z48" s="209"/>
      <c r="AA48" s="209"/>
      <c r="AB48" s="209"/>
      <c r="AC48" s="209"/>
      <c r="AD48" s="209"/>
      <c r="AE48" s="209"/>
      <c r="AF48" s="209"/>
      <c r="AG48" s="209"/>
      <c r="AH48" s="209"/>
      <c r="AI48" s="209"/>
      <c r="AJ48" s="209"/>
      <c r="AK48" s="209"/>
      <c r="AL48" s="209"/>
      <c r="AM48" s="209"/>
      <c r="AN48" s="210"/>
    </row>
    <row r="49" spans="2:40" ht="13.5" customHeight="1" thickBot="1">
      <c r="B49" s="240" t="s">
        <v>361</v>
      </c>
      <c r="C49" s="226" t="s">
        <v>244</v>
      </c>
      <c r="D49" s="239">
        <v>36</v>
      </c>
      <c r="E49" s="235" t="s">
        <v>245</v>
      </c>
      <c r="F49" s="126"/>
      <c r="G49" s="120"/>
      <c r="H49" s="120"/>
      <c r="I49" s="120"/>
      <c r="J49" s="120"/>
      <c r="K49" s="120"/>
      <c r="L49" s="127"/>
      <c r="M49" s="128" t="s">
        <v>109</v>
      </c>
      <c r="N49" s="84" t="s">
        <v>109</v>
      </c>
      <c r="O49" s="84" t="s">
        <v>109</v>
      </c>
      <c r="P49" s="84" t="s">
        <v>109</v>
      </c>
      <c r="Q49" s="109"/>
      <c r="R49" s="84" t="s">
        <v>109</v>
      </c>
      <c r="S49" s="114"/>
      <c r="T49" s="1443"/>
      <c r="U49" s="209"/>
      <c r="V49" s="209"/>
      <c r="W49" s="209"/>
      <c r="X49" s="209"/>
      <c r="Y49" s="209"/>
      <c r="Z49" s="209"/>
      <c r="AA49" s="209"/>
      <c r="AB49" s="209"/>
      <c r="AC49" s="209"/>
      <c r="AD49" s="209"/>
      <c r="AE49" s="209"/>
      <c r="AF49" s="209"/>
      <c r="AG49" s="209"/>
      <c r="AH49" s="209"/>
      <c r="AI49" s="209"/>
      <c r="AJ49" s="209"/>
      <c r="AK49" s="209"/>
      <c r="AL49" s="209"/>
      <c r="AM49" s="209"/>
      <c r="AN49" s="210"/>
    </row>
    <row r="50" spans="2:40" ht="13.5" customHeight="1" thickBot="1">
      <c r="B50" s="244" t="s">
        <v>247</v>
      </c>
      <c r="C50" s="226" t="s">
        <v>244</v>
      </c>
      <c r="D50" s="239">
        <v>36</v>
      </c>
      <c r="E50" s="235" t="s">
        <v>245</v>
      </c>
      <c r="F50" s="126"/>
      <c r="G50" s="120"/>
      <c r="H50" s="120"/>
      <c r="I50" s="120"/>
      <c r="J50" s="120"/>
      <c r="K50" s="120"/>
      <c r="L50" s="127"/>
      <c r="M50" s="128" t="s">
        <v>109</v>
      </c>
      <c r="N50" s="84" t="s">
        <v>109</v>
      </c>
      <c r="O50" s="84" t="s">
        <v>109</v>
      </c>
      <c r="P50" s="84" t="s">
        <v>109</v>
      </c>
      <c r="Q50" s="109"/>
      <c r="R50" s="116" t="s">
        <v>109</v>
      </c>
      <c r="S50" s="114"/>
      <c r="T50" s="1443"/>
      <c r="U50" s="209"/>
      <c r="V50" s="209"/>
      <c r="W50" s="209"/>
      <c r="X50" s="209"/>
      <c r="Y50" s="209"/>
      <c r="Z50" s="209"/>
      <c r="AA50" s="209"/>
      <c r="AB50" s="209"/>
      <c r="AC50" s="209"/>
      <c r="AD50" s="209"/>
      <c r="AE50" s="209"/>
      <c r="AF50" s="209"/>
      <c r="AG50" s="209"/>
      <c r="AH50" s="209"/>
      <c r="AI50" s="209"/>
      <c r="AJ50" s="209"/>
      <c r="AK50" s="209"/>
      <c r="AL50" s="209"/>
      <c r="AM50" s="209"/>
      <c r="AN50" s="210"/>
    </row>
    <row r="51" spans="2:40" ht="13.5" customHeight="1" thickBot="1">
      <c r="B51" s="240">
        <v>457</v>
      </c>
      <c r="C51" s="226" t="s">
        <v>244</v>
      </c>
      <c r="D51" s="239">
        <v>51</v>
      </c>
      <c r="E51" s="235" t="s">
        <v>245</v>
      </c>
      <c r="F51" s="126"/>
      <c r="G51" s="120"/>
      <c r="H51" s="120"/>
      <c r="I51" s="120"/>
      <c r="J51" s="120"/>
      <c r="K51" s="120"/>
      <c r="L51" s="127"/>
      <c r="M51" s="109" t="s">
        <v>4</v>
      </c>
      <c r="N51" s="84" t="s">
        <v>109</v>
      </c>
      <c r="O51" s="122" t="s">
        <v>4</v>
      </c>
      <c r="P51" s="245" t="s">
        <v>362</v>
      </c>
      <c r="Q51" s="84" t="s">
        <v>109</v>
      </c>
      <c r="R51" s="122" t="s">
        <v>4</v>
      </c>
      <c r="S51" s="114"/>
      <c r="T51" s="1443"/>
      <c r="U51" s="209"/>
      <c r="V51" s="209"/>
      <c r="W51" s="209"/>
      <c r="X51" s="209"/>
      <c r="Y51" s="209"/>
      <c r="Z51" s="209"/>
      <c r="AA51" s="209"/>
      <c r="AB51" s="209"/>
      <c r="AC51" s="209"/>
      <c r="AD51" s="209"/>
      <c r="AE51" s="209"/>
      <c r="AF51" s="209"/>
      <c r="AG51" s="209"/>
      <c r="AH51" s="209"/>
      <c r="AI51" s="209"/>
      <c r="AJ51" s="209"/>
      <c r="AK51" s="209"/>
      <c r="AL51" s="209"/>
      <c r="AM51" s="209"/>
      <c r="AN51" s="210"/>
    </row>
    <row r="52" spans="2:40" ht="13.5" customHeight="1" thickBot="1">
      <c r="B52" s="240" t="s">
        <v>359</v>
      </c>
      <c r="C52" s="226" t="s">
        <v>244</v>
      </c>
      <c r="D52" s="239">
        <v>51</v>
      </c>
      <c r="E52" s="235" t="s">
        <v>245</v>
      </c>
      <c r="F52" s="126"/>
      <c r="G52" s="120"/>
      <c r="H52" s="120"/>
      <c r="I52" s="120"/>
      <c r="J52" s="120"/>
      <c r="K52" s="120"/>
      <c r="L52" s="127"/>
      <c r="M52" s="124" t="s">
        <v>109</v>
      </c>
      <c r="N52" s="128" t="s">
        <v>109</v>
      </c>
      <c r="O52" s="84" t="s">
        <v>109</v>
      </c>
      <c r="P52" s="84" t="s">
        <v>109</v>
      </c>
      <c r="Q52" s="84" t="s">
        <v>109</v>
      </c>
      <c r="R52" s="120" t="s">
        <v>4</v>
      </c>
      <c r="S52" s="114"/>
      <c r="T52" s="1443"/>
      <c r="U52" s="209"/>
      <c r="V52" s="209"/>
      <c r="W52" s="209"/>
      <c r="X52" s="209"/>
      <c r="Y52" s="209"/>
      <c r="Z52" s="209"/>
      <c r="AA52" s="209"/>
      <c r="AB52" s="209"/>
      <c r="AC52" s="209"/>
      <c r="AD52" s="209"/>
      <c r="AE52" s="209"/>
      <c r="AF52" s="209"/>
      <c r="AG52" s="209"/>
      <c r="AH52" s="209"/>
      <c r="AI52" s="209"/>
      <c r="AJ52" s="209"/>
      <c r="AK52" s="209"/>
      <c r="AL52" s="209"/>
      <c r="AM52" s="209"/>
      <c r="AN52" s="210"/>
    </row>
    <row r="53" spans="2:40" ht="13.5" customHeight="1">
      <c r="B53" s="240" t="s">
        <v>360</v>
      </c>
      <c r="C53" s="226" t="s">
        <v>244</v>
      </c>
      <c r="D53" s="239">
        <v>51</v>
      </c>
      <c r="E53" s="235" t="s">
        <v>245</v>
      </c>
      <c r="F53" s="126"/>
      <c r="G53" s="120"/>
      <c r="H53" s="120"/>
      <c r="I53" s="120"/>
      <c r="J53" s="120"/>
      <c r="K53" s="120"/>
      <c r="L53" s="127"/>
      <c r="M53" s="124" t="s">
        <v>109</v>
      </c>
      <c r="N53" s="128" t="s">
        <v>109</v>
      </c>
      <c r="O53" s="84" t="s">
        <v>109</v>
      </c>
      <c r="P53" s="84" t="s">
        <v>109</v>
      </c>
      <c r="Q53" s="84" t="s">
        <v>109</v>
      </c>
      <c r="R53" s="120" t="s">
        <v>4</v>
      </c>
      <c r="S53" s="114"/>
      <c r="T53" s="1443"/>
      <c r="U53" s="209"/>
      <c r="V53" s="209"/>
      <c r="W53" s="209"/>
      <c r="X53" s="209"/>
      <c r="Y53" s="209"/>
      <c r="Z53" s="209"/>
      <c r="AA53" s="209"/>
      <c r="AB53" s="209"/>
      <c r="AC53" s="209"/>
      <c r="AD53" s="209"/>
      <c r="AE53" s="209"/>
      <c r="AF53" s="209"/>
      <c r="AG53" s="209"/>
      <c r="AH53" s="209"/>
      <c r="AI53" s="209"/>
      <c r="AJ53" s="209"/>
      <c r="AK53" s="209"/>
      <c r="AL53" s="209"/>
      <c r="AM53" s="209"/>
      <c r="AN53" s="210"/>
    </row>
    <row r="54" spans="2:40" ht="13.15" customHeight="1" thickBot="1">
      <c r="B54" s="240">
        <v>758</v>
      </c>
      <c r="C54" s="226" t="s">
        <v>244</v>
      </c>
      <c r="D54" s="239">
        <v>51</v>
      </c>
      <c r="E54" s="235" t="s">
        <v>245</v>
      </c>
      <c r="F54" s="126"/>
      <c r="G54" s="120"/>
      <c r="H54" s="120"/>
      <c r="I54" s="120"/>
      <c r="J54" s="120"/>
      <c r="K54" s="120"/>
      <c r="L54" s="127"/>
      <c r="M54" s="128" t="s">
        <v>109</v>
      </c>
      <c r="N54" s="128" t="s">
        <v>109</v>
      </c>
      <c r="O54" s="84" t="s">
        <v>109</v>
      </c>
      <c r="P54" s="84" t="s">
        <v>109</v>
      </c>
      <c r="Q54" s="84" t="s">
        <v>109</v>
      </c>
      <c r="R54" s="122" t="s">
        <v>4</v>
      </c>
      <c r="S54" s="123"/>
      <c r="T54" s="1443"/>
      <c r="U54" s="209"/>
      <c r="V54" s="209"/>
      <c r="W54" s="209"/>
      <c r="X54" s="209"/>
      <c r="Y54" s="209"/>
      <c r="Z54" s="209"/>
      <c r="AA54" s="209"/>
      <c r="AB54" s="209"/>
      <c r="AC54" s="209"/>
      <c r="AD54" s="209"/>
      <c r="AE54" s="209"/>
      <c r="AF54" s="209"/>
      <c r="AG54" s="209"/>
      <c r="AH54" s="209"/>
      <c r="AI54" s="209"/>
      <c r="AJ54" s="209"/>
      <c r="AK54" s="209"/>
      <c r="AL54" s="209"/>
      <c r="AM54" s="209"/>
      <c r="AN54" s="210"/>
    </row>
    <row r="55" spans="2:40" ht="13.15" customHeight="1">
      <c r="B55" s="238">
        <v>761</v>
      </c>
      <c r="C55" s="233" t="s">
        <v>244</v>
      </c>
      <c r="D55" s="239">
        <v>51</v>
      </c>
      <c r="E55" s="235" t="s">
        <v>245</v>
      </c>
      <c r="F55" s="126"/>
      <c r="G55" s="120"/>
      <c r="H55" s="120"/>
      <c r="I55" s="120"/>
      <c r="J55" s="120"/>
      <c r="K55" s="120"/>
      <c r="L55" s="127"/>
      <c r="M55" s="109" t="s">
        <v>4</v>
      </c>
      <c r="N55" s="120" t="s">
        <v>4</v>
      </c>
      <c r="O55" s="120" t="s">
        <v>4</v>
      </c>
      <c r="P55" s="120" t="s">
        <v>4</v>
      </c>
      <c r="Q55" s="120" t="s">
        <v>4</v>
      </c>
      <c r="R55" s="120" t="s">
        <v>4</v>
      </c>
      <c r="S55" s="114"/>
      <c r="T55" s="1443"/>
      <c r="U55" s="209"/>
      <c r="V55" s="209"/>
      <c r="W55" s="209"/>
      <c r="X55" s="209"/>
      <c r="Y55" s="209"/>
      <c r="Z55" s="209"/>
      <c r="AA55" s="209"/>
      <c r="AB55" s="209"/>
      <c r="AC55" s="209"/>
      <c r="AD55" s="209"/>
      <c r="AE55" s="209"/>
      <c r="AF55" s="209"/>
      <c r="AG55" s="209"/>
      <c r="AH55" s="209"/>
      <c r="AI55" s="209"/>
      <c r="AJ55" s="209"/>
      <c r="AK55" s="209"/>
      <c r="AL55" s="209"/>
      <c r="AM55" s="209"/>
      <c r="AN55" s="210"/>
    </row>
    <row r="56" spans="2:40" ht="13.5" customHeight="1" thickBot="1">
      <c r="B56" s="238" t="s">
        <v>361</v>
      </c>
      <c r="C56" s="233" t="s">
        <v>244</v>
      </c>
      <c r="D56" s="239">
        <v>51</v>
      </c>
      <c r="E56" s="235" t="s">
        <v>245</v>
      </c>
      <c r="F56" s="126"/>
      <c r="G56" s="120"/>
      <c r="H56" s="120"/>
      <c r="I56" s="120"/>
      <c r="J56" s="120"/>
      <c r="K56" s="120"/>
      <c r="L56" s="127"/>
      <c r="M56" s="128" t="s">
        <v>109</v>
      </c>
      <c r="N56" s="128" t="s">
        <v>109</v>
      </c>
      <c r="O56" s="84" t="s">
        <v>109</v>
      </c>
      <c r="P56" s="84" t="s">
        <v>109</v>
      </c>
      <c r="Q56" s="84" t="s">
        <v>109</v>
      </c>
      <c r="R56" s="120" t="s">
        <v>4</v>
      </c>
      <c r="S56" s="114"/>
      <c r="T56" s="1443"/>
      <c r="U56" s="209"/>
      <c r="V56" s="209"/>
      <c r="W56" s="209"/>
      <c r="X56" s="209"/>
      <c r="Y56" s="209"/>
      <c r="Z56" s="209"/>
      <c r="AA56" s="209"/>
      <c r="AB56" s="209"/>
      <c r="AC56" s="209"/>
      <c r="AD56" s="209"/>
      <c r="AE56" s="209"/>
      <c r="AF56" s="209"/>
      <c r="AG56" s="209"/>
      <c r="AH56" s="209"/>
      <c r="AI56" s="209"/>
      <c r="AJ56" s="209"/>
      <c r="AK56" s="209"/>
      <c r="AL56" s="209"/>
      <c r="AM56" s="209"/>
      <c r="AN56" s="210"/>
    </row>
    <row r="57" spans="2:40" ht="13.5" customHeight="1" thickBot="1">
      <c r="B57" s="1448" t="s">
        <v>248</v>
      </c>
      <c r="C57" s="1447"/>
      <c r="D57" s="1447"/>
      <c r="E57" s="1447"/>
      <c r="F57" s="1447"/>
      <c r="G57" s="1447"/>
      <c r="H57" s="1447"/>
      <c r="I57" s="1447"/>
      <c r="J57" s="1447"/>
      <c r="K57" s="1447"/>
      <c r="L57" s="1447"/>
      <c r="M57" s="1449"/>
      <c r="N57" s="1447"/>
      <c r="O57" s="1447"/>
      <c r="P57" s="1447"/>
      <c r="Q57" s="1447"/>
      <c r="R57" s="1447"/>
      <c r="S57" s="1447"/>
      <c r="T57" s="1443"/>
      <c r="U57" s="209"/>
      <c r="V57" s="209"/>
      <c r="W57" s="209"/>
      <c r="X57" s="209"/>
      <c r="Y57" s="209"/>
      <c r="Z57" s="209"/>
      <c r="AA57" s="209"/>
      <c r="AB57" s="209"/>
      <c r="AC57" s="209"/>
      <c r="AD57" s="209"/>
      <c r="AE57" s="209"/>
      <c r="AF57" s="209"/>
      <c r="AG57" s="209"/>
      <c r="AH57" s="209"/>
      <c r="AI57" s="209"/>
      <c r="AJ57" s="209"/>
      <c r="AK57" s="209"/>
      <c r="AL57" s="209"/>
      <c r="AM57" s="209"/>
      <c r="AN57" s="210"/>
    </row>
    <row r="58" spans="2:40" ht="13.5" customHeight="1">
      <c r="B58" s="246">
        <v>767</v>
      </c>
      <c r="C58" s="247"/>
      <c r="D58" s="248"/>
      <c r="E58" s="249"/>
      <c r="F58" s="129"/>
      <c r="G58" s="133" t="s">
        <v>109</v>
      </c>
      <c r="H58" s="125"/>
      <c r="I58" s="125"/>
      <c r="J58" s="125"/>
      <c r="K58" s="125"/>
      <c r="L58" s="130"/>
      <c r="M58" s="131"/>
      <c r="N58" s="132"/>
      <c r="O58" s="132"/>
      <c r="P58" s="132"/>
      <c r="Q58" s="132"/>
      <c r="R58" s="132"/>
      <c r="S58" s="133" t="s">
        <v>109</v>
      </c>
      <c r="T58" s="1443"/>
      <c r="U58" s="209"/>
      <c r="V58" s="209"/>
      <c r="W58" s="209"/>
      <c r="X58" s="209"/>
      <c r="Y58" s="209"/>
      <c r="Z58" s="209"/>
      <c r="AA58" s="209"/>
      <c r="AB58" s="209"/>
      <c r="AC58" s="209"/>
      <c r="AD58" s="209"/>
      <c r="AE58" s="209"/>
      <c r="AF58" s="209"/>
      <c r="AG58" s="209"/>
      <c r="AH58" s="209"/>
      <c r="AI58" s="209"/>
      <c r="AJ58" s="209"/>
      <c r="AK58" s="209"/>
      <c r="AL58" s="209"/>
      <c r="AM58" s="209"/>
      <c r="AN58" s="210"/>
    </row>
    <row r="59" spans="2:40" ht="13.5" customHeight="1">
      <c r="B59" s="238">
        <v>758</v>
      </c>
      <c r="C59" s="233"/>
      <c r="D59" s="239"/>
      <c r="E59" s="235"/>
      <c r="F59" s="126"/>
      <c r="G59" s="134" t="s">
        <v>109</v>
      </c>
      <c r="H59" s="120"/>
      <c r="I59" s="120"/>
      <c r="J59" s="120"/>
      <c r="K59" s="120"/>
      <c r="L59" s="127"/>
      <c r="M59" s="117"/>
      <c r="N59" s="109"/>
      <c r="O59" s="109"/>
      <c r="P59" s="109"/>
      <c r="Q59" s="109"/>
      <c r="R59" s="109"/>
      <c r="S59" s="134" t="s">
        <v>109</v>
      </c>
      <c r="T59" s="1443"/>
      <c r="U59" s="209"/>
      <c r="V59" s="209"/>
      <c r="W59" s="209"/>
      <c r="X59" s="209"/>
      <c r="Y59" s="209"/>
      <c r="Z59" s="209"/>
      <c r="AA59" s="209"/>
      <c r="AB59" s="209"/>
      <c r="AC59" s="209"/>
      <c r="AD59" s="209"/>
      <c r="AE59" s="209"/>
      <c r="AF59" s="209"/>
      <c r="AG59" s="209"/>
      <c r="AH59" s="209"/>
      <c r="AI59" s="209"/>
      <c r="AJ59" s="209"/>
      <c r="AK59" s="209"/>
      <c r="AL59" s="209"/>
      <c r="AM59" s="209"/>
      <c r="AN59" s="210"/>
    </row>
    <row r="60" spans="2:40" ht="13.5" customHeight="1">
      <c r="B60" s="238" t="s">
        <v>246</v>
      </c>
      <c r="C60" s="233"/>
      <c r="D60" s="239"/>
      <c r="E60" s="235"/>
      <c r="F60" s="126"/>
      <c r="G60" s="134" t="s">
        <v>109</v>
      </c>
      <c r="H60" s="120"/>
      <c r="I60" s="120"/>
      <c r="J60" s="120"/>
      <c r="K60" s="120"/>
      <c r="L60" s="127"/>
      <c r="M60" s="117"/>
      <c r="N60" s="109"/>
      <c r="O60" s="109"/>
      <c r="P60" s="109"/>
      <c r="Q60" s="109"/>
      <c r="R60" s="109"/>
      <c r="S60" s="134" t="s">
        <v>109</v>
      </c>
      <c r="T60" s="1443"/>
      <c r="U60" s="209"/>
      <c r="V60" s="209"/>
      <c r="W60" s="209"/>
      <c r="X60" s="209"/>
      <c r="Y60" s="209"/>
      <c r="Z60" s="209"/>
      <c r="AA60" s="209"/>
      <c r="AB60" s="209"/>
      <c r="AC60" s="209"/>
      <c r="AD60" s="209"/>
      <c r="AE60" s="209"/>
      <c r="AF60" s="209"/>
      <c r="AG60" s="209"/>
      <c r="AH60" s="209"/>
      <c r="AI60" s="209"/>
      <c r="AJ60" s="209"/>
      <c r="AK60" s="209"/>
      <c r="AL60" s="209"/>
      <c r="AM60" s="209"/>
      <c r="AN60" s="210"/>
    </row>
    <row r="61" spans="2:40" ht="13.5" customHeight="1" thickBot="1">
      <c r="B61" s="244" t="s">
        <v>247</v>
      </c>
      <c r="C61" s="250"/>
      <c r="D61" s="251"/>
      <c r="E61" s="252"/>
      <c r="F61" s="135"/>
      <c r="G61" s="137" t="s">
        <v>109</v>
      </c>
      <c r="H61" s="122"/>
      <c r="I61" s="122"/>
      <c r="J61" s="122"/>
      <c r="K61" s="122"/>
      <c r="L61" s="136"/>
      <c r="M61" s="121"/>
      <c r="N61" s="122"/>
      <c r="O61" s="122"/>
      <c r="P61" s="122"/>
      <c r="Q61" s="122"/>
      <c r="R61" s="122"/>
      <c r="S61" s="137" t="s">
        <v>109</v>
      </c>
      <c r="T61" s="1444"/>
      <c r="U61" s="209"/>
      <c r="V61" s="209"/>
      <c r="W61" s="209"/>
      <c r="X61" s="209"/>
      <c r="Y61" s="209"/>
      <c r="Z61" s="209"/>
      <c r="AA61" s="209"/>
      <c r="AB61" s="209"/>
      <c r="AC61" s="209"/>
      <c r="AD61" s="209"/>
      <c r="AE61" s="209"/>
      <c r="AF61" s="209"/>
      <c r="AG61" s="209"/>
      <c r="AH61" s="209"/>
      <c r="AI61" s="209"/>
      <c r="AJ61" s="209"/>
      <c r="AK61" s="209"/>
      <c r="AL61" s="209"/>
      <c r="AM61" s="209"/>
      <c r="AN61" s="210"/>
    </row>
    <row r="62" spans="2:40" ht="14.25" customHeight="1">
      <c r="U62" s="209"/>
      <c r="V62" s="209"/>
      <c r="W62" s="209"/>
      <c r="X62" s="209"/>
      <c r="Y62" s="209"/>
      <c r="Z62" s="209"/>
      <c r="AA62" s="209"/>
      <c r="AB62" s="209"/>
      <c r="AC62" s="209"/>
      <c r="AD62" s="209"/>
      <c r="AE62" s="209"/>
      <c r="AF62" s="209"/>
      <c r="AG62" s="209"/>
      <c r="AH62" s="209"/>
      <c r="AI62" s="209"/>
      <c r="AJ62" s="209"/>
      <c r="AK62" s="209"/>
      <c r="AL62" s="209"/>
      <c r="AM62" s="209"/>
      <c r="AN62" s="210"/>
    </row>
    <row r="63" spans="2:40">
      <c r="B63" s="207" t="s">
        <v>249</v>
      </c>
      <c r="U63" s="209"/>
      <c r="V63" s="209"/>
      <c r="W63" s="209"/>
      <c r="X63" s="209"/>
      <c r="Y63" s="209"/>
      <c r="Z63" s="209"/>
      <c r="AA63" s="209"/>
      <c r="AB63" s="209"/>
      <c r="AC63" s="209"/>
      <c r="AD63" s="209"/>
      <c r="AE63" s="209"/>
      <c r="AF63" s="209"/>
      <c r="AG63" s="209"/>
      <c r="AH63" s="209"/>
      <c r="AI63" s="209"/>
      <c r="AJ63" s="209"/>
      <c r="AK63" s="209"/>
      <c r="AL63" s="209"/>
      <c r="AM63" s="209"/>
      <c r="AN63" s="210"/>
    </row>
    <row r="64" spans="2:40">
      <c r="U64" s="209"/>
      <c r="V64" s="209"/>
      <c r="W64" s="209"/>
      <c r="X64" s="209"/>
      <c r="Y64" s="209"/>
      <c r="Z64" s="209"/>
      <c r="AA64" s="209"/>
      <c r="AB64" s="209"/>
      <c r="AC64" s="209"/>
      <c r="AD64" s="209"/>
      <c r="AE64" s="209"/>
      <c r="AF64" s="209"/>
      <c r="AG64" s="209"/>
      <c r="AH64" s="209"/>
      <c r="AI64" s="209"/>
      <c r="AJ64" s="209"/>
      <c r="AK64" s="209"/>
      <c r="AL64" s="209"/>
      <c r="AM64" s="209"/>
      <c r="AN64" s="210"/>
    </row>
    <row r="66" spans="20:20">
      <c r="T66" s="253"/>
    </row>
  </sheetData>
  <mergeCells count="6">
    <mergeCell ref="F7:L7"/>
    <mergeCell ref="M7:S7"/>
    <mergeCell ref="T9:T35"/>
    <mergeCell ref="T36:T61"/>
    <mergeCell ref="B44:S44"/>
    <mergeCell ref="B57:S57"/>
  </mergeCells>
  <pageMargins left="0.7" right="0.7" top="0.75" bottom="0.75" header="0.3" footer="0.3"/>
  <webPublishItems count="1">
    <webPublishItem id="23788" divId="TesterMatrix_23788" sourceType="range" sourceRef="B7:T61" destinationFile="C:\Users\Angel\Documents\Visual Studio 2015\Projects\Amkor\Amkor\excel\TesterMatrixMAGNUM.mht" title="TesterMatrixMAGNUM" autoRepublish="1"/>
  </webPublishItem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O1048576"/>
  <sheetViews>
    <sheetView showGridLines="0" zoomScaleNormal="100" workbookViewId="0">
      <pane ySplit="3" topLeftCell="A398" activePane="bottomLeft" state="frozen"/>
      <selection pane="bottomLeft" activeCell="E412" sqref="E412"/>
    </sheetView>
  </sheetViews>
  <sheetFormatPr defaultRowHeight="15" zeroHeight="1"/>
  <cols>
    <col min="1" max="1" width="10.140625" bestFit="1" customWidth="1"/>
    <col min="2" max="2" width="9.140625" style="14" bestFit="1" customWidth="1"/>
    <col min="3" max="3" width="14" bestFit="1" customWidth="1"/>
    <col min="4" max="4" width="13.28515625" bestFit="1" customWidth="1"/>
    <col min="5" max="5" width="79.7109375" bestFit="1" customWidth="1"/>
    <col min="9" max="9" width="7.28515625" bestFit="1" customWidth="1"/>
    <col min="10" max="10" width="8.5703125" customWidth="1"/>
    <col min="11" max="11" width="14" bestFit="1" customWidth="1"/>
    <col min="12" max="12" width="12" bestFit="1" customWidth="1"/>
    <col min="13" max="13" width="52.5703125" customWidth="1"/>
    <col min="14" max="14" width="52.140625" bestFit="1" customWidth="1"/>
  </cols>
  <sheetData>
    <row r="1" spans="1:15">
      <c r="A1" s="1450" t="s">
        <v>299</v>
      </c>
      <c r="B1" s="1450"/>
      <c r="C1" s="1450"/>
      <c r="I1" s="1450" t="s">
        <v>317</v>
      </c>
      <c r="J1" s="1450"/>
      <c r="K1" s="1450"/>
      <c r="L1" s="1450"/>
    </row>
    <row r="2" spans="1:15">
      <c r="A2" s="1451"/>
      <c r="B2" s="1451"/>
      <c r="C2" s="1451"/>
      <c r="I2" s="1451"/>
      <c r="J2" s="1451"/>
      <c r="K2" s="1451"/>
      <c r="L2" s="1451"/>
    </row>
    <row r="3" spans="1:15" ht="30">
      <c r="A3" s="156" t="s">
        <v>283</v>
      </c>
      <c r="B3" s="156" t="s">
        <v>284</v>
      </c>
      <c r="C3" s="156" t="s">
        <v>286</v>
      </c>
      <c r="D3" s="157" t="s">
        <v>285</v>
      </c>
      <c r="E3" s="156" t="s">
        <v>288</v>
      </c>
      <c r="I3" s="156" t="s">
        <v>283</v>
      </c>
      <c r="J3" s="156" t="s">
        <v>284</v>
      </c>
      <c r="K3" s="156" t="s">
        <v>286</v>
      </c>
      <c r="L3" s="157" t="s">
        <v>285</v>
      </c>
      <c r="M3" s="156" t="s">
        <v>288</v>
      </c>
      <c r="N3" s="156" t="s">
        <v>320</v>
      </c>
      <c r="O3" s="156" t="s">
        <v>380</v>
      </c>
    </row>
    <row r="4" spans="1:15" ht="45">
      <c r="A4" s="154">
        <v>42747</v>
      </c>
      <c r="B4" s="312">
        <v>413</v>
      </c>
      <c r="C4" s="155" t="s">
        <v>287</v>
      </c>
      <c r="D4" s="155" t="s">
        <v>290</v>
      </c>
      <c r="E4" s="159" t="s">
        <v>289</v>
      </c>
      <c r="I4" s="154">
        <v>42756</v>
      </c>
      <c r="J4" s="155">
        <v>449</v>
      </c>
      <c r="K4" s="155" t="s">
        <v>307</v>
      </c>
      <c r="L4" s="155" t="s">
        <v>318</v>
      </c>
      <c r="M4" s="164" t="s">
        <v>319</v>
      </c>
      <c r="N4" s="281" t="s">
        <v>370</v>
      </c>
      <c r="O4" s="158" t="s">
        <v>381</v>
      </c>
    </row>
    <row r="5" spans="1:15" ht="45">
      <c r="A5" s="154">
        <v>42747</v>
      </c>
      <c r="B5" s="312">
        <v>411</v>
      </c>
      <c r="C5" s="155" t="s">
        <v>287</v>
      </c>
      <c r="D5" s="155" t="s">
        <v>290</v>
      </c>
      <c r="E5" s="159" t="s">
        <v>289</v>
      </c>
      <c r="I5" s="282">
        <v>42759</v>
      </c>
      <c r="J5" s="283">
        <v>449</v>
      </c>
      <c r="K5" s="283" t="s">
        <v>303</v>
      </c>
      <c r="L5" s="283" t="s">
        <v>304</v>
      </c>
      <c r="M5" s="283" t="s">
        <v>322</v>
      </c>
      <c r="N5" s="287" t="s">
        <v>389</v>
      </c>
      <c r="O5" s="283" t="s">
        <v>382</v>
      </c>
    </row>
    <row r="6" spans="1:15" ht="30">
      <c r="A6" s="154">
        <v>42751</v>
      </c>
      <c r="B6" s="312">
        <v>419</v>
      </c>
      <c r="C6" s="158" t="s">
        <v>291</v>
      </c>
      <c r="D6" s="158" t="s">
        <v>292</v>
      </c>
      <c r="E6" s="160" t="s">
        <v>293</v>
      </c>
      <c r="I6" s="154">
        <v>42759</v>
      </c>
      <c r="J6" s="288" t="s">
        <v>390</v>
      </c>
      <c r="K6" s="155" t="s">
        <v>323</v>
      </c>
      <c r="L6" s="281" t="s">
        <v>391</v>
      </c>
      <c r="M6" s="165" t="s">
        <v>324</v>
      </c>
      <c r="N6" s="165" t="s">
        <v>375</v>
      </c>
      <c r="O6" s="158" t="s">
        <v>381</v>
      </c>
    </row>
    <row r="7" spans="1:15">
      <c r="A7" s="154">
        <v>42751</v>
      </c>
      <c r="B7" s="312">
        <v>419</v>
      </c>
      <c r="C7" s="158" t="s">
        <v>291</v>
      </c>
      <c r="D7" s="158" t="s">
        <v>294</v>
      </c>
      <c r="E7" s="160" t="s">
        <v>293</v>
      </c>
      <c r="I7" s="282">
        <v>42773</v>
      </c>
      <c r="J7" s="283">
        <v>421</v>
      </c>
      <c r="K7" s="283" t="s">
        <v>372</v>
      </c>
      <c r="L7" s="283" t="s">
        <v>316</v>
      </c>
      <c r="M7" s="283" t="s">
        <v>373</v>
      </c>
      <c r="N7" s="283" t="s">
        <v>374</v>
      </c>
      <c r="O7" s="283" t="s">
        <v>382</v>
      </c>
    </row>
    <row r="8" spans="1:15" ht="45">
      <c r="A8" s="154">
        <v>42751</v>
      </c>
      <c r="B8" s="312">
        <v>419</v>
      </c>
      <c r="C8" s="158" t="s">
        <v>291</v>
      </c>
      <c r="D8" s="158" t="s">
        <v>295</v>
      </c>
      <c r="E8" s="160" t="s">
        <v>293</v>
      </c>
      <c r="I8" s="154">
        <v>42781</v>
      </c>
      <c r="J8" s="155">
        <v>449</v>
      </c>
      <c r="K8" s="158" t="s">
        <v>287</v>
      </c>
      <c r="L8" s="158" t="s">
        <v>305</v>
      </c>
      <c r="M8" s="164" t="s">
        <v>387</v>
      </c>
      <c r="N8" s="155" t="s">
        <v>388</v>
      </c>
      <c r="O8" s="155" t="s">
        <v>381</v>
      </c>
    </row>
    <row r="9" spans="1:15">
      <c r="A9" s="154">
        <v>42751</v>
      </c>
      <c r="B9" s="312">
        <v>419</v>
      </c>
      <c r="C9" s="158" t="s">
        <v>291</v>
      </c>
      <c r="D9" s="158" t="s">
        <v>296</v>
      </c>
      <c r="E9" s="160" t="s">
        <v>293</v>
      </c>
    </row>
    <row r="10" spans="1:15">
      <c r="A10" s="154">
        <v>42751</v>
      </c>
      <c r="B10" s="312">
        <v>419</v>
      </c>
      <c r="C10" s="158" t="s">
        <v>291</v>
      </c>
      <c r="D10" s="158" t="s">
        <v>297</v>
      </c>
      <c r="E10" s="160" t="s">
        <v>293</v>
      </c>
    </row>
    <row r="11" spans="1:15">
      <c r="A11" s="154">
        <v>42751</v>
      </c>
      <c r="B11" s="351">
        <v>427</v>
      </c>
      <c r="C11" s="158" t="s">
        <v>291</v>
      </c>
      <c r="D11" s="158" t="s">
        <v>294</v>
      </c>
      <c r="E11" s="160" t="s">
        <v>298</v>
      </c>
    </row>
    <row r="12" spans="1:15">
      <c r="A12" s="154">
        <v>42751</v>
      </c>
      <c r="B12" s="351">
        <v>447</v>
      </c>
      <c r="C12" s="158" t="s">
        <v>300</v>
      </c>
      <c r="D12" s="158" t="s">
        <v>301</v>
      </c>
      <c r="E12" s="161" t="s">
        <v>289</v>
      </c>
    </row>
    <row r="13" spans="1:15">
      <c r="A13" s="154">
        <v>42751</v>
      </c>
      <c r="B13" s="351">
        <v>447</v>
      </c>
      <c r="C13" s="158" t="s">
        <v>291</v>
      </c>
      <c r="D13" s="158" t="s">
        <v>294</v>
      </c>
      <c r="E13" s="159" t="s">
        <v>289</v>
      </c>
    </row>
    <row r="14" spans="1:15" ht="36" customHeight="1">
      <c r="A14" s="154">
        <v>42751</v>
      </c>
      <c r="B14" s="351">
        <v>447</v>
      </c>
      <c r="C14" s="158" t="s">
        <v>291</v>
      </c>
      <c r="D14" s="158" t="s">
        <v>294</v>
      </c>
      <c r="E14" s="162" t="s">
        <v>302</v>
      </c>
    </row>
    <row r="15" spans="1:15">
      <c r="A15" s="154">
        <v>42751</v>
      </c>
      <c r="B15" s="351">
        <v>452</v>
      </c>
      <c r="C15" s="155" t="s">
        <v>303</v>
      </c>
      <c r="D15" s="155" t="s">
        <v>304</v>
      </c>
      <c r="E15" s="159" t="s">
        <v>289</v>
      </c>
    </row>
    <row r="16" spans="1:15">
      <c r="A16" s="154">
        <v>42751</v>
      </c>
      <c r="B16" s="351">
        <v>411</v>
      </c>
      <c r="C16" s="158" t="s">
        <v>287</v>
      </c>
      <c r="D16" s="155" t="s">
        <v>305</v>
      </c>
      <c r="E16" s="161" t="s">
        <v>289</v>
      </c>
    </row>
    <row r="17" spans="1:5">
      <c r="A17" s="154">
        <v>42751</v>
      </c>
      <c r="B17" s="351">
        <v>413</v>
      </c>
      <c r="C17" s="158" t="s">
        <v>287</v>
      </c>
      <c r="D17" s="155" t="s">
        <v>305</v>
      </c>
      <c r="E17" s="161" t="s">
        <v>289</v>
      </c>
    </row>
    <row r="18" spans="1:5">
      <c r="A18" s="154">
        <v>42752</v>
      </c>
      <c r="B18" s="351">
        <v>447</v>
      </c>
      <c r="C18" s="158" t="s">
        <v>306</v>
      </c>
      <c r="D18" s="158" t="s">
        <v>301</v>
      </c>
      <c r="E18" s="161" t="s">
        <v>289</v>
      </c>
    </row>
    <row r="19" spans="1:5">
      <c r="A19" s="154">
        <v>42752</v>
      </c>
      <c r="B19" s="351">
        <v>419</v>
      </c>
      <c r="C19" s="158" t="s">
        <v>287</v>
      </c>
      <c r="D19" s="158" t="s">
        <v>292</v>
      </c>
      <c r="E19" s="160" t="s">
        <v>293</v>
      </c>
    </row>
    <row r="20" spans="1:5">
      <c r="A20" s="154">
        <v>42752</v>
      </c>
      <c r="B20" s="351">
        <v>419</v>
      </c>
      <c r="C20" s="158" t="s">
        <v>287</v>
      </c>
      <c r="D20" s="158" t="s">
        <v>294</v>
      </c>
      <c r="E20" s="160" t="s">
        <v>293</v>
      </c>
    </row>
    <row r="21" spans="1:5">
      <c r="A21" s="154">
        <v>42752</v>
      </c>
      <c r="B21" s="351">
        <v>419</v>
      </c>
      <c r="C21" s="158" t="s">
        <v>287</v>
      </c>
      <c r="D21" s="158" t="s">
        <v>295</v>
      </c>
      <c r="E21" s="160" t="s">
        <v>293</v>
      </c>
    </row>
    <row r="22" spans="1:5">
      <c r="A22" s="154">
        <v>42752</v>
      </c>
      <c r="B22" s="351">
        <v>419</v>
      </c>
      <c r="C22" s="158" t="s">
        <v>287</v>
      </c>
      <c r="D22" s="158" t="s">
        <v>296</v>
      </c>
      <c r="E22" s="160" t="s">
        <v>293</v>
      </c>
    </row>
    <row r="23" spans="1:5">
      <c r="A23" s="154">
        <v>42752</v>
      </c>
      <c r="B23" s="351">
        <v>419</v>
      </c>
      <c r="C23" s="158" t="s">
        <v>287</v>
      </c>
      <c r="D23" s="158" t="s">
        <v>297</v>
      </c>
      <c r="E23" s="160" t="s">
        <v>293</v>
      </c>
    </row>
    <row r="24" spans="1:5">
      <c r="A24" s="154">
        <v>42752</v>
      </c>
      <c r="B24" s="351">
        <v>419</v>
      </c>
      <c r="C24" s="158" t="s">
        <v>307</v>
      </c>
      <c r="D24" s="158" t="s">
        <v>292</v>
      </c>
      <c r="E24" s="160" t="s">
        <v>293</v>
      </c>
    </row>
    <row r="25" spans="1:5">
      <c r="A25" s="154">
        <v>42752</v>
      </c>
      <c r="B25" s="351">
        <v>419</v>
      </c>
      <c r="C25" s="158" t="s">
        <v>307</v>
      </c>
      <c r="D25" s="158" t="s">
        <v>294</v>
      </c>
      <c r="E25" s="160" t="s">
        <v>293</v>
      </c>
    </row>
    <row r="26" spans="1:5">
      <c r="A26" s="154">
        <v>42752</v>
      </c>
      <c r="B26" s="351">
        <v>419</v>
      </c>
      <c r="C26" s="158" t="s">
        <v>307</v>
      </c>
      <c r="D26" s="158" t="s">
        <v>295</v>
      </c>
      <c r="E26" s="160" t="s">
        <v>293</v>
      </c>
    </row>
    <row r="27" spans="1:5">
      <c r="A27" s="154">
        <v>42752</v>
      </c>
      <c r="B27" s="351">
        <v>419</v>
      </c>
      <c r="C27" s="158" t="s">
        <v>307</v>
      </c>
      <c r="D27" s="158" t="s">
        <v>296</v>
      </c>
      <c r="E27" s="160" t="s">
        <v>293</v>
      </c>
    </row>
    <row r="28" spans="1:5">
      <c r="A28" s="154">
        <v>42752</v>
      </c>
      <c r="B28" s="351">
        <v>419</v>
      </c>
      <c r="C28" s="158" t="s">
        <v>307</v>
      </c>
      <c r="D28" s="158" t="s">
        <v>297</v>
      </c>
      <c r="E28" s="160" t="s">
        <v>293</v>
      </c>
    </row>
    <row r="29" spans="1:5">
      <c r="A29" s="154">
        <v>42752</v>
      </c>
      <c r="B29" s="351">
        <v>419</v>
      </c>
      <c r="C29" s="158" t="s">
        <v>308</v>
      </c>
      <c r="D29" s="158" t="s">
        <v>292</v>
      </c>
      <c r="E29" s="160" t="s">
        <v>293</v>
      </c>
    </row>
    <row r="30" spans="1:5">
      <c r="A30" s="154">
        <v>42752</v>
      </c>
      <c r="B30" s="351">
        <v>419</v>
      </c>
      <c r="C30" s="158" t="s">
        <v>308</v>
      </c>
      <c r="D30" s="158" t="s">
        <v>294</v>
      </c>
      <c r="E30" s="160" t="s">
        <v>293</v>
      </c>
    </row>
    <row r="31" spans="1:5">
      <c r="A31" s="154">
        <v>42752</v>
      </c>
      <c r="B31" s="351">
        <v>419</v>
      </c>
      <c r="C31" s="158" t="s">
        <v>308</v>
      </c>
      <c r="D31" s="158" t="s">
        <v>295</v>
      </c>
      <c r="E31" s="160" t="s">
        <v>293</v>
      </c>
    </row>
    <row r="32" spans="1:5">
      <c r="A32" s="154">
        <v>42752</v>
      </c>
      <c r="B32" s="351">
        <v>419</v>
      </c>
      <c r="C32" s="158" t="s">
        <v>308</v>
      </c>
      <c r="D32" s="158" t="s">
        <v>296</v>
      </c>
      <c r="E32" s="160" t="s">
        <v>293</v>
      </c>
    </row>
    <row r="33" spans="1:5">
      <c r="A33" s="154">
        <v>42752</v>
      </c>
      <c r="B33" s="351">
        <v>419</v>
      </c>
      <c r="C33" s="158" t="s">
        <v>308</v>
      </c>
      <c r="D33" s="158" t="s">
        <v>297</v>
      </c>
      <c r="E33" s="160" t="s">
        <v>293</v>
      </c>
    </row>
    <row r="34" spans="1:5">
      <c r="A34" s="154">
        <v>42752</v>
      </c>
      <c r="B34" s="351">
        <v>419</v>
      </c>
      <c r="C34" s="158" t="s">
        <v>309</v>
      </c>
      <c r="D34" s="158" t="s">
        <v>295</v>
      </c>
      <c r="E34" s="160" t="s">
        <v>293</v>
      </c>
    </row>
    <row r="35" spans="1:5">
      <c r="A35" s="154">
        <v>42752</v>
      </c>
      <c r="B35" s="351">
        <v>419</v>
      </c>
      <c r="C35" s="158" t="s">
        <v>309</v>
      </c>
      <c r="D35" s="158" t="s">
        <v>296</v>
      </c>
      <c r="E35" s="160" t="s">
        <v>293</v>
      </c>
    </row>
    <row r="36" spans="1:5">
      <c r="A36" s="154">
        <v>42752</v>
      </c>
      <c r="B36" s="351">
        <v>419</v>
      </c>
      <c r="C36" s="158" t="s">
        <v>309</v>
      </c>
      <c r="D36" s="158" t="s">
        <v>297</v>
      </c>
      <c r="E36" s="160" t="s">
        <v>293</v>
      </c>
    </row>
    <row r="37" spans="1:5">
      <c r="A37" s="154">
        <v>42752</v>
      </c>
      <c r="B37" s="351">
        <v>419</v>
      </c>
      <c r="C37" s="158" t="s">
        <v>310</v>
      </c>
      <c r="D37" s="158" t="s">
        <v>292</v>
      </c>
      <c r="E37" s="160" t="s">
        <v>293</v>
      </c>
    </row>
    <row r="38" spans="1:5">
      <c r="A38" s="154">
        <v>42752</v>
      </c>
      <c r="B38" s="351">
        <v>419</v>
      </c>
      <c r="C38" s="158" t="s">
        <v>310</v>
      </c>
      <c r="D38" s="158" t="s">
        <v>294</v>
      </c>
      <c r="E38" s="160" t="s">
        <v>293</v>
      </c>
    </row>
    <row r="39" spans="1:5">
      <c r="A39" s="154">
        <v>42752</v>
      </c>
      <c r="B39" s="351">
        <v>419</v>
      </c>
      <c r="C39" s="158" t="s">
        <v>310</v>
      </c>
      <c r="D39" s="158" t="s">
        <v>295</v>
      </c>
      <c r="E39" s="160" t="s">
        <v>293</v>
      </c>
    </row>
    <row r="40" spans="1:5">
      <c r="A40" s="154">
        <v>42752</v>
      </c>
      <c r="B40" s="351">
        <v>419</v>
      </c>
      <c r="C40" s="158" t="s">
        <v>310</v>
      </c>
      <c r="D40" s="158" t="s">
        <v>296</v>
      </c>
      <c r="E40" s="160" t="s">
        <v>293</v>
      </c>
    </row>
    <row r="41" spans="1:5">
      <c r="A41" s="154">
        <v>42752</v>
      </c>
      <c r="B41" s="351">
        <v>419</v>
      </c>
      <c r="C41" s="158" t="s">
        <v>310</v>
      </c>
      <c r="D41" s="158" t="s">
        <v>297</v>
      </c>
      <c r="E41" s="160" t="s">
        <v>293</v>
      </c>
    </row>
    <row r="42" spans="1:5">
      <c r="A42" s="154">
        <v>42752</v>
      </c>
      <c r="B42" s="351">
        <v>419</v>
      </c>
      <c r="C42" s="158" t="s">
        <v>303</v>
      </c>
      <c r="D42" s="158" t="s">
        <v>292</v>
      </c>
      <c r="E42" s="160" t="s">
        <v>293</v>
      </c>
    </row>
    <row r="43" spans="1:5">
      <c r="A43" s="154">
        <v>42752</v>
      </c>
      <c r="B43" s="351">
        <v>419</v>
      </c>
      <c r="C43" s="158" t="s">
        <v>303</v>
      </c>
      <c r="D43" s="158" t="s">
        <v>294</v>
      </c>
      <c r="E43" s="160" t="s">
        <v>293</v>
      </c>
    </row>
    <row r="44" spans="1:5">
      <c r="A44" s="154">
        <v>42752</v>
      </c>
      <c r="B44" s="351">
        <v>419</v>
      </c>
      <c r="C44" s="158" t="s">
        <v>303</v>
      </c>
      <c r="D44" s="158" t="s">
        <v>295</v>
      </c>
      <c r="E44" s="160" t="s">
        <v>293</v>
      </c>
    </row>
    <row r="45" spans="1:5">
      <c r="A45" s="154">
        <v>42752</v>
      </c>
      <c r="B45" s="351">
        <v>419</v>
      </c>
      <c r="C45" s="158" t="s">
        <v>303</v>
      </c>
      <c r="D45" s="158" t="s">
        <v>296</v>
      </c>
      <c r="E45" s="160" t="s">
        <v>293</v>
      </c>
    </row>
    <row r="46" spans="1:5">
      <c r="A46" s="154">
        <v>42752</v>
      </c>
      <c r="B46" s="351">
        <v>419</v>
      </c>
      <c r="C46" s="158" t="s">
        <v>303</v>
      </c>
      <c r="D46" s="158" t="s">
        <v>297</v>
      </c>
      <c r="E46" s="160" t="s">
        <v>293</v>
      </c>
    </row>
    <row r="47" spans="1:5">
      <c r="A47" s="154">
        <v>42752</v>
      </c>
      <c r="B47" s="351">
        <v>423</v>
      </c>
      <c r="C47" s="158" t="s">
        <v>300</v>
      </c>
      <c r="D47" s="158" t="s">
        <v>301</v>
      </c>
      <c r="E47" s="161" t="s">
        <v>289</v>
      </c>
    </row>
    <row r="48" spans="1:5">
      <c r="A48" s="154">
        <v>42755</v>
      </c>
      <c r="B48" s="312" t="s">
        <v>311</v>
      </c>
      <c r="C48" s="158" t="s">
        <v>311</v>
      </c>
      <c r="D48" s="158" t="s">
        <v>311</v>
      </c>
      <c r="E48" s="160" t="s">
        <v>312</v>
      </c>
    </row>
    <row r="49" spans="1:7">
      <c r="A49" s="154">
        <v>42755</v>
      </c>
      <c r="B49" s="312">
        <v>429</v>
      </c>
      <c r="C49" s="155" t="s">
        <v>291</v>
      </c>
      <c r="D49" s="155" t="s">
        <v>313</v>
      </c>
      <c r="E49" s="161" t="s">
        <v>289</v>
      </c>
    </row>
    <row r="50" spans="1:7">
      <c r="A50" s="154">
        <v>42757</v>
      </c>
      <c r="B50" s="312">
        <v>449</v>
      </c>
      <c r="C50" s="155" t="s">
        <v>315</v>
      </c>
      <c r="D50" s="155" t="s">
        <v>316</v>
      </c>
      <c r="E50" s="161" t="s">
        <v>289</v>
      </c>
    </row>
    <row r="51" spans="1:7">
      <c r="A51" s="154">
        <v>42758</v>
      </c>
      <c r="B51" s="351">
        <v>434</v>
      </c>
      <c r="C51" s="158" t="s">
        <v>310</v>
      </c>
      <c r="D51" s="158" t="s">
        <v>314</v>
      </c>
      <c r="E51" s="163" t="s">
        <v>321</v>
      </c>
    </row>
    <row r="52" spans="1:7">
      <c r="A52" s="154">
        <v>42759</v>
      </c>
      <c r="B52" s="351">
        <v>434</v>
      </c>
      <c r="C52" s="158" t="s">
        <v>310</v>
      </c>
      <c r="D52" s="158" t="s">
        <v>296</v>
      </c>
      <c r="E52" s="161" t="s">
        <v>289</v>
      </c>
    </row>
    <row r="53" spans="1:7">
      <c r="A53" s="154">
        <v>42759</v>
      </c>
      <c r="B53" s="351">
        <v>434</v>
      </c>
      <c r="C53" s="158" t="s">
        <v>310</v>
      </c>
      <c r="D53" s="158" t="s">
        <v>316</v>
      </c>
      <c r="E53" s="161" t="s">
        <v>289</v>
      </c>
    </row>
    <row r="54" spans="1:7">
      <c r="A54" s="154">
        <v>42760</v>
      </c>
      <c r="B54" s="351">
        <v>446</v>
      </c>
      <c r="C54" s="158" t="s">
        <v>287</v>
      </c>
      <c r="D54" s="158" t="s">
        <v>294</v>
      </c>
      <c r="E54" s="159" t="s">
        <v>289</v>
      </c>
    </row>
    <row r="55" spans="1:7">
      <c r="A55" s="254">
        <v>42761</v>
      </c>
      <c r="B55" s="351">
        <v>448</v>
      </c>
      <c r="C55" s="158" t="s">
        <v>300</v>
      </c>
      <c r="D55" s="158" t="s">
        <v>301</v>
      </c>
      <c r="E55" s="159" t="s">
        <v>289</v>
      </c>
    </row>
    <row r="56" spans="1:7">
      <c r="A56" s="154">
        <v>42761</v>
      </c>
      <c r="B56" s="351">
        <v>411</v>
      </c>
      <c r="C56" s="158" t="s">
        <v>307</v>
      </c>
      <c r="D56" s="155" t="s">
        <v>295</v>
      </c>
      <c r="E56" s="159" t="s">
        <v>289</v>
      </c>
    </row>
    <row r="57" spans="1:7">
      <c r="A57" s="154">
        <v>42761</v>
      </c>
      <c r="B57" s="351">
        <v>413</v>
      </c>
      <c r="C57" s="158" t="s">
        <v>307</v>
      </c>
      <c r="D57" s="155" t="s">
        <v>295</v>
      </c>
      <c r="E57" s="159" t="s">
        <v>289</v>
      </c>
    </row>
    <row r="58" spans="1:7">
      <c r="A58" s="154">
        <v>42765</v>
      </c>
      <c r="B58" s="351">
        <v>449</v>
      </c>
      <c r="C58" s="158" t="s">
        <v>308</v>
      </c>
      <c r="D58" s="158" t="s">
        <v>304</v>
      </c>
      <c r="E58" s="284" t="s">
        <v>376</v>
      </c>
      <c r="F58" s="285"/>
      <c r="G58" s="3"/>
    </row>
    <row r="59" spans="1:7">
      <c r="A59" s="154">
        <v>42765</v>
      </c>
      <c r="B59" s="351">
        <v>4192</v>
      </c>
      <c r="C59" s="158" t="s">
        <v>308</v>
      </c>
      <c r="D59" s="158" t="s">
        <v>304</v>
      </c>
      <c r="E59" s="159" t="s">
        <v>289</v>
      </c>
      <c r="F59" s="285"/>
      <c r="G59" s="3"/>
    </row>
    <row r="60" spans="1:7">
      <c r="A60" s="154">
        <v>42765</v>
      </c>
      <c r="B60" s="312">
        <v>451</v>
      </c>
      <c r="C60" s="155" t="s">
        <v>287</v>
      </c>
      <c r="D60" s="155" t="s">
        <v>294</v>
      </c>
      <c r="E60" s="159" t="s">
        <v>289</v>
      </c>
    </row>
    <row r="61" spans="1:7">
      <c r="A61" s="154">
        <v>42767</v>
      </c>
      <c r="B61" s="312">
        <v>441</v>
      </c>
      <c r="C61" s="155" t="s">
        <v>287</v>
      </c>
      <c r="D61" s="155" t="s">
        <v>294</v>
      </c>
      <c r="E61" s="284" t="s">
        <v>371</v>
      </c>
    </row>
    <row r="62" spans="1:7">
      <c r="A62" s="154">
        <v>42767</v>
      </c>
      <c r="B62" s="351">
        <v>452</v>
      </c>
      <c r="C62" s="158" t="s">
        <v>372</v>
      </c>
      <c r="D62" s="158" t="s">
        <v>316</v>
      </c>
      <c r="E62" s="284" t="s">
        <v>377</v>
      </c>
    </row>
    <row r="63" spans="1:7">
      <c r="A63" s="154">
        <v>42769</v>
      </c>
      <c r="B63" s="312">
        <v>452</v>
      </c>
      <c r="C63" s="155" t="s">
        <v>372</v>
      </c>
      <c r="D63" s="155" t="s">
        <v>301</v>
      </c>
      <c r="E63" s="159" t="s">
        <v>289</v>
      </c>
    </row>
    <row r="64" spans="1:7">
      <c r="A64" s="154">
        <v>42769</v>
      </c>
      <c r="B64" s="351">
        <v>434</v>
      </c>
      <c r="C64" s="158" t="s">
        <v>309</v>
      </c>
      <c r="D64" s="158" t="s">
        <v>316</v>
      </c>
      <c r="E64" s="284" t="s">
        <v>378</v>
      </c>
    </row>
    <row r="65" spans="1:5">
      <c r="A65" s="154">
        <v>42769</v>
      </c>
      <c r="B65" s="312">
        <v>446</v>
      </c>
      <c r="C65" s="155" t="s">
        <v>300</v>
      </c>
      <c r="D65" s="155" t="s">
        <v>316</v>
      </c>
      <c r="E65" s="284" t="s">
        <v>386</v>
      </c>
    </row>
    <row r="66" spans="1:5">
      <c r="A66" s="154">
        <v>42770</v>
      </c>
      <c r="B66" s="312">
        <v>452</v>
      </c>
      <c r="C66" s="155" t="s">
        <v>291</v>
      </c>
      <c r="D66" s="155" t="s">
        <v>290</v>
      </c>
      <c r="E66" s="159" t="s">
        <v>289</v>
      </c>
    </row>
    <row r="67" spans="1:5">
      <c r="A67" s="154">
        <v>42773</v>
      </c>
      <c r="B67" s="312">
        <v>421</v>
      </c>
      <c r="C67" s="155" t="s">
        <v>372</v>
      </c>
      <c r="D67" s="155" t="s">
        <v>301</v>
      </c>
      <c r="E67" s="159" t="s">
        <v>379</v>
      </c>
    </row>
    <row r="68" spans="1:5">
      <c r="A68" s="154">
        <v>42773</v>
      </c>
      <c r="B68" s="312">
        <v>421</v>
      </c>
      <c r="C68" s="155" t="s">
        <v>372</v>
      </c>
      <c r="D68" s="155" t="s">
        <v>316</v>
      </c>
      <c r="E68" s="159" t="s">
        <v>289</v>
      </c>
    </row>
    <row r="69" spans="1:5">
      <c r="A69" s="154">
        <v>42774</v>
      </c>
      <c r="B69" s="312">
        <v>449</v>
      </c>
      <c r="C69" s="155" t="s">
        <v>310</v>
      </c>
      <c r="D69" s="155" t="s">
        <v>316</v>
      </c>
      <c r="E69" s="159" t="s">
        <v>289</v>
      </c>
    </row>
    <row r="70" spans="1:5">
      <c r="A70" s="154">
        <v>42774</v>
      </c>
      <c r="B70" s="312">
        <v>411</v>
      </c>
      <c r="C70" s="155" t="s">
        <v>310</v>
      </c>
      <c r="D70" s="155" t="s">
        <v>316</v>
      </c>
      <c r="E70" s="159" t="s">
        <v>289</v>
      </c>
    </row>
    <row r="71" spans="1:5">
      <c r="A71" s="154">
        <v>42774</v>
      </c>
      <c r="B71" s="312">
        <v>447</v>
      </c>
      <c r="C71" s="155" t="s">
        <v>300</v>
      </c>
      <c r="D71" s="155" t="s">
        <v>316</v>
      </c>
      <c r="E71" s="286" t="s">
        <v>385</v>
      </c>
    </row>
    <row r="72" spans="1:5">
      <c r="A72" s="154">
        <v>42774</v>
      </c>
      <c r="B72" s="312">
        <v>447</v>
      </c>
      <c r="C72" s="155" t="s">
        <v>300</v>
      </c>
      <c r="D72" s="155" t="s">
        <v>383</v>
      </c>
      <c r="E72" s="159" t="s">
        <v>289</v>
      </c>
    </row>
    <row r="73" spans="1:5">
      <c r="A73" s="154">
        <v>42774</v>
      </c>
      <c r="B73" s="351">
        <v>451</v>
      </c>
      <c r="C73" s="158" t="s">
        <v>310</v>
      </c>
      <c r="D73" s="158" t="s">
        <v>384</v>
      </c>
      <c r="E73" s="159" t="s">
        <v>289</v>
      </c>
    </row>
    <row r="74" spans="1:5">
      <c r="A74" s="154">
        <v>42774</v>
      </c>
      <c r="B74" s="351">
        <v>451</v>
      </c>
      <c r="C74" s="158" t="s">
        <v>310</v>
      </c>
      <c r="D74" s="158" t="s">
        <v>316</v>
      </c>
      <c r="E74" s="159" t="s">
        <v>289</v>
      </c>
    </row>
    <row r="75" spans="1:5">
      <c r="A75" s="254">
        <v>42775</v>
      </c>
      <c r="B75" s="351">
        <v>451</v>
      </c>
      <c r="C75" s="158" t="s">
        <v>308</v>
      </c>
      <c r="D75" s="158" t="s">
        <v>314</v>
      </c>
      <c r="E75" s="159" t="s">
        <v>289</v>
      </c>
    </row>
    <row r="76" spans="1:5">
      <c r="A76" s="154">
        <v>42780</v>
      </c>
      <c r="B76" s="312">
        <v>449</v>
      </c>
      <c r="C76" s="155" t="s">
        <v>287</v>
      </c>
      <c r="D76" s="155" t="s">
        <v>305</v>
      </c>
      <c r="E76" s="289" t="s">
        <v>392</v>
      </c>
    </row>
    <row r="77" spans="1:5">
      <c r="A77" s="254">
        <v>42780</v>
      </c>
      <c r="B77" s="351">
        <v>447</v>
      </c>
      <c r="C77" s="155" t="s">
        <v>300</v>
      </c>
      <c r="D77" s="155" t="s">
        <v>304</v>
      </c>
      <c r="E77" s="159" t="s">
        <v>289</v>
      </c>
    </row>
    <row r="78" spans="1:5">
      <c r="A78" s="254">
        <v>42783</v>
      </c>
      <c r="B78" s="351">
        <v>461</v>
      </c>
      <c r="C78" s="155" t="s">
        <v>306</v>
      </c>
      <c r="D78" s="155" t="s">
        <v>5</v>
      </c>
      <c r="E78" s="284" t="s">
        <v>393</v>
      </c>
    </row>
    <row r="79" spans="1:5">
      <c r="A79" s="254">
        <v>42783</v>
      </c>
      <c r="B79" s="351">
        <v>440</v>
      </c>
      <c r="C79" s="155" t="s">
        <v>306</v>
      </c>
      <c r="D79" s="155" t="s">
        <v>394</v>
      </c>
      <c r="E79" s="159" t="s">
        <v>289</v>
      </c>
    </row>
    <row r="80" spans="1:5">
      <c r="A80" s="154">
        <v>42786</v>
      </c>
      <c r="B80" s="312">
        <v>449</v>
      </c>
      <c r="C80" s="155" t="s">
        <v>308</v>
      </c>
      <c r="D80" s="155" t="s">
        <v>316</v>
      </c>
      <c r="E80" s="159" t="s">
        <v>289</v>
      </c>
    </row>
    <row r="81" spans="1:7">
      <c r="A81" s="154">
        <v>42786</v>
      </c>
      <c r="B81" s="312">
        <v>451</v>
      </c>
      <c r="C81" s="155" t="s">
        <v>308</v>
      </c>
      <c r="D81" s="155" t="s">
        <v>316</v>
      </c>
      <c r="E81" s="159" t="s">
        <v>289</v>
      </c>
    </row>
    <row r="82" spans="1:7">
      <c r="A82" s="154">
        <v>42786</v>
      </c>
      <c r="B82" s="312">
        <v>434</v>
      </c>
      <c r="C82" s="155" t="s">
        <v>308</v>
      </c>
      <c r="D82" s="155" t="s">
        <v>316</v>
      </c>
      <c r="E82" s="284" t="s">
        <v>395</v>
      </c>
    </row>
    <row r="83" spans="1:7">
      <c r="A83" s="291">
        <v>42790</v>
      </c>
      <c r="B83" s="352">
        <v>448</v>
      </c>
      <c r="C83" s="295" t="s">
        <v>441</v>
      </c>
      <c r="D83" s="295" t="s">
        <v>424</v>
      </c>
      <c r="E83" s="296" t="s">
        <v>449</v>
      </c>
    </row>
    <row r="84" spans="1:7">
      <c r="A84" s="154">
        <v>42793</v>
      </c>
      <c r="B84" s="312">
        <v>434</v>
      </c>
      <c r="C84" s="155" t="s">
        <v>303</v>
      </c>
      <c r="D84" s="155" t="s">
        <v>296</v>
      </c>
      <c r="E84" s="159" t="s">
        <v>289</v>
      </c>
    </row>
    <row r="85" spans="1:7">
      <c r="A85" s="291">
        <v>42795</v>
      </c>
      <c r="B85" s="352">
        <v>411</v>
      </c>
      <c r="C85" s="295" t="s">
        <v>310</v>
      </c>
      <c r="D85" s="295" t="s">
        <v>296</v>
      </c>
      <c r="E85" s="159" t="s">
        <v>289</v>
      </c>
    </row>
    <row r="86" spans="1:7">
      <c r="A86" s="154">
        <v>42796</v>
      </c>
      <c r="B86" s="312" t="s">
        <v>397</v>
      </c>
      <c r="C86" s="158" t="s">
        <v>309</v>
      </c>
      <c r="D86" s="155" t="s">
        <v>301</v>
      </c>
      <c r="E86" s="159" t="s">
        <v>289</v>
      </c>
    </row>
    <row r="87" spans="1:7">
      <c r="A87" s="154">
        <v>42796</v>
      </c>
      <c r="B87" s="312" t="s">
        <v>397</v>
      </c>
      <c r="C87" s="158" t="s">
        <v>309</v>
      </c>
      <c r="D87" s="155" t="s">
        <v>304</v>
      </c>
      <c r="E87" s="284" t="s">
        <v>401</v>
      </c>
    </row>
    <row r="88" spans="1:7">
      <c r="A88" s="154">
        <v>42796</v>
      </c>
      <c r="B88" s="312" t="s">
        <v>397</v>
      </c>
      <c r="C88" s="158" t="s">
        <v>309</v>
      </c>
      <c r="D88" s="155" t="s">
        <v>400</v>
      </c>
      <c r="E88" s="284" t="s">
        <v>401</v>
      </c>
    </row>
    <row r="89" spans="1:7">
      <c r="A89" s="154">
        <v>42797</v>
      </c>
      <c r="B89" s="312">
        <v>411</v>
      </c>
      <c r="C89" s="158" t="s">
        <v>287</v>
      </c>
      <c r="D89" s="158" t="s">
        <v>407</v>
      </c>
      <c r="E89" s="159" t="s">
        <v>289</v>
      </c>
      <c r="G89" s="3"/>
    </row>
    <row r="90" spans="1:7">
      <c r="A90" s="298">
        <v>42799</v>
      </c>
      <c r="B90" s="353">
        <v>411</v>
      </c>
      <c r="C90" s="295" t="s">
        <v>287</v>
      </c>
      <c r="D90" s="295" t="s">
        <v>294</v>
      </c>
      <c r="E90" s="297" t="s">
        <v>289</v>
      </c>
      <c r="G90" s="3"/>
    </row>
    <row r="91" spans="1:7">
      <c r="A91" s="154">
        <v>42800</v>
      </c>
      <c r="B91" s="312" t="s">
        <v>397</v>
      </c>
      <c r="C91" s="158" t="s">
        <v>291</v>
      </c>
      <c r="D91" s="155" t="s">
        <v>318</v>
      </c>
      <c r="E91" s="284" t="s">
        <v>399</v>
      </c>
      <c r="G91" s="3"/>
    </row>
    <row r="92" spans="1:7">
      <c r="A92" s="154">
        <v>42800</v>
      </c>
      <c r="B92" s="312" t="s">
        <v>397</v>
      </c>
      <c r="C92" s="158" t="s">
        <v>291</v>
      </c>
      <c r="D92" s="155" t="s">
        <v>304</v>
      </c>
      <c r="E92" s="284" t="s">
        <v>401</v>
      </c>
      <c r="G92" s="3"/>
    </row>
    <row r="93" spans="1:7">
      <c r="A93" s="154">
        <v>42800</v>
      </c>
      <c r="B93" s="312" t="s">
        <v>397</v>
      </c>
      <c r="C93" s="158" t="s">
        <v>291</v>
      </c>
      <c r="D93" s="155" t="s">
        <v>400</v>
      </c>
      <c r="E93" s="284" t="s">
        <v>401</v>
      </c>
      <c r="F93" s="285"/>
      <c r="G93" s="3"/>
    </row>
    <row r="94" spans="1:7">
      <c r="A94" s="154">
        <v>42800</v>
      </c>
      <c r="B94" s="312">
        <v>436</v>
      </c>
      <c r="C94" s="158" t="s">
        <v>287</v>
      </c>
      <c r="D94" s="158" t="s">
        <v>313</v>
      </c>
      <c r="E94" s="159" t="s">
        <v>289</v>
      </c>
      <c r="F94" s="285"/>
      <c r="G94" s="3"/>
    </row>
    <row r="95" spans="1:7">
      <c r="A95" s="154">
        <v>42801</v>
      </c>
      <c r="B95" s="312">
        <v>429</v>
      </c>
      <c r="C95" s="158" t="s">
        <v>291</v>
      </c>
      <c r="D95" s="158" t="s">
        <v>406</v>
      </c>
      <c r="E95" s="159" t="s">
        <v>289</v>
      </c>
      <c r="F95" s="285"/>
    </row>
    <row r="96" spans="1:7">
      <c r="A96" s="154">
        <v>42802</v>
      </c>
      <c r="B96" s="312">
        <v>411</v>
      </c>
      <c r="C96" s="158" t="s">
        <v>310</v>
      </c>
      <c r="D96" s="158" t="s">
        <v>407</v>
      </c>
      <c r="E96" s="159" t="s">
        <v>289</v>
      </c>
      <c r="F96" s="285"/>
    </row>
    <row r="97" spans="1:7">
      <c r="A97" s="154">
        <v>42802</v>
      </c>
      <c r="B97" s="352">
        <v>413</v>
      </c>
      <c r="C97" s="158" t="s">
        <v>310</v>
      </c>
      <c r="D97" s="158" t="s">
        <v>407</v>
      </c>
      <c r="E97" s="296" t="s">
        <v>408</v>
      </c>
      <c r="F97" s="285"/>
    </row>
    <row r="98" spans="1:7">
      <c r="A98" s="154">
        <v>42804</v>
      </c>
      <c r="B98" s="351" t="s">
        <v>404</v>
      </c>
      <c r="C98" s="158" t="s">
        <v>315</v>
      </c>
      <c r="D98" s="158" t="s">
        <v>313</v>
      </c>
      <c r="E98" s="159" t="s">
        <v>405</v>
      </c>
      <c r="F98" s="285"/>
    </row>
    <row r="99" spans="1:7">
      <c r="A99" s="291">
        <v>42806</v>
      </c>
      <c r="B99" s="352" t="s">
        <v>403</v>
      </c>
      <c r="C99" s="295" t="s">
        <v>300</v>
      </c>
      <c r="D99" s="295" t="s">
        <v>313</v>
      </c>
      <c r="E99" s="297" t="s">
        <v>289</v>
      </c>
      <c r="F99" s="285"/>
    </row>
    <row r="100" spans="1:7">
      <c r="A100" s="154">
        <v>42807</v>
      </c>
      <c r="B100" s="312">
        <v>423</v>
      </c>
      <c r="C100" s="155" t="s">
        <v>291</v>
      </c>
      <c r="D100" s="155" t="s">
        <v>402</v>
      </c>
      <c r="E100" s="159" t="s">
        <v>289</v>
      </c>
      <c r="F100" s="4"/>
    </row>
    <row r="101" spans="1:7">
      <c r="A101" s="154">
        <v>42808</v>
      </c>
      <c r="B101" s="312">
        <v>447</v>
      </c>
      <c r="C101" s="155" t="s">
        <v>437</v>
      </c>
      <c r="D101" s="155" t="s">
        <v>402</v>
      </c>
      <c r="E101" s="159" t="s">
        <v>289</v>
      </c>
      <c r="F101" s="285"/>
      <c r="G101" s="3"/>
    </row>
    <row r="102" spans="1:7">
      <c r="A102" s="154">
        <v>42808</v>
      </c>
      <c r="B102" s="312">
        <v>421</v>
      </c>
      <c r="C102" s="155" t="s">
        <v>291</v>
      </c>
      <c r="D102" s="155" t="s">
        <v>450</v>
      </c>
      <c r="E102" s="159" t="s">
        <v>289</v>
      </c>
      <c r="F102" s="285"/>
      <c r="G102" s="3"/>
    </row>
    <row r="103" spans="1:7">
      <c r="A103" s="154">
        <v>42809</v>
      </c>
      <c r="B103" s="354" t="s">
        <v>404</v>
      </c>
      <c r="C103" s="158" t="s">
        <v>308</v>
      </c>
      <c r="D103" s="158" t="s">
        <v>439</v>
      </c>
      <c r="E103" s="159" t="s">
        <v>289</v>
      </c>
      <c r="F103" s="285"/>
      <c r="G103" s="3"/>
    </row>
    <row r="104" spans="1:7">
      <c r="A104" s="154">
        <v>42810</v>
      </c>
      <c r="B104" s="351" t="s">
        <v>440</v>
      </c>
      <c r="C104" s="158" t="s">
        <v>441</v>
      </c>
      <c r="D104" s="158" t="s">
        <v>313</v>
      </c>
      <c r="E104" s="284" t="s">
        <v>442</v>
      </c>
      <c r="F104" s="285"/>
      <c r="G104" s="3"/>
    </row>
    <row r="105" spans="1:7">
      <c r="A105" s="154">
        <v>42810</v>
      </c>
      <c r="B105" s="351" t="s">
        <v>277</v>
      </c>
      <c r="C105" s="158" t="s">
        <v>441</v>
      </c>
      <c r="D105" s="158" t="s">
        <v>313</v>
      </c>
      <c r="E105" s="284" t="s">
        <v>443</v>
      </c>
      <c r="F105" s="285"/>
      <c r="G105" s="3"/>
    </row>
    <row r="106" spans="1:7">
      <c r="A106" s="154">
        <v>42816</v>
      </c>
      <c r="B106" s="312" t="s">
        <v>422</v>
      </c>
      <c r="C106" s="155" t="s">
        <v>423</v>
      </c>
      <c r="D106" s="155" t="s">
        <v>424</v>
      </c>
      <c r="E106" s="284" t="s">
        <v>425</v>
      </c>
      <c r="F106" s="285"/>
      <c r="G106" s="3"/>
    </row>
    <row r="107" spans="1:7">
      <c r="A107" s="154">
        <v>42818</v>
      </c>
      <c r="B107" s="312">
        <v>437</v>
      </c>
      <c r="C107" s="155" t="s">
        <v>291</v>
      </c>
      <c r="D107" s="155" t="s">
        <v>444</v>
      </c>
      <c r="E107" s="286" t="s">
        <v>445</v>
      </c>
      <c r="F107" s="285"/>
      <c r="G107" s="3"/>
    </row>
    <row r="108" spans="1:7">
      <c r="A108" s="154">
        <v>42818</v>
      </c>
      <c r="B108" s="312">
        <v>411</v>
      </c>
      <c r="C108" s="155" t="s">
        <v>457</v>
      </c>
      <c r="D108" s="155" t="s">
        <v>458</v>
      </c>
      <c r="E108" s="161" t="s">
        <v>454</v>
      </c>
      <c r="F108" s="285"/>
      <c r="G108" s="3"/>
    </row>
    <row r="109" spans="1:7">
      <c r="A109" s="154">
        <v>42821</v>
      </c>
      <c r="B109" s="351" t="s">
        <v>422</v>
      </c>
      <c r="C109" s="158" t="s">
        <v>429</v>
      </c>
      <c r="D109" s="158" t="s">
        <v>314</v>
      </c>
      <c r="E109" s="284" t="s">
        <v>430</v>
      </c>
      <c r="F109" s="285"/>
      <c r="G109" s="3"/>
    </row>
    <row r="110" spans="1:7">
      <c r="A110" s="154">
        <v>42827</v>
      </c>
      <c r="B110" s="351">
        <v>423</v>
      </c>
      <c r="C110" s="158" t="s">
        <v>432</v>
      </c>
      <c r="D110" s="158" t="s">
        <v>316</v>
      </c>
      <c r="E110" s="159" t="s">
        <v>433</v>
      </c>
      <c r="F110" s="285"/>
      <c r="G110" s="3"/>
    </row>
    <row r="111" spans="1:7">
      <c r="A111" s="154">
        <v>42828</v>
      </c>
      <c r="B111" s="312">
        <v>421</v>
      </c>
      <c r="C111" s="158" t="s">
        <v>291</v>
      </c>
      <c r="D111" s="158" t="s">
        <v>446</v>
      </c>
      <c r="E111" s="159" t="s">
        <v>433</v>
      </c>
      <c r="F111" s="285"/>
      <c r="G111" s="3"/>
    </row>
    <row r="112" spans="1:7">
      <c r="A112" s="154">
        <v>42830</v>
      </c>
      <c r="B112" s="312">
        <v>410</v>
      </c>
      <c r="C112" s="158" t="s">
        <v>447</v>
      </c>
      <c r="D112" s="158" t="s">
        <v>402</v>
      </c>
      <c r="E112" s="284" t="s">
        <v>448</v>
      </c>
      <c r="F112" s="285"/>
      <c r="G112" s="3"/>
    </row>
    <row r="113" spans="1:8">
      <c r="A113" s="154">
        <v>42830</v>
      </c>
      <c r="B113" s="312">
        <v>412</v>
      </c>
      <c r="C113" s="158" t="s">
        <v>447</v>
      </c>
      <c r="D113" s="158" t="s">
        <v>402</v>
      </c>
      <c r="E113" s="284" t="s">
        <v>448</v>
      </c>
      <c r="F113" s="285"/>
      <c r="G113" s="3"/>
    </row>
    <row r="114" spans="1:8">
      <c r="A114" s="154">
        <v>42834</v>
      </c>
      <c r="B114" s="351">
        <v>418</v>
      </c>
      <c r="C114" s="158" t="s">
        <v>291</v>
      </c>
      <c r="D114" s="158" t="s">
        <v>295</v>
      </c>
      <c r="E114" s="284" t="s">
        <v>434</v>
      </c>
      <c r="F114" s="285"/>
      <c r="G114" s="3"/>
    </row>
    <row r="115" spans="1:8" ht="30">
      <c r="A115" s="154">
        <v>42835</v>
      </c>
      <c r="B115" s="351">
        <v>419</v>
      </c>
      <c r="C115" s="158" t="s">
        <v>291</v>
      </c>
      <c r="D115" s="158" t="s">
        <v>435</v>
      </c>
      <c r="E115" s="310" t="s">
        <v>436</v>
      </c>
      <c r="F115" s="285"/>
      <c r="G115" s="3"/>
    </row>
    <row r="116" spans="1:8">
      <c r="A116" s="154">
        <v>42836</v>
      </c>
      <c r="B116" s="351">
        <v>415</v>
      </c>
      <c r="C116" s="158" t="s">
        <v>306</v>
      </c>
      <c r="D116" s="158" t="s">
        <v>452</v>
      </c>
      <c r="E116" s="159" t="s">
        <v>453</v>
      </c>
      <c r="F116" s="285"/>
      <c r="G116" s="3"/>
    </row>
    <row r="117" spans="1:8">
      <c r="A117" s="154">
        <v>42842</v>
      </c>
      <c r="B117" s="351">
        <v>446</v>
      </c>
      <c r="C117" s="158" t="s">
        <v>287</v>
      </c>
      <c r="D117" s="158" t="s">
        <v>435</v>
      </c>
      <c r="E117" s="159" t="s">
        <v>454</v>
      </c>
      <c r="F117" s="295" t="s">
        <v>438</v>
      </c>
    </row>
    <row r="118" spans="1:8">
      <c r="A118" s="254">
        <v>42842</v>
      </c>
      <c r="B118" s="351">
        <v>434</v>
      </c>
      <c r="C118" s="158" t="s">
        <v>310</v>
      </c>
      <c r="D118" s="158" t="s">
        <v>407</v>
      </c>
      <c r="E118" s="159" t="s">
        <v>454</v>
      </c>
      <c r="F118" s="295" t="s">
        <v>438</v>
      </c>
    </row>
    <row r="119" spans="1:8">
      <c r="A119" s="154">
        <v>42844</v>
      </c>
      <c r="B119" s="312" t="s">
        <v>403</v>
      </c>
      <c r="C119" s="158" t="s">
        <v>432</v>
      </c>
      <c r="D119" s="158" t="s">
        <v>304</v>
      </c>
      <c r="E119" s="284" t="s">
        <v>401</v>
      </c>
      <c r="F119" s="295" t="s">
        <v>438</v>
      </c>
    </row>
    <row r="120" spans="1:8">
      <c r="A120" s="154">
        <v>42844</v>
      </c>
      <c r="B120" s="312" t="s">
        <v>422</v>
      </c>
      <c r="C120" s="158" t="s">
        <v>432</v>
      </c>
      <c r="D120" s="158" t="s">
        <v>304</v>
      </c>
      <c r="E120" s="284" t="s">
        <v>401</v>
      </c>
      <c r="F120" s="295" t="s">
        <v>438</v>
      </c>
    </row>
    <row r="121" spans="1:8">
      <c r="A121" s="154">
        <v>42844</v>
      </c>
      <c r="B121" s="312">
        <v>411</v>
      </c>
      <c r="C121" s="155" t="s">
        <v>310</v>
      </c>
      <c r="D121" s="155" t="s">
        <v>446</v>
      </c>
      <c r="E121" s="161" t="s">
        <v>454</v>
      </c>
    </row>
    <row r="122" spans="1:8">
      <c r="A122" s="154">
        <v>42844</v>
      </c>
      <c r="B122" s="312">
        <v>434</v>
      </c>
      <c r="C122" s="155" t="s">
        <v>310</v>
      </c>
      <c r="D122" s="155" t="s">
        <v>446</v>
      </c>
      <c r="E122" s="161" t="s">
        <v>454</v>
      </c>
    </row>
    <row r="123" spans="1:8">
      <c r="A123" s="154">
        <v>42844</v>
      </c>
      <c r="B123" s="312">
        <v>416</v>
      </c>
      <c r="C123" s="155" t="s">
        <v>432</v>
      </c>
      <c r="D123" s="155" t="s">
        <v>292</v>
      </c>
      <c r="E123" s="286" t="s">
        <v>455</v>
      </c>
    </row>
    <row r="124" spans="1:8">
      <c r="A124" s="154">
        <v>42845</v>
      </c>
      <c r="B124" s="312">
        <v>410</v>
      </c>
      <c r="C124" s="155" t="s">
        <v>447</v>
      </c>
      <c r="D124" s="155" t="s">
        <v>313</v>
      </c>
      <c r="E124" s="161" t="s">
        <v>456</v>
      </c>
    </row>
    <row r="125" spans="1:8">
      <c r="A125" s="154">
        <v>42845</v>
      </c>
      <c r="B125" s="312">
        <v>433</v>
      </c>
      <c r="C125" s="155" t="s">
        <v>291</v>
      </c>
      <c r="D125" s="155" t="s">
        <v>297</v>
      </c>
      <c r="E125" s="161" t="s">
        <v>459</v>
      </c>
      <c r="G125" s="3"/>
    </row>
    <row r="126" spans="1:8">
      <c r="A126" s="154">
        <v>42854</v>
      </c>
      <c r="B126" s="312">
        <v>442</v>
      </c>
      <c r="C126" s="155" t="s">
        <v>432</v>
      </c>
      <c r="D126" s="158" t="s">
        <v>304</v>
      </c>
      <c r="E126" s="286" t="s">
        <v>461</v>
      </c>
      <c r="F126" s="285"/>
      <c r="G126" s="3"/>
      <c r="H126" s="313"/>
    </row>
    <row r="127" spans="1:8">
      <c r="A127" s="154">
        <v>42855</v>
      </c>
      <c r="B127" s="312">
        <v>410</v>
      </c>
      <c r="C127" s="155" t="s">
        <v>291</v>
      </c>
      <c r="D127" s="158" t="s">
        <v>290</v>
      </c>
      <c r="E127" s="161" t="s">
        <v>459</v>
      </c>
      <c r="F127" s="285"/>
      <c r="G127" s="3"/>
      <c r="H127" s="313"/>
    </row>
    <row r="128" spans="1:8">
      <c r="A128" s="154">
        <v>42855</v>
      </c>
      <c r="B128" s="312">
        <v>428</v>
      </c>
      <c r="C128" s="155" t="s">
        <v>287</v>
      </c>
      <c r="D128" s="158" t="s">
        <v>435</v>
      </c>
      <c r="E128" s="161" t="s">
        <v>454</v>
      </c>
      <c r="F128" s="285"/>
      <c r="G128" s="3"/>
      <c r="H128" s="313"/>
    </row>
    <row r="129" spans="1:8">
      <c r="A129" s="154">
        <v>42856</v>
      </c>
      <c r="B129" s="312" t="s">
        <v>460</v>
      </c>
      <c r="C129" s="155" t="s">
        <v>432</v>
      </c>
      <c r="D129" s="158" t="s">
        <v>439</v>
      </c>
      <c r="E129" s="161" t="s">
        <v>459</v>
      </c>
      <c r="F129" s="285"/>
      <c r="G129" s="3"/>
      <c r="H129" s="313"/>
    </row>
    <row r="130" spans="1:8">
      <c r="A130" s="154">
        <v>42857</v>
      </c>
      <c r="B130" s="312" t="s">
        <v>460</v>
      </c>
      <c r="C130" s="155" t="s">
        <v>300</v>
      </c>
      <c r="D130" s="155" t="s">
        <v>292</v>
      </c>
      <c r="E130" s="161" t="s">
        <v>459</v>
      </c>
      <c r="F130" s="285"/>
      <c r="G130" s="3"/>
    </row>
    <row r="131" spans="1:8">
      <c r="A131" s="314">
        <v>42857</v>
      </c>
      <c r="B131" s="355">
        <v>441</v>
      </c>
      <c r="C131" s="315" t="s">
        <v>300</v>
      </c>
      <c r="D131" s="315" t="s">
        <v>292</v>
      </c>
      <c r="E131" s="316" t="s">
        <v>469</v>
      </c>
      <c r="F131" s="285"/>
      <c r="G131" s="3"/>
    </row>
    <row r="132" spans="1:8">
      <c r="A132" s="154">
        <v>42861</v>
      </c>
      <c r="B132" s="351">
        <v>420</v>
      </c>
      <c r="C132" s="158" t="s">
        <v>429</v>
      </c>
      <c r="D132" s="158" t="s">
        <v>290</v>
      </c>
      <c r="E132" s="161" t="s">
        <v>459</v>
      </c>
      <c r="G132" s="3"/>
    </row>
    <row r="133" spans="1:8">
      <c r="A133" s="154">
        <v>42863</v>
      </c>
      <c r="B133" s="312" t="s">
        <v>282</v>
      </c>
      <c r="C133" s="158" t="s">
        <v>429</v>
      </c>
      <c r="D133" s="158" t="s">
        <v>406</v>
      </c>
      <c r="E133" s="286" t="s">
        <v>462</v>
      </c>
      <c r="G133" s="3"/>
    </row>
    <row r="134" spans="1:8">
      <c r="A134" s="154">
        <v>42863</v>
      </c>
      <c r="B134" s="312">
        <v>411</v>
      </c>
      <c r="C134" s="158" t="s">
        <v>466</v>
      </c>
      <c r="D134" s="158" t="s">
        <v>464</v>
      </c>
      <c r="E134" s="159" t="s">
        <v>454</v>
      </c>
    </row>
    <row r="135" spans="1:8">
      <c r="A135" s="154">
        <v>42863</v>
      </c>
      <c r="B135" s="351">
        <v>413</v>
      </c>
      <c r="C135" s="158" t="s">
        <v>466</v>
      </c>
      <c r="D135" s="158" t="s">
        <v>464</v>
      </c>
      <c r="E135" s="159" t="s">
        <v>454</v>
      </c>
    </row>
    <row r="136" spans="1:8">
      <c r="A136" s="154">
        <v>42863</v>
      </c>
      <c r="B136" s="351">
        <v>4192</v>
      </c>
      <c r="C136" s="158" t="s">
        <v>465</v>
      </c>
      <c r="D136" s="158" t="s">
        <v>313</v>
      </c>
      <c r="E136" s="159" t="s">
        <v>454</v>
      </c>
    </row>
    <row r="137" spans="1:8">
      <c r="A137" s="154">
        <v>42865</v>
      </c>
      <c r="B137" s="351">
        <v>414</v>
      </c>
      <c r="C137" s="158" t="s">
        <v>429</v>
      </c>
      <c r="D137" s="158" t="s">
        <v>446</v>
      </c>
      <c r="E137" s="284" t="s">
        <v>467</v>
      </c>
    </row>
    <row r="138" spans="1:8">
      <c r="A138" s="154">
        <v>42865</v>
      </c>
      <c r="B138" s="351">
        <v>430</v>
      </c>
      <c r="C138" s="158" t="s">
        <v>429</v>
      </c>
      <c r="D138" s="158" t="s">
        <v>384</v>
      </c>
      <c r="E138" s="159" t="s">
        <v>468</v>
      </c>
    </row>
    <row r="139" spans="1:8">
      <c r="A139" s="154">
        <v>42865</v>
      </c>
      <c r="B139" s="351">
        <v>430</v>
      </c>
      <c r="C139" s="158" t="s">
        <v>429</v>
      </c>
      <c r="D139" s="158" t="s">
        <v>318</v>
      </c>
      <c r="E139" s="161" t="s">
        <v>459</v>
      </c>
    </row>
    <row r="140" spans="1:8">
      <c r="A140" s="154">
        <v>42866</v>
      </c>
      <c r="B140" s="351">
        <v>411</v>
      </c>
      <c r="C140" s="158" t="s">
        <v>466</v>
      </c>
      <c r="D140" s="158" t="s">
        <v>446</v>
      </c>
      <c r="E140" s="161" t="s">
        <v>454</v>
      </c>
    </row>
    <row r="141" spans="1:8">
      <c r="A141" s="154">
        <v>42868</v>
      </c>
      <c r="B141" s="312" t="s">
        <v>470</v>
      </c>
      <c r="C141" s="155" t="s">
        <v>300</v>
      </c>
      <c r="D141" s="155" t="s">
        <v>292</v>
      </c>
      <c r="E141" s="284" t="s">
        <v>471</v>
      </c>
    </row>
    <row r="142" spans="1:8">
      <c r="A142" s="154">
        <v>42868</v>
      </c>
      <c r="B142" s="312" t="s">
        <v>397</v>
      </c>
      <c r="C142" s="158" t="s">
        <v>466</v>
      </c>
      <c r="D142" s="155" t="s">
        <v>305</v>
      </c>
      <c r="E142" s="161" t="s">
        <v>454</v>
      </c>
    </row>
    <row r="143" spans="1:8">
      <c r="A143" s="154">
        <v>42869</v>
      </c>
      <c r="B143" s="312" t="s">
        <v>472</v>
      </c>
      <c r="C143" s="158" t="s">
        <v>429</v>
      </c>
      <c r="D143" s="155" t="s">
        <v>294</v>
      </c>
      <c r="E143" s="161" t="s">
        <v>473</v>
      </c>
    </row>
    <row r="144" spans="1:8">
      <c r="A144" s="154">
        <v>42871</v>
      </c>
      <c r="B144" s="351" t="s">
        <v>474</v>
      </c>
      <c r="C144" s="155" t="s">
        <v>372</v>
      </c>
      <c r="D144" s="158" t="s">
        <v>292</v>
      </c>
      <c r="E144" s="161" t="s">
        <v>454</v>
      </c>
    </row>
    <row r="145" spans="1:5">
      <c r="A145" s="154">
        <v>42873</v>
      </c>
      <c r="B145" s="312">
        <v>4192</v>
      </c>
      <c r="C145" s="158" t="s">
        <v>465</v>
      </c>
      <c r="D145" s="158" t="s">
        <v>475</v>
      </c>
      <c r="E145" s="159" t="s">
        <v>454</v>
      </c>
    </row>
    <row r="146" spans="1:5">
      <c r="A146" s="154">
        <v>42873</v>
      </c>
      <c r="B146" s="312">
        <v>451</v>
      </c>
      <c r="C146" s="158" t="s">
        <v>465</v>
      </c>
      <c r="D146" s="158" t="s">
        <v>475</v>
      </c>
      <c r="E146" s="159" t="s">
        <v>454</v>
      </c>
    </row>
    <row r="147" spans="1:5">
      <c r="A147" s="154">
        <v>42876</v>
      </c>
      <c r="B147" s="351" t="s">
        <v>422</v>
      </c>
      <c r="C147" s="155" t="s">
        <v>300</v>
      </c>
      <c r="D147" s="158" t="s">
        <v>476</v>
      </c>
      <c r="E147" s="284" t="s">
        <v>401</v>
      </c>
    </row>
    <row r="148" spans="1:5">
      <c r="A148" s="317">
        <v>42877</v>
      </c>
      <c r="B148" s="312">
        <v>451</v>
      </c>
      <c r="C148" s="158" t="s">
        <v>466</v>
      </c>
      <c r="D148" s="158" t="s">
        <v>477</v>
      </c>
      <c r="E148" s="284" t="s">
        <v>478</v>
      </c>
    </row>
    <row r="149" spans="1:5">
      <c r="A149" s="154">
        <v>42879</v>
      </c>
      <c r="B149" s="312" t="s">
        <v>404</v>
      </c>
      <c r="C149" s="158" t="s">
        <v>465</v>
      </c>
      <c r="D149" s="158" t="s">
        <v>313</v>
      </c>
      <c r="E149" s="159" t="s">
        <v>454</v>
      </c>
    </row>
    <row r="150" spans="1:5">
      <c r="A150" s="154">
        <v>42880</v>
      </c>
      <c r="B150" s="351">
        <v>451</v>
      </c>
      <c r="C150" s="158" t="s">
        <v>466</v>
      </c>
      <c r="D150" s="158" t="s">
        <v>384</v>
      </c>
      <c r="E150" s="284" t="s">
        <v>478</v>
      </c>
    </row>
    <row r="151" spans="1:5">
      <c r="A151" s="154">
        <v>42882</v>
      </c>
      <c r="B151" s="351">
        <v>451</v>
      </c>
      <c r="C151" s="158" t="s">
        <v>310</v>
      </c>
      <c r="D151" s="158" t="s">
        <v>479</v>
      </c>
      <c r="E151" s="284" t="s">
        <v>480</v>
      </c>
    </row>
    <row r="152" spans="1:5">
      <c r="A152" s="154">
        <v>42882</v>
      </c>
      <c r="B152" s="351">
        <v>451</v>
      </c>
      <c r="C152" s="158" t="s">
        <v>310</v>
      </c>
      <c r="D152" s="158" t="s">
        <v>481</v>
      </c>
      <c r="E152" s="159" t="s">
        <v>454</v>
      </c>
    </row>
    <row r="153" spans="1:5">
      <c r="A153" s="154">
        <v>42882</v>
      </c>
      <c r="B153" s="351">
        <v>437</v>
      </c>
      <c r="C153" s="155" t="s">
        <v>306</v>
      </c>
      <c r="D153" s="158" t="s">
        <v>479</v>
      </c>
      <c r="E153" s="286" t="s">
        <v>482</v>
      </c>
    </row>
    <row r="154" spans="1:5">
      <c r="A154" s="154">
        <v>42882</v>
      </c>
      <c r="B154" s="312" t="s">
        <v>24</v>
      </c>
      <c r="C154" s="155" t="s">
        <v>310</v>
      </c>
      <c r="D154" s="158" t="s">
        <v>483</v>
      </c>
      <c r="E154" s="284" t="s">
        <v>484</v>
      </c>
    </row>
    <row r="155" spans="1:5">
      <c r="A155" s="154">
        <v>42885</v>
      </c>
      <c r="B155" s="351">
        <v>411</v>
      </c>
      <c r="C155" s="158" t="s">
        <v>466</v>
      </c>
      <c r="D155" s="158" t="s">
        <v>485</v>
      </c>
      <c r="E155" s="159" t="s">
        <v>454</v>
      </c>
    </row>
    <row r="156" spans="1:5">
      <c r="A156" s="154">
        <v>42885</v>
      </c>
      <c r="B156" s="351">
        <v>413</v>
      </c>
      <c r="C156" s="158" t="s">
        <v>466</v>
      </c>
      <c r="D156" s="158" t="s">
        <v>485</v>
      </c>
      <c r="E156" s="159" t="s">
        <v>454</v>
      </c>
    </row>
    <row r="157" spans="1:5">
      <c r="A157" s="154">
        <v>42885</v>
      </c>
      <c r="B157" s="312" t="s">
        <v>277</v>
      </c>
      <c r="C157" s="158" t="s">
        <v>486</v>
      </c>
      <c r="D157" s="158" t="s">
        <v>313</v>
      </c>
      <c r="E157" s="155" t="s">
        <v>487</v>
      </c>
    </row>
    <row r="158" spans="1:5">
      <c r="A158" s="154">
        <v>42886</v>
      </c>
      <c r="B158" s="351">
        <v>422</v>
      </c>
      <c r="C158" s="158" t="s">
        <v>429</v>
      </c>
      <c r="D158" s="158" t="s">
        <v>292</v>
      </c>
      <c r="E158" s="159" t="s">
        <v>473</v>
      </c>
    </row>
    <row r="159" spans="1:5">
      <c r="A159" s="154">
        <v>42886</v>
      </c>
      <c r="B159" s="351">
        <v>422</v>
      </c>
      <c r="C159" s="158" t="s">
        <v>429</v>
      </c>
      <c r="D159" s="158" t="s">
        <v>407</v>
      </c>
      <c r="E159" s="159" t="s">
        <v>473</v>
      </c>
    </row>
    <row r="160" spans="1:5">
      <c r="A160" s="154">
        <v>42886</v>
      </c>
      <c r="B160" s="351">
        <v>422</v>
      </c>
      <c r="C160" s="158" t="s">
        <v>429</v>
      </c>
      <c r="D160" s="158" t="s">
        <v>446</v>
      </c>
      <c r="E160" s="159" t="s">
        <v>473</v>
      </c>
    </row>
    <row r="161" spans="1:5">
      <c r="A161" s="154">
        <v>42886</v>
      </c>
      <c r="B161" s="351">
        <v>422</v>
      </c>
      <c r="C161" s="158" t="s">
        <v>429</v>
      </c>
      <c r="D161" s="158" t="s">
        <v>294</v>
      </c>
      <c r="E161" s="159" t="s">
        <v>473</v>
      </c>
    </row>
    <row r="162" spans="1:5">
      <c r="A162" s="154">
        <v>42886</v>
      </c>
      <c r="B162" s="351">
        <v>430</v>
      </c>
      <c r="C162" s="158" t="s">
        <v>429</v>
      </c>
      <c r="D162" s="158" t="s">
        <v>292</v>
      </c>
      <c r="E162" s="159" t="s">
        <v>473</v>
      </c>
    </row>
    <row r="163" spans="1:5">
      <c r="A163" s="154">
        <v>42886</v>
      </c>
      <c r="B163" s="351">
        <v>430</v>
      </c>
      <c r="C163" s="158" t="s">
        <v>429</v>
      </c>
      <c r="D163" s="158" t="s">
        <v>294</v>
      </c>
      <c r="E163" s="159" t="s">
        <v>473</v>
      </c>
    </row>
    <row r="164" spans="1:5">
      <c r="A164" s="154">
        <v>42886</v>
      </c>
      <c r="B164" s="351">
        <v>430</v>
      </c>
      <c r="C164" s="158" t="s">
        <v>429</v>
      </c>
      <c r="D164" s="158" t="s">
        <v>407</v>
      </c>
      <c r="E164" s="159" t="s">
        <v>473</v>
      </c>
    </row>
    <row r="165" spans="1:5">
      <c r="A165" s="154">
        <v>42886</v>
      </c>
      <c r="B165" s="351">
        <v>430</v>
      </c>
      <c r="C165" s="158" t="s">
        <v>429</v>
      </c>
      <c r="D165" s="158" t="s">
        <v>446</v>
      </c>
      <c r="E165" s="159" t="s">
        <v>473</v>
      </c>
    </row>
    <row r="166" spans="1:5">
      <c r="A166" s="154">
        <v>42887</v>
      </c>
      <c r="B166" s="351">
        <v>423</v>
      </c>
      <c r="C166" s="158" t="s">
        <v>429</v>
      </c>
      <c r="D166" s="158" t="s">
        <v>294</v>
      </c>
      <c r="E166" s="159" t="s">
        <v>473</v>
      </c>
    </row>
    <row r="167" spans="1:5">
      <c r="A167" s="154">
        <v>42887</v>
      </c>
      <c r="B167" s="351">
        <v>431</v>
      </c>
      <c r="C167" s="158" t="s">
        <v>429</v>
      </c>
      <c r="D167" s="158" t="s">
        <v>294</v>
      </c>
      <c r="E167" s="159" t="s">
        <v>473</v>
      </c>
    </row>
    <row r="168" spans="1:5">
      <c r="A168" s="154">
        <v>42887</v>
      </c>
      <c r="B168" s="351">
        <v>463</v>
      </c>
      <c r="C168" s="158" t="s">
        <v>429</v>
      </c>
      <c r="D168" s="158" t="s">
        <v>294</v>
      </c>
      <c r="E168" s="159" t="s">
        <v>473</v>
      </c>
    </row>
    <row r="169" spans="1:5">
      <c r="A169" s="154">
        <v>42887</v>
      </c>
      <c r="B169" s="312" t="s">
        <v>282</v>
      </c>
      <c r="C169" s="158" t="s">
        <v>488</v>
      </c>
      <c r="D169" s="158" t="s">
        <v>406</v>
      </c>
      <c r="E169" s="159" t="s">
        <v>454</v>
      </c>
    </row>
    <row r="170" spans="1:5">
      <c r="A170" s="154">
        <v>42888</v>
      </c>
      <c r="B170" s="351">
        <v>432</v>
      </c>
      <c r="C170" s="158" t="s">
        <v>429</v>
      </c>
      <c r="D170" s="158" t="s">
        <v>294</v>
      </c>
      <c r="E170" s="159" t="s">
        <v>473</v>
      </c>
    </row>
    <row r="171" spans="1:5">
      <c r="A171" s="154">
        <v>42888</v>
      </c>
      <c r="B171" s="351">
        <v>446</v>
      </c>
      <c r="C171" s="158" t="s">
        <v>429</v>
      </c>
      <c r="D171" s="158" t="s">
        <v>294</v>
      </c>
      <c r="E171" s="159" t="s">
        <v>473</v>
      </c>
    </row>
    <row r="172" spans="1:5">
      <c r="A172" s="154">
        <v>42890</v>
      </c>
      <c r="B172" s="351">
        <v>434</v>
      </c>
      <c r="C172" s="158" t="s">
        <v>489</v>
      </c>
      <c r="D172" s="158" t="s">
        <v>292</v>
      </c>
      <c r="E172" s="159" t="s">
        <v>454</v>
      </c>
    </row>
    <row r="173" spans="1:5">
      <c r="A173" s="154">
        <v>42890</v>
      </c>
      <c r="B173" s="351">
        <v>434</v>
      </c>
      <c r="C173" s="158" t="s">
        <v>489</v>
      </c>
      <c r="D173" s="158" t="s">
        <v>407</v>
      </c>
      <c r="E173" s="159" t="s">
        <v>454</v>
      </c>
    </row>
    <row r="174" spans="1:5">
      <c r="A174" s="154">
        <v>42890</v>
      </c>
      <c r="B174" s="351">
        <v>434</v>
      </c>
      <c r="C174" s="158" t="s">
        <v>429</v>
      </c>
      <c r="D174" s="158" t="s">
        <v>294</v>
      </c>
      <c r="E174" s="284" t="s">
        <v>491</v>
      </c>
    </row>
    <row r="175" spans="1:5">
      <c r="A175" s="154">
        <v>42890</v>
      </c>
      <c r="B175" s="351">
        <v>434</v>
      </c>
      <c r="C175" s="158" t="s">
        <v>429</v>
      </c>
      <c r="D175" s="158" t="s">
        <v>446</v>
      </c>
      <c r="E175" s="284" t="s">
        <v>491</v>
      </c>
    </row>
    <row r="176" spans="1:5">
      <c r="A176" s="154">
        <v>42890</v>
      </c>
      <c r="B176" s="312" t="s">
        <v>422</v>
      </c>
      <c r="C176" s="158" t="s">
        <v>429</v>
      </c>
      <c r="D176" s="158" t="s">
        <v>294</v>
      </c>
      <c r="E176" s="284" t="s">
        <v>492</v>
      </c>
    </row>
    <row r="177" spans="1:5">
      <c r="A177" s="154">
        <v>42890</v>
      </c>
      <c r="B177" s="312" t="s">
        <v>422</v>
      </c>
      <c r="C177" s="158" t="s">
        <v>429</v>
      </c>
      <c r="D177" s="158" t="s">
        <v>446</v>
      </c>
      <c r="E177" s="286" t="s">
        <v>492</v>
      </c>
    </row>
    <row r="178" spans="1:5">
      <c r="A178" s="154">
        <v>42890</v>
      </c>
      <c r="B178" s="312" t="s">
        <v>490</v>
      </c>
      <c r="C178" s="158" t="s">
        <v>429</v>
      </c>
      <c r="D178" s="158" t="s">
        <v>294</v>
      </c>
      <c r="E178" s="159" t="s">
        <v>473</v>
      </c>
    </row>
    <row r="179" spans="1:5">
      <c r="A179" s="154">
        <v>42890</v>
      </c>
      <c r="B179" s="312" t="s">
        <v>490</v>
      </c>
      <c r="C179" s="158" t="s">
        <v>429</v>
      </c>
      <c r="D179" s="158" t="s">
        <v>446</v>
      </c>
      <c r="E179" s="159" t="s">
        <v>473</v>
      </c>
    </row>
    <row r="180" spans="1:5">
      <c r="A180" s="154">
        <v>42890</v>
      </c>
      <c r="B180" s="351" t="s">
        <v>490</v>
      </c>
      <c r="C180" s="158" t="s">
        <v>429</v>
      </c>
      <c r="D180" s="158" t="s">
        <v>493</v>
      </c>
      <c r="E180" s="159" t="s">
        <v>473</v>
      </c>
    </row>
    <row r="181" spans="1:5">
      <c r="A181" s="154">
        <v>42895</v>
      </c>
      <c r="B181" s="351" t="s">
        <v>472</v>
      </c>
      <c r="C181" s="158" t="s">
        <v>494</v>
      </c>
      <c r="D181" s="158" t="s">
        <v>304</v>
      </c>
      <c r="E181" s="159" t="s">
        <v>473</v>
      </c>
    </row>
    <row r="182" spans="1:5">
      <c r="A182" s="321">
        <v>42900</v>
      </c>
      <c r="B182" s="351">
        <v>4192</v>
      </c>
      <c r="C182" s="319" t="s">
        <v>495</v>
      </c>
      <c r="D182" s="319" t="s">
        <v>290</v>
      </c>
      <c r="E182" s="320" t="s">
        <v>454</v>
      </c>
    </row>
    <row r="183" spans="1:5">
      <c r="A183" s="321">
        <v>42901</v>
      </c>
      <c r="B183" s="351" t="s">
        <v>282</v>
      </c>
      <c r="C183" s="319" t="s">
        <v>488</v>
      </c>
      <c r="D183" s="319" t="s">
        <v>446</v>
      </c>
      <c r="E183" s="320" t="s">
        <v>454</v>
      </c>
    </row>
    <row r="184" spans="1:5">
      <c r="A184" s="154">
        <v>42871</v>
      </c>
      <c r="B184" s="312">
        <v>446</v>
      </c>
      <c r="C184" s="158" t="s">
        <v>429</v>
      </c>
      <c r="D184" s="158" t="s">
        <v>316</v>
      </c>
      <c r="E184" s="159" t="s">
        <v>473</v>
      </c>
    </row>
    <row r="185" spans="1:5">
      <c r="A185" s="154">
        <v>42899</v>
      </c>
      <c r="B185" s="312" t="s">
        <v>490</v>
      </c>
      <c r="C185" s="158" t="s">
        <v>429</v>
      </c>
      <c r="D185" s="158" t="s">
        <v>296</v>
      </c>
      <c r="E185" s="159" t="s">
        <v>473</v>
      </c>
    </row>
    <row r="186" spans="1:5">
      <c r="A186" s="291">
        <v>42902</v>
      </c>
      <c r="B186" s="352" t="s">
        <v>19</v>
      </c>
      <c r="C186" s="158" t="s">
        <v>429</v>
      </c>
      <c r="D186" s="295" t="s">
        <v>295</v>
      </c>
      <c r="E186" s="323" t="s">
        <v>502</v>
      </c>
    </row>
    <row r="187" spans="1:5">
      <c r="A187" s="291">
        <v>42903</v>
      </c>
      <c r="B187" s="352" t="s">
        <v>501</v>
      </c>
      <c r="C187" s="295" t="s">
        <v>500</v>
      </c>
      <c r="D187" s="295" t="s">
        <v>290</v>
      </c>
      <c r="E187" s="320" t="s">
        <v>454</v>
      </c>
    </row>
    <row r="188" spans="1:5">
      <c r="A188" s="154">
        <v>42905</v>
      </c>
      <c r="B188" s="351" t="s">
        <v>496</v>
      </c>
      <c r="C188" s="158" t="s">
        <v>497</v>
      </c>
      <c r="D188" s="158" t="s">
        <v>406</v>
      </c>
      <c r="E188" s="320" t="s">
        <v>454</v>
      </c>
    </row>
    <row r="189" spans="1:5">
      <c r="A189" s="154">
        <v>42905</v>
      </c>
      <c r="B189" s="312">
        <v>446</v>
      </c>
      <c r="C189" s="158" t="s">
        <v>488</v>
      </c>
      <c r="D189" s="158" t="s">
        <v>304</v>
      </c>
      <c r="E189" s="284" t="s">
        <v>498</v>
      </c>
    </row>
    <row r="190" spans="1:5">
      <c r="A190" s="154">
        <v>42906</v>
      </c>
      <c r="B190" s="312" t="s">
        <v>136</v>
      </c>
      <c r="C190" s="158" t="s">
        <v>488</v>
      </c>
      <c r="D190" s="158" t="s">
        <v>304</v>
      </c>
      <c r="E190" s="322" t="s">
        <v>499</v>
      </c>
    </row>
    <row r="191" spans="1:5">
      <c r="A191" s="154">
        <v>42906</v>
      </c>
      <c r="B191" s="351" t="s">
        <v>397</v>
      </c>
      <c r="C191" s="158" t="s">
        <v>500</v>
      </c>
      <c r="D191" s="158" t="s">
        <v>304</v>
      </c>
      <c r="E191" s="320" t="s">
        <v>454</v>
      </c>
    </row>
    <row r="192" spans="1:5">
      <c r="A192" s="154">
        <v>42907</v>
      </c>
      <c r="B192" s="312">
        <v>430</v>
      </c>
      <c r="C192" s="158" t="s">
        <v>466</v>
      </c>
      <c r="D192" s="158" t="s">
        <v>294</v>
      </c>
      <c r="E192" s="320" t="s">
        <v>454</v>
      </c>
    </row>
    <row r="193" spans="1:5">
      <c r="A193" s="154">
        <v>42911</v>
      </c>
      <c r="B193" s="312">
        <v>416</v>
      </c>
      <c r="C193" s="158" t="s">
        <v>429</v>
      </c>
      <c r="D193" s="158" t="s">
        <v>318</v>
      </c>
      <c r="E193" s="320" t="s">
        <v>503</v>
      </c>
    </row>
    <row r="194" spans="1:5">
      <c r="A194" s="154">
        <v>42911</v>
      </c>
      <c r="B194" s="312" t="s">
        <v>490</v>
      </c>
      <c r="C194" s="158" t="s">
        <v>429</v>
      </c>
      <c r="D194" s="158" t="s">
        <v>318</v>
      </c>
      <c r="E194" s="159" t="s">
        <v>473</v>
      </c>
    </row>
    <row r="195" spans="1:5">
      <c r="A195" s="154">
        <v>42912</v>
      </c>
      <c r="B195" s="312" t="s">
        <v>504</v>
      </c>
      <c r="C195" s="158" t="s">
        <v>495</v>
      </c>
      <c r="D195" s="158" t="s">
        <v>290</v>
      </c>
      <c r="E195" s="320" t="s">
        <v>454</v>
      </c>
    </row>
    <row r="196" spans="1:5">
      <c r="A196" s="154">
        <v>42913</v>
      </c>
      <c r="B196" s="312">
        <v>435</v>
      </c>
      <c r="C196" s="158" t="s">
        <v>488</v>
      </c>
      <c r="D196" s="158" t="s">
        <v>290</v>
      </c>
      <c r="E196" s="322" t="s">
        <v>505</v>
      </c>
    </row>
    <row r="197" spans="1:5">
      <c r="A197" s="154">
        <v>42913</v>
      </c>
      <c r="B197" s="312">
        <v>435</v>
      </c>
      <c r="C197" s="158" t="s">
        <v>488</v>
      </c>
      <c r="D197" s="158" t="s">
        <v>406</v>
      </c>
      <c r="E197" s="320" t="s">
        <v>473</v>
      </c>
    </row>
    <row r="198" spans="1:5">
      <c r="A198" s="154">
        <v>42916</v>
      </c>
      <c r="B198" s="312">
        <v>452</v>
      </c>
      <c r="C198" s="158" t="s">
        <v>497</v>
      </c>
      <c r="D198" s="158" t="s">
        <v>506</v>
      </c>
      <c r="E198" s="320" t="s">
        <v>507</v>
      </c>
    </row>
    <row r="199" spans="1:5">
      <c r="A199" s="154">
        <v>42917</v>
      </c>
      <c r="B199" s="354" t="s">
        <v>508</v>
      </c>
      <c r="C199" s="158" t="s">
        <v>429</v>
      </c>
      <c r="D199" s="158" t="s">
        <v>295</v>
      </c>
      <c r="E199" s="159" t="s">
        <v>473</v>
      </c>
    </row>
    <row r="200" spans="1:5">
      <c r="A200" s="154">
        <v>42919</v>
      </c>
      <c r="B200" s="354" t="s">
        <v>509</v>
      </c>
      <c r="C200" s="158" t="s">
        <v>429</v>
      </c>
      <c r="D200" s="158" t="s">
        <v>297</v>
      </c>
      <c r="E200" s="159" t="s">
        <v>510</v>
      </c>
    </row>
    <row r="201" spans="1:5">
      <c r="A201" s="154">
        <v>42919</v>
      </c>
      <c r="B201" s="354" t="s">
        <v>509</v>
      </c>
      <c r="C201" s="158" t="s">
        <v>429</v>
      </c>
      <c r="D201" s="158" t="s">
        <v>446</v>
      </c>
      <c r="E201" s="320" t="s">
        <v>473</v>
      </c>
    </row>
    <row r="202" spans="1:5">
      <c r="A202" s="154">
        <v>42921</v>
      </c>
      <c r="B202" s="312" t="s">
        <v>472</v>
      </c>
      <c r="C202" s="158" t="s">
        <v>488</v>
      </c>
      <c r="D202" s="158" t="s">
        <v>318</v>
      </c>
      <c r="E202" s="322" t="s">
        <v>512</v>
      </c>
    </row>
    <row r="203" spans="1:5">
      <c r="A203" s="154">
        <v>42921</v>
      </c>
      <c r="B203" s="312" t="s">
        <v>472</v>
      </c>
      <c r="C203" s="158" t="s">
        <v>488</v>
      </c>
      <c r="D203" s="158" t="s">
        <v>407</v>
      </c>
      <c r="E203" s="284" t="s">
        <v>513</v>
      </c>
    </row>
    <row r="204" spans="1:5">
      <c r="A204" s="154">
        <v>42921</v>
      </c>
      <c r="B204" s="312" t="s">
        <v>472</v>
      </c>
      <c r="C204" s="158" t="s">
        <v>488</v>
      </c>
      <c r="D204" s="158" t="s">
        <v>406</v>
      </c>
      <c r="E204" s="320" t="s">
        <v>473</v>
      </c>
    </row>
    <row r="205" spans="1:5">
      <c r="A205" s="154">
        <v>42921</v>
      </c>
      <c r="B205" s="312">
        <v>440</v>
      </c>
      <c r="C205" s="158" t="s">
        <v>514</v>
      </c>
      <c r="D205" s="158" t="s">
        <v>295</v>
      </c>
      <c r="E205" s="155" t="s">
        <v>515</v>
      </c>
    </row>
    <row r="206" spans="1:5">
      <c r="A206" s="154">
        <v>42921</v>
      </c>
      <c r="B206" s="312">
        <v>448</v>
      </c>
      <c r="C206" s="158" t="s">
        <v>514</v>
      </c>
      <c r="D206" s="158" t="s">
        <v>295</v>
      </c>
      <c r="E206" s="155" t="s">
        <v>515</v>
      </c>
    </row>
    <row r="207" spans="1:5">
      <c r="A207" s="154">
        <v>42921</v>
      </c>
      <c r="B207" s="312">
        <v>435</v>
      </c>
      <c r="C207" s="158" t="s">
        <v>514</v>
      </c>
      <c r="D207" s="158" t="s">
        <v>295</v>
      </c>
      <c r="E207" s="155" t="s">
        <v>515</v>
      </c>
    </row>
    <row r="208" spans="1:5">
      <c r="A208" s="154">
        <v>42921</v>
      </c>
      <c r="B208" s="312">
        <v>416</v>
      </c>
      <c r="C208" s="158" t="s">
        <v>429</v>
      </c>
      <c r="D208" s="158" t="s">
        <v>464</v>
      </c>
      <c r="E208" s="286" t="s">
        <v>516</v>
      </c>
    </row>
    <row r="209" spans="1:5">
      <c r="A209" s="154">
        <v>42922</v>
      </c>
      <c r="B209" s="312">
        <v>418</v>
      </c>
      <c r="C209" s="158" t="s">
        <v>429</v>
      </c>
      <c r="D209" s="158" t="s">
        <v>464</v>
      </c>
      <c r="E209" s="159" t="s">
        <v>473</v>
      </c>
    </row>
    <row r="210" spans="1:5">
      <c r="A210" s="154">
        <v>42929</v>
      </c>
      <c r="B210" s="312">
        <v>430</v>
      </c>
      <c r="C210" s="158" t="s">
        <v>429</v>
      </c>
      <c r="D210" s="158" t="s">
        <v>295</v>
      </c>
      <c r="E210" s="159" t="s">
        <v>473</v>
      </c>
    </row>
    <row r="211" spans="1:5">
      <c r="A211" s="154">
        <v>42929</v>
      </c>
      <c r="B211" s="312">
        <v>420</v>
      </c>
      <c r="C211" s="158" t="s">
        <v>429</v>
      </c>
      <c r="D211" s="158" t="s">
        <v>295</v>
      </c>
      <c r="E211" s="159" t="s">
        <v>473</v>
      </c>
    </row>
    <row r="212" spans="1:5">
      <c r="A212" s="154">
        <v>42929</v>
      </c>
      <c r="B212" s="312">
        <v>420</v>
      </c>
      <c r="C212" s="158" t="s">
        <v>429</v>
      </c>
      <c r="D212" s="158" t="s">
        <v>407</v>
      </c>
      <c r="E212" s="284" t="s">
        <v>517</v>
      </c>
    </row>
    <row r="213" spans="1:5">
      <c r="A213" s="154">
        <v>42929</v>
      </c>
      <c r="B213" s="312">
        <v>420</v>
      </c>
      <c r="C213" s="158" t="s">
        <v>429</v>
      </c>
      <c r="D213" s="158" t="s">
        <v>292</v>
      </c>
      <c r="E213" s="159" t="s">
        <v>473</v>
      </c>
    </row>
    <row r="214" spans="1:5">
      <c r="A214" s="154">
        <v>42932</v>
      </c>
      <c r="B214" s="312">
        <v>434</v>
      </c>
      <c r="C214" s="158" t="s">
        <v>466</v>
      </c>
      <c r="D214" s="158" t="s">
        <v>294</v>
      </c>
      <c r="E214" s="320" t="s">
        <v>454</v>
      </c>
    </row>
    <row r="215" spans="1:5">
      <c r="A215" s="154">
        <v>42932</v>
      </c>
      <c r="B215" s="312" t="s">
        <v>470</v>
      </c>
      <c r="C215" s="158" t="s">
        <v>488</v>
      </c>
      <c r="D215" s="158" t="s">
        <v>304</v>
      </c>
      <c r="E215" s="159" t="s">
        <v>473</v>
      </c>
    </row>
    <row r="216" spans="1:5">
      <c r="A216" s="154">
        <v>42933</v>
      </c>
      <c r="B216" s="312">
        <v>4192</v>
      </c>
      <c r="C216" s="158" t="s">
        <v>495</v>
      </c>
      <c r="D216" s="158" t="s">
        <v>304</v>
      </c>
      <c r="E216" s="320" t="s">
        <v>454</v>
      </c>
    </row>
    <row r="217" spans="1:5">
      <c r="A217" s="154">
        <v>42940</v>
      </c>
      <c r="B217" s="312">
        <v>429</v>
      </c>
      <c r="C217" s="158" t="s">
        <v>429</v>
      </c>
      <c r="D217" s="158" t="s">
        <v>318</v>
      </c>
      <c r="E217" s="159" t="s">
        <v>473</v>
      </c>
    </row>
    <row r="218" spans="1:5">
      <c r="A218" s="154">
        <v>42941</v>
      </c>
      <c r="B218" s="312">
        <v>446</v>
      </c>
      <c r="C218" s="158" t="s">
        <v>429</v>
      </c>
      <c r="D218" s="158" t="s">
        <v>316</v>
      </c>
      <c r="E218" s="159" t="s">
        <v>473</v>
      </c>
    </row>
    <row r="219" spans="1:5">
      <c r="A219" s="154">
        <v>42956</v>
      </c>
      <c r="B219" s="312" t="s">
        <v>397</v>
      </c>
      <c r="C219" s="158" t="s">
        <v>466</v>
      </c>
      <c r="D219" s="158" t="s">
        <v>304</v>
      </c>
      <c r="E219" s="286" t="s">
        <v>519</v>
      </c>
    </row>
    <row r="220" spans="1:5">
      <c r="A220" s="154">
        <v>42966</v>
      </c>
      <c r="B220" s="312">
        <v>4192</v>
      </c>
      <c r="C220" s="158" t="s">
        <v>522</v>
      </c>
      <c r="D220" s="158" t="s">
        <v>290</v>
      </c>
      <c r="E220" s="284" t="s">
        <v>520</v>
      </c>
    </row>
    <row r="221" spans="1:5">
      <c r="A221" s="154">
        <v>42968</v>
      </c>
      <c r="B221" s="312">
        <v>416</v>
      </c>
      <c r="C221" s="158" t="s">
        <v>488</v>
      </c>
      <c r="D221" s="158" t="s">
        <v>446</v>
      </c>
      <c r="E221" s="159" t="s">
        <v>473</v>
      </c>
    </row>
    <row r="222" spans="1:5">
      <c r="A222" s="154">
        <v>42968</v>
      </c>
      <c r="B222" s="312">
        <v>423</v>
      </c>
      <c r="C222" s="158" t="s">
        <v>488</v>
      </c>
      <c r="D222" s="158" t="s">
        <v>406</v>
      </c>
      <c r="E222" s="159" t="s">
        <v>473</v>
      </c>
    </row>
    <row r="223" spans="1:5">
      <c r="A223" s="154">
        <v>42969</v>
      </c>
      <c r="B223" s="312">
        <v>432</v>
      </c>
      <c r="C223" s="158" t="s">
        <v>488</v>
      </c>
      <c r="D223" s="158" t="s">
        <v>406</v>
      </c>
      <c r="E223" s="159" t="s">
        <v>473</v>
      </c>
    </row>
    <row r="224" spans="1:5">
      <c r="A224" s="154">
        <v>42970</v>
      </c>
      <c r="B224" s="312">
        <v>463</v>
      </c>
      <c r="C224" s="158" t="s">
        <v>521</v>
      </c>
      <c r="D224" s="158" t="s">
        <v>304</v>
      </c>
      <c r="E224" s="320" t="s">
        <v>454</v>
      </c>
    </row>
    <row r="225" spans="1:5">
      <c r="A225" s="154">
        <v>42970</v>
      </c>
      <c r="B225" s="312" t="s">
        <v>24</v>
      </c>
      <c r="C225" s="158" t="s">
        <v>522</v>
      </c>
      <c r="D225" s="158" t="s">
        <v>384</v>
      </c>
      <c r="E225" s="320" t="s">
        <v>454</v>
      </c>
    </row>
    <row r="226" spans="1:5">
      <c r="A226" s="154">
        <v>42976</v>
      </c>
      <c r="B226" s="312" t="s">
        <v>524</v>
      </c>
      <c r="C226" s="158" t="s">
        <v>514</v>
      </c>
      <c r="D226" s="158" t="s">
        <v>407</v>
      </c>
      <c r="E226" s="322" t="s">
        <v>525</v>
      </c>
    </row>
    <row r="227" spans="1:5">
      <c r="A227" s="154">
        <v>42977</v>
      </c>
      <c r="B227" s="312" t="s">
        <v>24</v>
      </c>
      <c r="C227" s="158" t="s">
        <v>526</v>
      </c>
      <c r="D227" s="158" t="s">
        <v>407</v>
      </c>
      <c r="E227" s="320" t="s">
        <v>454</v>
      </c>
    </row>
    <row r="228" spans="1:5">
      <c r="A228" s="154">
        <v>42983</v>
      </c>
      <c r="B228" s="312" t="s">
        <v>24</v>
      </c>
      <c r="C228" s="158" t="s">
        <v>526</v>
      </c>
      <c r="D228" s="158" t="s">
        <v>464</v>
      </c>
      <c r="E228" s="320" t="s">
        <v>454</v>
      </c>
    </row>
    <row r="229" spans="1:5">
      <c r="A229" s="154">
        <v>42991</v>
      </c>
      <c r="B229" s="312" t="s">
        <v>527</v>
      </c>
      <c r="C229" s="158" t="s">
        <v>488</v>
      </c>
      <c r="D229" s="158" t="s">
        <v>446</v>
      </c>
      <c r="E229" s="159" t="s">
        <v>473</v>
      </c>
    </row>
    <row r="230" spans="1:5">
      <c r="A230" s="154">
        <v>42994</v>
      </c>
      <c r="B230" s="312" t="s">
        <v>528</v>
      </c>
      <c r="C230" s="158" t="s">
        <v>429</v>
      </c>
      <c r="D230" s="158" t="s">
        <v>529</v>
      </c>
      <c r="E230" s="284" t="s">
        <v>530</v>
      </c>
    </row>
    <row r="231" spans="1:5">
      <c r="A231" s="154">
        <v>42995</v>
      </c>
      <c r="B231" s="312">
        <v>429</v>
      </c>
      <c r="C231" s="158" t="s">
        <v>488</v>
      </c>
      <c r="D231" s="158" t="s">
        <v>301</v>
      </c>
      <c r="E231" s="159" t="s">
        <v>473</v>
      </c>
    </row>
    <row r="232" spans="1:5">
      <c r="A232" s="154">
        <v>42998</v>
      </c>
      <c r="B232" s="312">
        <v>446</v>
      </c>
      <c r="C232" s="158" t="s">
        <v>429</v>
      </c>
      <c r="D232" s="158" t="s">
        <v>314</v>
      </c>
      <c r="E232" s="159" t="s">
        <v>473</v>
      </c>
    </row>
    <row r="233" spans="1:5">
      <c r="A233" s="154">
        <v>43007</v>
      </c>
      <c r="B233" s="312">
        <v>434</v>
      </c>
      <c r="C233" s="158" t="s">
        <v>489</v>
      </c>
      <c r="D233" s="158" t="s">
        <v>402</v>
      </c>
      <c r="E233" s="159" t="s">
        <v>534</v>
      </c>
    </row>
    <row r="234" spans="1:5">
      <c r="A234" s="154">
        <v>43011</v>
      </c>
      <c r="B234" s="312">
        <v>433</v>
      </c>
      <c r="C234" s="158" t="s">
        <v>429</v>
      </c>
      <c r="D234" s="158" t="s">
        <v>296</v>
      </c>
      <c r="E234" s="159" t="s">
        <v>473</v>
      </c>
    </row>
    <row r="235" spans="1:5">
      <c r="A235" s="375">
        <v>43016</v>
      </c>
      <c r="B235" s="376" t="s">
        <v>496</v>
      </c>
      <c r="C235" s="377" t="s">
        <v>466</v>
      </c>
      <c r="D235" s="377" t="s">
        <v>294</v>
      </c>
      <c r="E235" s="159" t="s">
        <v>454</v>
      </c>
    </row>
    <row r="236" spans="1:5">
      <c r="A236" s="154">
        <v>43022</v>
      </c>
      <c r="B236" s="312" t="s">
        <v>504</v>
      </c>
      <c r="C236" s="158" t="s">
        <v>535</v>
      </c>
      <c r="D236" s="158" t="s">
        <v>290</v>
      </c>
      <c r="E236" s="374" t="s">
        <v>536</v>
      </c>
    </row>
    <row r="237" spans="1:5">
      <c r="A237" s="154">
        <v>43026</v>
      </c>
      <c r="B237" s="312" t="s">
        <v>24</v>
      </c>
      <c r="C237" s="158" t="s">
        <v>522</v>
      </c>
      <c r="D237" s="158" t="s">
        <v>439</v>
      </c>
      <c r="E237" s="374" t="s">
        <v>539</v>
      </c>
    </row>
    <row r="238" spans="1:5">
      <c r="A238" s="154">
        <v>43026</v>
      </c>
      <c r="B238" s="312" t="s">
        <v>540</v>
      </c>
      <c r="C238" s="158" t="s">
        <v>522</v>
      </c>
      <c r="D238" s="158" t="s">
        <v>439</v>
      </c>
      <c r="E238" s="320" t="s">
        <v>454</v>
      </c>
    </row>
    <row r="239" spans="1:5">
      <c r="A239" s="154">
        <v>43029</v>
      </c>
      <c r="B239" s="312">
        <v>422</v>
      </c>
      <c r="C239" s="158" t="s">
        <v>429</v>
      </c>
      <c r="D239" s="158" t="s">
        <v>318</v>
      </c>
      <c r="E239" s="155" t="s">
        <v>542</v>
      </c>
    </row>
    <row r="240" spans="1:5">
      <c r="A240" s="154">
        <v>43029</v>
      </c>
      <c r="B240" s="312">
        <v>442</v>
      </c>
      <c r="C240" s="158" t="s">
        <v>429</v>
      </c>
      <c r="D240" s="158" t="s">
        <v>318</v>
      </c>
      <c r="E240" s="155" t="s">
        <v>543</v>
      </c>
    </row>
    <row r="241" spans="1:5">
      <c r="A241" s="154">
        <v>43029</v>
      </c>
      <c r="B241" s="312" t="s">
        <v>470</v>
      </c>
      <c r="C241" s="158" t="s">
        <v>429</v>
      </c>
      <c r="D241" s="158" t="s">
        <v>318</v>
      </c>
      <c r="E241" s="155" t="s">
        <v>544</v>
      </c>
    </row>
    <row r="242" spans="1:5">
      <c r="A242" s="154">
        <v>43031</v>
      </c>
      <c r="B242" s="312" t="s">
        <v>504</v>
      </c>
      <c r="C242" s="158" t="s">
        <v>535</v>
      </c>
      <c r="D242" s="158" t="s">
        <v>400</v>
      </c>
      <c r="E242" s="374" t="s">
        <v>545</v>
      </c>
    </row>
    <row r="243" spans="1:5">
      <c r="A243" s="154">
        <v>43031</v>
      </c>
      <c r="B243" s="312" t="s">
        <v>546</v>
      </c>
      <c r="C243" s="158" t="s">
        <v>488</v>
      </c>
      <c r="D243" s="158" t="s">
        <v>400</v>
      </c>
      <c r="E243" s="320" t="s">
        <v>473</v>
      </c>
    </row>
    <row r="244" spans="1:5">
      <c r="A244" s="154">
        <v>43031</v>
      </c>
      <c r="B244" s="312" t="s">
        <v>496</v>
      </c>
      <c r="C244" s="158" t="s">
        <v>497</v>
      </c>
      <c r="D244" s="158" t="s">
        <v>400</v>
      </c>
      <c r="E244" s="320" t="s">
        <v>454</v>
      </c>
    </row>
    <row r="245" spans="1:5">
      <c r="A245" s="154">
        <v>43031</v>
      </c>
      <c r="B245" s="312" t="s">
        <v>548</v>
      </c>
      <c r="C245" s="158" t="s">
        <v>549</v>
      </c>
      <c r="D245" s="158" t="s">
        <v>400</v>
      </c>
      <c r="E245" s="320" t="s">
        <v>550</v>
      </c>
    </row>
    <row r="246" spans="1:5">
      <c r="A246" s="154">
        <v>43033</v>
      </c>
      <c r="B246" s="312" t="s">
        <v>24</v>
      </c>
      <c r="C246" s="158" t="s">
        <v>489</v>
      </c>
      <c r="D246" s="158" t="s">
        <v>551</v>
      </c>
      <c r="E246" s="322" t="s">
        <v>552</v>
      </c>
    </row>
    <row r="247" spans="1:5">
      <c r="A247" s="154">
        <v>43035</v>
      </c>
      <c r="B247" s="312" t="s">
        <v>403</v>
      </c>
      <c r="C247" s="158" t="s">
        <v>429</v>
      </c>
      <c r="D247" s="158" t="s">
        <v>316</v>
      </c>
      <c r="E247" s="382" t="s">
        <v>558</v>
      </c>
    </row>
    <row r="248" spans="1:5">
      <c r="A248" s="154">
        <v>43035</v>
      </c>
      <c r="B248" s="312" t="s">
        <v>548</v>
      </c>
      <c r="C248" s="158" t="s">
        <v>429</v>
      </c>
      <c r="D248" s="158" t="s">
        <v>304</v>
      </c>
      <c r="E248" s="382" t="s">
        <v>558</v>
      </c>
    </row>
    <row r="249" spans="1:5">
      <c r="A249" s="154">
        <v>43037</v>
      </c>
      <c r="B249" s="312">
        <v>429</v>
      </c>
      <c r="C249" s="158" t="s">
        <v>429</v>
      </c>
      <c r="D249" s="158" t="s">
        <v>304</v>
      </c>
      <c r="E249" s="382" t="s">
        <v>558</v>
      </c>
    </row>
    <row r="250" spans="1:5">
      <c r="A250" s="154">
        <v>43038</v>
      </c>
      <c r="B250" s="312">
        <v>434</v>
      </c>
      <c r="C250" s="158" t="s">
        <v>522</v>
      </c>
      <c r="D250" s="158" t="s">
        <v>439</v>
      </c>
      <c r="E250" s="322" t="s">
        <v>559</v>
      </c>
    </row>
    <row r="251" spans="1:5">
      <c r="A251" s="154">
        <v>43038</v>
      </c>
      <c r="B251" s="312" t="s">
        <v>276</v>
      </c>
      <c r="C251" s="158" t="s">
        <v>522</v>
      </c>
      <c r="D251" s="158" t="s">
        <v>439</v>
      </c>
      <c r="E251" s="320" t="s">
        <v>454</v>
      </c>
    </row>
    <row r="252" spans="1:5">
      <c r="A252" s="154">
        <v>43038</v>
      </c>
      <c r="B252" s="312" t="s">
        <v>501</v>
      </c>
      <c r="C252" s="158" t="s">
        <v>500</v>
      </c>
      <c r="D252" s="158" t="s">
        <v>406</v>
      </c>
      <c r="E252" s="320" t="s">
        <v>454</v>
      </c>
    </row>
    <row r="253" spans="1:5">
      <c r="A253" s="154">
        <v>43041</v>
      </c>
      <c r="B253" s="312" t="s">
        <v>24</v>
      </c>
      <c r="C253" s="158" t="s">
        <v>522</v>
      </c>
      <c r="D253" s="158" t="s">
        <v>384</v>
      </c>
      <c r="E253" s="286" t="s">
        <v>560</v>
      </c>
    </row>
    <row r="254" spans="1:5">
      <c r="A254" s="154">
        <v>43042</v>
      </c>
      <c r="B254" s="312">
        <v>4192</v>
      </c>
      <c r="C254" s="158" t="s">
        <v>522</v>
      </c>
      <c r="D254" s="158" t="s">
        <v>439</v>
      </c>
      <c r="E254" s="286" t="s">
        <v>561</v>
      </c>
    </row>
    <row r="255" spans="1:5">
      <c r="A255" s="154">
        <v>43043</v>
      </c>
      <c r="B255" s="312" t="s">
        <v>282</v>
      </c>
      <c r="C255" s="158" t="s">
        <v>514</v>
      </c>
      <c r="D255" s="158" t="s">
        <v>566</v>
      </c>
      <c r="E255" s="380" t="s">
        <v>562</v>
      </c>
    </row>
    <row r="256" spans="1:5">
      <c r="A256" s="154">
        <v>43045</v>
      </c>
      <c r="B256" s="312">
        <v>410</v>
      </c>
      <c r="C256" s="158" t="s">
        <v>549</v>
      </c>
      <c r="D256" s="158" t="s">
        <v>563</v>
      </c>
      <c r="E256" s="320" t="s">
        <v>564</v>
      </c>
    </row>
    <row r="257" spans="1:5">
      <c r="A257" s="154">
        <v>43045</v>
      </c>
      <c r="B257" s="312">
        <v>412</v>
      </c>
      <c r="C257" s="158" t="s">
        <v>549</v>
      </c>
      <c r="D257" s="158" t="s">
        <v>563</v>
      </c>
      <c r="E257" s="320" t="s">
        <v>550</v>
      </c>
    </row>
    <row r="258" spans="1:5">
      <c r="A258" s="154">
        <v>43045</v>
      </c>
      <c r="B258" s="312">
        <v>410</v>
      </c>
      <c r="C258" s="155" t="s">
        <v>549</v>
      </c>
      <c r="D258" s="158" t="s">
        <v>566</v>
      </c>
      <c r="E258" s="286" t="s">
        <v>565</v>
      </c>
    </row>
    <row r="259" spans="1:5">
      <c r="A259" s="154">
        <v>43047</v>
      </c>
      <c r="B259" s="312">
        <v>411</v>
      </c>
      <c r="C259" s="158" t="s">
        <v>466</v>
      </c>
      <c r="D259" s="158" t="s">
        <v>493</v>
      </c>
      <c r="E259" s="382" t="s">
        <v>568</v>
      </c>
    </row>
    <row r="260" spans="1:5">
      <c r="A260" s="154">
        <v>43047</v>
      </c>
      <c r="B260" s="312" t="s">
        <v>24</v>
      </c>
      <c r="C260" s="155" t="s">
        <v>465</v>
      </c>
      <c r="D260" s="158" t="s">
        <v>304</v>
      </c>
      <c r="E260" s="320" t="s">
        <v>454</v>
      </c>
    </row>
    <row r="261" spans="1:5">
      <c r="A261" s="154">
        <v>43047</v>
      </c>
      <c r="B261" s="312" t="s">
        <v>24</v>
      </c>
      <c r="C261" s="155" t="s">
        <v>465</v>
      </c>
      <c r="D261" s="158" t="s">
        <v>304</v>
      </c>
      <c r="E261" s="320" t="s">
        <v>454</v>
      </c>
    </row>
    <row r="262" spans="1:5">
      <c r="A262" s="154">
        <v>43047</v>
      </c>
      <c r="B262" s="312" t="s">
        <v>282</v>
      </c>
      <c r="C262" s="158" t="s">
        <v>429</v>
      </c>
      <c r="D262" s="158" t="s">
        <v>424</v>
      </c>
      <c r="E262" s="382" t="s">
        <v>570</v>
      </c>
    </row>
    <row r="263" spans="1:5">
      <c r="A263" s="154">
        <v>43049</v>
      </c>
      <c r="B263" s="312" t="s">
        <v>571</v>
      </c>
      <c r="C263" s="158" t="s">
        <v>522</v>
      </c>
      <c r="D263" s="158" t="s">
        <v>439</v>
      </c>
      <c r="E263" s="286" t="s">
        <v>572</v>
      </c>
    </row>
    <row r="264" spans="1:5">
      <c r="A264" s="154">
        <v>43050</v>
      </c>
      <c r="B264" s="312" t="s">
        <v>19</v>
      </c>
      <c r="C264" s="158" t="s">
        <v>429</v>
      </c>
      <c r="D264" s="158" t="s">
        <v>439</v>
      </c>
      <c r="E264" s="384" t="s">
        <v>573</v>
      </c>
    </row>
    <row r="265" spans="1:5">
      <c r="A265" s="154">
        <v>43051</v>
      </c>
      <c r="B265" s="312" t="s">
        <v>571</v>
      </c>
      <c r="C265" s="158" t="s">
        <v>522</v>
      </c>
      <c r="D265" s="158" t="s">
        <v>313</v>
      </c>
      <c r="E265" s="320" t="s">
        <v>454</v>
      </c>
    </row>
    <row r="266" spans="1:5">
      <c r="A266" s="154">
        <v>43051</v>
      </c>
      <c r="B266" s="312">
        <v>449</v>
      </c>
      <c r="C266" s="158" t="s">
        <v>275</v>
      </c>
      <c r="D266" s="158" t="s">
        <v>402</v>
      </c>
      <c r="E266" s="384" t="s">
        <v>574</v>
      </c>
    </row>
    <row r="267" spans="1:5">
      <c r="A267" s="154">
        <v>43052</v>
      </c>
      <c r="B267" s="312" t="s">
        <v>282</v>
      </c>
      <c r="C267" s="158" t="s">
        <v>488</v>
      </c>
      <c r="D267" s="158" t="s">
        <v>566</v>
      </c>
      <c r="E267" s="380" t="s">
        <v>575</v>
      </c>
    </row>
    <row r="268" spans="1:5">
      <c r="A268" s="154">
        <v>43052</v>
      </c>
      <c r="B268" s="312" t="s">
        <v>282</v>
      </c>
      <c r="C268" s="158" t="s">
        <v>429</v>
      </c>
      <c r="D268" s="158" t="s">
        <v>566</v>
      </c>
      <c r="E268" s="380" t="s">
        <v>576</v>
      </c>
    </row>
    <row r="269" spans="1:5">
      <c r="A269" s="154">
        <v>43052</v>
      </c>
      <c r="B269" s="312" t="s">
        <v>277</v>
      </c>
      <c r="C269" s="158" t="s">
        <v>514</v>
      </c>
      <c r="D269" s="158" t="s">
        <v>566</v>
      </c>
      <c r="E269" s="380" t="s">
        <v>556</v>
      </c>
    </row>
    <row r="270" spans="1:5">
      <c r="A270" s="154">
        <v>43052</v>
      </c>
      <c r="B270" s="312">
        <v>4192</v>
      </c>
      <c r="C270" s="158" t="s">
        <v>522</v>
      </c>
      <c r="D270" s="158" t="s">
        <v>566</v>
      </c>
      <c r="E270" s="380" t="s">
        <v>578</v>
      </c>
    </row>
    <row r="271" spans="1:5">
      <c r="A271" s="154">
        <v>43052</v>
      </c>
      <c r="B271" s="312">
        <v>4192</v>
      </c>
      <c r="C271" s="158" t="s">
        <v>465</v>
      </c>
      <c r="D271" s="158" t="s">
        <v>566</v>
      </c>
      <c r="E271" s="380" t="s">
        <v>579</v>
      </c>
    </row>
    <row r="272" spans="1:5">
      <c r="A272" s="154">
        <v>43052</v>
      </c>
      <c r="B272" s="312">
        <v>4192</v>
      </c>
      <c r="C272" s="158" t="s">
        <v>429</v>
      </c>
      <c r="D272" s="158" t="s">
        <v>566</v>
      </c>
      <c r="E272" s="380" t="s">
        <v>580</v>
      </c>
    </row>
    <row r="273" spans="1:5">
      <c r="A273" s="154">
        <v>43052</v>
      </c>
      <c r="B273" s="312">
        <v>4192</v>
      </c>
      <c r="C273" s="158" t="s">
        <v>489</v>
      </c>
      <c r="D273" s="158" t="s">
        <v>566</v>
      </c>
      <c r="E273" s="380" t="s">
        <v>581</v>
      </c>
    </row>
    <row r="274" spans="1:5">
      <c r="A274" s="154">
        <v>43054</v>
      </c>
      <c r="B274" s="312">
        <v>4192</v>
      </c>
      <c r="C274" s="158" t="s">
        <v>522</v>
      </c>
      <c r="D274" s="158" t="s">
        <v>439</v>
      </c>
      <c r="E274" s="380" t="s">
        <v>595</v>
      </c>
    </row>
    <row r="275" spans="1:5">
      <c r="A275" s="154">
        <v>43054</v>
      </c>
      <c r="B275" s="312" t="s">
        <v>19</v>
      </c>
      <c r="C275" s="158" t="s">
        <v>429</v>
      </c>
      <c r="D275" s="158" t="s">
        <v>439</v>
      </c>
      <c r="E275" s="380" t="s">
        <v>595</v>
      </c>
    </row>
    <row r="276" spans="1:5">
      <c r="A276" s="154">
        <v>43054</v>
      </c>
      <c r="B276" s="312">
        <v>434</v>
      </c>
      <c r="C276" s="158" t="s">
        <v>522</v>
      </c>
      <c r="D276" s="158" t="s">
        <v>439</v>
      </c>
      <c r="E276" s="380" t="s">
        <v>595</v>
      </c>
    </row>
    <row r="277" spans="1:5">
      <c r="A277" s="154">
        <v>43054</v>
      </c>
      <c r="B277" s="312" t="s">
        <v>571</v>
      </c>
      <c r="C277" s="158" t="s">
        <v>522</v>
      </c>
      <c r="D277" s="158" t="s">
        <v>439</v>
      </c>
      <c r="E277" s="380" t="s">
        <v>595</v>
      </c>
    </row>
    <row r="278" spans="1:5">
      <c r="A278" s="154">
        <v>43053</v>
      </c>
      <c r="B278" s="312">
        <v>451</v>
      </c>
      <c r="C278" s="158" t="s">
        <v>466</v>
      </c>
      <c r="D278" s="158" t="s">
        <v>5</v>
      </c>
      <c r="E278" s="322" t="s">
        <v>582</v>
      </c>
    </row>
    <row r="279" spans="1:5">
      <c r="A279" s="154">
        <v>43054</v>
      </c>
      <c r="B279" s="312" t="s">
        <v>404</v>
      </c>
      <c r="C279" s="158" t="s">
        <v>465</v>
      </c>
      <c r="D279" s="158" t="s">
        <v>314</v>
      </c>
      <c r="E279" s="320" t="s">
        <v>583</v>
      </c>
    </row>
    <row r="280" spans="1:5">
      <c r="A280" s="154">
        <v>43058</v>
      </c>
      <c r="B280" s="312">
        <v>410</v>
      </c>
      <c r="C280" s="158" t="s">
        <v>584</v>
      </c>
      <c r="D280" s="158" t="s">
        <v>566</v>
      </c>
      <c r="E280" s="380" t="s">
        <v>585</v>
      </c>
    </row>
    <row r="281" spans="1:5">
      <c r="A281" s="154">
        <v>43058</v>
      </c>
      <c r="B281" s="312">
        <v>410</v>
      </c>
      <c r="C281" s="158" t="s">
        <v>586</v>
      </c>
      <c r="D281" s="158" t="s">
        <v>566</v>
      </c>
      <c r="E281" s="380" t="s">
        <v>587</v>
      </c>
    </row>
    <row r="282" spans="1:5">
      <c r="A282" s="154">
        <v>43058</v>
      </c>
      <c r="B282" s="312">
        <v>410</v>
      </c>
      <c r="C282" s="158" t="s">
        <v>429</v>
      </c>
      <c r="D282" s="158" t="s">
        <v>566</v>
      </c>
      <c r="E282" s="380" t="s">
        <v>588</v>
      </c>
    </row>
    <row r="283" spans="1:5">
      <c r="A283" s="154">
        <v>43058</v>
      </c>
      <c r="B283" s="312">
        <v>470</v>
      </c>
      <c r="C283" s="158" t="s">
        <v>466</v>
      </c>
      <c r="D283" s="158" t="s">
        <v>305</v>
      </c>
      <c r="E283" s="320" t="s">
        <v>583</v>
      </c>
    </row>
    <row r="284" spans="1:5">
      <c r="A284" s="154">
        <v>43058</v>
      </c>
      <c r="B284" s="312">
        <v>463</v>
      </c>
      <c r="C284" s="158" t="s">
        <v>429</v>
      </c>
      <c r="D284" s="158" t="s">
        <v>566</v>
      </c>
      <c r="E284" s="380" t="s">
        <v>589</v>
      </c>
    </row>
    <row r="285" spans="1:5">
      <c r="A285" s="154">
        <v>43060</v>
      </c>
      <c r="B285" s="312">
        <v>432</v>
      </c>
      <c r="C285" s="158" t="s">
        <v>584</v>
      </c>
      <c r="D285" s="158" t="s">
        <v>590</v>
      </c>
      <c r="E285" s="320" t="s">
        <v>592</v>
      </c>
    </row>
    <row r="286" spans="1:5">
      <c r="A286" s="154">
        <v>43060</v>
      </c>
      <c r="B286" s="312">
        <v>434</v>
      </c>
      <c r="C286" s="158" t="s">
        <v>535</v>
      </c>
      <c r="D286" s="158" t="s">
        <v>591</v>
      </c>
      <c r="E286" s="320" t="s">
        <v>583</v>
      </c>
    </row>
    <row r="287" spans="1:5">
      <c r="A287" s="154">
        <v>43058</v>
      </c>
      <c r="B287" s="312" t="s">
        <v>593</v>
      </c>
      <c r="C287" s="158" t="s">
        <v>429</v>
      </c>
      <c r="D287" s="158" t="s">
        <v>313</v>
      </c>
      <c r="E287" s="320" t="s">
        <v>594</v>
      </c>
    </row>
    <row r="288" spans="1:5">
      <c r="A288" s="154">
        <v>43061</v>
      </c>
      <c r="B288" s="312">
        <v>411</v>
      </c>
      <c r="C288" s="158" t="s">
        <v>429</v>
      </c>
      <c r="D288" s="158" t="s">
        <v>566</v>
      </c>
      <c r="E288" s="380" t="s">
        <v>596</v>
      </c>
    </row>
    <row r="289" spans="1:5">
      <c r="A289" s="154">
        <v>43061</v>
      </c>
      <c r="B289" s="312">
        <v>411</v>
      </c>
      <c r="C289" s="158" t="s">
        <v>489</v>
      </c>
      <c r="D289" s="158" t="s">
        <v>566</v>
      </c>
      <c r="E289" s="380" t="s">
        <v>597</v>
      </c>
    </row>
    <row r="290" spans="1:5">
      <c r="A290" s="154">
        <v>43061</v>
      </c>
      <c r="B290" s="312">
        <v>411</v>
      </c>
      <c r="C290" s="158" t="s">
        <v>466</v>
      </c>
      <c r="D290" s="158" t="s">
        <v>566</v>
      </c>
      <c r="E290" s="380" t="s">
        <v>598</v>
      </c>
    </row>
    <row r="291" spans="1:5">
      <c r="A291" s="154">
        <v>43061</v>
      </c>
      <c r="B291" s="312">
        <v>411</v>
      </c>
      <c r="C291" s="158" t="s">
        <v>522</v>
      </c>
      <c r="D291" s="158" t="s">
        <v>566</v>
      </c>
      <c r="E291" s="380" t="s">
        <v>599</v>
      </c>
    </row>
    <row r="292" spans="1:5">
      <c r="A292" s="154">
        <v>43065</v>
      </c>
      <c r="B292" s="312">
        <v>411</v>
      </c>
      <c r="C292" s="158" t="s">
        <v>586</v>
      </c>
      <c r="D292" s="158" t="s">
        <v>566</v>
      </c>
      <c r="E292" s="380" t="s">
        <v>600</v>
      </c>
    </row>
    <row r="293" spans="1:5">
      <c r="A293" s="154">
        <v>43065</v>
      </c>
      <c r="B293" s="312">
        <v>413</v>
      </c>
      <c r="C293" s="158" t="s">
        <v>429</v>
      </c>
      <c r="D293" s="158" t="s">
        <v>566</v>
      </c>
      <c r="E293" s="380" t="s">
        <v>601</v>
      </c>
    </row>
    <row r="294" spans="1:5">
      <c r="A294" s="154">
        <v>43065</v>
      </c>
      <c r="B294" s="312">
        <v>413</v>
      </c>
      <c r="C294" s="158" t="s">
        <v>489</v>
      </c>
      <c r="D294" s="158" t="s">
        <v>566</v>
      </c>
      <c r="E294" s="380" t="s">
        <v>602</v>
      </c>
    </row>
    <row r="295" spans="1:5">
      <c r="A295" s="154">
        <v>43065</v>
      </c>
      <c r="B295" s="312">
        <v>413</v>
      </c>
      <c r="C295" s="158" t="s">
        <v>466</v>
      </c>
      <c r="D295" s="158" t="s">
        <v>566</v>
      </c>
      <c r="E295" s="380" t="s">
        <v>603</v>
      </c>
    </row>
    <row r="296" spans="1:5">
      <c r="A296" s="154">
        <v>43066</v>
      </c>
      <c r="B296" s="312">
        <v>413</v>
      </c>
      <c r="C296" s="158" t="s">
        <v>522</v>
      </c>
      <c r="D296" s="158" t="s">
        <v>566</v>
      </c>
      <c r="E296" s="380" t="s">
        <v>604</v>
      </c>
    </row>
    <row r="297" spans="1:5">
      <c r="A297" s="154">
        <v>43066</v>
      </c>
      <c r="B297" s="312">
        <v>414</v>
      </c>
      <c r="C297" s="158" t="s">
        <v>429</v>
      </c>
      <c r="D297" s="158" t="s">
        <v>566</v>
      </c>
      <c r="E297" s="380" t="s">
        <v>605</v>
      </c>
    </row>
    <row r="298" spans="1:5">
      <c r="A298" s="154">
        <v>43064</v>
      </c>
      <c r="B298" s="312">
        <v>410</v>
      </c>
      <c r="C298" s="158" t="s">
        <v>547</v>
      </c>
      <c r="D298" s="158" t="s">
        <v>296</v>
      </c>
      <c r="E298" s="320" t="s">
        <v>606</v>
      </c>
    </row>
    <row r="299" spans="1:5">
      <c r="A299" s="154">
        <v>43064</v>
      </c>
      <c r="B299" s="312">
        <v>412</v>
      </c>
      <c r="C299" s="158" t="s">
        <v>547</v>
      </c>
      <c r="D299" s="158" t="s">
        <v>296</v>
      </c>
      <c r="E299" s="386" t="s">
        <v>607</v>
      </c>
    </row>
    <row r="300" spans="1:5">
      <c r="A300" s="154">
        <v>43066</v>
      </c>
      <c r="B300" s="312">
        <v>412</v>
      </c>
      <c r="C300" s="158" t="s">
        <v>547</v>
      </c>
      <c r="D300" s="158" t="s">
        <v>446</v>
      </c>
      <c r="E300" s="320" t="s">
        <v>606</v>
      </c>
    </row>
    <row r="301" spans="1:5">
      <c r="A301" s="154">
        <v>43075</v>
      </c>
      <c r="B301" s="312">
        <v>415</v>
      </c>
      <c r="C301" s="158" t="s">
        <v>429</v>
      </c>
      <c r="D301" s="158" t="s">
        <v>566</v>
      </c>
      <c r="E301" s="380" t="s">
        <v>608</v>
      </c>
    </row>
    <row r="302" spans="1:5">
      <c r="A302" s="154">
        <v>43075</v>
      </c>
      <c r="B302" s="312">
        <v>415</v>
      </c>
      <c r="C302" s="158" t="s">
        <v>466</v>
      </c>
      <c r="D302" s="158" t="s">
        <v>566</v>
      </c>
      <c r="E302" s="380" t="s">
        <v>609</v>
      </c>
    </row>
    <row r="303" spans="1:5">
      <c r="A303" s="154">
        <v>43075</v>
      </c>
      <c r="B303" s="312">
        <v>415</v>
      </c>
      <c r="C303" s="158" t="s">
        <v>500</v>
      </c>
      <c r="D303" s="158" t="s">
        <v>566</v>
      </c>
      <c r="E303" s="380" t="s">
        <v>610</v>
      </c>
    </row>
    <row r="304" spans="1:5">
      <c r="A304" s="154">
        <v>43082</v>
      </c>
      <c r="B304" s="312">
        <v>416</v>
      </c>
      <c r="C304" s="158" t="s">
        <v>429</v>
      </c>
      <c r="D304" s="158" t="s">
        <v>566</v>
      </c>
      <c r="E304" s="380" t="s">
        <v>611</v>
      </c>
    </row>
    <row r="305" spans="1:5">
      <c r="A305" s="154">
        <v>43082</v>
      </c>
      <c r="B305" s="312">
        <v>416</v>
      </c>
      <c r="C305" s="158" t="s">
        <v>584</v>
      </c>
      <c r="D305" s="158" t="s">
        <v>566</v>
      </c>
      <c r="E305" s="380" t="s">
        <v>612</v>
      </c>
    </row>
    <row r="306" spans="1:5">
      <c r="A306" s="154">
        <v>43082</v>
      </c>
      <c r="B306" s="312" t="s">
        <v>613</v>
      </c>
      <c r="C306" s="158" t="s">
        <v>429</v>
      </c>
      <c r="D306" s="158" t="s">
        <v>566</v>
      </c>
      <c r="E306" s="380" t="s">
        <v>614</v>
      </c>
    </row>
    <row r="307" spans="1:5">
      <c r="A307" s="154">
        <v>43089</v>
      </c>
      <c r="B307" s="312" t="s">
        <v>615</v>
      </c>
      <c r="C307" s="158" t="s">
        <v>489</v>
      </c>
      <c r="D307" s="158" t="s">
        <v>566</v>
      </c>
      <c r="E307" s="380" t="s">
        <v>616</v>
      </c>
    </row>
    <row r="308" spans="1:5">
      <c r="A308" s="154">
        <v>43089</v>
      </c>
      <c r="B308" s="312" t="s">
        <v>615</v>
      </c>
      <c r="C308" s="158" t="s">
        <v>465</v>
      </c>
      <c r="D308" s="158" t="s">
        <v>566</v>
      </c>
      <c r="E308" s="380" t="s">
        <v>617</v>
      </c>
    </row>
    <row r="309" spans="1:5">
      <c r="A309" s="154">
        <v>43089</v>
      </c>
      <c r="B309" s="312" t="s">
        <v>496</v>
      </c>
      <c r="C309" s="158" t="s">
        <v>429</v>
      </c>
      <c r="D309" s="158" t="s">
        <v>566</v>
      </c>
      <c r="E309" s="380" t="s">
        <v>618</v>
      </c>
    </row>
    <row r="310" spans="1:5">
      <c r="A310" s="154">
        <v>43089</v>
      </c>
      <c r="B310" s="312" t="s">
        <v>496</v>
      </c>
      <c r="C310" s="158" t="s">
        <v>466</v>
      </c>
      <c r="D310" s="158" t="s">
        <v>566</v>
      </c>
      <c r="E310" s="380" t="s">
        <v>619</v>
      </c>
    </row>
    <row r="311" spans="1:5">
      <c r="A311" s="154">
        <v>43090</v>
      </c>
      <c r="B311" s="312" t="s">
        <v>496</v>
      </c>
      <c r="C311" s="158" t="s">
        <v>521</v>
      </c>
      <c r="D311" s="158" t="s">
        <v>566</v>
      </c>
      <c r="E311" s="380" t="s">
        <v>620</v>
      </c>
    </row>
    <row r="312" spans="1:5">
      <c r="A312" s="154">
        <v>43090</v>
      </c>
      <c r="B312" s="312" t="s">
        <v>496</v>
      </c>
      <c r="C312" s="158" t="s">
        <v>621</v>
      </c>
      <c r="D312" s="158" t="s">
        <v>566</v>
      </c>
      <c r="E312" s="380" t="s">
        <v>622</v>
      </c>
    </row>
    <row r="313" spans="1:5">
      <c r="A313" s="154">
        <v>43090</v>
      </c>
      <c r="B313" s="312">
        <v>422</v>
      </c>
      <c r="C313" s="158" t="s">
        <v>429</v>
      </c>
      <c r="D313" s="158" t="s">
        <v>566</v>
      </c>
      <c r="E313" s="380" t="s">
        <v>623</v>
      </c>
    </row>
    <row r="314" spans="1:5">
      <c r="A314" s="154">
        <v>43090</v>
      </c>
      <c r="B314" s="312">
        <v>423</v>
      </c>
      <c r="C314" s="158" t="s">
        <v>429</v>
      </c>
      <c r="D314" s="158" t="s">
        <v>566</v>
      </c>
      <c r="E314" s="380" t="s">
        <v>624</v>
      </c>
    </row>
    <row r="315" spans="1:5">
      <c r="A315" s="154">
        <v>43090</v>
      </c>
      <c r="B315" s="312">
        <v>423</v>
      </c>
      <c r="C315" s="158" t="s">
        <v>584</v>
      </c>
      <c r="D315" s="158" t="s">
        <v>566</v>
      </c>
      <c r="E315" s="380" t="s">
        <v>625</v>
      </c>
    </row>
    <row r="316" spans="1:5">
      <c r="A316" s="154">
        <v>43092</v>
      </c>
      <c r="B316" s="312" t="s">
        <v>626</v>
      </c>
      <c r="C316" s="158" t="s">
        <v>521</v>
      </c>
      <c r="D316" s="158" t="s">
        <v>563</v>
      </c>
      <c r="E316" s="380" t="s">
        <v>627</v>
      </c>
    </row>
    <row r="317" spans="1:5">
      <c r="A317" s="154">
        <v>43095</v>
      </c>
      <c r="B317" s="312">
        <v>410</v>
      </c>
      <c r="C317" s="158" t="s">
        <v>429</v>
      </c>
      <c r="D317" s="158" t="s">
        <v>290</v>
      </c>
      <c r="E317" s="402" t="s">
        <v>628</v>
      </c>
    </row>
    <row r="318" spans="1:5">
      <c r="A318" s="154">
        <v>43096</v>
      </c>
      <c r="B318" s="312">
        <v>451</v>
      </c>
      <c r="C318" s="158" t="s">
        <v>629</v>
      </c>
      <c r="D318" s="158" t="s">
        <v>304</v>
      </c>
      <c r="E318" s="402" t="s">
        <v>627</v>
      </c>
    </row>
    <row r="319" spans="1:5">
      <c r="A319" s="154">
        <v>42737</v>
      </c>
      <c r="B319" s="312">
        <v>424</v>
      </c>
      <c r="C319" s="158" t="s">
        <v>497</v>
      </c>
      <c r="D319" s="158" t="s">
        <v>292</v>
      </c>
      <c r="E319" s="380" t="s">
        <v>630</v>
      </c>
    </row>
    <row r="320" spans="1:5">
      <c r="A320" s="154">
        <v>42737</v>
      </c>
      <c r="B320" s="312" t="s">
        <v>136</v>
      </c>
      <c r="C320" s="158" t="s">
        <v>429</v>
      </c>
      <c r="D320" s="158" t="s">
        <v>566</v>
      </c>
      <c r="E320" s="380" t="s">
        <v>632</v>
      </c>
    </row>
    <row r="321" spans="1:5">
      <c r="A321" s="154">
        <v>42737</v>
      </c>
      <c r="B321" s="312" t="s">
        <v>136</v>
      </c>
      <c r="C321" s="158" t="s">
        <v>584</v>
      </c>
      <c r="D321" s="158" t="s">
        <v>566</v>
      </c>
      <c r="E321" s="380" t="s">
        <v>631</v>
      </c>
    </row>
    <row r="322" spans="1:5">
      <c r="A322" s="154">
        <v>43103</v>
      </c>
      <c r="B322" s="312">
        <v>429</v>
      </c>
      <c r="C322" s="158" t="s">
        <v>429</v>
      </c>
      <c r="D322" s="158" t="s">
        <v>316</v>
      </c>
      <c r="E322" s="322" t="s">
        <v>633</v>
      </c>
    </row>
    <row r="323" spans="1:5">
      <c r="A323" s="154">
        <v>43103</v>
      </c>
      <c r="B323" s="312">
        <v>470</v>
      </c>
      <c r="C323" s="158" t="s">
        <v>634</v>
      </c>
      <c r="D323" s="158" t="s">
        <v>406</v>
      </c>
      <c r="E323" s="402" t="s">
        <v>635</v>
      </c>
    </row>
    <row r="324" spans="1:5">
      <c r="A324" s="154">
        <v>43106</v>
      </c>
      <c r="B324" s="312">
        <v>434</v>
      </c>
      <c r="C324" s="158" t="s">
        <v>466</v>
      </c>
      <c r="D324" s="158" t="s">
        <v>305</v>
      </c>
      <c r="E324" s="402" t="s">
        <v>627</v>
      </c>
    </row>
    <row r="325" spans="1:5">
      <c r="A325" s="154">
        <v>43107</v>
      </c>
      <c r="B325" s="312">
        <v>450</v>
      </c>
      <c r="C325" s="158" t="s">
        <v>522</v>
      </c>
      <c r="D325" s="158" t="s">
        <v>424</v>
      </c>
      <c r="E325" s="403" t="s">
        <v>636</v>
      </c>
    </row>
    <row r="326" spans="1:5">
      <c r="A326" s="154">
        <v>43111</v>
      </c>
      <c r="B326" s="312">
        <v>450</v>
      </c>
      <c r="C326" s="158" t="s">
        <v>637</v>
      </c>
      <c r="D326" s="158" t="s">
        <v>304</v>
      </c>
      <c r="E326" s="402" t="s">
        <v>635</v>
      </c>
    </row>
    <row r="327" spans="1:5">
      <c r="A327" s="154">
        <v>43111</v>
      </c>
      <c r="B327" s="312">
        <v>412</v>
      </c>
      <c r="C327" s="158" t="s">
        <v>549</v>
      </c>
      <c r="D327" s="158" t="s">
        <v>292</v>
      </c>
      <c r="E327" s="402" t="s">
        <v>638</v>
      </c>
    </row>
    <row r="328" spans="1:5">
      <c r="A328" s="154">
        <v>43111</v>
      </c>
      <c r="B328" s="312">
        <v>410</v>
      </c>
      <c r="C328" s="158" t="s">
        <v>549</v>
      </c>
      <c r="D328" s="158" t="s">
        <v>292</v>
      </c>
      <c r="E328" s="404" t="s">
        <v>639</v>
      </c>
    </row>
    <row r="329" spans="1:5">
      <c r="A329" s="154">
        <v>43112</v>
      </c>
      <c r="B329" s="312">
        <v>450</v>
      </c>
      <c r="C329" s="158" t="s">
        <v>640</v>
      </c>
      <c r="D329" s="158" t="s">
        <v>641</v>
      </c>
      <c r="E329" s="402" t="s">
        <v>583</v>
      </c>
    </row>
    <row r="330" spans="1:5">
      <c r="A330" s="154">
        <v>43116</v>
      </c>
      <c r="B330" s="312">
        <v>412</v>
      </c>
      <c r="C330" s="158" t="s">
        <v>549</v>
      </c>
      <c r="D330" s="158" t="s">
        <v>292</v>
      </c>
      <c r="E330" s="402" t="s">
        <v>642</v>
      </c>
    </row>
    <row r="331" spans="1:5">
      <c r="A331" s="154">
        <v>43117</v>
      </c>
      <c r="B331" s="312" t="s">
        <v>397</v>
      </c>
      <c r="C331" s="158" t="s">
        <v>500</v>
      </c>
      <c r="D331" s="158" t="s">
        <v>406</v>
      </c>
      <c r="E331" s="402" t="s">
        <v>454</v>
      </c>
    </row>
    <row r="332" spans="1:5">
      <c r="A332" s="154">
        <v>43117</v>
      </c>
      <c r="B332" s="312" t="s">
        <v>397</v>
      </c>
      <c r="C332" s="158" t="s">
        <v>495</v>
      </c>
      <c r="D332" s="158" t="s">
        <v>406</v>
      </c>
      <c r="E332" s="402" t="s">
        <v>454</v>
      </c>
    </row>
    <row r="333" spans="1:5">
      <c r="A333" s="154">
        <v>43118</v>
      </c>
      <c r="B333" s="312">
        <v>434</v>
      </c>
      <c r="C333" s="158" t="s">
        <v>489</v>
      </c>
      <c r="D333" s="158" t="s">
        <v>563</v>
      </c>
      <c r="E333" s="402" t="s">
        <v>454</v>
      </c>
    </row>
    <row r="334" spans="1:5">
      <c r="A334" s="154">
        <v>43119</v>
      </c>
      <c r="B334" s="312">
        <v>450</v>
      </c>
      <c r="C334" s="158" t="s">
        <v>465</v>
      </c>
      <c r="D334" s="158" t="s">
        <v>304</v>
      </c>
      <c r="E334" s="402" t="s">
        <v>454</v>
      </c>
    </row>
    <row r="335" spans="1:5" ht="30">
      <c r="A335" s="154">
        <v>43122</v>
      </c>
      <c r="B335" s="312">
        <v>446</v>
      </c>
      <c r="C335" s="158" t="s">
        <v>466</v>
      </c>
      <c r="D335" s="158" t="s">
        <v>294</v>
      </c>
      <c r="E335" s="403" t="s">
        <v>643</v>
      </c>
    </row>
    <row r="336" spans="1:5">
      <c r="A336" s="154">
        <v>43128</v>
      </c>
      <c r="B336" s="312">
        <v>450</v>
      </c>
      <c r="C336" s="158" t="s">
        <v>644</v>
      </c>
      <c r="D336" s="158" t="s">
        <v>305</v>
      </c>
      <c r="E336" s="402" t="s">
        <v>454</v>
      </c>
    </row>
    <row r="337" spans="1:5">
      <c r="A337" s="317">
        <v>43134</v>
      </c>
      <c r="B337" s="312">
        <v>411</v>
      </c>
      <c r="C337" s="158" t="s">
        <v>489</v>
      </c>
      <c r="D337" s="158" t="s">
        <v>563</v>
      </c>
      <c r="E337" s="402" t="s">
        <v>454</v>
      </c>
    </row>
    <row r="338" spans="1:5">
      <c r="A338" s="317">
        <v>43134</v>
      </c>
      <c r="B338" s="312" t="s">
        <v>404</v>
      </c>
      <c r="C338" s="158" t="s">
        <v>489</v>
      </c>
      <c r="D338" s="158" t="s">
        <v>563</v>
      </c>
      <c r="E338" s="402" t="s">
        <v>645</v>
      </c>
    </row>
    <row r="339" spans="1:5">
      <c r="A339" s="154">
        <v>43141</v>
      </c>
      <c r="B339" s="312">
        <v>410</v>
      </c>
      <c r="C339" s="158" t="s">
        <v>549</v>
      </c>
      <c r="D339" s="158" t="s">
        <v>493</v>
      </c>
      <c r="E339" s="402" t="s">
        <v>650</v>
      </c>
    </row>
    <row r="340" spans="1:5">
      <c r="A340" s="154">
        <v>43143</v>
      </c>
      <c r="B340" s="312" t="s">
        <v>280</v>
      </c>
      <c r="C340" s="158" t="s">
        <v>429</v>
      </c>
      <c r="D340" s="158" t="s">
        <v>313</v>
      </c>
      <c r="E340" s="402" t="s">
        <v>651</v>
      </c>
    </row>
    <row r="341" spans="1:5">
      <c r="A341" s="154">
        <v>43154</v>
      </c>
      <c r="B341" s="312" t="s">
        <v>548</v>
      </c>
      <c r="C341" s="158" t="s">
        <v>429</v>
      </c>
      <c r="D341" s="158" t="s">
        <v>311</v>
      </c>
      <c r="E341" s="402" t="s">
        <v>654</v>
      </c>
    </row>
    <row r="342" spans="1:5">
      <c r="A342" s="154">
        <v>43154</v>
      </c>
      <c r="B342" s="312" t="s">
        <v>548</v>
      </c>
      <c r="C342" s="158" t="s">
        <v>549</v>
      </c>
      <c r="D342" s="158" t="s">
        <v>311</v>
      </c>
      <c r="E342" s="402" t="s">
        <v>654</v>
      </c>
    </row>
    <row r="343" spans="1:5">
      <c r="A343" s="154">
        <v>43154</v>
      </c>
      <c r="B343" s="312" t="s">
        <v>548</v>
      </c>
      <c r="C343" s="158" t="s">
        <v>466</v>
      </c>
      <c r="D343" s="158" t="s">
        <v>311</v>
      </c>
      <c r="E343" s="402" t="s">
        <v>654</v>
      </c>
    </row>
    <row r="344" spans="1:5">
      <c r="A344" s="154">
        <v>43154</v>
      </c>
      <c r="B344" s="312" t="s">
        <v>655</v>
      </c>
      <c r="C344" s="158" t="s">
        <v>549</v>
      </c>
      <c r="D344" s="158" t="s">
        <v>311</v>
      </c>
      <c r="E344" s="402" t="s">
        <v>654</v>
      </c>
    </row>
    <row r="345" spans="1:5">
      <c r="A345" s="154">
        <v>43154</v>
      </c>
      <c r="B345" s="312">
        <v>450</v>
      </c>
      <c r="C345" s="158" t="s">
        <v>522</v>
      </c>
      <c r="D345" s="158" t="s">
        <v>304</v>
      </c>
      <c r="E345" s="402" t="s">
        <v>454</v>
      </c>
    </row>
    <row r="346" spans="1:5">
      <c r="A346" s="154">
        <v>43155</v>
      </c>
      <c r="B346" s="312">
        <v>413</v>
      </c>
      <c r="C346" s="158" t="s">
        <v>429</v>
      </c>
      <c r="D346" s="158" t="s">
        <v>311</v>
      </c>
      <c r="E346" s="402" t="s">
        <v>654</v>
      </c>
    </row>
    <row r="347" spans="1:5">
      <c r="A347" s="154">
        <v>43155</v>
      </c>
      <c r="B347" s="312">
        <v>413</v>
      </c>
      <c r="C347" s="158" t="s">
        <v>466</v>
      </c>
      <c r="D347" s="158" t="s">
        <v>311</v>
      </c>
      <c r="E347" s="402" t="s">
        <v>654</v>
      </c>
    </row>
    <row r="348" spans="1:5">
      <c r="A348" s="154">
        <v>43155</v>
      </c>
      <c r="B348" s="312">
        <v>413</v>
      </c>
      <c r="C348" s="158" t="s">
        <v>489</v>
      </c>
      <c r="D348" s="158" t="s">
        <v>311</v>
      </c>
      <c r="E348" s="402" t="s">
        <v>654</v>
      </c>
    </row>
    <row r="349" spans="1:5">
      <c r="A349" s="154">
        <v>43156</v>
      </c>
      <c r="B349" s="312">
        <v>470</v>
      </c>
      <c r="C349" s="158" t="s">
        <v>429</v>
      </c>
      <c r="D349" s="158" t="s">
        <v>313</v>
      </c>
      <c r="E349" s="402" t="s">
        <v>656</v>
      </c>
    </row>
    <row r="350" spans="1:5">
      <c r="A350" s="154">
        <v>43160</v>
      </c>
      <c r="B350" s="312">
        <v>411</v>
      </c>
      <c r="C350" s="158" t="s">
        <v>429</v>
      </c>
      <c r="D350" s="158" t="s">
        <v>5</v>
      </c>
      <c r="E350" s="402" t="s">
        <v>660</v>
      </c>
    </row>
    <row r="351" spans="1:5">
      <c r="A351" s="154">
        <v>43186</v>
      </c>
      <c r="B351" s="312">
        <v>450</v>
      </c>
      <c r="C351" s="158" t="s">
        <v>495</v>
      </c>
      <c r="D351" s="158" t="s">
        <v>402</v>
      </c>
      <c r="E351" s="402" t="s">
        <v>635</v>
      </c>
    </row>
    <row r="352" spans="1:5">
      <c r="A352" s="154">
        <v>43198</v>
      </c>
      <c r="B352" s="312" t="s">
        <v>615</v>
      </c>
      <c r="C352" s="158" t="s">
        <v>535</v>
      </c>
      <c r="D352" s="158" t="s">
        <v>402</v>
      </c>
      <c r="E352" s="402" t="s">
        <v>635</v>
      </c>
    </row>
    <row r="353" spans="1:5">
      <c r="A353" s="154">
        <v>43199</v>
      </c>
      <c r="B353" s="312">
        <v>421</v>
      </c>
      <c r="C353" s="158" t="s">
        <v>466</v>
      </c>
      <c r="D353" s="158" t="s">
        <v>304</v>
      </c>
      <c r="E353" s="402" t="s">
        <v>635</v>
      </c>
    </row>
    <row r="354" spans="1:5">
      <c r="A354" s="154">
        <v>43199</v>
      </c>
      <c r="B354" s="312">
        <v>451</v>
      </c>
      <c r="C354" s="158" t="s">
        <v>466</v>
      </c>
      <c r="D354" s="158" t="s">
        <v>304</v>
      </c>
      <c r="E354" s="402" t="s">
        <v>635</v>
      </c>
    </row>
    <row r="355" spans="1:5">
      <c r="A355" s="154">
        <v>43200</v>
      </c>
      <c r="B355" s="312">
        <v>421</v>
      </c>
      <c r="C355" s="158" t="s">
        <v>466</v>
      </c>
      <c r="D355" s="158" t="s">
        <v>304</v>
      </c>
      <c r="E355" s="402" t="s">
        <v>661</v>
      </c>
    </row>
    <row r="356" spans="1:5">
      <c r="A356" s="154">
        <v>43200</v>
      </c>
      <c r="B356" s="312">
        <v>451</v>
      </c>
      <c r="C356" s="158" t="s">
        <v>466</v>
      </c>
      <c r="D356" s="158" t="s">
        <v>304</v>
      </c>
      <c r="E356" s="402" t="s">
        <v>635</v>
      </c>
    </row>
    <row r="357" spans="1:5">
      <c r="A357" s="154">
        <v>43204</v>
      </c>
      <c r="B357" s="312">
        <v>434</v>
      </c>
      <c r="C357" s="158" t="s">
        <v>466</v>
      </c>
      <c r="D357" s="158" t="s">
        <v>400</v>
      </c>
      <c r="E357" s="402" t="s">
        <v>635</v>
      </c>
    </row>
    <row r="358" spans="1:5">
      <c r="A358" s="154">
        <v>43214</v>
      </c>
      <c r="B358" s="312">
        <v>434</v>
      </c>
      <c r="C358" s="158" t="s">
        <v>489</v>
      </c>
      <c r="D358" s="158" t="s">
        <v>464</v>
      </c>
      <c r="E358" s="402" t="s">
        <v>662</v>
      </c>
    </row>
    <row r="359" spans="1:5">
      <c r="A359" s="154">
        <v>43217</v>
      </c>
      <c r="B359" s="312">
        <v>462</v>
      </c>
      <c r="C359" s="158" t="s">
        <v>514</v>
      </c>
      <c r="D359" s="158" t="s">
        <v>292</v>
      </c>
      <c r="E359" s="402" t="s">
        <v>663</v>
      </c>
    </row>
    <row r="360" spans="1:5">
      <c r="A360" s="154">
        <v>43217</v>
      </c>
      <c r="B360" s="312">
        <v>434</v>
      </c>
      <c r="C360" s="158" t="s">
        <v>429</v>
      </c>
      <c r="D360" s="158" t="s">
        <v>493</v>
      </c>
      <c r="E360" s="402" t="s">
        <v>635</v>
      </c>
    </row>
    <row r="361" spans="1:5" ht="30">
      <c r="A361" s="154">
        <v>43217</v>
      </c>
      <c r="B361" s="312">
        <v>446</v>
      </c>
      <c r="C361" s="158" t="s">
        <v>429</v>
      </c>
      <c r="D361" s="158" t="s">
        <v>493</v>
      </c>
      <c r="E361" s="402" t="s">
        <v>664</v>
      </c>
    </row>
    <row r="362" spans="1:5" ht="30">
      <c r="A362" s="154">
        <v>43217</v>
      </c>
      <c r="B362" s="312">
        <v>441</v>
      </c>
      <c r="C362" s="158" t="s">
        <v>429</v>
      </c>
      <c r="D362" s="158" t="s">
        <v>493</v>
      </c>
      <c r="E362" s="402" t="s">
        <v>665</v>
      </c>
    </row>
    <row r="363" spans="1:5">
      <c r="A363" s="154">
        <v>43222</v>
      </c>
      <c r="B363" s="312">
        <v>421</v>
      </c>
      <c r="C363" s="158" t="s">
        <v>497</v>
      </c>
      <c r="D363" s="158" t="s">
        <v>402</v>
      </c>
      <c r="E363" s="402" t="s">
        <v>635</v>
      </c>
    </row>
    <row r="364" spans="1:5">
      <c r="A364" s="154">
        <v>43222</v>
      </c>
      <c r="B364" s="312">
        <v>462</v>
      </c>
      <c r="C364" s="158" t="s">
        <v>666</v>
      </c>
      <c r="D364" s="158" t="s">
        <v>407</v>
      </c>
      <c r="E364" s="402" t="s">
        <v>663</v>
      </c>
    </row>
    <row r="365" spans="1:5">
      <c r="A365" s="154">
        <v>43223</v>
      </c>
      <c r="B365" s="312">
        <v>412</v>
      </c>
      <c r="C365" s="158" t="s">
        <v>549</v>
      </c>
      <c r="D365" s="158" t="s">
        <v>313</v>
      </c>
      <c r="E365" s="402" t="s">
        <v>667</v>
      </c>
    </row>
    <row r="366" spans="1:5">
      <c r="A366" s="154">
        <v>43223</v>
      </c>
      <c r="B366" s="312">
        <v>451</v>
      </c>
      <c r="C366" s="158" t="s">
        <v>275</v>
      </c>
      <c r="D366" s="158" t="s">
        <v>435</v>
      </c>
      <c r="E366" s="402" t="s">
        <v>627</v>
      </c>
    </row>
    <row r="367" spans="1:5">
      <c r="A367" s="154">
        <v>43226</v>
      </c>
      <c r="B367" s="312">
        <v>446</v>
      </c>
      <c r="C367" s="158" t="s">
        <v>429</v>
      </c>
      <c r="D367" s="158" t="s">
        <v>290</v>
      </c>
      <c r="E367" s="402" t="s">
        <v>627</v>
      </c>
    </row>
    <row r="368" spans="1:5">
      <c r="A368" s="154">
        <v>43228</v>
      </c>
      <c r="B368" s="312" t="s">
        <v>78</v>
      </c>
      <c r="C368" s="158" t="s">
        <v>466</v>
      </c>
      <c r="D368" s="158" t="s">
        <v>305</v>
      </c>
      <c r="E368" s="402" t="s">
        <v>635</v>
      </c>
    </row>
    <row r="369" spans="1:5">
      <c r="A369" s="154">
        <v>43232</v>
      </c>
      <c r="B369" s="312">
        <v>448</v>
      </c>
      <c r="C369" s="158" t="s">
        <v>429</v>
      </c>
      <c r="D369" s="158" t="s">
        <v>296</v>
      </c>
      <c r="E369" s="402" t="s">
        <v>627</v>
      </c>
    </row>
    <row r="370" spans="1:5">
      <c r="A370" s="154">
        <v>43238</v>
      </c>
      <c r="B370" s="312">
        <v>424</v>
      </c>
      <c r="C370" s="158" t="s">
        <v>497</v>
      </c>
      <c r="D370" s="158" t="s">
        <v>402</v>
      </c>
      <c r="E370" s="402" t="s">
        <v>635</v>
      </c>
    </row>
    <row r="371" spans="1:5">
      <c r="A371" s="154">
        <v>43238</v>
      </c>
      <c r="B371" s="312">
        <v>410</v>
      </c>
      <c r="C371" s="158" t="s">
        <v>670</v>
      </c>
      <c r="D371" s="158" t="s">
        <v>294</v>
      </c>
      <c r="E371" s="402" t="s">
        <v>627</v>
      </c>
    </row>
    <row r="372" spans="1:5">
      <c r="A372" s="154">
        <v>43238</v>
      </c>
      <c r="B372" s="312">
        <v>410</v>
      </c>
      <c r="C372" s="158" t="s">
        <v>670</v>
      </c>
      <c r="D372" s="158" t="s">
        <v>294</v>
      </c>
      <c r="E372" s="402" t="s">
        <v>627</v>
      </c>
    </row>
    <row r="373" spans="1:5">
      <c r="A373" s="154">
        <v>43268</v>
      </c>
      <c r="B373" s="312">
        <v>429</v>
      </c>
      <c r="C373" s="158" t="s">
        <v>429</v>
      </c>
      <c r="D373" s="158" t="s">
        <v>296</v>
      </c>
      <c r="E373" s="402" t="s">
        <v>1135</v>
      </c>
    </row>
    <row r="374" spans="1:5">
      <c r="A374" s="154">
        <v>43268</v>
      </c>
      <c r="B374" s="312">
        <v>412</v>
      </c>
      <c r="C374" s="158" t="s">
        <v>670</v>
      </c>
      <c r="D374" s="158" t="s">
        <v>294</v>
      </c>
      <c r="E374" s="402" t="s">
        <v>1136</v>
      </c>
    </row>
    <row r="375" spans="1:5">
      <c r="A375" s="154">
        <v>43268</v>
      </c>
      <c r="B375" s="312">
        <v>462</v>
      </c>
      <c r="C375" s="158" t="s">
        <v>1137</v>
      </c>
      <c r="D375" s="158" t="s">
        <v>439</v>
      </c>
      <c r="E375" s="402" t="s">
        <v>1138</v>
      </c>
    </row>
    <row r="376" spans="1:5">
      <c r="A376" s="154">
        <v>43271</v>
      </c>
      <c r="B376" s="312">
        <v>451</v>
      </c>
      <c r="C376" s="158" t="s">
        <v>466</v>
      </c>
      <c r="D376" s="158" t="s">
        <v>464</v>
      </c>
      <c r="E376" s="404" t="s">
        <v>1139</v>
      </c>
    </row>
    <row r="377" spans="1:5">
      <c r="A377" s="154">
        <v>43274</v>
      </c>
      <c r="B377" s="312">
        <v>449</v>
      </c>
      <c r="C377" s="158" t="s">
        <v>429</v>
      </c>
      <c r="D377" s="158" t="s">
        <v>294</v>
      </c>
      <c r="E377" s="402" t="s">
        <v>1145</v>
      </c>
    </row>
    <row r="378" spans="1:5">
      <c r="A378" s="154">
        <v>43278</v>
      </c>
      <c r="B378" s="312">
        <v>434</v>
      </c>
      <c r="C378" s="158" t="s">
        <v>489</v>
      </c>
      <c r="D378" s="158" t="s">
        <v>304</v>
      </c>
      <c r="E378" s="402" t="s">
        <v>635</v>
      </c>
    </row>
    <row r="379" spans="1:5">
      <c r="A379" s="154">
        <v>43281</v>
      </c>
      <c r="B379" s="312">
        <v>449</v>
      </c>
      <c r="C379" s="158" t="s">
        <v>429</v>
      </c>
      <c r="D379" s="158" t="s">
        <v>305</v>
      </c>
      <c r="E379" s="402" t="s">
        <v>1149</v>
      </c>
    </row>
    <row r="380" spans="1:5">
      <c r="A380" s="154">
        <v>43281</v>
      </c>
      <c r="B380" s="312">
        <v>4192</v>
      </c>
      <c r="C380" s="158" t="s">
        <v>429</v>
      </c>
      <c r="D380" s="158" t="s">
        <v>305</v>
      </c>
      <c r="E380" s="402" t="s">
        <v>627</v>
      </c>
    </row>
    <row r="381" spans="1:5">
      <c r="A381" s="154">
        <v>43281</v>
      </c>
      <c r="B381" s="312">
        <v>4192</v>
      </c>
      <c r="C381" s="158" t="s">
        <v>429</v>
      </c>
      <c r="D381" s="158" t="s">
        <v>305</v>
      </c>
      <c r="E381" s="402" t="s">
        <v>627</v>
      </c>
    </row>
    <row r="382" spans="1:5">
      <c r="A382" s="154">
        <v>43282</v>
      </c>
      <c r="B382" s="312">
        <v>452</v>
      </c>
      <c r="C382" s="158" t="s">
        <v>429</v>
      </c>
      <c r="D382" s="158" t="s">
        <v>305</v>
      </c>
      <c r="E382" s="402" t="s">
        <v>1149</v>
      </c>
    </row>
    <row r="383" spans="1:5">
      <c r="A383" s="154">
        <v>43282</v>
      </c>
      <c r="B383" s="312">
        <v>416</v>
      </c>
      <c r="C383" s="158" t="s">
        <v>429</v>
      </c>
      <c r="D383" s="158" t="s">
        <v>305</v>
      </c>
      <c r="E383" s="402" t="s">
        <v>1149</v>
      </c>
    </row>
    <row r="384" spans="1:5">
      <c r="A384" s="154">
        <v>43282</v>
      </c>
      <c r="B384" s="312">
        <v>416</v>
      </c>
      <c r="C384" s="158" t="s">
        <v>429</v>
      </c>
      <c r="D384" s="158" t="s">
        <v>296</v>
      </c>
      <c r="E384" s="402" t="s">
        <v>1149</v>
      </c>
    </row>
    <row r="385" spans="1:5">
      <c r="A385" s="154">
        <v>43282</v>
      </c>
      <c r="B385" s="312">
        <v>452</v>
      </c>
      <c r="C385" s="158" t="s">
        <v>429</v>
      </c>
      <c r="D385" s="158" t="s">
        <v>424</v>
      </c>
      <c r="E385" s="402" t="s">
        <v>627</v>
      </c>
    </row>
    <row r="386" spans="1:5">
      <c r="A386" s="154">
        <v>43282</v>
      </c>
      <c r="B386" s="312">
        <v>452</v>
      </c>
      <c r="C386" s="158" t="s">
        <v>429</v>
      </c>
      <c r="D386" s="158" t="s">
        <v>296</v>
      </c>
      <c r="E386" s="402" t="s">
        <v>1150</v>
      </c>
    </row>
    <row r="387" spans="1:5">
      <c r="A387" s="1321">
        <v>40725</v>
      </c>
      <c r="B387" s="312">
        <v>450</v>
      </c>
      <c r="C387" s="158" t="s">
        <v>1152</v>
      </c>
      <c r="D387" s="158" t="s">
        <v>296</v>
      </c>
      <c r="E387" s="402" t="s">
        <v>635</v>
      </c>
    </row>
    <row r="388" spans="1:5">
      <c r="A388" s="1321">
        <v>40725</v>
      </c>
      <c r="B388" s="312">
        <v>470</v>
      </c>
      <c r="C388" s="158" t="s">
        <v>1153</v>
      </c>
      <c r="D388" s="158" t="s">
        <v>296</v>
      </c>
      <c r="E388" s="402" t="s">
        <v>1154</v>
      </c>
    </row>
    <row r="389" spans="1:5">
      <c r="A389" s="1321">
        <v>41091</v>
      </c>
      <c r="B389" s="312">
        <v>415</v>
      </c>
      <c r="C389" s="158" t="s">
        <v>500</v>
      </c>
      <c r="D389" s="158" t="s">
        <v>290</v>
      </c>
      <c r="E389" s="402" t="s">
        <v>1155</v>
      </c>
    </row>
    <row r="390" spans="1:5">
      <c r="A390" s="1321">
        <v>43282</v>
      </c>
      <c r="B390" s="312">
        <v>461</v>
      </c>
      <c r="C390" s="158" t="s">
        <v>1156</v>
      </c>
      <c r="D390" s="158" t="s">
        <v>446</v>
      </c>
      <c r="E390" s="402" t="s">
        <v>1154</v>
      </c>
    </row>
    <row r="391" spans="1:5">
      <c r="A391" s="154">
        <v>43303</v>
      </c>
      <c r="B391" s="312">
        <v>461</v>
      </c>
      <c r="C391" s="158" t="s">
        <v>500</v>
      </c>
      <c r="D391" s="158" t="s">
        <v>290</v>
      </c>
      <c r="E391" s="402" t="s">
        <v>1157</v>
      </c>
    </row>
    <row r="392" spans="1:5">
      <c r="A392" s="154">
        <v>43308</v>
      </c>
      <c r="B392" s="312">
        <v>437</v>
      </c>
      <c r="C392" s="158" t="s">
        <v>429</v>
      </c>
      <c r="D392" s="158" t="s">
        <v>295</v>
      </c>
      <c r="E392" s="402" t="s">
        <v>1158</v>
      </c>
    </row>
    <row r="393" spans="1:5">
      <c r="A393" s="154">
        <v>43308</v>
      </c>
      <c r="B393" s="312">
        <v>441</v>
      </c>
      <c r="C393" s="158" t="s">
        <v>429</v>
      </c>
      <c r="D393" s="158" t="s">
        <v>295</v>
      </c>
      <c r="E393" s="402" t="s">
        <v>1159</v>
      </c>
    </row>
    <row r="394" spans="1:5">
      <c r="A394" s="154">
        <v>43309</v>
      </c>
      <c r="B394" s="312">
        <v>421</v>
      </c>
      <c r="C394" s="158" t="s">
        <v>466</v>
      </c>
      <c r="D394" s="158" t="s">
        <v>464</v>
      </c>
      <c r="E394" s="402" t="s">
        <v>635</v>
      </c>
    </row>
    <row r="395" spans="1:5">
      <c r="A395" s="154">
        <v>43309</v>
      </c>
      <c r="B395" s="312">
        <v>463</v>
      </c>
      <c r="C395" s="158" t="s">
        <v>521</v>
      </c>
      <c r="D395" s="158" t="s">
        <v>292</v>
      </c>
      <c r="E395" s="402" t="s">
        <v>635</v>
      </c>
    </row>
    <row r="396" spans="1:5">
      <c r="A396" s="154">
        <v>43311</v>
      </c>
      <c r="B396" s="312" t="s">
        <v>282</v>
      </c>
      <c r="C396" s="158" t="s">
        <v>666</v>
      </c>
      <c r="D396" s="158" t="s">
        <v>305</v>
      </c>
      <c r="E396" s="402" t="s">
        <v>1170</v>
      </c>
    </row>
    <row r="397" spans="1:5">
      <c r="A397" s="154">
        <v>43311</v>
      </c>
      <c r="B397" s="312" t="s">
        <v>282</v>
      </c>
      <c r="C397" s="158" t="s">
        <v>488</v>
      </c>
      <c r="D397" s="158" t="s">
        <v>305</v>
      </c>
      <c r="E397" s="402" t="s">
        <v>1171</v>
      </c>
    </row>
    <row r="398" spans="1:5">
      <c r="A398" s="154">
        <v>43311</v>
      </c>
      <c r="B398" s="312" t="s">
        <v>78</v>
      </c>
      <c r="C398" s="158" t="s">
        <v>488</v>
      </c>
      <c r="D398" s="158" t="s">
        <v>305</v>
      </c>
      <c r="E398" s="402" t="s">
        <v>627</v>
      </c>
    </row>
    <row r="399" spans="1:5">
      <c r="A399" s="154">
        <v>43314</v>
      </c>
      <c r="B399" s="312">
        <v>470</v>
      </c>
      <c r="C399" s="158" t="s">
        <v>500</v>
      </c>
      <c r="D399" s="158" t="s">
        <v>305</v>
      </c>
      <c r="E399" s="402" t="s">
        <v>635</v>
      </c>
    </row>
    <row r="400" spans="1:5">
      <c r="A400" s="154">
        <v>43314</v>
      </c>
      <c r="B400" s="312">
        <v>421</v>
      </c>
      <c r="C400" s="158" t="s">
        <v>429</v>
      </c>
      <c r="D400" s="158" t="s">
        <v>563</v>
      </c>
      <c r="E400" s="402" t="s">
        <v>627</v>
      </c>
    </row>
    <row r="401" spans="1:5">
      <c r="A401" s="154">
        <v>43314</v>
      </c>
      <c r="B401" s="312">
        <v>441</v>
      </c>
      <c r="C401" s="158" t="s">
        <v>429</v>
      </c>
      <c r="D401" s="158" t="s">
        <v>563</v>
      </c>
      <c r="E401" s="402" t="s">
        <v>627</v>
      </c>
    </row>
    <row r="402" spans="1:5">
      <c r="A402" s="154">
        <v>43314</v>
      </c>
      <c r="B402" s="312">
        <v>463</v>
      </c>
      <c r="C402" s="158" t="s">
        <v>429</v>
      </c>
      <c r="D402" s="158" t="s">
        <v>563</v>
      </c>
      <c r="E402" s="402" t="s">
        <v>627</v>
      </c>
    </row>
    <row r="403" spans="1:5">
      <c r="A403" s="154">
        <v>43314</v>
      </c>
      <c r="B403" s="312">
        <v>431</v>
      </c>
      <c r="C403" s="158" t="s">
        <v>429</v>
      </c>
      <c r="D403" s="158" t="s">
        <v>563</v>
      </c>
      <c r="E403" s="402" t="s">
        <v>627</v>
      </c>
    </row>
    <row r="404" spans="1:5">
      <c r="A404" s="154">
        <v>43314</v>
      </c>
      <c r="B404" s="312">
        <v>432</v>
      </c>
      <c r="C404" s="158" t="s">
        <v>429</v>
      </c>
      <c r="D404" s="158" t="s">
        <v>563</v>
      </c>
      <c r="E404" s="402" t="s">
        <v>627</v>
      </c>
    </row>
    <row r="405" spans="1:5">
      <c r="A405" s="154">
        <v>43314</v>
      </c>
      <c r="B405" s="312">
        <v>429</v>
      </c>
      <c r="C405" s="158" t="s">
        <v>429</v>
      </c>
      <c r="D405" s="158" t="s">
        <v>563</v>
      </c>
      <c r="E405" s="402" t="s">
        <v>627</v>
      </c>
    </row>
    <row r="406" spans="1:5">
      <c r="A406" s="154">
        <v>43314</v>
      </c>
      <c r="B406" s="312">
        <v>416</v>
      </c>
      <c r="C406" s="158" t="s">
        <v>429</v>
      </c>
      <c r="D406" s="158" t="s">
        <v>563</v>
      </c>
      <c r="E406" s="402" t="s">
        <v>627</v>
      </c>
    </row>
    <row r="407" spans="1:5">
      <c r="A407" s="154">
        <v>43317</v>
      </c>
      <c r="B407" s="312">
        <v>415</v>
      </c>
      <c r="C407" s="158" t="s">
        <v>466</v>
      </c>
      <c r="D407" s="158" t="s">
        <v>400</v>
      </c>
      <c r="E407" s="402" t="s">
        <v>1172</v>
      </c>
    </row>
    <row r="408" spans="1:5">
      <c r="A408" s="154">
        <v>43321</v>
      </c>
      <c r="B408" s="312">
        <v>429</v>
      </c>
      <c r="C408" s="158" t="s">
        <v>429</v>
      </c>
      <c r="D408" s="158" t="s">
        <v>493</v>
      </c>
      <c r="E408" s="402" t="s">
        <v>627</v>
      </c>
    </row>
    <row r="409" spans="1:5">
      <c r="A409" s="154">
        <v>43321</v>
      </c>
      <c r="B409" s="312">
        <v>432</v>
      </c>
      <c r="C409" s="158" t="s">
        <v>488</v>
      </c>
      <c r="D409" s="158" t="s">
        <v>493</v>
      </c>
      <c r="E409" s="402" t="s">
        <v>627</v>
      </c>
    </row>
    <row r="410" spans="1:5">
      <c r="A410" s="154">
        <v>43321</v>
      </c>
      <c r="B410" s="312">
        <v>432</v>
      </c>
      <c r="C410" s="158" t="s">
        <v>429</v>
      </c>
      <c r="D410" s="158" t="s">
        <v>493</v>
      </c>
      <c r="E410" s="402" t="s">
        <v>627</v>
      </c>
    </row>
    <row r="411" spans="1:5">
      <c r="A411" s="154">
        <v>43324</v>
      </c>
      <c r="B411" s="312">
        <v>437</v>
      </c>
      <c r="C411" s="158" t="s">
        <v>429</v>
      </c>
      <c r="D411" s="158" t="s">
        <v>294</v>
      </c>
      <c r="E411" s="402" t="s">
        <v>1158</v>
      </c>
    </row>
    <row r="412" spans="1:5">
      <c r="A412" s="154">
        <v>43333</v>
      </c>
      <c r="B412" s="312">
        <v>415</v>
      </c>
      <c r="C412" s="158" t="s">
        <v>466</v>
      </c>
      <c r="D412" s="158" t="s">
        <v>439</v>
      </c>
      <c r="E412" s="402" t="s">
        <v>1182</v>
      </c>
    </row>
    <row r="413" spans="1:5">
      <c r="A413" s="154">
        <v>43349</v>
      </c>
      <c r="B413" s="312">
        <v>449</v>
      </c>
      <c r="C413" s="158" t="s">
        <v>466</v>
      </c>
      <c r="D413" s="158" t="s">
        <v>439</v>
      </c>
      <c r="E413" s="402" t="s">
        <v>635</v>
      </c>
    </row>
    <row r="414" spans="1:5">
      <c r="A414" s="154">
        <v>43359</v>
      </c>
      <c r="B414" s="312">
        <v>461</v>
      </c>
      <c r="C414" s="158" t="s">
        <v>429</v>
      </c>
      <c r="D414" s="158" t="s">
        <v>313</v>
      </c>
      <c r="E414" s="402" t="s">
        <v>1185</v>
      </c>
    </row>
    <row r="415" spans="1:5">
      <c r="A415" s="154">
        <v>43364</v>
      </c>
      <c r="B415" s="312">
        <v>461</v>
      </c>
      <c r="C415" s="158" t="s">
        <v>429</v>
      </c>
      <c r="D415" s="158" t="s">
        <v>313</v>
      </c>
      <c r="E415" s="402" t="s">
        <v>1186</v>
      </c>
    </row>
    <row r="416" spans="1:5">
      <c r="A416" s="154">
        <v>43368</v>
      </c>
      <c r="B416" s="312">
        <v>463</v>
      </c>
      <c r="C416" s="158" t="s">
        <v>488</v>
      </c>
      <c r="D416" s="158" t="s">
        <v>313</v>
      </c>
      <c r="E416" s="402" t="s">
        <v>627</v>
      </c>
    </row>
    <row r="417" spans="1:5">
      <c r="A417" s="154">
        <v>43368</v>
      </c>
      <c r="B417" s="312">
        <v>461</v>
      </c>
      <c r="C417" s="158" t="s">
        <v>429</v>
      </c>
      <c r="D417" s="158" t="s">
        <v>316</v>
      </c>
      <c r="E417" s="402" t="s">
        <v>1187</v>
      </c>
    </row>
    <row r="418" spans="1:5">
      <c r="A418" s="154">
        <v>43381</v>
      </c>
      <c r="B418" s="312">
        <v>437</v>
      </c>
      <c r="C418" s="158" t="s">
        <v>429</v>
      </c>
      <c r="D418" s="158" t="s">
        <v>290</v>
      </c>
      <c r="E418" s="402" t="s">
        <v>1191</v>
      </c>
    </row>
    <row r="419" spans="1:5"/>
    <row r="420" spans="1:5"/>
    <row r="421" spans="1:5"/>
    <row r="422" spans="1:5"/>
    <row r="423" spans="1:5"/>
    <row r="424" spans="1:5"/>
    <row r="425" spans="1:5"/>
    <row r="426" spans="1:5"/>
    <row r="427" spans="1:5"/>
    <row r="428" spans="1:5"/>
    <row r="429" spans="1:5"/>
    <row r="430" spans="1:5"/>
    <row r="431" spans="1:5"/>
    <row r="432" spans="1:5"/>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spans="1:5"/>
    <row r="1048562" spans="1:5"/>
    <row r="1048563" spans="1:5"/>
    <row r="1048564" spans="1:5"/>
    <row r="1048565" spans="1:5"/>
    <row r="1048566" spans="1:5"/>
    <row r="1048567" spans="1:5"/>
    <row r="1048568" spans="1:5"/>
    <row r="1048569" spans="1:5"/>
    <row r="1048570" spans="1:5"/>
    <row r="1048571" spans="1:5"/>
    <row r="1048572" spans="1:5"/>
    <row r="1048573" spans="1:5"/>
    <row r="1048574" spans="1:5"/>
    <row r="1048575" spans="1:5"/>
    <row r="1048576" spans="1:5">
      <c r="A1048576" s="291"/>
      <c r="E1048576" s="159"/>
    </row>
  </sheetData>
  <autoFilter ref="A3:E370"/>
  <mergeCells count="2">
    <mergeCell ref="A1:C2"/>
    <mergeCell ref="I1:L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2:K7"/>
  <sheetViews>
    <sheetView workbookViewId="0">
      <selection activeCell="J39" sqref="J39"/>
    </sheetView>
  </sheetViews>
  <sheetFormatPr defaultRowHeight="15"/>
  <cols>
    <col min="4" max="4" width="14.7109375" customWidth="1"/>
    <col min="6" max="6" width="13" customWidth="1"/>
    <col min="7" max="7" width="11.85546875" customWidth="1"/>
  </cols>
  <sheetData>
    <row r="2" spans="1:11" s="96" customFormat="1" ht="15.75" thickBot="1">
      <c r="A2"/>
      <c r="B2" s="34" t="s">
        <v>0</v>
      </c>
      <c r="C2" s="77"/>
      <c r="D2"/>
      <c r="E2"/>
      <c r="F2"/>
      <c r="G2"/>
      <c r="H2"/>
      <c r="I2"/>
      <c r="J2"/>
      <c r="K2"/>
    </row>
    <row r="3" spans="1:11" s="92" customFormat="1" ht="15.75" thickBot="1">
      <c r="A3"/>
      <c r="B3" s="37" t="s">
        <v>1</v>
      </c>
      <c r="C3" s="77" t="s">
        <v>82</v>
      </c>
      <c r="D3"/>
      <c r="E3"/>
      <c r="F3"/>
      <c r="G3"/>
      <c r="H3"/>
      <c r="I3"/>
      <c r="J3"/>
      <c r="K3"/>
    </row>
    <row r="4" spans="1:11">
      <c r="J4" s="96"/>
      <c r="K4" s="96"/>
    </row>
    <row r="5" spans="1:11" ht="15.75" thickBot="1">
      <c r="J5" s="92"/>
      <c r="K5" s="92"/>
    </row>
    <row r="6" spans="1:11" ht="15.75" thickBot="1">
      <c r="A6" s="96"/>
      <c r="B6" s="97" t="s">
        <v>210</v>
      </c>
      <c r="C6" s="98" t="s">
        <v>211</v>
      </c>
      <c r="D6" s="98" t="s">
        <v>212</v>
      </c>
      <c r="E6" s="99" t="s">
        <v>213</v>
      </c>
      <c r="F6" s="98" t="s">
        <v>250</v>
      </c>
      <c r="G6" s="98" t="s">
        <v>251</v>
      </c>
      <c r="H6" s="96"/>
      <c r="I6" s="96"/>
    </row>
    <row r="7" spans="1:11" ht="15.75" thickBot="1">
      <c r="A7" s="92"/>
      <c r="B7" s="138" t="s">
        <v>252</v>
      </c>
      <c r="C7" s="139" t="s">
        <v>253</v>
      </c>
      <c r="D7" s="140">
        <v>4</v>
      </c>
      <c r="E7" s="141" t="s">
        <v>254</v>
      </c>
      <c r="F7" s="142" t="s">
        <v>109</v>
      </c>
      <c r="G7" s="143" t="s">
        <v>109</v>
      </c>
      <c r="H7" s="92"/>
      <c r="I7" s="9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1:Z181"/>
  <sheetViews>
    <sheetView showGridLines="0" zoomScale="80" zoomScaleNormal="80" workbookViewId="0">
      <pane xSplit="1" ySplit="3" topLeftCell="B20" activePane="bottomRight" state="frozen"/>
      <selection pane="topRight" activeCell="B1" sqref="B1"/>
      <selection pane="bottomLeft" activeCell="A4" sqref="A4"/>
      <selection pane="bottomRight" activeCell="L20" sqref="L20:L78"/>
    </sheetView>
  </sheetViews>
  <sheetFormatPr defaultColWidth="9" defaultRowHeight="12.75"/>
  <cols>
    <col min="1" max="1" width="1.140625" style="944" customWidth="1"/>
    <col min="2" max="2" width="9.85546875" style="947" customWidth="1"/>
    <col min="3" max="3" width="20.42578125" style="947" customWidth="1"/>
    <col min="4" max="4" width="27" style="947" customWidth="1"/>
    <col min="5" max="5" width="6.42578125" style="954" customWidth="1"/>
    <col min="6" max="6" width="30.28515625" style="1025" hidden="1" customWidth="1"/>
    <col min="7" max="7" width="10" style="947" customWidth="1"/>
    <col min="8" max="8" width="9.5703125" style="947" customWidth="1"/>
    <col min="9" max="9" width="14.28515625" style="947" customWidth="1"/>
    <col min="10" max="10" width="5.5703125" style="954" customWidth="1"/>
    <col min="11" max="11" width="15.28515625" style="954" customWidth="1"/>
    <col min="12" max="12" width="5.5703125" style="954" customWidth="1"/>
    <col min="13" max="13" width="24.85546875" style="954" hidden="1" customWidth="1"/>
    <col min="14" max="14" width="1.5703125" style="952" customWidth="1"/>
    <col min="15" max="15" width="71.7109375" style="953" hidden="1" customWidth="1"/>
    <col min="16" max="16" width="23.42578125" style="953" customWidth="1"/>
    <col min="17" max="17" width="18.42578125" style="944" customWidth="1"/>
    <col min="18" max="18" width="5.7109375" style="944" customWidth="1"/>
    <col min="19" max="19" width="5.28515625" style="944" customWidth="1"/>
    <col min="20" max="20" width="9" style="944" customWidth="1"/>
    <col min="21" max="21" width="44.7109375" style="944" customWidth="1"/>
    <col min="22" max="22" width="3.42578125" style="944" customWidth="1"/>
    <col min="23" max="25" width="9" style="944"/>
    <col min="26" max="26" width="42.5703125" style="944" customWidth="1"/>
    <col min="27" max="16384" width="9" style="944"/>
  </cols>
  <sheetData>
    <row r="1" spans="1:21" ht="23.25" customHeight="1" thickBot="1">
      <c r="B1" s="945"/>
      <c r="C1" s="946"/>
      <c r="E1" s="948"/>
      <c r="F1" s="949"/>
      <c r="G1" s="950"/>
      <c r="H1" s="950"/>
      <c r="I1" s="950"/>
      <c r="J1" s="948"/>
      <c r="K1" s="951"/>
      <c r="L1" s="951"/>
      <c r="M1" s="951"/>
      <c r="P1" s="944"/>
    </row>
    <row r="2" spans="1:21" ht="19.5" customHeight="1" thickBot="1">
      <c r="B2" s="1454" t="s">
        <v>286</v>
      </c>
      <c r="C2" s="1452" t="s">
        <v>1100</v>
      </c>
      <c r="D2" s="1452" t="s">
        <v>691</v>
      </c>
      <c r="E2" s="1452" t="s">
        <v>1101</v>
      </c>
      <c r="F2" s="1456" t="s">
        <v>692</v>
      </c>
      <c r="G2" s="1452" t="s">
        <v>1102</v>
      </c>
      <c r="H2" s="1452" t="s">
        <v>1103</v>
      </c>
      <c r="I2" s="1452" t="s">
        <v>1104</v>
      </c>
      <c r="J2" s="1463" t="s">
        <v>693</v>
      </c>
      <c r="K2" s="1465" t="s">
        <v>694</v>
      </c>
      <c r="L2" s="1466" t="s">
        <v>695</v>
      </c>
      <c r="M2" s="1476" t="s">
        <v>696</v>
      </c>
      <c r="O2" s="1468" t="s">
        <v>697</v>
      </c>
      <c r="P2" s="944"/>
    </row>
    <row r="3" spans="1:21" ht="15.75" customHeight="1" thickBot="1">
      <c r="B3" s="1455"/>
      <c r="C3" s="1453"/>
      <c r="D3" s="1453"/>
      <c r="E3" s="1453"/>
      <c r="F3" s="1457"/>
      <c r="G3" s="1453"/>
      <c r="H3" s="1453"/>
      <c r="I3" s="1453"/>
      <c r="J3" s="1464"/>
      <c r="K3" s="1465"/>
      <c r="L3" s="1467"/>
      <c r="M3" s="1477"/>
      <c r="O3" s="1469"/>
      <c r="P3" s="944"/>
    </row>
    <row r="4" spans="1:21" ht="67.5">
      <c r="A4" s="954"/>
      <c r="B4" s="955" t="s">
        <v>698</v>
      </c>
      <c r="C4" s="956" t="s">
        <v>264</v>
      </c>
      <c r="D4" s="956" t="s">
        <v>699</v>
      </c>
      <c r="E4" s="957">
        <v>16</v>
      </c>
      <c r="F4" s="958" t="s">
        <v>700</v>
      </c>
      <c r="G4" s="956" t="s">
        <v>1105</v>
      </c>
      <c r="H4" s="956" t="s">
        <v>1106</v>
      </c>
      <c r="I4" s="959" t="s">
        <v>1107</v>
      </c>
      <c r="J4" s="956">
        <v>5</v>
      </c>
      <c r="K4" s="1470">
        <v>6</v>
      </c>
      <c r="L4" s="1473">
        <v>4</v>
      </c>
      <c r="M4" s="960"/>
      <c r="O4" s="961" t="s">
        <v>701</v>
      </c>
      <c r="P4" s="962"/>
    </row>
    <row r="5" spans="1:21" s="954" customFormat="1" ht="102" thickBot="1">
      <c r="B5" s="963" t="s">
        <v>698</v>
      </c>
      <c r="C5" s="1271" t="s">
        <v>264</v>
      </c>
      <c r="D5" s="1271" t="s">
        <v>702</v>
      </c>
      <c r="E5" s="1275">
        <v>16</v>
      </c>
      <c r="F5" s="964" t="s">
        <v>703</v>
      </c>
      <c r="G5" s="1271" t="s">
        <v>1105</v>
      </c>
      <c r="H5" s="1271" t="s">
        <v>1106</v>
      </c>
      <c r="I5" s="965" t="s">
        <v>704</v>
      </c>
      <c r="J5" s="1275">
        <v>4</v>
      </c>
      <c r="K5" s="1471"/>
      <c r="L5" s="1474"/>
      <c r="M5" s="966"/>
      <c r="N5" s="967"/>
      <c r="O5" s="961" t="s">
        <v>705</v>
      </c>
      <c r="P5" s="962"/>
    </row>
    <row r="6" spans="1:21" ht="79.5" thickTop="1">
      <c r="B6" s="968" t="s">
        <v>698</v>
      </c>
      <c r="C6" s="1282" t="s">
        <v>264</v>
      </c>
      <c r="D6" s="969" t="s">
        <v>706</v>
      </c>
      <c r="E6" s="970">
        <v>16</v>
      </c>
      <c r="F6" s="971" t="s">
        <v>707</v>
      </c>
      <c r="G6" s="969" t="s">
        <v>1105</v>
      </c>
      <c r="H6" s="969" t="s">
        <v>1106</v>
      </c>
      <c r="I6" s="972" t="s">
        <v>1108</v>
      </c>
      <c r="J6" s="970">
        <v>5</v>
      </c>
      <c r="K6" s="1471"/>
      <c r="L6" s="1474"/>
      <c r="M6" s="973"/>
      <c r="O6" s="974" t="s">
        <v>708</v>
      </c>
      <c r="P6" s="975"/>
    </row>
    <row r="7" spans="1:21" ht="45" customHeight="1" thickBot="1">
      <c r="B7" s="976" t="s">
        <v>698</v>
      </c>
      <c r="C7" s="1282" t="s">
        <v>264</v>
      </c>
      <c r="D7" s="1282" t="s">
        <v>709</v>
      </c>
      <c r="E7" s="1267">
        <v>16</v>
      </c>
      <c r="F7" s="977" t="s">
        <v>710</v>
      </c>
      <c r="G7" s="1282" t="s">
        <v>1105</v>
      </c>
      <c r="H7" s="1282" t="s">
        <v>1106</v>
      </c>
      <c r="I7" s="978" t="s">
        <v>711</v>
      </c>
      <c r="J7" s="1267">
        <v>2</v>
      </c>
      <c r="K7" s="1472"/>
      <c r="L7" s="1273"/>
      <c r="M7" s="979"/>
      <c r="O7" s="961" t="s">
        <v>712</v>
      </c>
      <c r="P7" s="975"/>
    </row>
    <row r="8" spans="1:21" s="954" customFormat="1" ht="104.25" customHeight="1" thickTop="1">
      <c r="B8" s="980" t="s">
        <v>698</v>
      </c>
      <c r="C8" s="1270" t="s">
        <v>264</v>
      </c>
      <c r="D8" s="1270" t="s">
        <v>713</v>
      </c>
      <c r="E8" s="1274">
        <v>8</v>
      </c>
      <c r="F8" s="981" t="s">
        <v>714</v>
      </c>
      <c r="G8" s="1270" t="s">
        <v>1105</v>
      </c>
      <c r="H8" s="1270" t="s">
        <v>715</v>
      </c>
      <c r="I8" s="982" t="s">
        <v>716</v>
      </c>
      <c r="J8" s="1274">
        <v>4</v>
      </c>
      <c r="K8" s="1475">
        <v>9</v>
      </c>
      <c r="L8" s="1459">
        <v>7</v>
      </c>
      <c r="M8" s="983"/>
      <c r="N8" s="952"/>
      <c r="O8" s="961" t="s">
        <v>717</v>
      </c>
      <c r="P8" s="962"/>
    </row>
    <row r="9" spans="1:21" s="954" customFormat="1" ht="112.5">
      <c r="B9" s="976" t="s">
        <v>698</v>
      </c>
      <c r="C9" s="1282" t="s">
        <v>264</v>
      </c>
      <c r="D9" s="1282" t="s">
        <v>718</v>
      </c>
      <c r="E9" s="1267">
        <v>8</v>
      </c>
      <c r="F9" s="984" t="s">
        <v>719</v>
      </c>
      <c r="G9" s="1282" t="s">
        <v>1105</v>
      </c>
      <c r="H9" s="1282" t="s">
        <v>715</v>
      </c>
      <c r="I9" s="978" t="s">
        <v>720</v>
      </c>
      <c r="J9" s="1267">
        <v>7</v>
      </c>
      <c r="K9" s="1475"/>
      <c r="L9" s="1460"/>
      <c r="M9" s="985"/>
      <c r="N9" s="952"/>
      <c r="O9" s="974" t="s">
        <v>721</v>
      </c>
      <c r="P9" s="975"/>
    </row>
    <row r="10" spans="1:21" s="986" customFormat="1" ht="37.9" customHeight="1" thickBot="1">
      <c r="B10" s="987" t="s">
        <v>698</v>
      </c>
      <c r="C10" s="1281" t="s">
        <v>264</v>
      </c>
      <c r="D10" s="988" t="s">
        <v>722</v>
      </c>
      <c r="E10" s="989">
        <v>8</v>
      </c>
      <c r="F10" s="990" t="s">
        <v>723</v>
      </c>
      <c r="G10" s="988" t="s">
        <v>1105</v>
      </c>
      <c r="H10" s="988" t="s">
        <v>715</v>
      </c>
      <c r="I10" s="991" t="s">
        <v>724</v>
      </c>
      <c r="J10" s="989">
        <v>2</v>
      </c>
      <c r="K10" s="1475"/>
      <c r="L10" s="1460"/>
      <c r="M10" s="992"/>
      <c r="N10" s="993"/>
      <c r="O10" s="974" t="s">
        <v>725</v>
      </c>
      <c r="P10" s="975"/>
    </row>
    <row r="11" spans="1:21" ht="27" thickTop="1" thickBot="1">
      <c r="B11" s="980" t="s">
        <v>726</v>
      </c>
      <c r="C11" s="1270" t="s">
        <v>672</v>
      </c>
      <c r="D11" s="1270">
        <v>765</v>
      </c>
      <c r="E11" s="1274">
        <v>8</v>
      </c>
      <c r="F11" s="994" t="s">
        <v>727</v>
      </c>
      <c r="G11" s="1270" t="s">
        <v>1105</v>
      </c>
      <c r="H11" s="1270" t="s">
        <v>715</v>
      </c>
      <c r="I11" s="982" t="s">
        <v>1109</v>
      </c>
      <c r="J11" s="995">
        <v>2</v>
      </c>
      <c r="K11" s="1458">
        <v>1</v>
      </c>
      <c r="L11" s="1459">
        <v>14</v>
      </c>
      <c r="M11" s="996"/>
      <c r="O11" s="997"/>
    </row>
    <row r="12" spans="1:21" ht="27" thickTop="1" thickBot="1">
      <c r="B12" s="998" t="s">
        <v>726</v>
      </c>
      <c r="C12" s="1281" t="s">
        <v>672</v>
      </c>
      <c r="D12" s="1281">
        <v>768</v>
      </c>
      <c r="E12" s="1269">
        <v>8</v>
      </c>
      <c r="F12" s="999" t="s">
        <v>728</v>
      </c>
      <c r="G12" s="1281" t="s">
        <v>1105</v>
      </c>
      <c r="H12" s="988" t="s">
        <v>715</v>
      </c>
      <c r="I12" s="1000" t="s">
        <v>1110</v>
      </c>
      <c r="J12" s="1001">
        <v>2</v>
      </c>
      <c r="K12" s="1458"/>
      <c r="L12" s="1460"/>
      <c r="M12" s="1002"/>
      <c r="O12" s="997"/>
    </row>
    <row r="13" spans="1:21" ht="46.5" thickTop="1" thickBot="1">
      <c r="A13" s="1003"/>
      <c r="B13" s="980" t="s">
        <v>729</v>
      </c>
      <c r="C13" s="1270" t="s">
        <v>265</v>
      </c>
      <c r="D13" s="1270" t="s">
        <v>730</v>
      </c>
      <c r="E13" s="1274">
        <v>8</v>
      </c>
      <c r="F13" s="981" t="s">
        <v>731</v>
      </c>
      <c r="G13" s="1270" t="s">
        <v>1105</v>
      </c>
      <c r="H13" s="1270" t="s">
        <v>715</v>
      </c>
      <c r="I13" s="982" t="s">
        <v>1111</v>
      </c>
      <c r="J13" s="1270">
        <v>4</v>
      </c>
      <c r="K13" s="1462">
        <v>9</v>
      </c>
      <c r="L13" s="1460"/>
      <c r="M13" s="992"/>
      <c r="O13" s="961" t="s">
        <v>732</v>
      </c>
      <c r="P13" s="962"/>
      <c r="U13" s="1485" t="s">
        <v>733</v>
      </c>
    </row>
    <row r="14" spans="1:21" s="954" customFormat="1" ht="114" thickTop="1" thickBot="1">
      <c r="A14" s="944"/>
      <c r="B14" s="998" t="s">
        <v>729</v>
      </c>
      <c r="C14" s="1281" t="s">
        <v>265</v>
      </c>
      <c r="D14" s="1281" t="s">
        <v>718</v>
      </c>
      <c r="E14" s="1004">
        <v>8</v>
      </c>
      <c r="F14" s="1005" t="s">
        <v>734</v>
      </c>
      <c r="G14" s="1281" t="s">
        <v>1105</v>
      </c>
      <c r="H14" s="1281" t="s">
        <v>715</v>
      </c>
      <c r="I14" s="1000" t="s">
        <v>735</v>
      </c>
      <c r="J14" s="1269">
        <v>8</v>
      </c>
      <c r="K14" s="1458"/>
      <c r="L14" s="1460"/>
      <c r="M14" s="1002"/>
      <c r="N14" s="952"/>
      <c r="O14" s="961" t="s">
        <v>736</v>
      </c>
      <c r="P14" s="975"/>
      <c r="U14" s="1485"/>
    </row>
    <row r="15" spans="1:21" ht="114.6" customHeight="1" thickTop="1">
      <c r="B15" s="1006" t="s">
        <v>737</v>
      </c>
      <c r="C15" s="1279" t="s">
        <v>738</v>
      </c>
      <c r="D15" s="1279" t="s">
        <v>739</v>
      </c>
      <c r="E15" s="1007">
        <v>8</v>
      </c>
      <c r="F15" s="1008" t="s">
        <v>740</v>
      </c>
      <c r="G15" s="1279" t="s">
        <v>1105</v>
      </c>
      <c r="H15" s="1279" t="s">
        <v>715</v>
      </c>
      <c r="I15" s="1009" t="s">
        <v>1112</v>
      </c>
      <c r="J15" s="1265">
        <v>5</v>
      </c>
      <c r="K15" s="1483">
        <v>7</v>
      </c>
      <c r="L15" s="1460"/>
      <c r="M15" s="992"/>
      <c r="N15" s="952">
        <f>J15*E15</f>
        <v>40</v>
      </c>
      <c r="O15" s="1010" t="s">
        <v>741</v>
      </c>
      <c r="P15" s="1011"/>
      <c r="Q15" s="1012"/>
    </row>
    <row r="16" spans="1:21" s="954" customFormat="1" ht="46.9" customHeight="1">
      <c r="B16" s="1271" t="s">
        <v>737</v>
      </c>
      <c r="C16" s="1271" t="s">
        <v>738</v>
      </c>
      <c r="D16" s="1271">
        <v>415</v>
      </c>
      <c r="E16" s="1013">
        <v>8</v>
      </c>
      <c r="F16" s="1014" t="s">
        <v>742</v>
      </c>
      <c r="G16" s="1271" t="s">
        <v>743</v>
      </c>
      <c r="H16" s="1271" t="s">
        <v>715</v>
      </c>
      <c r="I16" s="965" t="s">
        <v>744</v>
      </c>
      <c r="J16" s="1275">
        <v>2</v>
      </c>
      <c r="K16" s="1486"/>
      <c r="L16" s="1460"/>
      <c r="M16" s="985"/>
      <c r="N16" s="967"/>
      <c r="O16" s="1010" t="s">
        <v>745</v>
      </c>
      <c r="P16" s="1011"/>
      <c r="Q16" s="1015"/>
    </row>
    <row r="17" spans="1:26" s="1016" customFormat="1" ht="147" thickBot="1">
      <c r="B17" s="1017" t="s">
        <v>746</v>
      </c>
      <c r="C17" s="1018" t="s">
        <v>262</v>
      </c>
      <c r="D17" s="1018" t="s">
        <v>747</v>
      </c>
      <c r="E17" s="1019">
        <v>8</v>
      </c>
      <c r="F17" s="1020" t="s">
        <v>748</v>
      </c>
      <c r="G17" s="1018" t="s">
        <v>743</v>
      </c>
      <c r="H17" s="1018" t="s">
        <v>715</v>
      </c>
      <c r="I17" s="1021" t="s">
        <v>749</v>
      </c>
      <c r="J17" s="1022">
        <v>6</v>
      </c>
      <c r="K17" s="1022">
        <v>6</v>
      </c>
      <c r="L17" s="1461"/>
      <c r="M17" s="1023"/>
      <c r="N17" s="952">
        <f>J17*E17</f>
        <v>48</v>
      </c>
      <c r="O17" s="1010" t="s">
        <v>750</v>
      </c>
      <c r="P17" s="1011"/>
      <c r="Q17" s="1024"/>
    </row>
    <row r="18" spans="1:26" ht="15" customHeight="1">
      <c r="E18" s="967"/>
      <c r="F18" s="1025">
        <v>35</v>
      </c>
      <c r="G18" s="1026"/>
      <c r="J18" s="967">
        <f>SUM(J4:J17)</f>
        <v>58</v>
      </c>
      <c r="K18" s="967">
        <f>SUM(K4:K17)</f>
        <v>38</v>
      </c>
      <c r="L18" s="967">
        <f>SUM(L4:L17)</f>
        <v>25</v>
      </c>
      <c r="M18" s="1027"/>
      <c r="N18" s="952">
        <f>SUM(N15:N17)</f>
        <v>88</v>
      </c>
    </row>
    <row r="19" spans="1:26" ht="16.899999999999999" customHeight="1" thickBot="1">
      <c r="H19" s="1028"/>
      <c r="M19" s="1025"/>
    </row>
    <row r="20" spans="1:26" s="1016" customFormat="1" ht="135">
      <c r="B20" s="955" t="s">
        <v>698</v>
      </c>
      <c r="C20" s="956" t="s">
        <v>264</v>
      </c>
      <c r="D20" s="956" t="s">
        <v>751</v>
      </c>
      <c r="E20" s="957">
        <v>4</v>
      </c>
      <c r="F20" s="1029" t="s">
        <v>752</v>
      </c>
      <c r="G20" s="956" t="s">
        <v>753</v>
      </c>
      <c r="H20" s="969" t="s">
        <v>715</v>
      </c>
      <c r="I20" s="959" t="s">
        <v>754</v>
      </c>
      <c r="J20" s="1030">
        <v>7</v>
      </c>
      <c r="K20" s="1487" t="s">
        <v>755</v>
      </c>
      <c r="L20" s="1489">
        <v>19</v>
      </c>
      <c r="M20" s="1031"/>
      <c r="N20" s="993"/>
      <c r="O20" s="974" t="s">
        <v>756</v>
      </c>
      <c r="P20" s="975"/>
      <c r="U20" s="1032" t="s">
        <v>757</v>
      </c>
    </row>
    <row r="21" spans="1:26" s="1016" customFormat="1" ht="67.5">
      <c r="B21" s="963" t="s">
        <v>698</v>
      </c>
      <c r="C21" s="1271" t="s">
        <v>264</v>
      </c>
      <c r="D21" s="1271" t="s">
        <v>718</v>
      </c>
      <c r="E21" s="1275">
        <v>4</v>
      </c>
      <c r="F21" s="964" t="s">
        <v>758</v>
      </c>
      <c r="G21" s="1271" t="s">
        <v>753</v>
      </c>
      <c r="H21" s="969" t="s">
        <v>715</v>
      </c>
      <c r="I21" s="965" t="s">
        <v>759</v>
      </c>
      <c r="J21" s="1275">
        <v>4</v>
      </c>
      <c r="K21" s="1488"/>
      <c r="L21" s="1460"/>
      <c r="M21" s="985"/>
      <c r="N21" s="993"/>
      <c r="O21" s="974" t="s">
        <v>760</v>
      </c>
      <c r="P21" s="975"/>
      <c r="Q21" s="265" t="s">
        <v>761</v>
      </c>
      <c r="R21" s="1033" t="s">
        <v>1113</v>
      </c>
      <c r="S21" s="1033" t="s">
        <v>1114</v>
      </c>
      <c r="T21" s="1033" t="s">
        <v>1115</v>
      </c>
      <c r="U21" s="1033" t="s">
        <v>1116</v>
      </c>
      <c r="Z21" s="975"/>
    </row>
    <row r="22" spans="1:26" s="1016" customFormat="1" ht="42.75" hidden="1" customHeight="1">
      <c r="B22" s="963" t="s">
        <v>698</v>
      </c>
      <c r="C22" s="1271" t="s">
        <v>762</v>
      </c>
      <c r="D22" s="965" t="s">
        <v>763</v>
      </c>
      <c r="E22" s="1275">
        <v>4</v>
      </c>
      <c r="F22" s="1034" t="s">
        <v>764</v>
      </c>
      <c r="G22" s="1271" t="s">
        <v>753</v>
      </c>
      <c r="H22" s="969" t="s">
        <v>715</v>
      </c>
      <c r="I22" s="965" t="s">
        <v>765</v>
      </c>
      <c r="J22" s="1275">
        <v>1</v>
      </c>
      <c r="K22" s="1488"/>
      <c r="L22" s="1460"/>
      <c r="M22" s="992"/>
      <c r="N22" s="993"/>
      <c r="O22" s="974" t="s">
        <v>766</v>
      </c>
      <c r="P22" s="975"/>
      <c r="Q22" s="1035" t="s">
        <v>1117</v>
      </c>
      <c r="R22" s="1035" t="s">
        <v>767</v>
      </c>
      <c r="S22" s="1035">
        <v>4</v>
      </c>
      <c r="T22" s="1035" t="s">
        <v>1118</v>
      </c>
      <c r="U22" s="1036" t="s">
        <v>768</v>
      </c>
    </row>
    <row r="23" spans="1:26" s="986" customFormat="1" ht="25.5">
      <c r="B23" s="963" t="s">
        <v>698</v>
      </c>
      <c r="C23" s="1271" t="s">
        <v>264</v>
      </c>
      <c r="D23" s="965">
        <v>434</v>
      </c>
      <c r="E23" s="1275">
        <v>4</v>
      </c>
      <c r="F23" s="964" t="s">
        <v>769</v>
      </c>
      <c r="G23" s="1271" t="s">
        <v>753</v>
      </c>
      <c r="H23" s="969" t="s">
        <v>715</v>
      </c>
      <c r="I23" s="965" t="s">
        <v>770</v>
      </c>
      <c r="J23" s="1275">
        <v>2</v>
      </c>
      <c r="K23" s="1488"/>
      <c r="L23" s="1460"/>
      <c r="M23" s="985"/>
      <c r="N23" s="1037"/>
      <c r="O23" s="961" t="s">
        <v>771</v>
      </c>
      <c r="P23" s="962"/>
      <c r="Q23" s="1038" t="s">
        <v>772</v>
      </c>
      <c r="R23" s="1038" t="s">
        <v>767</v>
      </c>
      <c r="S23" s="1038">
        <v>4</v>
      </c>
      <c r="T23" s="1038" t="s">
        <v>1119</v>
      </c>
      <c r="U23" s="1038" t="s">
        <v>773</v>
      </c>
    </row>
    <row r="24" spans="1:26" s="1016" customFormat="1" ht="67.5">
      <c r="B24" s="963" t="s">
        <v>698</v>
      </c>
      <c r="C24" s="1271" t="s">
        <v>264</v>
      </c>
      <c r="D24" s="1271" t="s">
        <v>774</v>
      </c>
      <c r="E24" s="1275">
        <v>4</v>
      </c>
      <c r="F24" s="964" t="s">
        <v>775</v>
      </c>
      <c r="G24" s="1271" t="s">
        <v>753</v>
      </c>
      <c r="H24" s="969" t="s">
        <v>715</v>
      </c>
      <c r="I24" s="965" t="s">
        <v>776</v>
      </c>
      <c r="J24" s="1275">
        <v>5</v>
      </c>
      <c r="K24" s="1488"/>
      <c r="L24" s="1460"/>
      <c r="M24" s="1039"/>
      <c r="N24" s="993"/>
      <c r="O24" s="961" t="s">
        <v>777</v>
      </c>
      <c r="P24" s="975"/>
      <c r="Q24" s="1038" t="s">
        <v>772</v>
      </c>
      <c r="R24" s="1038" t="s">
        <v>767</v>
      </c>
      <c r="S24" s="1038">
        <v>4</v>
      </c>
      <c r="T24" s="1038" t="s">
        <v>778</v>
      </c>
      <c r="U24" s="1038" t="s">
        <v>773</v>
      </c>
    </row>
    <row r="25" spans="1:26" s="1040" customFormat="1" ht="67.5">
      <c r="B25" s="963" t="s">
        <v>698</v>
      </c>
      <c r="C25" s="1041" t="s">
        <v>264</v>
      </c>
      <c r="D25" s="1041" t="s">
        <v>779</v>
      </c>
      <c r="E25" s="1042">
        <v>4</v>
      </c>
      <c r="F25" s="964" t="s">
        <v>780</v>
      </c>
      <c r="G25" s="1041" t="s">
        <v>753</v>
      </c>
      <c r="H25" s="969" t="s">
        <v>715</v>
      </c>
      <c r="I25" s="1043" t="s">
        <v>781</v>
      </c>
      <c r="J25" s="1042">
        <v>4</v>
      </c>
      <c r="K25" s="1488"/>
      <c r="L25" s="1460"/>
      <c r="M25" s="985"/>
      <c r="N25" s="952"/>
      <c r="O25" s="974" t="s">
        <v>782</v>
      </c>
      <c r="P25" s="975"/>
      <c r="Q25" s="1038" t="s">
        <v>772</v>
      </c>
      <c r="R25" s="1038" t="s">
        <v>767</v>
      </c>
      <c r="S25" s="1038">
        <v>4</v>
      </c>
      <c r="T25" s="1038" t="s">
        <v>783</v>
      </c>
      <c r="U25" s="1038" t="s">
        <v>784</v>
      </c>
    </row>
    <row r="26" spans="1:26" ht="78.75">
      <c r="B26" s="1044" t="s">
        <v>698</v>
      </c>
      <c r="C26" s="1045" t="s">
        <v>264</v>
      </c>
      <c r="D26" s="1045" t="s">
        <v>785</v>
      </c>
      <c r="E26" s="1046">
        <v>4</v>
      </c>
      <c r="F26" s="1047" t="s">
        <v>786</v>
      </c>
      <c r="G26" s="1045" t="s">
        <v>1120</v>
      </c>
      <c r="H26" s="1048" t="s">
        <v>715</v>
      </c>
      <c r="I26" s="1049" t="s">
        <v>787</v>
      </c>
      <c r="J26" s="1046">
        <v>4</v>
      </c>
      <c r="K26" s="1488"/>
      <c r="L26" s="1460"/>
      <c r="M26" s="992"/>
      <c r="O26" s="961" t="s">
        <v>788</v>
      </c>
      <c r="P26" s="962"/>
      <c r="Q26" s="1050" t="s">
        <v>772</v>
      </c>
      <c r="R26" s="1038" t="s">
        <v>767</v>
      </c>
      <c r="S26" s="1050">
        <v>4</v>
      </c>
      <c r="T26" s="1050" t="s">
        <v>789</v>
      </c>
      <c r="U26" s="1038" t="s">
        <v>773</v>
      </c>
    </row>
    <row r="27" spans="1:26" ht="67.5">
      <c r="B27" s="963" t="s">
        <v>698</v>
      </c>
      <c r="C27" s="1271" t="s">
        <v>264</v>
      </c>
      <c r="D27" s="1271" t="s">
        <v>790</v>
      </c>
      <c r="E27" s="1275">
        <v>4</v>
      </c>
      <c r="F27" s="1051" t="s">
        <v>791</v>
      </c>
      <c r="G27" s="1271" t="s">
        <v>1120</v>
      </c>
      <c r="H27" s="969" t="s">
        <v>715</v>
      </c>
      <c r="I27" s="965" t="s">
        <v>792</v>
      </c>
      <c r="J27" s="1275">
        <v>2</v>
      </c>
      <c r="K27" s="1488"/>
      <c r="L27" s="1460"/>
      <c r="M27" s="985"/>
      <c r="O27" s="1052" t="s">
        <v>793</v>
      </c>
      <c r="P27" s="1277"/>
      <c r="Q27" s="1038" t="s">
        <v>772</v>
      </c>
      <c r="R27" s="1038" t="s">
        <v>767</v>
      </c>
      <c r="S27" s="1038">
        <v>4</v>
      </c>
      <c r="T27" s="1038" t="s">
        <v>1121</v>
      </c>
      <c r="U27" s="1038" t="s">
        <v>773</v>
      </c>
    </row>
    <row r="28" spans="1:26" s="954" customFormat="1" ht="46.9" customHeight="1">
      <c r="B28" s="963" t="s">
        <v>698</v>
      </c>
      <c r="C28" s="1271" t="s">
        <v>264</v>
      </c>
      <c r="D28" s="1271" t="s">
        <v>794</v>
      </c>
      <c r="E28" s="1275">
        <v>4</v>
      </c>
      <c r="F28" s="964" t="s">
        <v>795</v>
      </c>
      <c r="G28" s="1271" t="s">
        <v>1120</v>
      </c>
      <c r="H28" s="969" t="s">
        <v>715</v>
      </c>
      <c r="I28" s="965" t="s">
        <v>796</v>
      </c>
      <c r="J28" s="1275">
        <v>2</v>
      </c>
      <c r="K28" s="1488"/>
      <c r="L28" s="1460"/>
      <c r="M28" s="992"/>
      <c r="N28" s="967"/>
      <c r="O28" s="961" t="s">
        <v>797</v>
      </c>
      <c r="P28" s="962"/>
    </row>
    <row r="29" spans="1:26" s="954" customFormat="1" ht="40.15" customHeight="1">
      <c r="B29" s="963" t="s">
        <v>698</v>
      </c>
      <c r="C29" s="1271" t="s">
        <v>264</v>
      </c>
      <c r="D29" s="1271">
        <v>470</v>
      </c>
      <c r="E29" s="1275">
        <v>4</v>
      </c>
      <c r="F29" s="964" t="s">
        <v>798</v>
      </c>
      <c r="G29" s="1271" t="s">
        <v>1120</v>
      </c>
      <c r="H29" s="1282" t="s">
        <v>715</v>
      </c>
      <c r="I29" s="965" t="s">
        <v>799</v>
      </c>
      <c r="J29" s="1275">
        <v>2</v>
      </c>
      <c r="K29" s="1488"/>
      <c r="L29" s="1460"/>
      <c r="M29" s="1053"/>
      <c r="N29" s="967"/>
      <c r="O29" s="961" t="s">
        <v>800</v>
      </c>
      <c r="P29" s="962"/>
    </row>
    <row r="30" spans="1:26" s="954" customFormat="1" ht="46.5" customHeight="1">
      <c r="B30" s="963" t="s">
        <v>698</v>
      </c>
      <c r="C30" s="1271" t="s">
        <v>264</v>
      </c>
      <c r="D30" s="1271">
        <v>450</v>
      </c>
      <c r="E30" s="1275">
        <v>4</v>
      </c>
      <c r="F30" s="964" t="s">
        <v>801</v>
      </c>
      <c r="G30" s="1271" t="s">
        <v>1120</v>
      </c>
      <c r="H30" s="1282" t="s">
        <v>715</v>
      </c>
      <c r="I30" s="965" t="s">
        <v>802</v>
      </c>
      <c r="J30" s="1275">
        <v>1</v>
      </c>
      <c r="K30" s="1488"/>
      <c r="L30" s="1460"/>
      <c r="M30" s="1053"/>
      <c r="N30" s="967"/>
      <c r="O30" s="961" t="s">
        <v>803</v>
      </c>
      <c r="P30" s="962"/>
    </row>
    <row r="31" spans="1:26" s="1054" customFormat="1" ht="37.9" customHeight="1">
      <c r="B31" s="963" t="s">
        <v>726</v>
      </c>
      <c r="C31" s="1271" t="s">
        <v>672</v>
      </c>
      <c r="D31" s="1271" t="s">
        <v>804</v>
      </c>
      <c r="E31" s="1275">
        <v>4</v>
      </c>
      <c r="F31" s="1051" t="s">
        <v>805</v>
      </c>
      <c r="G31" s="1271" t="s">
        <v>1120</v>
      </c>
      <c r="H31" s="969" t="s">
        <v>715</v>
      </c>
      <c r="I31" s="965" t="s">
        <v>806</v>
      </c>
      <c r="J31" s="1275">
        <v>3</v>
      </c>
      <c r="K31" s="1491" t="s">
        <v>807</v>
      </c>
      <c r="L31" s="1460"/>
      <c r="M31" s="985"/>
      <c r="N31" s="952"/>
      <c r="O31" s="961" t="s">
        <v>808</v>
      </c>
      <c r="P31" s="962"/>
    </row>
    <row r="32" spans="1:26" s="1054" customFormat="1" ht="87.6" customHeight="1" thickBot="1">
      <c r="A32" s="1040"/>
      <c r="B32" s="1055" t="s">
        <v>726</v>
      </c>
      <c r="C32" s="1272" t="s">
        <v>672</v>
      </c>
      <c r="D32" s="1272">
        <v>768</v>
      </c>
      <c r="E32" s="1276">
        <v>4</v>
      </c>
      <c r="F32" s="1056" t="s">
        <v>809</v>
      </c>
      <c r="G32" s="1272" t="s">
        <v>1120</v>
      </c>
      <c r="H32" s="988" t="s">
        <v>715</v>
      </c>
      <c r="I32" s="1057" t="s">
        <v>810</v>
      </c>
      <c r="J32" s="1276">
        <v>2</v>
      </c>
      <c r="K32" s="1492"/>
      <c r="L32" s="1460"/>
      <c r="M32" s="1058"/>
      <c r="N32" s="952"/>
      <c r="O32" s="961" t="s">
        <v>811</v>
      </c>
      <c r="P32" s="962"/>
    </row>
    <row r="33" spans="1:17" s="954" customFormat="1" ht="26.25" thickTop="1">
      <c r="B33" s="980" t="s">
        <v>729</v>
      </c>
      <c r="C33" s="1270" t="s">
        <v>265</v>
      </c>
      <c r="D33" s="982">
        <v>434</v>
      </c>
      <c r="E33" s="1274">
        <v>2</v>
      </c>
      <c r="F33" s="1059" t="s">
        <v>812</v>
      </c>
      <c r="G33" s="1270" t="s">
        <v>753</v>
      </c>
      <c r="H33" s="1270" t="s">
        <v>715</v>
      </c>
      <c r="I33" s="982" t="s">
        <v>813</v>
      </c>
      <c r="J33" s="1274">
        <v>2</v>
      </c>
      <c r="K33" s="1483">
        <v>6</v>
      </c>
      <c r="L33" s="1460"/>
      <c r="M33" s="992"/>
      <c r="N33" s="967"/>
      <c r="O33" s="961" t="s">
        <v>814</v>
      </c>
      <c r="P33" s="962"/>
    </row>
    <row r="34" spans="1:17" s="1016" customFormat="1" ht="57.75" customHeight="1">
      <c r="B34" s="963" t="s">
        <v>729</v>
      </c>
      <c r="C34" s="1271" t="s">
        <v>265</v>
      </c>
      <c r="D34" s="1271" t="s">
        <v>815</v>
      </c>
      <c r="E34" s="1275">
        <v>2</v>
      </c>
      <c r="F34" s="1051" t="s">
        <v>816</v>
      </c>
      <c r="G34" s="1271" t="s">
        <v>753</v>
      </c>
      <c r="H34" s="969" t="s">
        <v>715</v>
      </c>
      <c r="I34" s="965" t="s">
        <v>817</v>
      </c>
      <c r="J34" s="1275">
        <v>2</v>
      </c>
      <c r="K34" s="1475"/>
      <c r="L34" s="1460"/>
      <c r="M34" s="985"/>
      <c r="N34" s="993"/>
      <c r="O34" s="1060" t="s">
        <v>818</v>
      </c>
      <c r="P34" s="1061"/>
      <c r="Q34" s="1062"/>
    </row>
    <row r="35" spans="1:17" s="1016" customFormat="1" ht="80.25" customHeight="1">
      <c r="B35" s="963" t="s">
        <v>729</v>
      </c>
      <c r="C35" s="1271" t="s">
        <v>265</v>
      </c>
      <c r="D35" s="1271" t="s">
        <v>819</v>
      </c>
      <c r="E35" s="1275">
        <v>2</v>
      </c>
      <c r="F35" s="1051" t="s">
        <v>820</v>
      </c>
      <c r="G35" s="1271" t="s">
        <v>753</v>
      </c>
      <c r="H35" s="969" t="s">
        <v>715</v>
      </c>
      <c r="I35" s="965" t="s">
        <v>821</v>
      </c>
      <c r="J35" s="1275">
        <v>4</v>
      </c>
      <c r="K35" s="1475"/>
      <c r="L35" s="1460"/>
      <c r="M35" s="1039"/>
      <c r="N35" s="993"/>
      <c r="O35" s="1052" t="s">
        <v>822</v>
      </c>
      <c r="P35" s="1277"/>
    </row>
    <row r="36" spans="1:17" s="1064" customFormat="1" ht="51" customHeight="1">
      <c r="A36" s="1016"/>
      <c r="B36" s="963" t="s">
        <v>729</v>
      </c>
      <c r="C36" s="1271" t="s">
        <v>265</v>
      </c>
      <c r="D36" s="1271" t="s">
        <v>823</v>
      </c>
      <c r="E36" s="1275">
        <v>2</v>
      </c>
      <c r="F36" s="1051" t="s">
        <v>824</v>
      </c>
      <c r="G36" s="1271" t="s">
        <v>1120</v>
      </c>
      <c r="H36" s="969" t="s">
        <v>715</v>
      </c>
      <c r="I36" s="965" t="s">
        <v>825</v>
      </c>
      <c r="J36" s="1275">
        <v>3</v>
      </c>
      <c r="K36" s="1475"/>
      <c r="L36" s="1460"/>
      <c r="M36" s="985"/>
      <c r="N36" s="1063"/>
      <c r="O36" s="1010" t="s">
        <v>826</v>
      </c>
      <c r="P36" s="1011"/>
    </row>
    <row r="37" spans="1:17" ht="95.25" customHeight="1">
      <c r="B37" s="963" t="s">
        <v>729</v>
      </c>
      <c r="C37" s="1271" t="s">
        <v>265</v>
      </c>
      <c r="D37" s="1271" t="s">
        <v>827</v>
      </c>
      <c r="E37" s="1275">
        <v>2</v>
      </c>
      <c r="F37" s="1051" t="s">
        <v>828</v>
      </c>
      <c r="G37" s="1271" t="s">
        <v>753</v>
      </c>
      <c r="H37" s="969" t="s">
        <v>715</v>
      </c>
      <c r="I37" s="965" t="s">
        <v>829</v>
      </c>
      <c r="J37" s="1275">
        <v>2</v>
      </c>
      <c r="K37" s="1475"/>
      <c r="L37" s="1460"/>
      <c r="M37" s="992"/>
      <c r="O37" s="961" t="s">
        <v>830</v>
      </c>
      <c r="P37" s="962"/>
    </row>
    <row r="38" spans="1:17" s="986" customFormat="1" ht="70.5" customHeight="1">
      <c r="B38" s="963" t="s">
        <v>729</v>
      </c>
      <c r="C38" s="1271" t="s">
        <v>265</v>
      </c>
      <c r="D38" s="1065" t="s">
        <v>831</v>
      </c>
      <c r="E38" s="1266">
        <v>2</v>
      </c>
      <c r="F38" s="1066" t="s">
        <v>832</v>
      </c>
      <c r="G38" s="1271" t="s">
        <v>753</v>
      </c>
      <c r="H38" s="1271" t="s">
        <v>715</v>
      </c>
      <c r="I38" s="965" t="s">
        <v>833</v>
      </c>
      <c r="J38" s="1266">
        <v>2</v>
      </c>
      <c r="K38" s="1475"/>
      <c r="L38" s="1460"/>
      <c r="M38" s="1053"/>
      <c r="N38" s="1037"/>
      <c r="O38" s="1067" t="s">
        <v>834</v>
      </c>
      <c r="P38" s="962"/>
    </row>
    <row r="39" spans="1:17" s="1016" customFormat="1" ht="45">
      <c r="B39" s="963" t="s">
        <v>729</v>
      </c>
      <c r="C39" s="1282" t="s">
        <v>265</v>
      </c>
      <c r="D39" s="1271" t="s">
        <v>835</v>
      </c>
      <c r="E39" s="1275">
        <v>2</v>
      </c>
      <c r="F39" s="1051" t="s">
        <v>836</v>
      </c>
      <c r="G39" s="1271" t="s">
        <v>753</v>
      </c>
      <c r="H39" s="969" t="s">
        <v>715</v>
      </c>
      <c r="I39" s="965" t="s">
        <v>837</v>
      </c>
      <c r="J39" s="1275">
        <v>2</v>
      </c>
      <c r="K39" s="1475"/>
      <c r="L39" s="1460"/>
      <c r="M39" s="973"/>
      <c r="N39" s="993"/>
      <c r="O39" s="974" t="s">
        <v>838</v>
      </c>
      <c r="P39" s="975"/>
      <c r="Q39" s="1068"/>
    </row>
    <row r="40" spans="1:17" s="986" customFormat="1" ht="34.5" thickBot="1">
      <c r="B40" s="963" t="s">
        <v>729</v>
      </c>
      <c r="C40" s="1271" t="s">
        <v>265</v>
      </c>
      <c r="D40" s="1271" t="s">
        <v>839</v>
      </c>
      <c r="E40" s="1275">
        <v>2</v>
      </c>
      <c r="F40" s="1051" t="s">
        <v>840</v>
      </c>
      <c r="G40" s="1271" t="s">
        <v>753</v>
      </c>
      <c r="H40" s="1041" t="s">
        <v>715</v>
      </c>
      <c r="I40" s="965" t="s">
        <v>841</v>
      </c>
      <c r="J40" s="1275">
        <v>2</v>
      </c>
      <c r="K40" s="1475"/>
      <c r="L40" s="1460"/>
      <c r="M40" s="1058"/>
      <c r="N40" s="1037"/>
      <c r="O40" s="961" t="s">
        <v>842</v>
      </c>
      <c r="P40" s="962"/>
    </row>
    <row r="41" spans="1:17" s="954" customFormat="1" ht="34.15" customHeight="1" thickTop="1" thickBot="1">
      <c r="B41" s="963" t="s">
        <v>729</v>
      </c>
      <c r="C41" s="1271" t="s">
        <v>265</v>
      </c>
      <c r="D41" s="1271">
        <v>450</v>
      </c>
      <c r="E41" s="1275">
        <v>2</v>
      </c>
      <c r="F41" s="964" t="s">
        <v>843</v>
      </c>
      <c r="G41" s="1271" t="s">
        <v>753</v>
      </c>
      <c r="H41" s="964" t="s">
        <v>715</v>
      </c>
      <c r="I41" s="965" t="s">
        <v>844</v>
      </c>
      <c r="J41" s="1275">
        <v>2</v>
      </c>
      <c r="K41" s="1475"/>
      <c r="L41" s="1460"/>
      <c r="M41" s="1058"/>
      <c r="N41" s="967"/>
      <c r="O41" s="961" t="s">
        <v>845</v>
      </c>
      <c r="P41" s="962"/>
    </row>
    <row r="42" spans="1:17" s="986" customFormat="1" ht="36.6" customHeight="1" thickTop="1" thickBot="1">
      <c r="B42" s="963" t="s">
        <v>729</v>
      </c>
      <c r="C42" s="1271" t="s">
        <v>265</v>
      </c>
      <c r="D42" s="1069" t="s">
        <v>846</v>
      </c>
      <c r="E42" s="1275">
        <v>2</v>
      </c>
      <c r="F42" s="1070" t="s">
        <v>847</v>
      </c>
      <c r="G42" s="1271" t="s">
        <v>753</v>
      </c>
      <c r="H42" s="1271" t="s">
        <v>715</v>
      </c>
      <c r="I42" s="965" t="s">
        <v>848</v>
      </c>
      <c r="J42" s="1275">
        <v>2</v>
      </c>
      <c r="K42" s="1475"/>
      <c r="L42" s="1460"/>
      <c r="M42" s="1058"/>
      <c r="N42" s="1037"/>
      <c r="O42" s="961" t="s">
        <v>849</v>
      </c>
      <c r="P42" s="962"/>
    </row>
    <row r="43" spans="1:17" s="986" customFormat="1" ht="33.6" customHeight="1" thickTop="1">
      <c r="B43" s="980" t="s">
        <v>850</v>
      </c>
      <c r="C43" s="1270" t="s">
        <v>263</v>
      </c>
      <c r="D43" s="1270" t="s">
        <v>851</v>
      </c>
      <c r="E43" s="1274">
        <v>2</v>
      </c>
      <c r="F43" s="1059" t="s">
        <v>852</v>
      </c>
      <c r="G43" s="1270" t="s">
        <v>753</v>
      </c>
      <c r="H43" s="1071" t="s">
        <v>715</v>
      </c>
      <c r="I43" s="982" t="s">
        <v>853</v>
      </c>
      <c r="J43" s="1274">
        <v>2</v>
      </c>
      <c r="K43" s="1483">
        <v>2</v>
      </c>
      <c r="L43" s="1460"/>
      <c r="M43" s="992"/>
      <c r="N43" s="1037"/>
      <c r="O43" s="961" t="s">
        <v>854</v>
      </c>
      <c r="P43" s="962"/>
    </row>
    <row r="44" spans="1:17" s="1040" customFormat="1" ht="180">
      <c r="A44" s="1072"/>
      <c r="B44" s="963" t="s">
        <v>850</v>
      </c>
      <c r="C44" s="1271" t="s">
        <v>263</v>
      </c>
      <c r="D44" s="1271" t="s">
        <v>855</v>
      </c>
      <c r="E44" s="1275">
        <v>2</v>
      </c>
      <c r="F44" s="964" t="s">
        <v>856</v>
      </c>
      <c r="G44" s="1271" t="s">
        <v>1120</v>
      </c>
      <c r="H44" s="969" t="s">
        <v>715</v>
      </c>
      <c r="I44" s="965" t="s">
        <v>857</v>
      </c>
      <c r="J44" s="1275">
        <v>1</v>
      </c>
      <c r="K44" s="1475"/>
      <c r="L44" s="1460"/>
      <c r="M44" s="992"/>
      <c r="N44" s="952"/>
      <c r="O44" s="1073" t="s">
        <v>858</v>
      </c>
      <c r="P44" s="1074"/>
    </row>
    <row r="45" spans="1:17" s="954" customFormat="1" ht="64.900000000000006" customHeight="1" thickBot="1">
      <c r="B45" s="963" t="s">
        <v>850</v>
      </c>
      <c r="C45" s="1271" t="s">
        <v>263</v>
      </c>
      <c r="D45" s="1271" t="s">
        <v>859</v>
      </c>
      <c r="E45" s="1275">
        <v>2</v>
      </c>
      <c r="F45" s="964" t="s">
        <v>860</v>
      </c>
      <c r="G45" s="1271" t="s">
        <v>753</v>
      </c>
      <c r="H45" s="1041" t="s">
        <v>715</v>
      </c>
      <c r="I45" s="965" t="s">
        <v>861</v>
      </c>
      <c r="J45" s="1275">
        <v>2</v>
      </c>
      <c r="K45" s="1475"/>
      <c r="L45" s="1460"/>
      <c r="M45" s="1058"/>
      <c r="N45" s="952"/>
      <c r="O45" s="1073" t="s">
        <v>862</v>
      </c>
      <c r="P45" s="1074"/>
    </row>
    <row r="46" spans="1:17" s="954" customFormat="1" ht="46.5" thickTop="1" thickBot="1">
      <c r="B46" s="963" t="s">
        <v>850</v>
      </c>
      <c r="C46" s="1272" t="s">
        <v>263</v>
      </c>
      <c r="D46" s="1272">
        <v>450</v>
      </c>
      <c r="E46" s="1276">
        <v>2</v>
      </c>
      <c r="F46" s="1070" t="s">
        <v>863</v>
      </c>
      <c r="G46" s="1272" t="s">
        <v>753</v>
      </c>
      <c r="H46" s="1070" t="s">
        <v>715</v>
      </c>
      <c r="I46" s="1057" t="s">
        <v>864</v>
      </c>
      <c r="J46" s="1276">
        <v>2</v>
      </c>
      <c r="K46" s="1484"/>
      <c r="L46" s="1460"/>
      <c r="M46" s="1058"/>
      <c r="N46" s="967"/>
      <c r="O46" s="1052" t="s">
        <v>865</v>
      </c>
      <c r="P46" s="1277"/>
    </row>
    <row r="47" spans="1:17" ht="51.75" thickTop="1">
      <c r="B47" s="980" t="s">
        <v>866</v>
      </c>
      <c r="C47" s="1270" t="s">
        <v>270</v>
      </c>
      <c r="D47" s="1270" t="s">
        <v>867</v>
      </c>
      <c r="E47" s="1274">
        <v>2</v>
      </c>
      <c r="F47" s="1059" t="s">
        <v>868</v>
      </c>
      <c r="G47" s="1270" t="s">
        <v>1120</v>
      </c>
      <c r="H47" s="1270" t="s">
        <v>715</v>
      </c>
      <c r="I47" s="982" t="s">
        <v>869</v>
      </c>
      <c r="J47" s="1270">
        <v>2</v>
      </c>
      <c r="K47" s="1493">
        <v>2</v>
      </c>
      <c r="L47" s="1460"/>
      <c r="M47" s="1075"/>
      <c r="O47" s="961" t="s">
        <v>870</v>
      </c>
      <c r="P47" s="962"/>
    </row>
    <row r="48" spans="1:17" s="954" customFormat="1" ht="57" thickBot="1">
      <c r="B48" s="963" t="s">
        <v>866</v>
      </c>
      <c r="C48" s="1041" t="s">
        <v>270</v>
      </c>
      <c r="D48" s="1041" t="s">
        <v>871</v>
      </c>
      <c r="E48" s="1042">
        <v>2</v>
      </c>
      <c r="F48" s="964" t="s">
        <v>872</v>
      </c>
      <c r="G48" s="1041" t="s">
        <v>753</v>
      </c>
      <c r="H48" s="1041" t="s">
        <v>715</v>
      </c>
      <c r="I48" s="1043" t="s">
        <v>873</v>
      </c>
      <c r="J48" s="1041">
        <v>2</v>
      </c>
      <c r="K48" s="1471"/>
      <c r="L48" s="1460"/>
      <c r="M48" s="1058"/>
      <c r="N48" s="952"/>
      <c r="O48" s="974" t="s">
        <v>874</v>
      </c>
      <c r="P48" s="975"/>
    </row>
    <row r="49" spans="1:17" s="954" customFormat="1" ht="48" customHeight="1" thickTop="1" thickBot="1">
      <c r="B49" s="963" t="s">
        <v>866</v>
      </c>
      <c r="C49" s="1271" t="s">
        <v>270</v>
      </c>
      <c r="D49" s="1280">
        <v>450</v>
      </c>
      <c r="E49" s="1266">
        <v>2</v>
      </c>
      <c r="F49" s="1076" t="s">
        <v>875</v>
      </c>
      <c r="G49" s="1271" t="s">
        <v>753</v>
      </c>
      <c r="H49" s="1271" t="s">
        <v>715</v>
      </c>
      <c r="I49" s="1077" t="s">
        <v>876</v>
      </c>
      <c r="J49" s="1280">
        <v>2</v>
      </c>
      <c r="K49" s="1494"/>
      <c r="L49" s="1460"/>
      <c r="M49" s="1053"/>
      <c r="N49" s="952"/>
      <c r="O49" s="974" t="s">
        <v>877</v>
      </c>
      <c r="P49" s="975"/>
    </row>
    <row r="50" spans="1:17" ht="68.25" thickTop="1">
      <c r="A50" s="1040"/>
      <c r="B50" s="980" t="s">
        <v>878</v>
      </c>
      <c r="C50" s="1270" t="s">
        <v>272</v>
      </c>
      <c r="D50" s="1270" t="s">
        <v>879</v>
      </c>
      <c r="E50" s="1274">
        <v>2</v>
      </c>
      <c r="F50" s="1059" t="s">
        <v>880</v>
      </c>
      <c r="G50" s="1270" t="s">
        <v>1120</v>
      </c>
      <c r="H50" s="1270" t="s">
        <v>715</v>
      </c>
      <c r="I50" s="982" t="s">
        <v>881</v>
      </c>
      <c r="J50" s="1270">
        <v>2</v>
      </c>
      <c r="K50" s="1483">
        <v>7</v>
      </c>
      <c r="L50" s="1460"/>
      <c r="M50" s="992"/>
      <c r="N50" s="952">
        <f>J50*E50</f>
        <v>4</v>
      </c>
      <c r="O50" s="1078" t="s">
        <v>882</v>
      </c>
      <c r="P50" s="1079"/>
    </row>
    <row r="51" spans="1:17" s="954" customFormat="1" ht="39" thickBot="1">
      <c r="B51" s="963" t="s">
        <v>878</v>
      </c>
      <c r="C51" s="1271" t="s">
        <v>272</v>
      </c>
      <c r="D51" s="1271" t="s">
        <v>883</v>
      </c>
      <c r="E51" s="1275">
        <v>4</v>
      </c>
      <c r="F51" s="964" t="s">
        <v>884</v>
      </c>
      <c r="G51" s="1271" t="s">
        <v>753</v>
      </c>
      <c r="H51" s="1271" t="s">
        <v>715</v>
      </c>
      <c r="I51" s="965" t="s">
        <v>885</v>
      </c>
      <c r="J51" s="1275">
        <v>2</v>
      </c>
      <c r="K51" s="1475"/>
      <c r="L51" s="1460"/>
      <c r="M51" s="1058"/>
      <c r="N51" s="967"/>
      <c r="O51" s="1080" t="s">
        <v>886</v>
      </c>
      <c r="P51" s="1277"/>
    </row>
    <row r="52" spans="1:17" s="954" customFormat="1" ht="50.25" customHeight="1" thickTop="1">
      <c r="B52" s="976" t="s">
        <v>887</v>
      </c>
      <c r="C52" s="1282" t="s">
        <v>262</v>
      </c>
      <c r="D52" s="1282" t="s">
        <v>888</v>
      </c>
      <c r="E52" s="1267">
        <v>2</v>
      </c>
      <c r="F52" s="984" t="s">
        <v>889</v>
      </c>
      <c r="G52" s="1282" t="s">
        <v>1120</v>
      </c>
      <c r="H52" s="969" t="s">
        <v>715</v>
      </c>
      <c r="I52" s="978" t="s">
        <v>890</v>
      </c>
      <c r="J52" s="1282">
        <v>2</v>
      </c>
      <c r="K52" s="1475"/>
      <c r="L52" s="1460"/>
      <c r="M52" s="985"/>
      <c r="N52" s="967"/>
      <c r="O52" s="1078" t="s">
        <v>891</v>
      </c>
      <c r="P52" s="1079"/>
    </row>
    <row r="53" spans="1:17" s="954" customFormat="1" ht="182.25" customHeight="1">
      <c r="B53" s="963" t="s">
        <v>887</v>
      </c>
      <c r="C53" s="1271" t="s">
        <v>262</v>
      </c>
      <c r="D53" s="1081" t="s">
        <v>892</v>
      </c>
      <c r="E53" s="1275">
        <v>2</v>
      </c>
      <c r="F53" s="964" t="s">
        <v>893</v>
      </c>
      <c r="G53" s="1271" t="s">
        <v>753</v>
      </c>
      <c r="H53" s="1041" t="s">
        <v>715</v>
      </c>
      <c r="I53" s="965" t="s">
        <v>894</v>
      </c>
      <c r="J53" s="1271">
        <v>3</v>
      </c>
      <c r="K53" s="1475"/>
      <c r="L53" s="1460"/>
      <c r="M53" s="992"/>
      <c r="N53" s="952">
        <f>J53*E53</f>
        <v>6</v>
      </c>
      <c r="O53" s="1082" t="s">
        <v>895</v>
      </c>
      <c r="P53" s="962"/>
      <c r="Q53" s="1083"/>
    </row>
    <row r="54" spans="1:17" s="954" customFormat="1" ht="51.6" customHeight="1">
      <c r="B54" s="963" t="s">
        <v>887</v>
      </c>
      <c r="C54" s="1271" t="s">
        <v>262</v>
      </c>
      <c r="D54" s="1271">
        <v>411</v>
      </c>
      <c r="E54" s="1275">
        <v>2</v>
      </c>
      <c r="F54" s="1084" t="s">
        <v>896</v>
      </c>
      <c r="G54" s="1271" t="s">
        <v>1120</v>
      </c>
      <c r="H54" s="969" t="s">
        <v>715</v>
      </c>
      <c r="I54" s="965" t="s">
        <v>897</v>
      </c>
      <c r="J54" s="1275">
        <v>3</v>
      </c>
      <c r="K54" s="1475"/>
      <c r="L54" s="1460"/>
      <c r="M54" s="985"/>
      <c r="N54" s="952">
        <f>J54*E54</f>
        <v>6</v>
      </c>
      <c r="O54" s="1085" t="s">
        <v>898</v>
      </c>
      <c r="P54" s="975"/>
    </row>
    <row r="55" spans="1:17" s="1088" customFormat="1" ht="39" thickBot="1">
      <c r="A55" s="1086"/>
      <c r="B55" s="963" t="s">
        <v>887</v>
      </c>
      <c r="C55" s="1271" t="s">
        <v>262</v>
      </c>
      <c r="D55" s="1271">
        <v>434</v>
      </c>
      <c r="E55" s="1275">
        <v>2</v>
      </c>
      <c r="F55" s="964" t="s">
        <v>899</v>
      </c>
      <c r="G55" s="1271" t="s">
        <v>753</v>
      </c>
      <c r="H55" s="1041" t="s">
        <v>715</v>
      </c>
      <c r="I55" s="965" t="s">
        <v>900</v>
      </c>
      <c r="J55" s="1275">
        <v>2</v>
      </c>
      <c r="K55" s="1475"/>
      <c r="L55" s="1460"/>
      <c r="M55" s="1058"/>
      <c r="N55" s="1087"/>
      <c r="O55" s="1080" t="s">
        <v>901</v>
      </c>
      <c r="P55" s="1277"/>
    </row>
    <row r="56" spans="1:17" s="1088" customFormat="1" ht="42.75" customHeight="1" thickTop="1" thickBot="1">
      <c r="A56" s="1086"/>
      <c r="B56" s="963" t="s">
        <v>887</v>
      </c>
      <c r="C56" s="1271" t="s">
        <v>262</v>
      </c>
      <c r="D56" s="1282">
        <v>450</v>
      </c>
      <c r="E56" s="1267">
        <v>2</v>
      </c>
      <c r="F56" s="984" t="s">
        <v>902</v>
      </c>
      <c r="G56" s="1282" t="s">
        <v>753</v>
      </c>
      <c r="H56" s="1271" t="s">
        <v>715</v>
      </c>
      <c r="I56" s="978" t="s">
        <v>903</v>
      </c>
      <c r="J56" s="1267">
        <v>1</v>
      </c>
      <c r="K56" s="1484"/>
      <c r="L56" s="1460"/>
      <c r="M56" s="1053"/>
      <c r="N56" s="1087"/>
      <c r="O56" s="1080" t="s">
        <v>904</v>
      </c>
      <c r="P56" s="1277"/>
    </row>
    <row r="57" spans="1:17" ht="51.75" thickTop="1">
      <c r="B57" s="980" t="s">
        <v>905</v>
      </c>
      <c r="C57" s="1270" t="s">
        <v>269</v>
      </c>
      <c r="D57" s="1270" t="s">
        <v>906</v>
      </c>
      <c r="E57" s="1274">
        <v>2</v>
      </c>
      <c r="F57" s="1059" t="s">
        <v>907</v>
      </c>
      <c r="G57" s="1270" t="s">
        <v>1120</v>
      </c>
      <c r="H57" s="1270" t="s">
        <v>715</v>
      </c>
      <c r="I57" s="982" t="s">
        <v>1122</v>
      </c>
      <c r="J57" s="1274">
        <v>2</v>
      </c>
      <c r="K57" s="1483">
        <v>2</v>
      </c>
      <c r="L57" s="1460"/>
      <c r="M57" s="992"/>
      <c r="N57" s="952">
        <f>J57*E57</f>
        <v>4</v>
      </c>
      <c r="O57" s="1085" t="s">
        <v>908</v>
      </c>
      <c r="P57" s="975"/>
    </row>
    <row r="58" spans="1:17" s="1016" customFormat="1" ht="57" thickBot="1">
      <c r="B58" s="998" t="s">
        <v>905</v>
      </c>
      <c r="C58" s="1281" t="s">
        <v>269</v>
      </c>
      <c r="D58" s="1281" t="s">
        <v>909</v>
      </c>
      <c r="E58" s="1269">
        <v>2</v>
      </c>
      <c r="F58" s="999" t="s">
        <v>910</v>
      </c>
      <c r="G58" s="1281" t="s">
        <v>753</v>
      </c>
      <c r="H58" s="988" t="s">
        <v>715</v>
      </c>
      <c r="I58" s="1000" t="s">
        <v>911</v>
      </c>
      <c r="J58" s="1269">
        <v>2</v>
      </c>
      <c r="K58" s="1484"/>
      <c r="L58" s="1460"/>
      <c r="M58" s="1002"/>
      <c r="N58" s="952">
        <f>J58*E58</f>
        <v>4</v>
      </c>
      <c r="O58" s="1085" t="s">
        <v>912</v>
      </c>
      <c r="P58" s="975"/>
    </row>
    <row r="59" spans="1:17" s="1016" customFormat="1" ht="26.25" thickTop="1">
      <c r="B59" s="980" t="s">
        <v>913</v>
      </c>
      <c r="C59" s="1270" t="s">
        <v>260</v>
      </c>
      <c r="D59" s="1270" t="s">
        <v>914</v>
      </c>
      <c r="E59" s="1274">
        <v>4</v>
      </c>
      <c r="F59" s="1059" t="s">
        <v>915</v>
      </c>
      <c r="G59" s="1270" t="s">
        <v>753</v>
      </c>
      <c r="H59" s="1270" t="s">
        <v>715</v>
      </c>
      <c r="I59" s="982" t="s">
        <v>916</v>
      </c>
      <c r="J59" s="1274">
        <v>2</v>
      </c>
      <c r="K59" s="1483">
        <v>5</v>
      </c>
      <c r="L59" s="1460"/>
      <c r="M59" s="992"/>
      <c r="N59" s="952">
        <f>J59*E59</f>
        <v>8</v>
      </c>
      <c r="O59" s="1089" t="s">
        <v>917</v>
      </c>
      <c r="P59" s="1061"/>
    </row>
    <row r="60" spans="1:17" s="954" customFormat="1" ht="33.75">
      <c r="B60" s="963" t="s">
        <v>913</v>
      </c>
      <c r="C60" s="1271" t="s">
        <v>260</v>
      </c>
      <c r="D60" s="1271" t="s">
        <v>918</v>
      </c>
      <c r="E60" s="1275">
        <v>4</v>
      </c>
      <c r="F60" s="964" t="s">
        <v>919</v>
      </c>
      <c r="G60" s="1271" t="s">
        <v>753</v>
      </c>
      <c r="H60" s="969" t="s">
        <v>715</v>
      </c>
      <c r="I60" s="965" t="s">
        <v>920</v>
      </c>
      <c r="J60" s="1275">
        <v>2</v>
      </c>
      <c r="K60" s="1475"/>
      <c r="L60" s="1460"/>
      <c r="M60" s="985"/>
      <c r="N60" s="967"/>
      <c r="O60" s="1090" t="s">
        <v>921</v>
      </c>
      <c r="P60" s="1091"/>
    </row>
    <row r="61" spans="1:17" s="954" customFormat="1" ht="135">
      <c r="B61" s="963" t="s">
        <v>913</v>
      </c>
      <c r="C61" s="1271" t="s">
        <v>260</v>
      </c>
      <c r="D61" s="1271" t="s">
        <v>922</v>
      </c>
      <c r="E61" s="1275">
        <v>4</v>
      </c>
      <c r="F61" s="1084" t="s">
        <v>923</v>
      </c>
      <c r="G61" s="1271" t="s">
        <v>1120</v>
      </c>
      <c r="H61" s="969" t="s">
        <v>715</v>
      </c>
      <c r="I61" s="965" t="s">
        <v>924</v>
      </c>
      <c r="J61" s="1275">
        <v>4</v>
      </c>
      <c r="K61" s="1475"/>
      <c r="L61" s="1460"/>
      <c r="M61" s="992"/>
      <c r="N61" s="952">
        <f>J61*E61</f>
        <v>16</v>
      </c>
      <c r="O61" s="1082" t="s">
        <v>925</v>
      </c>
      <c r="P61" s="962"/>
    </row>
    <row r="62" spans="1:17" s="954" customFormat="1" ht="38.25">
      <c r="B62" s="963" t="s">
        <v>913</v>
      </c>
      <c r="C62" s="1271" t="s">
        <v>260</v>
      </c>
      <c r="D62" s="1271" t="s">
        <v>926</v>
      </c>
      <c r="E62" s="1275">
        <v>4</v>
      </c>
      <c r="F62" s="964" t="s">
        <v>927</v>
      </c>
      <c r="G62" s="1271" t="s">
        <v>753</v>
      </c>
      <c r="H62" s="969" t="s">
        <v>715</v>
      </c>
      <c r="I62" s="965" t="s">
        <v>928</v>
      </c>
      <c r="J62" s="1275">
        <v>3</v>
      </c>
      <c r="K62" s="1475"/>
      <c r="L62" s="1460"/>
      <c r="M62" s="985"/>
      <c r="N62" s="952">
        <f>J62*E62</f>
        <v>12</v>
      </c>
      <c r="O62" s="1082" t="s">
        <v>929</v>
      </c>
      <c r="P62" s="962"/>
      <c r="Q62" s="1092" t="s">
        <v>930</v>
      </c>
    </row>
    <row r="63" spans="1:17" s="1016" customFormat="1" ht="33.75">
      <c r="B63" s="963" t="s">
        <v>931</v>
      </c>
      <c r="C63" s="1271" t="s">
        <v>369</v>
      </c>
      <c r="D63" s="1271">
        <v>424</v>
      </c>
      <c r="E63" s="1275">
        <v>2</v>
      </c>
      <c r="F63" s="964" t="s">
        <v>932</v>
      </c>
      <c r="G63" s="1271" t="s">
        <v>753</v>
      </c>
      <c r="H63" s="969" t="s">
        <v>715</v>
      </c>
      <c r="I63" s="1271" t="s">
        <v>933</v>
      </c>
      <c r="J63" s="1275">
        <v>2</v>
      </c>
      <c r="K63" s="1475"/>
      <c r="L63" s="1460"/>
      <c r="M63" s="992"/>
      <c r="N63" s="952">
        <f>J63*E63</f>
        <v>4</v>
      </c>
      <c r="O63" s="1085" t="s">
        <v>934</v>
      </c>
      <c r="P63" s="975"/>
    </row>
    <row r="64" spans="1:17" ht="33.75">
      <c r="B64" s="963" t="s">
        <v>931</v>
      </c>
      <c r="C64" s="1271" t="s">
        <v>369</v>
      </c>
      <c r="D64" s="1271" t="s">
        <v>1123</v>
      </c>
      <c r="E64" s="1275">
        <v>2</v>
      </c>
      <c r="F64" s="964" t="s">
        <v>935</v>
      </c>
      <c r="G64" s="1271" t="s">
        <v>1120</v>
      </c>
      <c r="H64" s="969" t="s">
        <v>715</v>
      </c>
      <c r="I64" s="965" t="s">
        <v>936</v>
      </c>
      <c r="J64" s="1275">
        <v>2</v>
      </c>
      <c r="K64" s="1475"/>
      <c r="L64" s="1460"/>
      <c r="M64" s="985"/>
      <c r="N64" s="952">
        <f>J64*E64</f>
        <v>4</v>
      </c>
      <c r="O64" s="1093" t="s">
        <v>937</v>
      </c>
      <c r="P64" s="1011"/>
    </row>
    <row r="65" spans="2:17" s="954" customFormat="1" ht="32.450000000000003" customHeight="1">
      <c r="B65" s="963" t="s">
        <v>931</v>
      </c>
      <c r="C65" s="1271" t="s">
        <v>369</v>
      </c>
      <c r="D65" s="1271" t="s">
        <v>938</v>
      </c>
      <c r="E65" s="1275">
        <v>2</v>
      </c>
      <c r="F65" s="964" t="s">
        <v>939</v>
      </c>
      <c r="G65" s="1271" t="s">
        <v>753</v>
      </c>
      <c r="H65" s="1271" t="s">
        <v>715</v>
      </c>
      <c r="I65" s="965" t="s">
        <v>940</v>
      </c>
      <c r="J65" s="1275">
        <v>2</v>
      </c>
      <c r="K65" s="1475"/>
      <c r="L65" s="1460"/>
      <c r="M65" s="992"/>
      <c r="N65" s="967"/>
      <c r="O65" s="1082" t="s">
        <v>941</v>
      </c>
      <c r="P65" s="1011"/>
    </row>
    <row r="66" spans="2:17" ht="80.25" customHeight="1">
      <c r="B66" s="963" t="s">
        <v>942</v>
      </c>
      <c r="C66" s="1271" t="s">
        <v>266</v>
      </c>
      <c r="D66" s="1271" t="s">
        <v>943</v>
      </c>
      <c r="E66" s="1094">
        <v>2</v>
      </c>
      <c r="F66" s="964" t="s">
        <v>944</v>
      </c>
      <c r="G66" s="1271" t="s">
        <v>1120</v>
      </c>
      <c r="H66" s="984" t="s">
        <v>715</v>
      </c>
      <c r="I66" s="965" t="s">
        <v>945</v>
      </c>
      <c r="J66" s="1275">
        <v>4</v>
      </c>
      <c r="K66" s="1475"/>
      <c r="L66" s="1460"/>
      <c r="M66" s="985"/>
      <c r="N66" s="952">
        <f>J66*E66</f>
        <v>8</v>
      </c>
      <c r="O66" s="1082" t="s">
        <v>946</v>
      </c>
      <c r="P66" s="962"/>
    </row>
    <row r="67" spans="2:17" s="1016" customFormat="1" ht="78" customHeight="1">
      <c r="B67" s="963" t="s">
        <v>942</v>
      </c>
      <c r="C67" s="1271" t="s">
        <v>266</v>
      </c>
      <c r="D67" s="1271" t="s">
        <v>947</v>
      </c>
      <c r="E67" s="1275">
        <v>2</v>
      </c>
      <c r="F67" s="964" t="s">
        <v>948</v>
      </c>
      <c r="G67" s="1271" t="s">
        <v>753</v>
      </c>
      <c r="H67" s="969" t="s">
        <v>715</v>
      </c>
      <c r="I67" s="1271" t="s">
        <v>949</v>
      </c>
      <c r="J67" s="1275">
        <v>3</v>
      </c>
      <c r="K67" s="1475"/>
      <c r="L67" s="1460"/>
      <c r="M67" s="992"/>
      <c r="N67" s="952">
        <f>J67*E67</f>
        <v>6</v>
      </c>
      <c r="O67" s="1095" t="s">
        <v>950</v>
      </c>
      <c r="P67" s="1096"/>
    </row>
    <row r="68" spans="2:17" s="1016" customFormat="1" ht="27.75" customHeight="1">
      <c r="B68" s="963" t="s">
        <v>942</v>
      </c>
      <c r="C68" s="1271" t="s">
        <v>266</v>
      </c>
      <c r="D68" s="1271">
        <v>490</v>
      </c>
      <c r="E68" s="1275">
        <v>2</v>
      </c>
      <c r="F68" s="1097" t="s">
        <v>951</v>
      </c>
      <c r="G68" s="1271" t="s">
        <v>753</v>
      </c>
      <c r="H68" s="969" t="s">
        <v>715</v>
      </c>
      <c r="I68" s="965" t="s">
        <v>952</v>
      </c>
      <c r="J68" s="1275">
        <v>1</v>
      </c>
      <c r="K68" s="1486"/>
      <c r="L68" s="1460"/>
      <c r="M68" s="985"/>
      <c r="N68" s="952">
        <f>J68*E68</f>
        <v>2</v>
      </c>
      <c r="O68" s="1098" t="s">
        <v>953</v>
      </c>
      <c r="P68" s="1074"/>
    </row>
    <row r="69" spans="2:17" ht="63.6" customHeight="1">
      <c r="B69" s="963" t="s">
        <v>954</v>
      </c>
      <c r="C69" s="1271" t="s">
        <v>268</v>
      </c>
      <c r="D69" s="1271">
        <v>419</v>
      </c>
      <c r="E69" s="1275">
        <v>2</v>
      </c>
      <c r="F69" s="964" t="s">
        <v>955</v>
      </c>
      <c r="G69" s="1271" t="s">
        <v>1120</v>
      </c>
      <c r="H69" s="969" t="s">
        <v>715</v>
      </c>
      <c r="I69" s="965" t="s">
        <v>1124</v>
      </c>
      <c r="J69" s="1275">
        <v>2</v>
      </c>
      <c r="K69" s="1501">
        <v>1</v>
      </c>
      <c r="L69" s="1460"/>
      <c r="M69" s="992"/>
      <c r="N69" s="952">
        <f>J69*E69</f>
        <v>4</v>
      </c>
      <c r="O69" s="1082" t="s">
        <v>956</v>
      </c>
      <c r="P69" s="962"/>
    </row>
    <row r="70" spans="2:17" ht="66" customHeight="1">
      <c r="B70" s="963" t="s">
        <v>954</v>
      </c>
      <c r="C70" s="1271" t="s">
        <v>268</v>
      </c>
      <c r="D70" s="1271">
        <v>434</v>
      </c>
      <c r="E70" s="1275">
        <v>2</v>
      </c>
      <c r="F70" s="964" t="s">
        <v>957</v>
      </c>
      <c r="G70" s="1271" t="s">
        <v>753</v>
      </c>
      <c r="H70" s="969" t="s">
        <v>715</v>
      </c>
      <c r="I70" s="965" t="s">
        <v>958</v>
      </c>
      <c r="J70" s="1275">
        <v>3</v>
      </c>
      <c r="K70" s="1475"/>
      <c r="L70" s="1460"/>
      <c r="M70" s="985"/>
      <c r="O70" s="1082" t="s">
        <v>959</v>
      </c>
      <c r="P70" s="962"/>
    </row>
    <row r="71" spans="2:17" s="954" customFormat="1" ht="44.25" customHeight="1" thickBot="1">
      <c r="B71" s="1099" t="s">
        <v>954</v>
      </c>
      <c r="C71" s="1100" t="s">
        <v>268</v>
      </c>
      <c r="D71" s="1100">
        <v>461</v>
      </c>
      <c r="E71" s="1268">
        <v>2</v>
      </c>
      <c r="F71" s="1101" t="s">
        <v>960</v>
      </c>
      <c r="G71" s="1100" t="s">
        <v>753</v>
      </c>
      <c r="H71" s="1102" t="s">
        <v>715</v>
      </c>
      <c r="I71" s="1103" t="s">
        <v>961</v>
      </c>
      <c r="J71" s="1268">
        <v>2</v>
      </c>
      <c r="K71" s="1475"/>
      <c r="L71" s="1460"/>
      <c r="M71" s="1058"/>
      <c r="N71" s="967"/>
      <c r="O71" s="1082" t="s">
        <v>962</v>
      </c>
      <c r="P71" s="962"/>
    </row>
    <row r="72" spans="2:17" s="954" customFormat="1" ht="39.75" customHeight="1" thickTop="1" thickBot="1">
      <c r="B72" s="1271" t="s">
        <v>954</v>
      </c>
      <c r="C72" s="1271" t="s">
        <v>268</v>
      </c>
      <c r="D72" s="1271" t="s">
        <v>963</v>
      </c>
      <c r="E72" s="1275">
        <v>2</v>
      </c>
      <c r="F72" s="964" t="s">
        <v>964</v>
      </c>
      <c r="G72" s="1271" t="s">
        <v>753</v>
      </c>
      <c r="H72" s="1271" t="s">
        <v>715</v>
      </c>
      <c r="I72" s="965" t="s">
        <v>965</v>
      </c>
      <c r="J72" s="1275">
        <v>2</v>
      </c>
      <c r="K72" s="1475"/>
      <c r="L72" s="1460"/>
      <c r="M72" s="1058"/>
      <c r="N72" s="967"/>
      <c r="O72" s="1082" t="s">
        <v>966</v>
      </c>
      <c r="P72" s="962"/>
    </row>
    <row r="73" spans="2:17" s="954" customFormat="1" ht="39.75" customHeight="1" thickTop="1" thickBot="1">
      <c r="B73" s="1104" t="s">
        <v>954</v>
      </c>
      <c r="C73" s="1280" t="s">
        <v>268</v>
      </c>
      <c r="D73" s="1065" t="s">
        <v>967</v>
      </c>
      <c r="E73" s="1266">
        <v>2</v>
      </c>
      <c r="F73" s="1105" t="s">
        <v>968</v>
      </c>
      <c r="G73" s="1280" t="s">
        <v>753</v>
      </c>
      <c r="H73" s="1280" t="s">
        <v>715</v>
      </c>
      <c r="I73" s="1077" t="s">
        <v>969</v>
      </c>
      <c r="J73" s="1266">
        <v>2</v>
      </c>
      <c r="K73" s="1475"/>
      <c r="L73" s="1460"/>
      <c r="M73" s="1106"/>
      <c r="N73" s="967"/>
      <c r="O73" s="1082" t="s">
        <v>970</v>
      </c>
      <c r="P73" s="962"/>
    </row>
    <row r="74" spans="2:17" s="954" customFormat="1" ht="46.5" customHeight="1" thickTop="1" thickBot="1">
      <c r="B74" s="1055" t="s">
        <v>954</v>
      </c>
      <c r="C74" s="1272" t="s">
        <v>268</v>
      </c>
      <c r="D74" s="1272">
        <v>450</v>
      </c>
      <c r="E74" s="1276">
        <v>2</v>
      </c>
      <c r="F74" s="1070" t="s">
        <v>971</v>
      </c>
      <c r="G74" s="1272" t="s">
        <v>753</v>
      </c>
      <c r="H74" s="1272" t="s">
        <v>715</v>
      </c>
      <c r="I74" s="1057" t="s">
        <v>972</v>
      </c>
      <c r="J74" s="1276">
        <v>1</v>
      </c>
      <c r="K74" s="1484"/>
      <c r="L74" s="1460"/>
      <c r="M74" s="1106"/>
      <c r="N74" s="967"/>
      <c r="O74" s="1082" t="s">
        <v>973</v>
      </c>
      <c r="P74" s="962"/>
    </row>
    <row r="75" spans="2:17" s="954" customFormat="1" ht="57.75" thickTop="1" thickBot="1">
      <c r="B75" s="980" t="s">
        <v>974</v>
      </c>
      <c r="C75" s="1270" t="s">
        <v>275</v>
      </c>
      <c r="D75" s="1270" t="s">
        <v>975</v>
      </c>
      <c r="E75" s="1274">
        <v>4</v>
      </c>
      <c r="F75" s="1059" t="s">
        <v>976</v>
      </c>
      <c r="G75" s="1270" t="s">
        <v>753</v>
      </c>
      <c r="H75" s="1270" t="s">
        <v>715</v>
      </c>
      <c r="I75" s="982" t="s">
        <v>977</v>
      </c>
      <c r="J75" s="1274">
        <v>2</v>
      </c>
      <c r="K75" s="1483">
        <v>1</v>
      </c>
      <c r="L75" s="1460"/>
      <c r="M75" s="1107"/>
      <c r="N75" s="967"/>
      <c r="O75" s="1082" t="s">
        <v>978</v>
      </c>
      <c r="P75" s="962"/>
      <c r="Q75" s="947"/>
    </row>
    <row r="76" spans="2:17" s="954" customFormat="1" ht="43.15" customHeight="1" thickTop="1" thickBot="1">
      <c r="B76" s="980" t="s">
        <v>974</v>
      </c>
      <c r="C76" s="1270" t="s">
        <v>275</v>
      </c>
      <c r="D76" s="1270">
        <v>450</v>
      </c>
      <c r="E76" s="1274">
        <v>4</v>
      </c>
      <c r="F76" s="1108" t="s">
        <v>979</v>
      </c>
      <c r="G76" s="1270" t="s">
        <v>753</v>
      </c>
      <c r="H76" s="1270" t="s">
        <v>715</v>
      </c>
      <c r="I76" s="982" t="s">
        <v>980</v>
      </c>
      <c r="J76" s="1274">
        <v>1</v>
      </c>
      <c r="K76" s="1484"/>
      <c r="L76" s="1460"/>
      <c r="M76" s="1109"/>
      <c r="N76" s="967"/>
      <c r="O76" s="1082" t="s">
        <v>981</v>
      </c>
      <c r="P76" s="962"/>
      <c r="Q76" s="947"/>
    </row>
    <row r="77" spans="2:17" ht="51.75" thickTop="1">
      <c r="B77" s="980" t="s">
        <v>982</v>
      </c>
      <c r="C77" s="1270" t="s">
        <v>267</v>
      </c>
      <c r="D77" s="1270" t="s">
        <v>983</v>
      </c>
      <c r="E77" s="1274">
        <v>4</v>
      </c>
      <c r="F77" s="1059" t="s">
        <v>984</v>
      </c>
      <c r="G77" s="1270" t="s">
        <v>753</v>
      </c>
      <c r="H77" s="1270" t="s">
        <v>715</v>
      </c>
      <c r="I77" s="982" t="s">
        <v>985</v>
      </c>
      <c r="J77" s="1274">
        <v>2</v>
      </c>
      <c r="K77" s="1502">
        <v>1</v>
      </c>
      <c r="L77" s="1460"/>
      <c r="M77" s="1075"/>
      <c r="O77" s="1082" t="s">
        <v>986</v>
      </c>
      <c r="P77" s="962"/>
    </row>
    <row r="78" spans="2:17" ht="26.25" customHeight="1" thickBot="1">
      <c r="B78" s="963" t="s">
        <v>982</v>
      </c>
      <c r="C78" s="1271" t="s">
        <v>267</v>
      </c>
      <c r="D78" s="1271" t="s">
        <v>987</v>
      </c>
      <c r="E78" s="1275">
        <v>4</v>
      </c>
      <c r="F78" s="1097" t="s">
        <v>988</v>
      </c>
      <c r="G78" s="1271" t="s">
        <v>753</v>
      </c>
      <c r="H78" s="969" t="s">
        <v>715</v>
      </c>
      <c r="I78" s="965" t="s">
        <v>989</v>
      </c>
      <c r="J78" s="1275">
        <v>1</v>
      </c>
      <c r="K78" s="1503"/>
      <c r="L78" s="1490"/>
      <c r="M78" s="1110"/>
      <c r="O78" s="1111"/>
      <c r="P78" s="1112"/>
    </row>
    <row r="79" spans="2:17" s="1040" customFormat="1" ht="87" customHeight="1" thickTop="1" thickBot="1">
      <c r="B79" s="1055" t="s">
        <v>982</v>
      </c>
      <c r="C79" s="1272" t="s">
        <v>267</v>
      </c>
      <c r="D79" s="1272" t="s">
        <v>990</v>
      </c>
      <c r="E79" s="1276">
        <v>8</v>
      </c>
      <c r="F79" s="1113" t="s">
        <v>991</v>
      </c>
      <c r="G79" s="1272" t="s">
        <v>753</v>
      </c>
      <c r="H79" s="988" t="s">
        <v>715</v>
      </c>
      <c r="I79" s="1057" t="s">
        <v>992</v>
      </c>
      <c r="J79" s="1276">
        <v>2</v>
      </c>
      <c r="K79" s="1504"/>
      <c r="L79" s="1478" t="s">
        <v>993</v>
      </c>
      <c r="M79" s="1114"/>
      <c r="N79" s="952"/>
      <c r="O79" s="1082" t="s">
        <v>994</v>
      </c>
      <c r="P79" s="975"/>
    </row>
    <row r="80" spans="2:17" ht="26.25" thickTop="1">
      <c r="B80" s="980" t="s">
        <v>995</v>
      </c>
      <c r="C80" s="1270" t="s">
        <v>996</v>
      </c>
      <c r="D80" s="1270" t="s">
        <v>804</v>
      </c>
      <c r="E80" s="1274">
        <v>8</v>
      </c>
      <c r="F80" s="1115" t="s">
        <v>997</v>
      </c>
      <c r="G80" s="1270" t="s">
        <v>753</v>
      </c>
      <c r="H80" s="1270" t="s">
        <v>715</v>
      </c>
      <c r="I80" s="982" t="s">
        <v>998</v>
      </c>
      <c r="J80" s="1274">
        <v>1</v>
      </c>
      <c r="K80" s="1480">
        <v>1</v>
      </c>
      <c r="L80" s="1474"/>
      <c r="M80" s="1053"/>
      <c r="O80" s="997"/>
    </row>
    <row r="81" spans="1:16" ht="25.5">
      <c r="B81" s="963" t="s">
        <v>995</v>
      </c>
      <c r="C81" s="1271" t="s">
        <v>996</v>
      </c>
      <c r="D81" s="1271">
        <v>764</v>
      </c>
      <c r="E81" s="1275">
        <v>8</v>
      </c>
      <c r="F81" s="1116" t="s">
        <v>999</v>
      </c>
      <c r="G81" s="1271" t="s">
        <v>753</v>
      </c>
      <c r="H81" s="969" t="s">
        <v>715</v>
      </c>
      <c r="I81" s="965" t="s">
        <v>1000</v>
      </c>
      <c r="J81" s="1275">
        <v>1</v>
      </c>
      <c r="K81" s="1481"/>
      <c r="L81" s="1474"/>
      <c r="M81" s="1117"/>
      <c r="O81" s="997"/>
    </row>
    <row r="82" spans="1:16" ht="25.5">
      <c r="B82" s="963" t="s">
        <v>1001</v>
      </c>
      <c r="C82" s="1271" t="s">
        <v>271</v>
      </c>
      <c r="D82" s="1271" t="s">
        <v>804</v>
      </c>
      <c r="E82" s="1275">
        <v>8</v>
      </c>
      <c r="F82" s="1116" t="s">
        <v>1002</v>
      </c>
      <c r="G82" s="1271" t="s">
        <v>753</v>
      </c>
      <c r="H82" s="969" t="s">
        <v>715</v>
      </c>
      <c r="I82" s="965" t="s">
        <v>1003</v>
      </c>
      <c r="J82" s="1275">
        <v>1</v>
      </c>
      <c r="K82" s="1481"/>
      <c r="L82" s="1474"/>
      <c r="M82" s="1053"/>
      <c r="O82" s="997"/>
    </row>
    <row r="83" spans="1:16" ht="25.5">
      <c r="B83" s="963" t="s">
        <v>1001</v>
      </c>
      <c r="C83" s="1271" t="s">
        <v>271</v>
      </c>
      <c r="D83" s="1271" t="s">
        <v>1004</v>
      </c>
      <c r="E83" s="1275">
        <v>8</v>
      </c>
      <c r="F83" s="1116" t="s">
        <v>1005</v>
      </c>
      <c r="G83" s="1271" t="s">
        <v>753</v>
      </c>
      <c r="H83" s="969" t="s">
        <v>715</v>
      </c>
      <c r="I83" s="965" t="s">
        <v>1006</v>
      </c>
      <c r="J83" s="1275">
        <v>1</v>
      </c>
      <c r="K83" s="1481"/>
      <c r="L83" s="1474"/>
      <c r="M83" s="1117"/>
      <c r="O83" s="997" t="s">
        <v>1007</v>
      </c>
    </row>
    <row r="84" spans="1:16" s="954" customFormat="1" ht="45.75" thickBot="1">
      <c r="B84" s="1055" t="s">
        <v>1001</v>
      </c>
      <c r="C84" s="1272" t="s">
        <v>271</v>
      </c>
      <c r="D84" s="1272" t="s">
        <v>1008</v>
      </c>
      <c r="E84" s="1276">
        <v>8</v>
      </c>
      <c r="F84" s="1118" t="s">
        <v>1009</v>
      </c>
      <c r="G84" s="1272" t="s">
        <v>753</v>
      </c>
      <c r="H84" s="988" t="s">
        <v>715</v>
      </c>
      <c r="I84" s="1057" t="s">
        <v>1010</v>
      </c>
      <c r="J84" s="1276">
        <v>1</v>
      </c>
      <c r="K84" s="1482"/>
      <c r="L84" s="1474"/>
      <c r="M84" s="1114"/>
      <c r="N84" s="952"/>
      <c r="O84" s="961" t="s">
        <v>1011</v>
      </c>
      <c r="P84" s="962"/>
    </row>
    <row r="85" spans="1:16" s="954" customFormat="1" ht="102" thickTop="1">
      <c r="B85" s="980" t="s">
        <v>1012</v>
      </c>
      <c r="C85" s="1270" t="s">
        <v>273</v>
      </c>
      <c r="D85" s="1270" t="s">
        <v>1013</v>
      </c>
      <c r="E85" s="1059" t="s">
        <v>1014</v>
      </c>
      <c r="F85" s="1059" t="s">
        <v>1015</v>
      </c>
      <c r="G85" s="1270" t="s">
        <v>753</v>
      </c>
      <c r="H85" s="1270" t="s">
        <v>715</v>
      </c>
      <c r="I85" s="982" t="s">
        <v>1016</v>
      </c>
      <c r="J85" s="1274">
        <v>6</v>
      </c>
      <c r="K85" s="1483">
        <v>4</v>
      </c>
      <c r="L85" s="1474"/>
      <c r="M85" s="1053"/>
      <c r="N85" s="967" t="e">
        <f>J85*E85</f>
        <v>#VALUE!</v>
      </c>
      <c r="O85" s="961" t="s">
        <v>1017</v>
      </c>
      <c r="P85" s="962"/>
    </row>
    <row r="86" spans="1:16" s="954" customFormat="1" ht="33.75">
      <c r="B86" s="963" t="s">
        <v>1012</v>
      </c>
      <c r="C86" s="1271" t="s">
        <v>273</v>
      </c>
      <c r="D86" s="1271">
        <v>458</v>
      </c>
      <c r="E86" s="1275">
        <v>8</v>
      </c>
      <c r="F86" s="964" t="s">
        <v>1018</v>
      </c>
      <c r="G86" s="1271" t="s">
        <v>753</v>
      </c>
      <c r="H86" s="1271" t="s">
        <v>715</v>
      </c>
      <c r="I86" s="965" t="s">
        <v>1019</v>
      </c>
      <c r="J86" s="1275">
        <v>2</v>
      </c>
      <c r="K86" s="1475"/>
      <c r="L86" s="1474"/>
      <c r="M86" s="1117"/>
      <c r="N86" s="967"/>
      <c r="O86" s="961" t="s">
        <v>1020</v>
      </c>
      <c r="P86" s="962"/>
    </row>
    <row r="87" spans="1:16" s="954" customFormat="1" ht="34.5" thickBot="1">
      <c r="B87" s="1055" t="s">
        <v>1012</v>
      </c>
      <c r="C87" s="1272" t="s">
        <v>273</v>
      </c>
      <c r="D87" s="1272" t="s">
        <v>918</v>
      </c>
      <c r="E87" s="1276">
        <v>8</v>
      </c>
      <c r="F87" s="1070" t="s">
        <v>1021</v>
      </c>
      <c r="G87" s="1272" t="s">
        <v>753</v>
      </c>
      <c r="H87" s="988" t="s">
        <v>715</v>
      </c>
      <c r="I87" s="1057" t="s">
        <v>1022</v>
      </c>
      <c r="J87" s="1276">
        <v>2</v>
      </c>
      <c r="K87" s="1475"/>
      <c r="L87" s="1474"/>
      <c r="M87" s="1114"/>
      <c r="N87" s="967"/>
      <c r="O87" s="961" t="s">
        <v>1023</v>
      </c>
      <c r="P87" s="962"/>
    </row>
    <row r="88" spans="1:16" s="954" customFormat="1" ht="27" thickTop="1" thickBot="1">
      <c r="B88" s="998" t="s">
        <v>1012</v>
      </c>
      <c r="C88" s="1281" t="s">
        <v>273</v>
      </c>
      <c r="D88" s="1281">
        <v>460</v>
      </c>
      <c r="E88" s="1269">
        <v>8</v>
      </c>
      <c r="F88" s="1119" t="s">
        <v>1024</v>
      </c>
      <c r="G88" s="1281" t="s">
        <v>753</v>
      </c>
      <c r="H88" s="988" t="s">
        <v>715</v>
      </c>
      <c r="I88" s="1000" t="s">
        <v>1025</v>
      </c>
      <c r="J88" s="1269">
        <v>1</v>
      </c>
      <c r="K88" s="1484"/>
      <c r="L88" s="1474"/>
      <c r="M88" s="1053"/>
      <c r="N88" s="967"/>
      <c r="O88" s="961" t="s">
        <v>1026</v>
      </c>
      <c r="P88" s="962"/>
    </row>
    <row r="89" spans="1:16" s="954" customFormat="1" ht="35.25" thickTop="1" thickBot="1">
      <c r="A89" s="1086"/>
      <c r="B89" s="980" t="s">
        <v>1027</v>
      </c>
      <c r="C89" s="1270" t="s">
        <v>547</v>
      </c>
      <c r="D89" s="1270" t="s">
        <v>1028</v>
      </c>
      <c r="E89" s="1274">
        <v>8</v>
      </c>
      <c r="F89" s="1059" t="s">
        <v>1029</v>
      </c>
      <c r="G89" s="1270" t="s">
        <v>753</v>
      </c>
      <c r="H89" s="1270" t="s">
        <v>715</v>
      </c>
      <c r="I89" s="982" t="s">
        <v>1030</v>
      </c>
      <c r="J89" s="1274">
        <v>2</v>
      </c>
      <c r="K89" s="1483">
        <v>2</v>
      </c>
      <c r="L89" s="1474"/>
      <c r="M89" s="1120"/>
      <c r="N89" s="967"/>
      <c r="O89" s="961" t="s">
        <v>1031</v>
      </c>
      <c r="P89" s="962"/>
    </row>
    <row r="90" spans="1:16" s="954" customFormat="1" ht="57.75" thickTop="1" thickBot="1">
      <c r="A90" s="1086"/>
      <c r="B90" s="980" t="s">
        <v>1027</v>
      </c>
      <c r="C90" s="1270" t="s">
        <v>547</v>
      </c>
      <c r="D90" s="1280">
        <v>410</v>
      </c>
      <c r="E90" s="1274">
        <v>8</v>
      </c>
      <c r="F90" s="1076" t="s">
        <v>1032</v>
      </c>
      <c r="G90" s="1270" t="s">
        <v>753</v>
      </c>
      <c r="H90" s="1270" t="s">
        <v>715</v>
      </c>
      <c r="I90" s="1077" t="s">
        <v>1033</v>
      </c>
      <c r="J90" s="1266">
        <v>3</v>
      </c>
      <c r="K90" s="1484"/>
      <c r="L90" s="1479"/>
      <c r="M90" s="1121"/>
      <c r="N90" s="967"/>
      <c r="O90" s="961" t="s">
        <v>1034</v>
      </c>
      <c r="P90" s="962"/>
    </row>
    <row r="91" spans="1:16" s="954" customFormat="1" ht="57.75" thickTop="1" thickBot="1">
      <c r="B91" s="1122" t="s">
        <v>1035</v>
      </c>
      <c r="C91" s="1284" t="s">
        <v>463</v>
      </c>
      <c r="D91" s="1284">
        <v>450</v>
      </c>
      <c r="E91" s="1283">
        <v>2</v>
      </c>
      <c r="F91" s="1123" t="s">
        <v>1036</v>
      </c>
      <c r="G91" s="1284" t="s">
        <v>753</v>
      </c>
      <c r="H91" s="1124" t="s">
        <v>715</v>
      </c>
      <c r="I91" s="1125" t="s">
        <v>1037</v>
      </c>
      <c r="J91" s="1283">
        <v>2</v>
      </c>
      <c r="K91" s="1283">
        <v>1</v>
      </c>
      <c r="L91" s="1278">
        <v>1</v>
      </c>
      <c r="M91" s="1126"/>
      <c r="N91" s="1127"/>
      <c r="O91" s="1010" t="s">
        <v>1038</v>
      </c>
      <c r="P91" s="1011"/>
    </row>
    <row r="92" spans="1:16" s="954" customFormat="1" ht="14.25" thickTop="1" thickBot="1">
      <c r="B92" s="1128"/>
      <c r="C92" s="1129"/>
      <c r="D92" s="1129"/>
      <c r="E92" s="1130"/>
      <c r="F92" s="1131"/>
      <c r="G92" s="1129"/>
      <c r="H92" s="1132"/>
      <c r="I92" s="1133"/>
      <c r="J92" s="1134"/>
      <c r="K92" s="1134"/>
      <c r="L92" s="1135"/>
      <c r="M92" s="1136"/>
      <c r="N92" s="1127"/>
      <c r="O92" s="1011"/>
      <c r="P92" s="1011"/>
    </row>
    <row r="93" spans="1:16" ht="26.25" thickBot="1">
      <c r="B93" s="1137" t="s">
        <v>1039</v>
      </c>
      <c r="C93" s="1138" t="s">
        <v>264</v>
      </c>
      <c r="D93" s="1138" t="s">
        <v>1040</v>
      </c>
      <c r="E93" s="1139">
        <v>4</v>
      </c>
      <c r="F93" s="1140" t="s">
        <v>143</v>
      </c>
      <c r="G93" s="1138" t="s">
        <v>753</v>
      </c>
      <c r="H93" s="1141" t="s">
        <v>715</v>
      </c>
      <c r="I93" s="1140" t="s">
        <v>143</v>
      </c>
      <c r="J93" s="1142" t="s">
        <v>143</v>
      </c>
      <c r="K93" s="1142">
        <v>1</v>
      </c>
      <c r="L93" s="1143" t="s">
        <v>143</v>
      </c>
      <c r="M93" s="1144" t="s">
        <v>143</v>
      </c>
      <c r="O93" s="1145" t="s">
        <v>1041</v>
      </c>
      <c r="P93" s="962"/>
    </row>
    <row r="94" spans="1:16" ht="15" customHeight="1">
      <c r="C94" s="1146"/>
      <c r="D94" s="1146"/>
      <c r="E94" s="1147"/>
      <c r="F94" s="1148">
        <v>86</v>
      </c>
      <c r="H94" s="1146"/>
      <c r="I94" s="1146"/>
      <c r="J94" s="967">
        <f>SUM(J20:J89)</f>
        <v>157</v>
      </c>
      <c r="K94" s="967">
        <f>SUM(K20:K89)</f>
        <v>34</v>
      </c>
      <c r="L94" s="967">
        <f>SUM(L20:L89)</f>
        <v>19</v>
      </c>
      <c r="M94" s="1027"/>
      <c r="N94" s="952" t="e">
        <f>SUM(N20:N89)</f>
        <v>#VALUE!</v>
      </c>
    </row>
    <row r="95" spans="1:16" ht="23.1" customHeight="1" thickBot="1">
      <c r="K95" s="1149"/>
      <c r="L95" s="1149"/>
      <c r="M95" s="1025"/>
    </row>
    <row r="96" spans="1:16" ht="25.5">
      <c r="B96" s="1150" t="s">
        <v>1125</v>
      </c>
      <c r="C96" s="1151" t="s">
        <v>1126</v>
      </c>
      <c r="D96" s="1151" t="s">
        <v>1042</v>
      </c>
      <c r="E96" s="1263">
        <v>4</v>
      </c>
      <c r="F96" s="1152" t="s">
        <v>1043</v>
      </c>
      <c r="G96" s="1151" t="s">
        <v>1127</v>
      </c>
      <c r="H96" s="1151" t="s">
        <v>715</v>
      </c>
      <c r="I96" s="1153"/>
      <c r="J96" s="1263">
        <v>2</v>
      </c>
      <c r="K96" s="1495">
        <v>1</v>
      </c>
      <c r="L96" s="1154">
        <v>1</v>
      </c>
      <c r="M96" s="1155"/>
      <c r="O96" s="997"/>
    </row>
    <row r="97" spans="2:16" ht="26.25" thickBot="1">
      <c r="B97" s="1156" t="s">
        <v>1125</v>
      </c>
      <c r="C97" s="1157" t="s">
        <v>1126</v>
      </c>
      <c r="D97" s="1157" t="s">
        <v>1044</v>
      </c>
      <c r="E97" s="1264">
        <v>4</v>
      </c>
      <c r="F97" s="1158" t="s">
        <v>1045</v>
      </c>
      <c r="G97" s="1157" t="s">
        <v>1127</v>
      </c>
      <c r="H97" s="1157" t="s">
        <v>715</v>
      </c>
      <c r="I97" s="1159"/>
      <c r="J97" s="1264">
        <v>2</v>
      </c>
      <c r="K97" s="1496"/>
      <c r="L97" s="1160"/>
      <c r="M97" s="1161"/>
      <c r="O97" s="997"/>
    </row>
    <row r="98" spans="2:16" ht="27" thickTop="1" thickBot="1">
      <c r="B98" s="1162" t="s">
        <v>1128</v>
      </c>
      <c r="C98" s="1163" t="s">
        <v>1129</v>
      </c>
      <c r="D98" s="1163" t="s">
        <v>1042</v>
      </c>
      <c r="E98" s="1164">
        <v>8</v>
      </c>
      <c r="F98" s="1165" t="s">
        <v>1046</v>
      </c>
      <c r="G98" s="1163" t="s">
        <v>1127</v>
      </c>
      <c r="H98" s="1166" t="s">
        <v>715</v>
      </c>
      <c r="I98" s="1167"/>
      <c r="J98" s="1164">
        <v>2</v>
      </c>
      <c r="K98" s="1497">
        <v>2</v>
      </c>
      <c r="L98" s="1168">
        <v>2</v>
      </c>
      <c r="M98" s="1053"/>
      <c r="O98" s="997"/>
    </row>
    <row r="99" spans="2:16" ht="27" thickTop="1" thickBot="1">
      <c r="B99" s="1169" t="s">
        <v>1128</v>
      </c>
      <c r="C99" s="1170" t="s">
        <v>1129</v>
      </c>
      <c r="D99" s="1170" t="s">
        <v>1047</v>
      </c>
      <c r="E99" s="1171">
        <v>8</v>
      </c>
      <c r="F99" s="1172" t="s">
        <v>1048</v>
      </c>
      <c r="G99" s="1170" t="s">
        <v>1127</v>
      </c>
      <c r="H99" s="1151" t="s">
        <v>715</v>
      </c>
      <c r="I99" s="1173"/>
      <c r="J99" s="1171">
        <v>2</v>
      </c>
      <c r="K99" s="1498"/>
      <c r="L99" s="1174"/>
      <c r="M99" s="1175"/>
      <c r="O99" s="997"/>
    </row>
    <row r="100" spans="2:16" ht="46.5" thickTop="1" thickBot="1">
      <c r="B100" s="1156" t="s">
        <v>1128</v>
      </c>
      <c r="C100" s="1157" t="s">
        <v>1129</v>
      </c>
      <c r="D100" s="1157" t="s">
        <v>1049</v>
      </c>
      <c r="E100" s="1264">
        <v>8</v>
      </c>
      <c r="F100" s="1176" t="s">
        <v>1050</v>
      </c>
      <c r="G100" s="1157" t="s">
        <v>1127</v>
      </c>
      <c r="H100" s="1177" t="s">
        <v>715</v>
      </c>
      <c r="I100" s="1159" t="s">
        <v>1051</v>
      </c>
      <c r="J100" s="1264">
        <v>2</v>
      </c>
      <c r="K100" s="1498"/>
      <c r="L100" s="1160"/>
      <c r="M100" s="1178" t="s">
        <v>1052</v>
      </c>
      <c r="O100" s="997"/>
    </row>
    <row r="101" spans="2:16" ht="57.75" thickTop="1" thickBot="1">
      <c r="B101" s="1179" t="s">
        <v>1053</v>
      </c>
      <c r="C101" s="1180" t="s">
        <v>1130</v>
      </c>
      <c r="D101" s="1181" t="s">
        <v>1054</v>
      </c>
      <c r="E101" s="1182">
        <v>4</v>
      </c>
      <c r="F101" s="1183" t="s">
        <v>1055</v>
      </c>
      <c r="G101" s="1181" t="s">
        <v>1127</v>
      </c>
      <c r="H101" s="1181" t="s">
        <v>715</v>
      </c>
      <c r="I101" s="1184" t="s">
        <v>1056</v>
      </c>
      <c r="J101" s="1182">
        <v>4</v>
      </c>
      <c r="K101" s="1185">
        <v>6</v>
      </c>
      <c r="L101" s="1186">
        <v>5</v>
      </c>
      <c r="M101" s="1187"/>
      <c r="O101" s="1188" t="s">
        <v>1057</v>
      </c>
    </row>
    <row r="102" spans="2:16" ht="42.75" customHeight="1" thickTop="1">
      <c r="B102" s="1162" t="s">
        <v>1131</v>
      </c>
      <c r="C102" s="1163" t="s">
        <v>265</v>
      </c>
      <c r="D102" s="1163" t="s">
        <v>1058</v>
      </c>
      <c r="E102" s="1164">
        <v>4</v>
      </c>
      <c r="F102" s="1165" t="s">
        <v>1059</v>
      </c>
      <c r="G102" s="1163" t="s">
        <v>1127</v>
      </c>
      <c r="H102" s="1163" t="s">
        <v>715</v>
      </c>
      <c r="I102" s="1167" t="s">
        <v>1060</v>
      </c>
      <c r="J102" s="1164">
        <v>4</v>
      </c>
      <c r="K102" s="1499">
        <v>1</v>
      </c>
      <c r="L102" s="1168">
        <v>1</v>
      </c>
      <c r="M102" s="1189"/>
      <c r="O102" s="997"/>
    </row>
    <row r="103" spans="2:16" ht="42" customHeight="1" thickBot="1">
      <c r="B103" s="1156" t="s">
        <v>1131</v>
      </c>
      <c r="C103" s="1157" t="s">
        <v>265</v>
      </c>
      <c r="D103" s="1157" t="s">
        <v>1061</v>
      </c>
      <c r="E103" s="1264">
        <v>4</v>
      </c>
      <c r="F103" s="1158" t="s">
        <v>1062</v>
      </c>
      <c r="G103" s="1157" t="s">
        <v>1127</v>
      </c>
      <c r="H103" s="1177" t="s">
        <v>715</v>
      </c>
      <c r="I103" s="1159" t="s">
        <v>1063</v>
      </c>
      <c r="J103" s="1264">
        <v>2</v>
      </c>
      <c r="K103" s="1500"/>
      <c r="L103" s="1174"/>
      <c r="M103" s="1161"/>
      <c r="O103" s="997"/>
    </row>
    <row r="104" spans="2:16" ht="38.25" customHeight="1" thickTop="1" thickBot="1">
      <c r="B104" s="1179" t="s">
        <v>1132</v>
      </c>
      <c r="C104" s="1180" t="s">
        <v>264</v>
      </c>
      <c r="D104" s="1181" t="s">
        <v>1133</v>
      </c>
      <c r="E104" s="1182">
        <v>4</v>
      </c>
      <c r="F104" s="1190" t="s">
        <v>1064</v>
      </c>
      <c r="G104" s="1181" t="s">
        <v>1127</v>
      </c>
      <c r="H104" s="1181" t="s">
        <v>715</v>
      </c>
      <c r="I104" s="1184" t="s">
        <v>1065</v>
      </c>
      <c r="J104" s="1182">
        <v>2</v>
      </c>
      <c r="K104" s="1191">
        <v>1</v>
      </c>
      <c r="L104" s="1160"/>
      <c r="M104" s="1161"/>
      <c r="O104" s="997"/>
    </row>
    <row r="105" spans="2:16" ht="46.5" thickTop="1" thickBot="1">
      <c r="B105" s="1192" t="s">
        <v>1134</v>
      </c>
      <c r="C105" s="1181" t="s">
        <v>201</v>
      </c>
      <c r="D105" s="1181" t="s">
        <v>1066</v>
      </c>
      <c r="E105" s="1182">
        <v>4</v>
      </c>
      <c r="F105" s="1183" t="s">
        <v>1067</v>
      </c>
      <c r="G105" s="1181" t="s">
        <v>1127</v>
      </c>
      <c r="H105" s="1181" t="s">
        <v>715</v>
      </c>
      <c r="I105" s="1184" t="s">
        <v>1068</v>
      </c>
      <c r="J105" s="1182">
        <v>3</v>
      </c>
      <c r="K105" s="1193">
        <v>3</v>
      </c>
      <c r="L105" s="1194">
        <v>2</v>
      </c>
      <c r="M105" s="1195"/>
      <c r="O105" s="961" t="s">
        <v>1069</v>
      </c>
    </row>
    <row r="106" spans="2:16" ht="15" customHeight="1">
      <c r="E106" s="967"/>
      <c r="F106" s="1025">
        <v>16</v>
      </c>
      <c r="J106" s="967">
        <f>SUM(J96:J105)</f>
        <v>25</v>
      </c>
      <c r="K106" s="967">
        <f>SUM(K96:K105)</f>
        <v>14</v>
      </c>
      <c r="L106" s="967"/>
      <c r="M106" s="1027"/>
    </row>
    <row r="109" spans="2:16" s="954" customFormat="1">
      <c r="B109" s="947"/>
      <c r="C109" s="947"/>
      <c r="D109" s="947"/>
      <c r="F109" s="1025"/>
      <c r="G109" s="947"/>
      <c r="H109" s="947"/>
      <c r="I109" s="947"/>
      <c r="N109" s="967"/>
      <c r="O109" s="953"/>
      <c r="P109" s="953"/>
    </row>
    <row r="110" spans="2:16" s="954" customFormat="1" ht="15.75">
      <c r="B110" s="947"/>
      <c r="C110" s="1196" t="s">
        <v>1070</v>
      </c>
      <c r="D110" s="947"/>
      <c r="F110" s="1025"/>
      <c r="G110" s="947"/>
      <c r="H110" s="947"/>
      <c r="I110" s="947"/>
      <c r="N110" s="967"/>
      <c r="O110" s="953"/>
      <c r="P110" s="953"/>
    </row>
    <row r="111" spans="2:16" s="1016" customFormat="1" ht="43.15" customHeight="1" thickBot="1">
      <c r="B111" s="1197" t="s">
        <v>850</v>
      </c>
      <c r="C111" s="1271" t="s">
        <v>263</v>
      </c>
      <c r="D111" s="1271" t="s">
        <v>1071</v>
      </c>
      <c r="E111" s="1275">
        <v>2</v>
      </c>
      <c r="F111" s="1198" t="s">
        <v>1072</v>
      </c>
      <c r="G111" s="1271" t="s">
        <v>1120</v>
      </c>
      <c r="H111" s="1282" t="s">
        <v>715</v>
      </c>
      <c r="I111" s="965" t="s">
        <v>1073</v>
      </c>
      <c r="J111" s="1094">
        <v>0</v>
      </c>
      <c r="K111" s="954"/>
      <c r="L111" s="954"/>
      <c r="M111" s="985"/>
      <c r="N111" s="993"/>
      <c r="O111" s="974" t="s">
        <v>1074</v>
      </c>
      <c r="P111" s="975"/>
    </row>
    <row r="112" spans="2:16" s="954" customFormat="1" ht="43.9" customHeight="1" thickTop="1">
      <c r="B112" s="1197" t="s">
        <v>982</v>
      </c>
      <c r="C112" s="1271" t="s">
        <v>267</v>
      </c>
      <c r="D112" s="1271" t="s">
        <v>1075</v>
      </c>
      <c r="E112" s="1275">
        <v>8</v>
      </c>
      <c r="F112" s="1198" t="s">
        <v>1076</v>
      </c>
      <c r="G112" s="1271" t="s">
        <v>753</v>
      </c>
      <c r="H112" s="1282" t="s">
        <v>715</v>
      </c>
      <c r="I112" s="1199" t="s">
        <v>1077</v>
      </c>
      <c r="J112" s="1094">
        <v>0</v>
      </c>
      <c r="M112" s="996"/>
      <c r="N112" s="952"/>
      <c r="O112" s="1082" t="s">
        <v>1078</v>
      </c>
      <c r="P112" s="962"/>
    </row>
    <row r="113" spans="1:16" s="954" customFormat="1" ht="46.15" customHeight="1">
      <c r="A113" s="1200"/>
      <c r="B113" s="1197" t="s">
        <v>982</v>
      </c>
      <c r="C113" s="1271" t="s">
        <v>267</v>
      </c>
      <c r="D113" s="1271">
        <v>768</v>
      </c>
      <c r="E113" s="1275">
        <v>8</v>
      </c>
      <c r="F113" s="1198" t="s">
        <v>1079</v>
      </c>
      <c r="G113" s="1271" t="s">
        <v>753</v>
      </c>
      <c r="H113" s="1282" t="s">
        <v>715</v>
      </c>
      <c r="I113" s="1199" t="s">
        <v>1080</v>
      </c>
      <c r="J113" s="1094">
        <v>0</v>
      </c>
      <c r="M113" s="985"/>
      <c r="N113" s="952"/>
      <c r="O113" s="1085" t="s">
        <v>1081</v>
      </c>
      <c r="P113" s="975"/>
    </row>
    <row r="114" spans="1:16" s="954" customFormat="1">
      <c r="B114" s="947"/>
      <c r="C114" s="947"/>
      <c r="D114" s="947"/>
      <c r="F114" s="1025"/>
      <c r="G114" s="947"/>
      <c r="H114" s="947"/>
      <c r="I114" s="947"/>
      <c r="N114" s="967"/>
      <c r="O114" s="953"/>
      <c r="P114" s="953"/>
    </row>
    <row r="115" spans="1:16" s="954" customFormat="1">
      <c r="B115" s="947"/>
      <c r="C115" s="947"/>
      <c r="D115" s="947"/>
      <c r="F115" s="1025"/>
      <c r="G115" s="947"/>
      <c r="H115" s="947"/>
      <c r="I115" s="947"/>
      <c r="N115" s="967"/>
      <c r="O115" s="953"/>
      <c r="P115" s="953"/>
    </row>
    <row r="116" spans="1:16" s="954" customFormat="1">
      <c r="B116" s="947"/>
      <c r="C116" s="947"/>
      <c r="D116" s="947"/>
      <c r="F116" s="1025"/>
      <c r="G116" s="947"/>
      <c r="H116" s="947"/>
      <c r="I116" s="947"/>
      <c r="N116" s="967"/>
      <c r="O116" s="953"/>
      <c r="P116" s="953"/>
    </row>
    <row r="117" spans="1:16" s="954" customFormat="1">
      <c r="B117" s="947"/>
      <c r="C117" s="947"/>
      <c r="D117" s="947"/>
      <c r="F117" s="1025"/>
      <c r="G117" s="947"/>
      <c r="H117" s="947"/>
      <c r="I117" s="947"/>
      <c r="N117" s="967"/>
      <c r="O117" s="953"/>
      <c r="P117" s="953"/>
    </row>
    <row r="118" spans="1:16" s="954" customFormat="1">
      <c r="B118" s="947"/>
      <c r="C118" s="947"/>
      <c r="D118" s="947"/>
      <c r="F118" s="1025"/>
      <c r="G118" s="947"/>
      <c r="H118" s="947"/>
      <c r="I118" s="947"/>
      <c r="N118" s="967"/>
      <c r="O118" s="953"/>
      <c r="P118" s="953"/>
    </row>
    <row r="119" spans="1:16" s="954" customFormat="1">
      <c r="B119" s="947"/>
      <c r="C119" s="947"/>
      <c r="D119" s="947"/>
      <c r="F119" s="1025"/>
      <c r="G119" s="947"/>
      <c r="H119" s="947"/>
      <c r="I119" s="947"/>
      <c r="N119" s="967"/>
      <c r="O119" s="953"/>
      <c r="P119" s="953"/>
    </row>
    <row r="120" spans="1:16" s="954" customFormat="1">
      <c r="B120" s="947"/>
      <c r="C120" s="947"/>
      <c r="D120" s="947"/>
      <c r="F120" s="1025"/>
      <c r="G120" s="947"/>
      <c r="H120" s="947"/>
      <c r="I120" s="947"/>
      <c r="N120" s="967"/>
      <c r="O120" s="953"/>
      <c r="P120" s="953"/>
    </row>
    <row r="121" spans="1:16" s="954" customFormat="1">
      <c r="B121" s="947"/>
      <c r="C121" s="947"/>
      <c r="D121" s="947"/>
      <c r="F121" s="1025"/>
      <c r="G121" s="947"/>
      <c r="H121" s="947"/>
      <c r="I121" s="947"/>
      <c r="N121" s="967"/>
      <c r="O121" s="953"/>
      <c r="P121" s="953"/>
    </row>
    <row r="122" spans="1:16" s="954" customFormat="1">
      <c r="B122" s="947"/>
      <c r="C122" s="947"/>
      <c r="D122" s="947"/>
      <c r="F122" s="1025"/>
      <c r="G122" s="947"/>
      <c r="H122" s="947"/>
      <c r="I122" s="947"/>
      <c r="N122" s="967"/>
      <c r="O122" s="953"/>
      <c r="P122" s="953"/>
    </row>
    <row r="123" spans="1:16" s="954" customFormat="1">
      <c r="B123" s="947"/>
      <c r="C123" s="947"/>
      <c r="D123" s="947"/>
      <c r="F123" s="1025"/>
      <c r="G123" s="947"/>
      <c r="H123" s="947"/>
      <c r="I123" s="947"/>
      <c r="N123" s="967"/>
      <c r="O123" s="953"/>
      <c r="P123" s="953"/>
    </row>
    <row r="124" spans="1:16" s="954" customFormat="1">
      <c r="B124" s="947"/>
      <c r="C124" s="947"/>
      <c r="D124" s="947"/>
      <c r="F124" s="1025"/>
      <c r="G124" s="947"/>
      <c r="H124" s="947"/>
      <c r="I124" s="947"/>
      <c r="N124" s="967"/>
      <c r="O124" s="953"/>
      <c r="P124" s="953"/>
    </row>
    <row r="125" spans="1:16" s="954" customFormat="1">
      <c r="B125" s="947"/>
      <c r="C125" s="947"/>
      <c r="D125" s="947"/>
      <c r="F125" s="1025"/>
      <c r="G125" s="947"/>
      <c r="H125" s="947"/>
      <c r="I125" s="947"/>
      <c r="N125" s="967"/>
      <c r="O125" s="953"/>
      <c r="P125" s="953"/>
    </row>
    <row r="126" spans="1:16" s="954" customFormat="1">
      <c r="B126" s="947"/>
      <c r="C126" s="947"/>
      <c r="D126" s="947"/>
      <c r="F126" s="1025"/>
      <c r="G126" s="947"/>
      <c r="H126" s="947"/>
      <c r="I126" s="947"/>
      <c r="N126" s="967"/>
      <c r="O126" s="953"/>
      <c r="P126" s="953"/>
    </row>
    <row r="127" spans="1:16" s="954" customFormat="1">
      <c r="B127" s="947"/>
      <c r="C127" s="947"/>
      <c r="D127" s="947"/>
      <c r="F127" s="1025"/>
      <c r="G127" s="947"/>
      <c r="H127" s="947"/>
      <c r="I127" s="947"/>
      <c r="N127" s="967"/>
      <c r="O127" s="953"/>
      <c r="P127" s="953"/>
    </row>
    <row r="128" spans="1:16" s="954" customFormat="1">
      <c r="B128" s="947"/>
      <c r="C128" s="947"/>
      <c r="D128" s="947"/>
      <c r="F128" s="1025"/>
      <c r="G128" s="947"/>
      <c r="H128" s="947"/>
      <c r="I128" s="947"/>
      <c r="N128" s="967"/>
      <c r="O128" s="953"/>
      <c r="P128" s="953"/>
    </row>
    <row r="129" spans="2:16" s="954" customFormat="1">
      <c r="B129" s="947"/>
      <c r="C129" s="947"/>
      <c r="D129" s="947"/>
      <c r="F129" s="1025"/>
      <c r="G129" s="947"/>
      <c r="H129" s="947"/>
      <c r="I129" s="947"/>
      <c r="N129" s="967"/>
      <c r="O129" s="953"/>
      <c r="P129" s="953"/>
    </row>
    <row r="130" spans="2:16" s="954" customFormat="1">
      <c r="B130" s="947"/>
      <c r="C130" s="947"/>
      <c r="D130" s="947"/>
      <c r="F130" s="1025"/>
      <c r="G130" s="947"/>
      <c r="H130" s="947"/>
      <c r="I130" s="947"/>
      <c r="N130" s="967"/>
      <c r="O130" s="953"/>
      <c r="P130" s="953"/>
    </row>
    <row r="131" spans="2:16" s="954" customFormat="1">
      <c r="B131" s="947"/>
      <c r="C131" s="947"/>
      <c r="D131" s="947"/>
      <c r="F131" s="1025"/>
      <c r="G131" s="947"/>
      <c r="H131" s="947"/>
      <c r="I131" s="947"/>
      <c r="N131" s="967"/>
      <c r="O131" s="953"/>
      <c r="P131" s="953"/>
    </row>
    <row r="132" spans="2:16" s="954" customFormat="1">
      <c r="B132" s="947"/>
      <c r="C132" s="947"/>
      <c r="D132" s="947"/>
      <c r="F132" s="1025"/>
      <c r="G132" s="947"/>
      <c r="H132" s="947"/>
      <c r="I132" s="947"/>
      <c r="N132" s="967"/>
      <c r="O132" s="953"/>
      <c r="P132" s="953"/>
    </row>
    <row r="133" spans="2:16" s="954" customFormat="1">
      <c r="B133" s="947"/>
      <c r="C133" s="947"/>
      <c r="D133" s="947"/>
      <c r="F133" s="1025"/>
      <c r="G133" s="947"/>
      <c r="H133" s="947"/>
      <c r="I133" s="947"/>
      <c r="N133" s="967"/>
      <c r="O133" s="953"/>
      <c r="P133" s="953"/>
    </row>
    <row r="134" spans="2:16" s="954" customFormat="1">
      <c r="B134" s="947"/>
      <c r="C134" s="947"/>
      <c r="D134" s="947"/>
      <c r="F134" s="1025"/>
      <c r="G134" s="947"/>
      <c r="H134" s="947"/>
      <c r="I134" s="947"/>
      <c r="N134" s="967"/>
      <c r="O134" s="953"/>
      <c r="P134" s="953"/>
    </row>
    <row r="135" spans="2:16" s="954" customFormat="1">
      <c r="B135" s="947"/>
      <c r="C135" s="947"/>
      <c r="D135" s="947"/>
      <c r="F135" s="1025"/>
      <c r="G135" s="947"/>
      <c r="H135" s="947"/>
      <c r="I135" s="947"/>
      <c r="N135" s="967"/>
      <c r="O135" s="953"/>
      <c r="P135" s="953"/>
    </row>
    <row r="136" spans="2:16" s="954" customFormat="1">
      <c r="B136" s="947"/>
      <c r="C136" s="947"/>
      <c r="D136" s="947"/>
      <c r="F136" s="1025"/>
      <c r="G136" s="947"/>
      <c r="H136" s="947"/>
      <c r="I136" s="947"/>
      <c r="N136" s="967"/>
      <c r="O136" s="953"/>
      <c r="P136" s="953"/>
    </row>
    <row r="137" spans="2:16" s="954" customFormat="1">
      <c r="B137" s="947"/>
      <c r="C137" s="947"/>
      <c r="D137" s="947"/>
      <c r="F137" s="1025"/>
      <c r="G137" s="947"/>
      <c r="H137" s="947"/>
      <c r="I137" s="947"/>
      <c r="N137" s="967"/>
      <c r="O137" s="953"/>
      <c r="P137" s="953"/>
    </row>
    <row r="138" spans="2:16" s="954" customFormat="1">
      <c r="B138" s="947"/>
      <c r="C138" s="947"/>
      <c r="D138" s="947"/>
      <c r="F138" s="1025"/>
      <c r="G138" s="947"/>
      <c r="H138" s="947"/>
      <c r="I138" s="947"/>
      <c r="N138" s="967"/>
      <c r="O138" s="953"/>
      <c r="P138" s="953"/>
    </row>
    <row r="139" spans="2:16" s="954" customFormat="1">
      <c r="B139" s="947"/>
      <c r="C139" s="947"/>
      <c r="D139" s="947"/>
      <c r="F139" s="1025"/>
      <c r="G139" s="947"/>
      <c r="H139" s="947"/>
      <c r="I139" s="947"/>
      <c r="N139" s="967"/>
      <c r="O139" s="953"/>
      <c r="P139" s="953"/>
    </row>
    <row r="140" spans="2:16" s="954" customFormat="1">
      <c r="B140" s="947"/>
      <c r="C140" s="947"/>
      <c r="D140" s="947"/>
      <c r="F140" s="1025"/>
      <c r="G140" s="947"/>
      <c r="H140" s="947"/>
      <c r="I140" s="947"/>
      <c r="N140" s="967"/>
      <c r="O140" s="953"/>
      <c r="P140" s="953"/>
    </row>
    <row r="141" spans="2:16" s="954" customFormat="1">
      <c r="B141" s="947"/>
      <c r="C141" s="947"/>
      <c r="D141" s="947"/>
      <c r="F141" s="1025"/>
      <c r="G141" s="947"/>
      <c r="H141" s="947"/>
      <c r="I141" s="947"/>
      <c r="N141" s="967"/>
      <c r="O141" s="953"/>
      <c r="P141" s="953"/>
    </row>
    <row r="142" spans="2:16" s="1202" customFormat="1">
      <c r="B142" s="1201"/>
      <c r="C142" s="1201"/>
      <c r="D142" s="1201"/>
      <c r="F142" s="1025" t="s">
        <v>1082</v>
      </c>
      <c r="G142" s="1092"/>
      <c r="H142" s="1092"/>
      <c r="I142" s="1203" t="s">
        <v>1083</v>
      </c>
      <c r="J142" s="1204"/>
      <c r="K142" s="1205"/>
      <c r="L142" s="1205"/>
      <c r="M142" s="944"/>
      <c r="N142" s="1206"/>
      <c r="O142" s="1207"/>
      <c r="P142" s="1207"/>
    </row>
    <row r="143" spans="2:16" s="1202" customFormat="1" ht="14.25">
      <c r="B143" s="1201"/>
      <c r="C143" s="1201"/>
      <c r="D143" s="1201"/>
      <c r="F143" s="1208" t="s">
        <v>1084</v>
      </c>
      <c r="G143" s="1209" t="e">
        <f>(I144+I145+I146)/J108</f>
        <v>#DIV/0!</v>
      </c>
      <c r="H143" s="1092"/>
      <c r="I143" s="1092"/>
      <c r="J143" s="1205"/>
      <c r="K143" s="1205"/>
      <c r="L143" s="1205"/>
      <c r="M143" s="944"/>
      <c r="N143" s="1206"/>
      <c r="O143" s="1207"/>
      <c r="P143" s="1207"/>
    </row>
    <row r="144" spans="2:16" s="1202" customFormat="1" ht="14.25">
      <c r="B144" s="1201"/>
      <c r="C144" s="1201"/>
      <c r="D144" s="1201"/>
      <c r="F144" s="1208" t="s">
        <v>1085</v>
      </c>
      <c r="G144" s="1209">
        <f>(35/40)</f>
        <v>0.875</v>
      </c>
      <c r="H144" s="1092"/>
      <c r="I144" s="1092">
        <v>35</v>
      </c>
      <c r="J144" s="1205"/>
      <c r="K144" s="1205"/>
      <c r="L144" s="1205"/>
      <c r="M144" s="944"/>
      <c r="N144" s="1206"/>
      <c r="O144" s="1207"/>
      <c r="P144" s="1207"/>
    </row>
    <row r="145" spans="2:16" s="1202" customFormat="1" ht="14.25">
      <c r="B145" s="1201"/>
      <c r="C145" s="1201"/>
      <c r="D145" s="1201"/>
      <c r="F145" s="1208" t="s">
        <v>1086</v>
      </c>
      <c r="G145" s="1209">
        <f>118/123</f>
        <v>0.95934959349593496</v>
      </c>
      <c r="H145" s="1092"/>
      <c r="I145" s="1092">
        <v>118</v>
      </c>
      <c r="J145" s="1205"/>
      <c r="K145" s="1205"/>
      <c r="L145" s="1205"/>
      <c r="M145" s="944"/>
      <c r="N145" s="1206"/>
      <c r="O145" s="1207"/>
      <c r="P145" s="1207"/>
    </row>
    <row r="146" spans="2:16" s="1202" customFormat="1">
      <c r="B146" s="1201"/>
      <c r="C146" s="1201"/>
      <c r="D146" s="1201"/>
      <c r="F146" s="1208" t="s">
        <v>1087</v>
      </c>
      <c r="G146" s="1210">
        <f>15/25</f>
        <v>0.6</v>
      </c>
      <c r="H146" s="1092"/>
      <c r="I146" s="1092">
        <v>15</v>
      </c>
      <c r="J146" s="1205"/>
      <c r="K146" s="1205"/>
      <c r="L146" s="1205"/>
      <c r="M146" s="944"/>
      <c r="N146" s="1206"/>
      <c r="O146" s="1207"/>
      <c r="P146" s="1207"/>
    </row>
    <row r="147" spans="2:16" s="1202" customFormat="1">
      <c r="B147" s="1201"/>
      <c r="C147" s="1201"/>
      <c r="D147" s="1201"/>
      <c r="F147" s="1025"/>
      <c r="G147" s="1092"/>
      <c r="H147" s="1092"/>
      <c r="I147" s="1092"/>
      <c r="J147" s="1205"/>
      <c r="K147" s="1205"/>
      <c r="L147" s="1205"/>
      <c r="M147" s="944"/>
      <c r="N147" s="1206"/>
      <c r="O147" s="1207"/>
      <c r="P147" s="1207"/>
    </row>
    <row r="148" spans="2:16" s="1202" customFormat="1">
      <c r="B148" s="1201"/>
      <c r="C148" s="1201"/>
      <c r="D148" s="1201"/>
      <c r="F148" s="1025"/>
      <c r="G148" s="1092"/>
      <c r="H148" s="1092"/>
      <c r="I148" s="1092"/>
      <c r="J148" s="1205"/>
      <c r="K148" s="1205"/>
      <c r="L148" s="1205"/>
      <c r="M148" s="944"/>
      <c r="N148" s="1206"/>
      <c r="O148" s="1207"/>
      <c r="P148" s="1207"/>
    </row>
    <row r="149" spans="2:16" s="1202" customFormat="1">
      <c r="B149" s="1201"/>
      <c r="C149" s="1201"/>
      <c r="D149" s="1201"/>
      <c r="F149" s="1025"/>
      <c r="G149" s="1092"/>
      <c r="H149" s="1092"/>
      <c r="I149" s="1092"/>
      <c r="J149" s="1205"/>
      <c r="K149" s="1205"/>
      <c r="L149" s="1205"/>
      <c r="M149" s="944"/>
      <c r="N149" s="1206"/>
      <c r="O149" s="1207"/>
      <c r="P149" s="1207"/>
    </row>
    <row r="150" spans="2:16" s="1202" customFormat="1">
      <c r="B150" s="1201"/>
      <c r="C150" s="1201"/>
      <c r="D150" s="1201"/>
      <c r="F150" s="1025"/>
      <c r="G150" s="1092"/>
      <c r="H150" s="1092"/>
      <c r="I150" s="1092"/>
      <c r="J150" s="1205"/>
      <c r="K150" s="1205"/>
      <c r="L150" s="1205"/>
      <c r="M150" s="944"/>
      <c r="N150" s="1206"/>
      <c r="O150" s="1207"/>
      <c r="P150" s="1207"/>
    </row>
    <row r="151" spans="2:16" s="1202" customFormat="1">
      <c r="B151" s="1201"/>
      <c r="C151" s="1201"/>
      <c r="D151" s="1201"/>
      <c r="F151" s="1025"/>
      <c r="G151" s="1092"/>
      <c r="H151" s="1092"/>
      <c r="I151" s="1092"/>
      <c r="J151" s="1205"/>
      <c r="K151" s="1205"/>
      <c r="L151" s="1205"/>
      <c r="M151" s="944"/>
      <c r="N151" s="1206"/>
      <c r="O151" s="1207"/>
      <c r="P151" s="1207"/>
    </row>
    <row r="152" spans="2:16" s="1202" customFormat="1">
      <c r="B152" s="1201"/>
      <c r="C152" s="1201"/>
      <c r="D152" s="1201"/>
      <c r="F152" s="1025"/>
      <c r="G152" s="1211" t="s">
        <v>1088</v>
      </c>
      <c r="H152" s="1092"/>
      <c r="I152" s="1092"/>
      <c r="M152" s="944"/>
      <c r="N152" s="1206"/>
      <c r="O152" s="1207"/>
      <c r="P152" s="1207"/>
    </row>
    <row r="153" spans="2:16" s="1202" customFormat="1">
      <c r="B153" s="1201"/>
      <c r="C153" s="1201"/>
      <c r="D153" s="1201"/>
      <c r="F153" s="1025"/>
      <c r="G153" s="1092" t="s">
        <v>1089</v>
      </c>
      <c r="H153" s="1092">
        <v>5</v>
      </c>
      <c r="I153" s="1212"/>
      <c r="M153" s="944"/>
      <c r="N153" s="1206"/>
      <c r="O153" s="1207"/>
      <c r="P153" s="1207"/>
    </row>
    <row r="154" spans="2:16" s="1202" customFormat="1">
      <c r="B154" s="1201"/>
      <c r="C154" s="1201"/>
      <c r="D154" s="1201"/>
      <c r="F154" s="1025"/>
      <c r="G154" s="1092" t="s">
        <v>1090</v>
      </c>
      <c r="H154" s="1092">
        <v>5</v>
      </c>
      <c r="I154" s="1092"/>
      <c r="M154" s="944"/>
      <c r="N154" s="1206"/>
      <c r="O154" s="1207"/>
      <c r="P154" s="1207"/>
    </row>
    <row r="155" spans="2:16" s="1202" customFormat="1">
      <c r="B155" s="1201"/>
      <c r="C155" s="1201"/>
      <c r="D155" s="1201"/>
      <c r="F155" s="1025"/>
      <c r="G155" s="1092" t="s">
        <v>1091</v>
      </c>
      <c r="H155" s="1092">
        <v>1</v>
      </c>
      <c r="I155" s="1092" t="s">
        <v>1092</v>
      </c>
      <c r="M155" s="944"/>
      <c r="N155" s="1206"/>
      <c r="O155" s="1207"/>
      <c r="P155" s="1207"/>
    </row>
    <row r="156" spans="2:16" s="1202" customFormat="1">
      <c r="B156" s="1201"/>
      <c r="C156" s="1201"/>
      <c r="D156" s="1201"/>
      <c r="F156" s="1025"/>
      <c r="G156" s="1092"/>
      <c r="H156" s="1092"/>
      <c r="I156" s="1092"/>
      <c r="M156" s="944"/>
      <c r="N156" s="1206"/>
      <c r="O156" s="1207"/>
      <c r="P156" s="1207"/>
    </row>
    <row r="157" spans="2:16" s="1202" customFormat="1">
      <c r="B157" s="1201"/>
      <c r="C157" s="1201"/>
      <c r="D157" s="1201"/>
      <c r="E157" s="944"/>
      <c r="F157" s="1025"/>
      <c r="G157" s="1201"/>
      <c r="H157" s="1201"/>
      <c r="I157" s="1201"/>
      <c r="J157" s="944"/>
      <c r="K157" s="944"/>
      <c r="L157" s="944"/>
      <c r="M157" s="944"/>
      <c r="N157" s="1206"/>
      <c r="O157" s="1207"/>
      <c r="P157" s="1207"/>
    </row>
    <row r="158" spans="2:16" s="1202" customFormat="1">
      <c r="B158" s="1201"/>
      <c r="C158" s="1201"/>
      <c r="D158" s="1201"/>
      <c r="E158" s="944"/>
      <c r="F158" s="1025"/>
      <c r="G158" s="1201"/>
      <c r="H158" s="1201"/>
      <c r="I158" s="1201"/>
      <c r="J158" s="944"/>
      <c r="K158" s="944"/>
      <c r="L158" s="944"/>
      <c r="M158" s="944"/>
      <c r="N158" s="1206"/>
      <c r="O158" s="1207"/>
      <c r="P158" s="1207"/>
    </row>
    <row r="159" spans="2:16" s="1202" customFormat="1">
      <c r="B159" s="1201"/>
      <c r="C159" s="1201"/>
      <c r="D159" s="1201"/>
      <c r="E159" s="944"/>
      <c r="F159" s="1025"/>
      <c r="G159" s="1201"/>
      <c r="H159" s="1201"/>
      <c r="I159" s="1201"/>
      <c r="J159" s="944"/>
      <c r="K159" s="944"/>
      <c r="L159" s="944"/>
      <c r="M159" s="944"/>
      <c r="N159" s="1206"/>
      <c r="O159" s="1207"/>
      <c r="P159" s="1207"/>
    </row>
    <row r="160" spans="2:16" s="1202" customFormat="1">
      <c r="B160" s="1201"/>
      <c r="C160" s="1201"/>
      <c r="D160" s="1201"/>
      <c r="E160" s="944"/>
      <c r="F160" s="1025"/>
      <c r="G160" s="1201"/>
      <c r="H160" s="1201"/>
      <c r="I160" s="1201"/>
      <c r="J160" s="944"/>
      <c r="K160" s="944"/>
      <c r="L160" s="944"/>
      <c r="M160" s="944"/>
      <c r="N160" s="1206"/>
      <c r="O160" s="1207"/>
      <c r="P160" s="1207"/>
    </row>
    <row r="161" spans="2:16" s="1202" customFormat="1">
      <c r="B161" s="1201"/>
      <c r="C161" s="1201"/>
      <c r="D161" s="1201"/>
      <c r="E161" s="944"/>
      <c r="F161" s="1025"/>
      <c r="G161" s="1201"/>
      <c r="H161" s="1201"/>
      <c r="I161" s="1201"/>
      <c r="J161" s="944"/>
      <c r="K161" s="944"/>
      <c r="L161" s="944"/>
      <c r="M161" s="944"/>
      <c r="N161" s="1206"/>
      <c r="O161" s="1207"/>
      <c r="P161" s="1207"/>
    </row>
    <row r="162" spans="2:16" s="954" customFormat="1">
      <c r="B162" s="1201"/>
      <c r="C162" s="1201"/>
      <c r="D162" s="1201"/>
      <c r="E162" s="944"/>
      <c r="F162" s="1025"/>
      <c r="G162" s="1201"/>
      <c r="H162" s="1201"/>
      <c r="I162" s="1201"/>
      <c r="J162" s="944"/>
      <c r="K162" s="944"/>
      <c r="L162" s="944"/>
      <c r="M162" s="944"/>
      <c r="N162" s="1206"/>
      <c r="O162" s="1207"/>
      <c r="P162" s="1207"/>
    </row>
    <row r="163" spans="2:16" s="954" customFormat="1">
      <c r="B163" s="1201"/>
      <c r="C163" s="1201"/>
      <c r="D163" s="1201"/>
      <c r="E163" s="944"/>
      <c r="F163" s="1025"/>
      <c r="G163" s="1201"/>
      <c r="H163" s="1201"/>
      <c r="I163" s="1201"/>
      <c r="J163" s="944"/>
      <c r="K163" s="944"/>
      <c r="L163" s="944"/>
      <c r="M163" s="944"/>
      <c r="N163" s="1206"/>
      <c r="O163" s="1207"/>
      <c r="P163" s="1207"/>
    </row>
    <row r="164" spans="2:16" s="954" customFormat="1">
      <c r="B164" s="1201"/>
      <c r="C164" s="1201"/>
      <c r="D164" s="1201"/>
      <c r="E164" s="944"/>
      <c r="F164" s="1025"/>
      <c r="G164" s="1201"/>
      <c r="H164" s="1201"/>
      <c r="I164" s="1201"/>
      <c r="J164" s="944"/>
      <c r="K164" s="944"/>
      <c r="L164" s="944"/>
      <c r="M164" s="944"/>
      <c r="N164" s="1206"/>
      <c r="O164" s="1207"/>
      <c r="P164" s="1207"/>
    </row>
    <row r="165" spans="2:16" s="954" customFormat="1">
      <c r="B165" s="1201"/>
      <c r="C165" s="1201"/>
      <c r="D165" s="1201"/>
      <c r="E165" s="944"/>
      <c r="F165" s="1025"/>
      <c r="G165" s="1201"/>
      <c r="H165" s="1201"/>
      <c r="I165" s="1201"/>
      <c r="J165" s="944"/>
      <c r="K165" s="944"/>
      <c r="L165" s="944"/>
      <c r="M165" s="944"/>
      <c r="N165" s="1206"/>
      <c r="O165" s="1207"/>
      <c r="P165" s="1207"/>
    </row>
    <row r="166" spans="2:16" s="954" customFormat="1">
      <c r="B166" s="1201"/>
      <c r="C166" s="1201"/>
      <c r="D166" s="1201"/>
      <c r="E166" s="944"/>
      <c r="F166" s="1025"/>
      <c r="G166" s="1201"/>
      <c r="H166" s="1201"/>
      <c r="I166" s="1201"/>
      <c r="J166" s="944"/>
      <c r="K166" s="944"/>
      <c r="L166" s="944"/>
      <c r="M166" s="944"/>
      <c r="N166" s="1206"/>
      <c r="O166" s="1207"/>
      <c r="P166" s="1207"/>
    </row>
    <row r="167" spans="2:16" s="954" customFormat="1">
      <c r="B167" s="1201"/>
      <c r="C167" s="1201"/>
      <c r="D167" s="1201"/>
      <c r="E167" s="944"/>
      <c r="F167" s="1025"/>
      <c r="G167" s="1201"/>
      <c r="H167" s="1201"/>
      <c r="I167" s="1201"/>
      <c r="J167" s="944"/>
      <c r="K167" s="944"/>
      <c r="L167" s="944"/>
      <c r="M167" s="944"/>
      <c r="N167" s="1206"/>
      <c r="O167" s="1207"/>
      <c r="P167" s="1207"/>
    </row>
    <row r="168" spans="2:16" s="954" customFormat="1">
      <c r="B168" s="1201"/>
      <c r="C168" s="1201"/>
      <c r="D168" s="1201"/>
      <c r="E168" s="944"/>
      <c r="F168" s="1025"/>
      <c r="G168" s="1201"/>
      <c r="H168" s="1201"/>
      <c r="I168" s="1201"/>
      <c r="J168" s="944"/>
      <c r="K168" s="944"/>
      <c r="L168" s="944"/>
      <c r="M168" s="944"/>
      <c r="N168" s="1206"/>
      <c r="O168" s="1207"/>
      <c r="P168" s="1207"/>
    </row>
    <row r="169" spans="2:16" s="954" customFormat="1">
      <c r="B169" s="1201"/>
      <c r="C169" s="1201"/>
      <c r="D169" s="1201"/>
      <c r="E169" s="944"/>
      <c r="F169" s="1025"/>
      <c r="G169" s="1201"/>
      <c r="H169" s="1201"/>
      <c r="I169" s="1201"/>
      <c r="J169" s="944"/>
      <c r="K169" s="944"/>
      <c r="L169" s="944"/>
      <c r="M169" s="944"/>
      <c r="N169" s="1206"/>
      <c r="O169" s="1207"/>
      <c r="P169" s="1207"/>
    </row>
    <row r="170" spans="2:16" s="954" customFormat="1">
      <c r="B170" s="1201"/>
      <c r="C170" s="1201"/>
      <c r="D170" s="1201"/>
      <c r="E170" s="944"/>
      <c r="F170" s="1025"/>
      <c r="G170" s="1201"/>
      <c r="H170" s="1201"/>
      <c r="I170" s="1201"/>
      <c r="J170" s="944"/>
      <c r="K170" s="944"/>
      <c r="L170" s="944"/>
      <c r="M170" s="944"/>
      <c r="N170" s="1206"/>
      <c r="O170" s="1207"/>
      <c r="P170" s="1207"/>
    </row>
    <row r="171" spans="2:16" s="954" customFormat="1">
      <c r="B171" s="1201"/>
      <c r="C171" s="1201"/>
      <c r="D171" s="1201"/>
      <c r="E171" s="944"/>
      <c r="F171" s="1025"/>
      <c r="G171" s="1201"/>
      <c r="H171" s="1201"/>
      <c r="I171" s="1201"/>
      <c r="J171" s="944"/>
      <c r="K171" s="944"/>
      <c r="L171" s="944"/>
      <c r="M171" s="944"/>
      <c r="N171" s="1206"/>
      <c r="O171" s="1207"/>
      <c r="P171" s="1207"/>
    </row>
    <row r="172" spans="2:16" s="954" customFormat="1">
      <c r="B172" s="947"/>
      <c r="C172" s="947"/>
      <c r="D172" s="947"/>
      <c r="F172" s="1025"/>
      <c r="G172" s="947"/>
      <c r="H172" s="947"/>
      <c r="I172" s="947"/>
      <c r="N172" s="967"/>
      <c r="O172" s="953"/>
      <c r="P172" s="953"/>
    </row>
    <row r="173" spans="2:16" s="954" customFormat="1">
      <c r="B173" s="947"/>
      <c r="C173" s="947"/>
      <c r="D173" s="947"/>
      <c r="F173" s="1025"/>
      <c r="G173" s="947"/>
      <c r="H173" s="947"/>
      <c r="I173" s="947"/>
      <c r="N173" s="967"/>
      <c r="O173" s="953"/>
      <c r="P173" s="953"/>
    </row>
    <row r="174" spans="2:16" s="954" customFormat="1">
      <c r="B174" s="947"/>
      <c r="C174" s="947"/>
      <c r="D174" s="947"/>
      <c r="F174" s="1025"/>
      <c r="G174" s="947"/>
      <c r="H174" s="947"/>
      <c r="I174" s="947"/>
      <c r="N174" s="967"/>
      <c r="O174" s="953"/>
      <c r="P174" s="953"/>
    </row>
    <row r="175" spans="2:16" s="954" customFormat="1">
      <c r="B175" s="947"/>
      <c r="C175" s="947"/>
      <c r="D175" s="947"/>
      <c r="F175" s="1025"/>
      <c r="G175" s="947"/>
      <c r="H175" s="947"/>
      <c r="I175" s="947"/>
      <c r="N175" s="967"/>
      <c r="O175" s="953"/>
      <c r="P175" s="953"/>
    </row>
    <row r="176" spans="2:16" s="954" customFormat="1">
      <c r="B176" s="947"/>
      <c r="C176" s="947"/>
      <c r="D176" s="947"/>
      <c r="F176" s="1025"/>
      <c r="G176" s="947"/>
      <c r="H176" s="947"/>
      <c r="I176" s="947"/>
      <c r="N176" s="967"/>
      <c r="O176" s="953"/>
      <c r="P176" s="953"/>
    </row>
    <row r="177" spans="2:16" s="954" customFormat="1">
      <c r="B177" s="947"/>
      <c r="C177" s="947"/>
      <c r="D177" s="947"/>
      <c r="F177" s="1025"/>
      <c r="G177" s="947"/>
      <c r="H177" s="947"/>
      <c r="I177" s="947"/>
      <c r="N177" s="967"/>
      <c r="O177" s="953"/>
      <c r="P177" s="953"/>
    </row>
    <row r="178" spans="2:16" s="954" customFormat="1">
      <c r="B178" s="947"/>
      <c r="C178" s="947"/>
      <c r="D178" s="947"/>
      <c r="F178" s="1025"/>
      <c r="G178" s="947"/>
      <c r="H178" s="947"/>
      <c r="I178" s="947"/>
      <c r="N178" s="967"/>
      <c r="O178" s="953"/>
      <c r="P178" s="953"/>
    </row>
    <row r="179" spans="2:16" s="954" customFormat="1">
      <c r="B179" s="947"/>
      <c r="C179" s="947"/>
      <c r="D179" s="947"/>
      <c r="F179" s="1025"/>
      <c r="G179" s="947"/>
      <c r="H179" s="947"/>
      <c r="I179" s="947"/>
      <c r="N179" s="967"/>
      <c r="O179" s="953"/>
      <c r="P179" s="953"/>
    </row>
    <row r="180" spans="2:16" s="954" customFormat="1">
      <c r="B180" s="947"/>
      <c r="C180" s="947"/>
      <c r="D180" s="947"/>
      <c r="F180" s="1025"/>
      <c r="G180" s="947"/>
      <c r="H180" s="947"/>
      <c r="I180" s="947"/>
      <c r="N180" s="967"/>
      <c r="O180" s="953"/>
      <c r="P180" s="953"/>
    </row>
    <row r="181" spans="2:16" s="954" customFormat="1">
      <c r="B181" s="947"/>
      <c r="C181" s="947"/>
      <c r="D181" s="947"/>
      <c r="F181" s="1025"/>
      <c r="G181" s="947"/>
      <c r="H181" s="947"/>
      <c r="I181" s="947"/>
      <c r="N181" s="967"/>
      <c r="O181" s="953"/>
      <c r="P181" s="953"/>
    </row>
  </sheetData>
  <mergeCells count="41">
    <mergeCell ref="K96:K97"/>
    <mergeCell ref="K98:K100"/>
    <mergeCell ref="K102:K103"/>
    <mergeCell ref="K59:K68"/>
    <mergeCell ref="K69:K74"/>
    <mergeCell ref="K75:K76"/>
    <mergeCell ref="K77:K79"/>
    <mergeCell ref="L79:L90"/>
    <mergeCell ref="K80:K84"/>
    <mergeCell ref="K85:K88"/>
    <mergeCell ref="K89:K90"/>
    <mergeCell ref="U13:U14"/>
    <mergeCell ref="K15:K16"/>
    <mergeCell ref="K20:K30"/>
    <mergeCell ref="L20:L78"/>
    <mergeCell ref="K31:K32"/>
    <mergeCell ref="K33:K42"/>
    <mergeCell ref="K43:K46"/>
    <mergeCell ref="K47:K49"/>
    <mergeCell ref="K50:K56"/>
    <mergeCell ref="K57:K58"/>
    <mergeCell ref="O2:O3"/>
    <mergeCell ref="K4:K7"/>
    <mergeCell ref="L4:L6"/>
    <mergeCell ref="K8:K10"/>
    <mergeCell ref="L8:L10"/>
    <mergeCell ref="M2:M3"/>
    <mergeCell ref="K11:K12"/>
    <mergeCell ref="L11:L17"/>
    <mergeCell ref="K13:K14"/>
    <mergeCell ref="H2:H3"/>
    <mergeCell ref="I2:I3"/>
    <mergeCell ref="J2:J3"/>
    <mergeCell ref="K2:K3"/>
    <mergeCell ref="L2:L3"/>
    <mergeCell ref="G2:G3"/>
    <mergeCell ref="B2:B3"/>
    <mergeCell ref="C2:C3"/>
    <mergeCell ref="D2:D3"/>
    <mergeCell ref="E2:E3"/>
    <mergeCell ref="F2:F3"/>
  </mergeCells>
  <pageMargins left="0.7" right="0.7" top="0.75" bottom="0.75" header="0.3" footer="0.3"/>
  <pageSetup paperSize="9"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for PC</vt:lpstr>
      <vt:lpstr>ATP_HP93K</vt:lpstr>
      <vt:lpstr>Summary</vt:lpstr>
      <vt:lpstr>ATP_T2K Matrix</vt:lpstr>
      <vt:lpstr>ATP_J750</vt:lpstr>
      <vt:lpstr>ATP_MAGNUM</vt:lpstr>
      <vt:lpstr>change logs</vt:lpstr>
      <vt:lpstr>ATP_J750_nonATK</vt:lpstr>
      <vt:lpstr>HW_Transfer_Status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 Elizabeth Resano</dc:creator>
  <cp:lastModifiedBy>Angel</cp:lastModifiedBy>
  <cp:lastPrinted>2016-05-24T02:02:02Z</cp:lastPrinted>
  <dcterms:created xsi:type="dcterms:W3CDTF">2016-05-20T06:22:36Z</dcterms:created>
  <dcterms:modified xsi:type="dcterms:W3CDTF">2018-11-21T06:24:26Z</dcterms:modified>
</cp:coreProperties>
</file>