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66925"/>
  <mc:AlternateContent xmlns:mc="http://schemas.openxmlformats.org/markup-compatibility/2006">
    <mc:Choice Requires="x15">
      <x15ac:absPath xmlns:x15ac="http://schemas.microsoft.com/office/spreadsheetml/2010/11/ac" url="/Users/angeloas/code/opentrons/templates/"/>
    </mc:Choice>
  </mc:AlternateContent>
  <xr:revisionPtr revIDLastSave="0" documentId="13_ncr:1_{A164A589-35C3-F94D-BEF6-F7129EE70C17}" xr6:coauthVersionLast="47" xr6:coauthVersionMax="47" xr10:uidLastSave="{00000000-0000-0000-0000-000000000000}"/>
  <bookViews>
    <workbookView xWindow="0" yWindow="760" windowWidth="30240" windowHeight="17860" activeTab="2" xr2:uid="{00000000-000D-0000-FFFF-FFFF00000000}"/>
  </bookViews>
  <sheets>
    <sheet name="main" sheetId="1" r:id="rId1"/>
    <sheet name="Pacb_M13_primer_plate" sheetId="2" r:id="rId2"/>
    <sheet name="MASseq_bc_plates_layout"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1" i="1" l="1"/>
  <c r="M54" i="1"/>
  <c r="M37" i="1"/>
  <c r="G38" i="1"/>
  <c r="G52" i="1"/>
  <c r="G53" i="1"/>
  <c r="G54" i="1"/>
  <c r="G55" i="1"/>
  <c r="G56" i="1"/>
  <c r="G57" i="1"/>
  <c r="G58" i="1"/>
  <c r="G59" i="1"/>
  <c r="G60" i="1"/>
  <c r="G51" i="1"/>
  <c r="G39" i="1"/>
  <c r="G40" i="1"/>
  <c r="G41" i="1"/>
  <c r="G42" i="1"/>
  <c r="G43" i="1"/>
  <c r="G44" i="1"/>
  <c r="G45" i="1"/>
  <c r="G46" i="1"/>
  <c r="G47" i="1"/>
  <c r="G48" i="1"/>
  <c r="M55" i="1"/>
  <c r="M56" i="1"/>
  <c r="M57" i="1"/>
  <c r="M58" i="1"/>
  <c r="M59" i="1"/>
  <c r="M60" i="1"/>
  <c r="M61" i="1"/>
  <c r="M62" i="1"/>
  <c r="M63" i="1"/>
  <c r="M64" i="1"/>
  <c r="M65" i="1"/>
  <c r="M66" i="1"/>
  <c r="M67" i="1"/>
  <c r="M68" i="1"/>
  <c r="M69" i="1"/>
  <c r="M70" i="1"/>
  <c r="M71" i="1"/>
  <c r="M72" i="1"/>
  <c r="M73" i="1"/>
  <c r="M74" i="1"/>
  <c r="M75" i="1"/>
  <c r="M76" i="1"/>
  <c r="M77" i="1"/>
  <c r="M38" i="1"/>
  <c r="M39" i="1"/>
  <c r="M40" i="1"/>
  <c r="M41" i="1"/>
  <c r="M42" i="1"/>
  <c r="M43" i="1"/>
  <c r="M44" i="1"/>
  <c r="M45" i="1"/>
  <c r="M46" i="1"/>
  <c r="M47" i="1"/>
  <c r="M48" i="1"/>
  <c r="M49" i="1"/>
  <c r="M50" i="1"/>
  <c r="M51" i="1"/>
  <c r="M52"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2" i="2"/>
  <c r="F20" i="2"/>
  <c r="F21" i="2"/>
  <c r="F22" i="2"/>
  <c r="F23" i="2"/>
  <c r="F24" i="2"/>
  <c r="F25" i="2"/>
  <c r="F26" i="2"/>
  <c r="F27" i="2"/>
  <c r="F28" i="2"/>
  <c r="F29" i="2"/>
  <c r="F30" i="2"/>
  <c r="F31" i="2"/>
  <c r="F32" i="2"/>
  <c r="F33" i="2"/>
  <c r="F34" i="2"/>
  <c r="F35" i="2"/>
  <c r="F36" i="2"/>
  <c r="F37" i="2"/>
  <c r="F38" i="2"/>
  <c r="F39" i="2"/>
  <c r="F40" i="2"/>
  <c r="F41" i="2"/>
  <c r="F3" i="2"/>
  <c r="F4" i="2"/>
  <c r="F5" i="2"/>
  <c r="F6" i="2"/>
  <c r="F7" i="2"/>
  <c r="F8" i="2"/>
  <c r="F9" i="2"/>
  <c r="F10" i="2"/>
  <c r="F11" i="2"/>
  <c r="F12" i="2"/>
  <c r="F13" i="2"/>
  <c r="F14" i="2"/>
  <c r="F15" i="2"/>
  <c r="F16" i="2"/>
  <c r="F17" i="2"/>
  <c r="F18" i="2"/>
  <c r="F19" i="2"/>
  <c r="F2" i="2"/>
  <c r="D23" i="2"/>
  <c r="D24" i="2"/>
  <c r="D25" i="2"/>
  <c r="D26" i="2"/>
  <c r="D27" i="2"/>
  <c r="D28" i="2"/>
  <c r="D29" i="2"/>
  <c r="D30" i="2"/>
  <c r="D31" i="2"/>
  <c r="D32" i="2"/>
  <c r="D33" i="2"/>
  <c r="D34" i="2"/>
  <c r="D35" i="2"/>
  <c r="D36" i="2"/>
  <c r="D37" i="2"/>
  <c r="D38" i="2"/>
  <c r="D39" i="2"/>
  <c r="D40" i="2"/>
  <c r="D41" i="2"/>
  <c r="D3" i="2"/>
  <c r="D4" i="2"/>
  <c r="D5" i="2"/>
  <c r="D6" i="2"/>
  <c r="D7" i="2"/>
  <c r="D8" i="2"/>
  <c r="D9" i="2"/>
  <c r="D10" i="2"/>
  <c r="D11" i="2"/>
  <c r="D12" i="2"/>
  <c r="D13" i="2"/>
  <c r="D14" i="2"/>
  <c r="D15" i="2"/>
  <c r="D16" i="2"/>
  <c r="D17" i="2"/>
  <c r="D18" i="2"/>
  <c r="D19" i="2"/>
  <c r="D20" i="2"/>
  <c r="D21" i="2"/>
  <c r="D22" i="2"/>
  <c r="D2" i="2"/>
  <c r="F48" i="1"/>
  <c r="F59" i="1"/>
  <c r="F60" i="1"/>
  <c r="F61" i="1"/>
  <c r="F51" i="1"/>
  <c r="F52" i="1"/>
  <c r="F53" i="1"/>
  <c r="F54" i="1"/>
  <c r="F55" i="1"/>
  <c r="F56" i="1"/>
  <c r="F57" i="1"/>
  <c r="F58" i="1"/>
  <c r="F50" i="1"/>
  <c r="F38" i="1"/>
  <c r="F39" i="1"/>
  <c r="F40" i="1"/>
  <c r="F41" i="1"/>
  <c r="F42" i="1"/>
  <c r="F43" i="1"/>
  <c r="F44" i="1"/>
  <c r="F45" i="1"/>
  <c r="F46" i="1"/>
  <c r="F47" i="1"/>
  <c r="F37" i="1"/>
</calcChain>
</file>

<file path=xl/sharedStrings.xml><?xml version="1.0" encoding="utf-8"?>
<sst xmlns="http://schemas.openxmlformats.org/spreadsheetml/2006/main" count="589" uniqueCount="322">
  <si>
    <t>MAS-seq 16S primer design and protocol</t>
  </si>
  <si>
    <t>Based on Al Khafaji et al</t>
  </si>
  <si>
    <t>https://www.biorxiv.org/content/10.1101/2021.10.01.462818v1.full.pdf</t>
  </si>
  <si>
    <t>For 16S, use 12 array members = 18 kbp</t>
  </si>
  <si>
    <t>Reagents needed:</t>
  </si>
  <si>
    <t>Kapa HiFi Uracil+ ReadyMix (2X) (Roche #7959079001)</t>
  </si>
  <si>
    <t xml:space="preserve">T4 Ligase </t>
  </si>
  <si>
    <t>can be inactivated, so used this instead of the HiFi Taq Ligase</t>
  </si>
  <si>
    <t>16S gene specific sequences used for whole operon amplification</t>
  </si>
  <si>
    <t>HiFi Taq DNA Ligase (NEB M0647S)</t>
  </si>
  <si>
    <t>USER Enzyme (M5505S)</t>
  </si>
  <si>
    <t>27F</t>
  </si>
  <si>
    <t>AGRGTTYGATYMTGGCTCAG</t>
  </si>
  <si>
    <t>PB-16SF</t>
  </si>
  <si>
    <t>GCATC/barcode/AGRGTTYGATYMTGGCTCAG</t>
  </si>
  <si>
    <t>1492R</t>
  </si>
  <si>
    <t>RGYTACCTTGTTACGACTT</t>
  </si>
  <si>
    <t>GCATC/barcode/RGYTACCTTGTTACGACTT</t>
  </si>
  <si>
    <t>SMRTbell® prep kit 3.0</t>
  </si>
  <si>
    <t>Barcoding strategy</t>
  </si>
  <si>
    <t>Protocol:</t>
  </si>
  <si>
    <t xml:space="preserve">There are 16 primer A-Fwd barcoded versions and 24 L-Rev barcoded versions --&gt; 384 CD barcodes.  </t>
  </si>
  <si>
    <t>1. Prepate PCR primer plates by combining the array/barcode oligos at 2.5 uM</t>
  </si>
  <si>
    <t>Each sample is amplified as one member of the array, of which the first and the last one are barcoded (and they don't need array adapters). After array ligation pool and make 1 library</t>
  </si>
  <si>
    <t>One array of 12 mambers is constructed by combining 12 samples (PCRs) with different adapters, where the first and last members are barcoded</t>
  </si>
  <si>
    <t>Fwd primer</t>
  </si>
  <si>
    <t>3 ul</t>
  </si>
  <si>
    <t>prepare primer plates and keep at -20</t>
  </si>
  <si>
    <t>For example, one plate row can accomodate 12 samples, col 1 and 12 contain the barcoding primers</t>
  </si>
  <si>
    <t>Rev primer</t>
  </si>
  <si>
    <t xml:space="preserve">After PCR the samples from one row are pooled (all samples from row A are pooled in A1 etc) and the USER reaction is performed </t>
  </si>
  <si>
    <t>water</t>
  </si>
  <si>
    <t>1.5 ul</t>
  </si>
  <si>
    <t>Bead cleanup for each pool, all pools are pooled in one superpool --&gt; library prep</t>
  </si>
  <si>
    <t>KAPA HiFu U+</t>
  </si>
  <si>
    <t>12.5 ul</t>
  </si>
  <si>
    <t>DNA template</t>
  </si>
  <si>
    <t>5 ul</t>
  </si>
  <si>
    <t>diluted to 1-2 ng</t>
  </si>
  <si>
    <t>total</t>
  </si>
  <si>
    <t>25 ul</t>
  </si>
  <si>
    <t>2. PCR</t>
  </si>
  <si>
    <t>95C</t>
  </si>
  <si>
    <t>3min</t>
  </si>
  <si>
    <t>30sec</t>
  </si>
  <si>
    <t>25 cycles</t>
  </si>
  <si>
    <t>57C</t>
  </si>
  <si>
    <t>72C</t>
  </si>
  <si>
    <t>1min</t>
  </si>
  <si>
    <t>spot check 1 ul on agarose gel/chip</t>
  </si>
  <si>
    <t>3. Pool 10 ul from each rxn rowwise in a new strip (120 ul), purify pool 0.7x SPRI (84 ul), elute each pool in 41 ul TE</t>
  </si>
  <si>
    <t>Add 2 ul USER, incubate 2h at 37C. Add 5 ul T4 Ligase buffer and 2 ul T4 Ligase, incubate 2h at 25C and 20 min 65C</t>
  </si>
  <si>
    <t>It is critical that the ligase is fully inactivated, otherwise hybrid arrays might form = sample mixup</t>
  </si>
  <si>
    <t>4. Pool all in one superpool, purify with 0.7x AMPure beads, elute in water. Proceed to SMRTbell prep</t>
  </si>
  <si>
    <t>Barcoded primers (5'-P)</t>
  </si>
  <si>
    <t>MAS-seq array design</t>
  </si>
  <si>
    <t>Adapter</t>
  </si>
  <si>
    <t>Adapter sequence</t>
  </si>
  <si>
    <t>PB bc name</t>
  </si>
  <si>
    <t>MAS-seq name</t>
  </si>
  <si>
    <t>A</t>
  </si>
  <si>
    <t>AGCTTACTTGTGAAGA</t>
  </si>
  <si>
    <t>First array member forward is barcode primer</t>
  </si>
  <si>
    <t>bc1002_F</t>
  </si>
  <si>
    <t>A-Fwd-1</t>
  </si>
  <si>
    <t>B</t>
  </si>
  <si>
    <t>ACTTGTAAGCTGTCTA</t>
  </si>
  <si>
    <t>bc1003_F</t>
  </si>
  <si>
    <t>A-Fwd-2</t>
  </si>
  <si>
    <t>C</t>
  </si>
  <si>
    <t>ACTCTGTCAGGTCCGA</t>
  </si>
  <si>
    <t>bc1004_F</t>
  </si>
  <si>
    <t>A-Fwd-3</t>
  </si>
  <si>
    <t>D</t>
  </si>
  <si>
    <t>ACCTCCTCCTCCAGAA</t>
  </si>
  <si>
    <t>bc1005_F</t>
  </si>
  <si>
    <t>A-Fwd-4</t>
  </si>
  <si>
    <t>E</t>
  </si>
  <si>
    <t>AACCGGACACACTTAG</t>
  </si>
  <si>
    <t>bc1006_F</t>
  </si>
  <si>
    <t>A-Fwd-5</t>
  </si>
  <si>
    <t>F</t>
  </si>
  <si>
    <t>AGAGTCCAATTCGCAG</t>
  </si>
  <si>
    <t>bc1007_F</t>
  </si>
  <si>
    <t>A-Fwd-6</t>
  </si>
  <si>
    <t>G</t>
  </si>
  <si>
    <t>AATCAAGGCTTAACGG</t>
  </si>
  <si>
    <t>bc1008_F</t>
  </si>
  <si>
    <t>A-Fwd-7</t>
  </si>
  <si>
    <t>H</t>
  </si>
  <si>
    <t>ATGTTGAATCCTAGCG</t>
  </si>
  <si>
    <t>bc1009_F</t>
  </si>
  <si>
    <t>A-Fwd-8</t>
  </si>
  <si>
    <t>I</t>
  </si>
  <si>
    <t>AGTGCGTTGCGAATTG</t>
  </si>
  <si>
    <t>bc1010_F</t>
  </si>
  <si>
    <t>A-Fwd-9</t>
  </si>
  <si>
    <t>J</t>
  </si>
  <si>
    <t>AATTGCGTAGTTGGCC</t>
  </si>
  <si>
    <t>bc1011_F</t>
  </si>
  <si>
    <t>A-Fwd-10</t>
  </si>
  <si>
    <t>K</t>
  </si>
  <si>
    <t>ACACTTGGTCGCAATC</t>
  </si>
  <si>
    <t>bc1012_F</t>
  </si>
  <si>
    <t>A-Fwd-11</t>
  </si>
  <si>
    <t>L</t>
  </si>
  <si>
    <t>AGTAAGCCTTCGTGTC</t>
  </si>
  <si>
    <t>bc1013_F</t>
  </si>
  <si>
    <t>A-Fwd-12</t>
  </si>
  <si>
    <t>Adapter reverse complement (without the A at the beginning)</t>
  </si>
  <si>
    <t>bc1014_F</t>
  </si>
  <si>
    <t>A-Fwd-13</t>
  </si>
  <si>
    <t>TCTTCACAAGTAAGC</t>
  </si>
  <si>
    <t>First member has no reverse primer</t>
  </si>
  <si>
    <t>bc1015_F</t>
  </si>
  <si>
    <t>A-Fwd-14</t>
  </si>
  <si>
    <t>TAGACAGCTTACAAG</t>
  </si>
  <si>
    <t>bc1016_F</t>
  </si>
  <si>
    <t>A-Fwd-15</t>
  </si>
  <si>
    <t>TCGGACCTGACAGAG</t>
  </si>
  <si>
    <t>bc1017_F</t>
  </si>
  <si>
    <t>A-Fwd-16</t>
  </si>
  <si>
    <t>TTCTGGAGGAGGAGG</t>
  </si>
  <si>
    <t>should be named M-Rev</t>
  </si>
  <si>
    <t>CTAAGTGTGTCCGGT</t>
  </si>
  <si>
    <t>bc1050_R</t>
  </si>
  <si>
    <t>L-Rev-1</t>
  </si>
  <si>
    <t>CTGCGAATTGGACTC</t>
  </si>
  <si>
    <t>bc1051_R</t>
  </si>
  <si>
    <t>L-Rev-2</t>
  </si>
  <si>
    <t>CCGTTAAGCCTTGAT</t>
  </si>
  <si>
    <t>bc1052_R</t>
  </si>
  <si>
    <t>L-Rev-3</t>
  </si>
  <si>
    <t>CGCTAGGATTCAACA</t>
  </si>
  <si>
    <t>bc1053_R</t>
  </si>
  <si>
    <t>L-Rev-4</t>
  </si>
  <si>
    <t>CAATTCGCAACGCAC</t>
  </si>
  <si>
    <t>bc1054_R</t>
  </si>
  <si>
    <t>L-Rev-5</t>
  </si>
  <si>
    <t>GGCCAACTACGCAAT</t>
  </si>
  <si>
    <t>bc1055_R</t>
  </si>
  <si>
    <t>L-Rev-6</t>
  </si>
  <si>
    <t>GATTGCGACCAAGTG</t>
  </si>
  <si>
    <t>bc1056_R</t>
  </si>
  <si>
    <t>L-Rev-7</t>
  </si>
  <si>
    <t>GACACGAAGGCTTAC</t>
  </si>
  <si>
    <t>bc1057_R</t>
  </si>
  <si>
    <t>L-Rev-8</t>
  </si>
  <si>
    <t>Last array member reverse is barcode primer</t>
  </si>
  <si>
    <t>bc1058_R</t>
  </si>
  <si>
    <t>L-Rev-9</t>
  </si>
  <si>
    <t>bc1059_R</t>
  </si>
  <si>
    <t>L-Rev-10</t>
  </si>
  <si>
    <t>bc1060_R</t>
  </si>
  <si>
    <t>L-Rev-11</t>
  </si>
  <si>
    <t>bc1061_R</t>
  </si>
  <si>
    <t>L-Rev-12</t>
  </si>
  <si>
    <t>bc1062_R</t>
  </si>
  <si>
    <t>L-Rev-13</t>
  </si>
  <si>
    <t>bc1063_R</t>
  </si>
  <si>
    <t>L-Rev-14</t>
  </si>
  <si>
    <t>bc1064_R</t>
  </si>
  <si>
    <t>L-Rev-15</t>
  </si>
  <si>
    <t>bc1065_R</t>
  </si>
  <si>
    <t>L-Rev-16</t>
  </si>
  <si>
    <t>bc1066_R</t>
  </si>
  <si>
    <t>L-Rev-17</t>
  </si>
  <si>
    <t>bc1067_R</t>
  </si>
  <si>
    <t>L-Rev-18</t>
  </si>
  <si>
    <t>bc1068_R</t>
  </si>
  <si>
    <t>L-Rev-19</t>
  </si>
  <si>
    <t>bc1069_R</t>
  </si>
  <si>
    <t>L-Rev-20</t>
  </si>
  <si>
    <t>bc1070_R</t>
  </si>
  <si>
    <t>L-Rev-21</t>
  </si>
  <si>
    <t>bc1071_R</t>
  </si>
  <si>
    <t>L-Rev-22</t>
  </si>
  <si>
    <t>bc1072_R</t>
  </si>
  <si>
    <t>L-Rev-23</t>
  </si>
  <si>
    <t>bc1073_R</t>
  </si>
  <si>
    <t>L-Rev-24</t>
  </si>
  <si>
    <t>Name</t>
  </si>
  <si>
    <t>Sequence</t>
  </si>
  <si>
    <t>5bp pad</t>
  </si>
  <si>
    <t>bc</t>
  </si>
  <si>
    <t>M13 part</t>
  </si>
  <si>
    <t>M13_bc1002_F</t>
  </si>
  <si>
    <t>/5phos/GGTAGACACACAGACTGTGAGGTAAAACGACGGCCAGT</t>
  </si>
  <si>
    <t>M13_bc1003_F</t>
  </si>
  <si>
    <t>/5phos/GGTAGACACATCTCGTGAGAGGTAAAACGACGGCCAGT</t>
  </si>
  <si>
    <t>M13_bc1004_F</t>
  </si>
  <si>
    <t>/5phos/GGTAGCACGCACACACGCGCGGTAAAACGACGGCCAGT</t>
  </si>
  <si>
    <t>M13_bc1005_F</t>
  </si>
  <si>
    <t>/5phos/GGTAGCACTCGACTCTCGCGTGTAAAACGACGGCCAGT</t>
  </si>
  <si>
    <t>M13_bc1006_F</t>
  </si>
  <si>
    <t>/5phos/GGTAGCATATATATCAGCTGTGTAAAACGACGGCCAGT</t>
  </si>
  <si>
    <t>M13_bc1007_F</t>
  </si>
  <si>
    <t>/5phos/GGTAGTCTGTATCTCTATGTGGTAAAACGACGGCCAGT</t>
  </si>
  <si>
    <t>M13_bc1008_F</t>
  </si>
  <si>
    <t>/5phos/GGTAGACAGTCGAGCGCTGCGGTAAAACGACGGCCAGT</t>
  </si>
  <si>
    <t>M13_bc1009_F</t>
  </si>
  <si>
    <t>/5phos/GGTAGACACACGCGAGACAGAGTAAAACGACGGCCAGT</t>
  </si>
  <si>
    <t>M13_bc1010_F</t>
  </si>
  <si>
    <t>/5phos/GGTAGACGCGCTATCTCAGAGGTAAAACGACGGCCAGT</t>
  </si>
  <si>
    <t>M13_bc1011_F</t>
  </si>
  <si>
    <t>/5phos/GGTAGCTATACGTATATCTATGTAAAACGACGGCCAGT</t>
  </si>
  <si>
    <t>M13_bc1012_F</t>
  </si>
  <si>
    <t>/5phos/GGTAGACACTAGATCGCGTGTGTAAAACGACGGCCAGT</t>
  </si>
  <si>
    <t>M13_bc1013_F</t>
  </si>
  <si>
    <t>/5phos/GGTAGCTCTCGCATACGCGAGGTAAAACGACGGCCAGT</t>
  </si>
  <si>
    <t>M13_bc1014_F</t>
  </si>
  <si>
    <t>/5phos/GGTAGCTCACTACGCGCGCGTGTAAAACGACGGCCAGT</t>
  </si>
  <si>
    <t>M13_bc1015_F</t>
  </si>
  <si>
    <t>/5phos/GGTAGCGCATGACACGTGTGTGTAAAACGACGGCCAGT</t>
  </si>
  <si>
    <t>M13_bc1016_F</t>
  </si>
  <si>
    <t>/5phos/GGTAGCATAGAGAGATAGTATGTAAAACGACGGCCAGT</t>
  </si>
  <si>
    <t>M13_bc1017_F</t>
  </si>
  <si>
    <t>/5phos/GGTAGCACACGCGCGCTATATGTAAAACGACGGCCAGT</t>
  </si>
  <si>
    <t>M13_bc1050_R</t>
  </si>
  <si>
    <t>/5phos/GGTAGGATATACGCGAGAGAGCAGGAAACAGCTATGAC</t>
  </si>
  <si>
    <t>M13_bc1051_R</t>
  </si>
  <si>
    <t>/5phos/GGTAGCGTGTCTAGCGCGCGCCAGGAAACAGCTATGAC</t>
  </si>
  <si>
    <t>M13_bc1052_R</t>
  </si>
  <si>
    <t>/5phos/GGTAGGTGTGAGATATATATCCAGGAAACAGCTATGAC</t>
  </si>
  <si>
    <t>M13_bc1053_R</t>
  </si>
  <si>
    <t>/5phos/GGTAGCTCACGTACGTCACACCAGGAAACAGCTATGAC</t>
  </si>
  <si>
    <t>M13_bc1054_R</t>
  </si>
  <si>
    <t>/5phos/GGTAGGCGCACGCACTACAGACAGGAAACAGCTATGAC</t>
  </si>
  <si>
    <t>M13_bc1055_R</t>
  </si>
  <si>
    <t>/5phos/GGTAGCACACGAGATCTCATCCAGGAAACAGCTATGAC</t>
  </si>
  <si>
    <t>M13_bc1056_R</t>
  </si>
  <si>
    <t>/5phos/GGTAGAGACACACACGCACATCAGGAAACAGCTATGAC</t>
  </si>
  <si>
    <t>M13_bc1057_R</t>
  </si>
  <si>
    <t>/5phos/GGTAGGACGAGCGTCTGAGAGCAGGAAACAGCTATGAC</t>
  </si>
  <si>
    <t>M13_bc1058_R</t>
  </si>
  <si>
    <t>/5phos/GGTAGTGTGTCTCTGAGAGTACAGGAAACAGCTATGAC</t>
  </si>
  <si>
    <t>M13_bc1059_R</t>
  </si>
  <si>
    <t>/5phos/GGTAGCACACGCACTGAGATACAGGAAACAGCTATGAC</t>
  </si>
  <si>
    <t>M13_bc1060_R</t>
  </si>
  <si>
    <t>/5phos/GGTAGGATGAGTATAGACACACAGGAAACAGCTATGAC</t>
  </si>
  <si>
    <t>M13_bc1061_R</t>
  </si>
  <si>
    <t>/5phos/GGTAGGCTGTGTGTGCTCGTCCAGGAAACAGCTATGAC</t>
  </si>
  <si>
    <t>M13_bc1062_R</t>
  </si>
  <si>
    <t>/5phos/GGTAGTCTCAGATAGTCTATACAGGAAACAGCTATGAC</t>
  </si>
  <si>
    <t>M13_bc1063_R</t>
  </si>
  <si>
    <t>/5phos/GGTAGACACGCATGACACACTCAGGAAACAGCTATGAC</t>
  </si>
  <si>
    <t>M13_bc1064_R</t>
  </si>
  <si>
    <t>/5phos/GGTAGTATATACAGAGTCGAGCAGGAAACAGCTATGAC</t>
  </si>
  <si>
    <t>M13_bc1065_R</t>
  </si>
  <si>
    <t>/5phos/GGTAGGCGCTCTCTCACATACCAGGAAACAGCTATGAC</t>
  </si>
  <si>
    <t>M13_bc1066_R</t>
  </si>
  <si>
    <t>/5phos/GGTAGTATATGCTCTGTGTGACAGGAAACAGCTATGAC</t>
  </si>
  <si>
    <t>M13_bc1067_R</t>
  </si>
  <si>
    <t>/5phos/GGTAGCTCTATATATCTCGTCCAGGAAACAGCTATGAC</t>
  </si>
  <si>
    <t>M13_bc1068_R</t>
  </si>
  <si>
    <t>/5phos/GGTAGAGAGAGCTCTCTCATCCAGGAAACAGCTATGAC</t>
  </si>
  <si>
    <t>M13_bc1069_R</t>
  </si>
  <si>
    <t>/5phos/GGTAGGCGAGAGTGAGACGCACAGGAAACAGCTATGAC</t>
  </si>
  <si>
    <t>M13_bc1070_R</t>
  </si>
  <si>
    <t>/5phos/GGTAGTGCTCTCGTGTACTGTCAGGAAACAGCTATGAC</t>
  </si>
  <si>
    <t>M13_bc1071_R</t>
  </si>
  <si>
    <t>/5phos/GGTAGAGCGCTGCGACACGCGCAGGAAACAGCTATGAC</t>
  </si>
  <si>
    <t>M13_bc1072_R</t>
  </si>
  <si>
    <t>/5phos/GGTAGAGACGCGAGCGCGTAGCAGGAAACAGCTATGAC</t>
  </si>
  <si>
    <t>M13_bc1073_R</t>
  </si>
  <si>
    <t>/5phos/GGTAGGCGTGTGTCGAGTGTACAGGAAACAGCTATGAC</t>
  </si>
  <si>
    <t>Plate preparation for MAS-seq 16S PCR</t>
  </si>
  <si>
    <t>plate A</t>
  </si>
  <si>
    <t>Unique dual setup</t>
  </si>
  <si>
    <t>B-Rev</t>
  </si>
  <si>
    <t>B-Fwd</t>
  </si>
  <si>
    <t>C-Rev</t>
  </si>
  <si>
    <t>C-Fwd</t>
  </si>
  <si>
    <t>D-Rev</t>
  </si>
  <si>
    <t>D-Fwd</t>
  </si>
  <si>
    <t>E-Rev</t>
  </si>
  <si>
    <t>E-Fwd</t>
  </si>
  <si>
    <t>F-Rev</t>
  </si>
  <si>
    <t>F-Fwd</t>
  </si>
  <si>
    <t>G-Rev</t>
  </si>
  <si>
    <t>G-Fwd</t>
  </si>
  <si>
    <t>H-Rev</t>
  </si>
  <si>
    <t>H-Fwd</t>
  </si>
  <si>
    <t>I-Rev</t>
  </si>
  <si>
    <t>I-Fwd</t>
  </si>
  <si>
    <t>J-Rev</t>
  </si>
  <si>
    <t>J-Fwd</t>
  </si>
  <si>
    <t>K-Rev</t>
  </si>
  <si>
    <t>K-Fwd</t>
  </si>
  <si>
    <t>L-Rev</t>
  </si>
  <si>
    <t>L-Fwd</t>
  </si>
  <si>
    <t>A1</t>
  </si>
  <si>
    <t>B1</t>
  </si>
  <si>
    <t>primer</t>
  </si>
  <si>
    <t>C1</t>
  </si>
  <si>
    <t>D1</t>
  </si>
  <si>
    <t>A2</t>
  </si>
  <si>
    <t>B2</t>
  </si>
  <si>
    <t>C2</t>
  </si>
  <si>
    <t>D2</t>
  </si>
  <si>
    <t>A3</t>
  </si>
  <si>
    <t>B3</t>
  </si>
  <si>
    <t>C3</t>
  </si>
  <si>
    <t>D3</t>
  </si>
  <si>
    <t>A4</t>
  </si>
  <si>
    <t>B4</t>
  </si>
  <si>
    <t>C4</t>
  </si>
  <si>
    <t>D4</t>
  </si>
  <si>
    <t>A5</t>
  </si>
  <si>
    <t>B5</t>
  </si>
  <si>
    <t>C5</t>
  </si>
  <si>
    <t>D5</t>
  </si>
  <si>
    <t>A6</t>
  </si>
  <si>
    <t>B6</t>
  </si>
  <si>
    <t>C6</t>
  </si>
  <si>
    <t>D6</t>
  </si>
  <si>
    <t>Tube rack and plate layouts for opentrons. Use for distributing primers to PCR plate</t>
  </si>
  <si>
    <t>rack pos</t>
  </si>
  <si>
    <t>Tube rack layout 1</t>
  </si>
  <si>
    <t>Tube rack layout 2</t>
  </si>
  <si>
    <t>empty</t>
  </si>
  <si>
    <t>primers are diluted to 2.5 uM, 3ul per well each primer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</si>
</sst>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charset val="1"/>
    </font>
    <font>
      <b/>
      <sz val="12"/>
      <color theme="1"/>
      <name val="Calibri"/>
      <family val="2"/>
      <scheme val="minor"/>
    </font>
    <font>
      <sz val="10"/>
      <color theme="1"/>
      <name val="Calibri"/>
      <family val="2"/>
      <scheme val="minor"/>
    </font>
    <font>
      <i/>
      <sz val="10"/>
      <color theme="1"/>
      <name val="Calibri"/>
      <family val="2"/>
      <scheme val="minor"/>
    </font>
    <font>
      <i/>
      <sz val="11"/>
      <color theme="1"/>
      <name val="Calibri"/>
      <family val="2"/>
      <scheme val="minor"/>
    </font>
    <font>
      <sz val="11"/>
      <color theme="1"/>
      <name val="Courier New"/>
      <family val="1"/>
    </font>
    <font>
      <sz val="11"/>
      <color rgb="FF00B050"/>
      <name val="Courier New"/>
      <family val="1"/>
    </font>
    <font>
      <sz val="11"/>
      <color rgb="FF0070C0"/>
      <name val="Courier New"/>
      <family val="1"/>
    </font>
    <font>
      <sz val="10"/>
      <color theme="1"/>
      <name val="Courier New"/>
      <family val="1"/>
    </font>
    <font>
      <b/>
      <i/>
      <sz val="10"/>
      <color theme="1"/>
      <name val="Courier New"/>
      <family val="1"/>
    </font>
    <font>
      <sz val="10"/>
      <color rgb="FF000000"/>
      <name val="Courier New"/>
      <family val="1"/>
    </font>
    <font>
      <i/>
      <sz val="10"/>
      <color theme="1"/>
      <name val="Courier New"/>
      <family val="1"/>
    </font>
    <font>
      <i/>
      <sz val="10"/>
      <color rgb="FF000000"/>
      <name val="Courier New"/>
      <family val="1"/>
    </font>
    <font>
      <b/>
      <u/>
      <sz val="11"/>
      <color theme="1"/>
      <name val="Calibri"/>
      <family val="2"/>
      <scheme val="minor"/>
    </font>
    <font>
      <i/>
      <sz val="11"/>
      <color theme="1"/>
      <name val="Calibri"/>
      <family val="2"/>
      <charset val="1"/>
    </font>
    <font>
      <sz val="11"/>
      <color rgb="FF000000"/>
      <name val="Calibri"/>
      <family val="2"/>
      <scheme val="minor"/>
    </font>
    <font>
      <sz val="8"/>
      <name val="Calibri"/>
      <family val="2"/>
      <scheme val="minor"/>
    </font>
  </fonts>
  <fills count="2">
    <fill>
      <patternFill patternType="none"/>
    </fill>
    <fill>
      <patternFill patternType="gray125"/>
    </fill>
  </fills>
  <borders count="9">
    <border>
      <left/>
      <right/>
      <top/>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14" fontId="0" fillId="0" borderId="0" xfId="0" applyNumberFormat="1"/>
    <xf numFmtId="0" fontId="1" fillId="0" borderId="0" xfId="1"/>
    <xf numFmtId="0" fontId="3" fillId="0" borderId="0" xfId="0" applyFont="1"/>
    <xf numFmtId="0" fontId="2" fillId="0" borderId="1" xfId="0" applyFont="1" applyBorder="1"/>
    <xf numFmtId="0" fontId="4" fillId="0" borderId="0" xfId="0" applyFont="1"/>
    <xf numFmtId="0" fontId="5" fillId="0" borderId="0" xfId="0" applyFont="1"/>
    <xf numFmtId="0" fontId="5" fillId="0" borderId="1" xfId="0" applyFont="1" applyBorder="1"/>
    <xf numFmtId="0" fontId="6" fillId="0" borderId="0" xfId="0" applyFont="1"/>
    <xf numFmtId="0" fontId="7" fillId="0" borderId="0" xfId="0" applyFont="1"/>
    <xf numFmtId="0" fontId="2"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0" fillId="0" borderId="0" xfId="0" applyAlignment="1">
      <alignment horizontal="right"/>
    </xf>
    <xf numFmtId="0" fontId="0" fillId="0" borderId="1" xfId="0" applyBorder="1"/>
    <xf numFmtId="0" fontId="0" fillId="0" borderId="1" xfId="0" applyBorder="1" applyAlignment="1">
      <alignment horizontal="right"/>
    </xf>
    <xf numFmtId="0" fontId="0" fillId="0" borderId="2" xfId="0" applyBorder="1"/>
    <xf numFmtId="0" fontId="17" fillId="0" borderId="0" xfId="0" applyFont="1"/>
    <xf numFmtId="0" fontId="0" fillId="0" borderId="3" xfId="0" applyBorder="1"/>
    <xf numFmtId="0" fontId="5" fillId="0" borderId="7" xfId="0" applyFont="1" applyBorder="1"/>
    <xf numFmtId="0" fontId="5" fillId="0" borderId="8" xfId="0" applyFont="1" applyBorder="1"/>
    <xf numFmtId="0" fontId="5" fillId="0" borderId="6" xfId="0" applyFont="1" applyBorder="1"/>
    <xf numFmtId="0" fontId="5" fillId="0" borderId="3" xfId="0" applyFont="1" applyBorder="1"/>
    <xf numFmtId="0" fontId="5" fillId="0" borderId="2" xfId="0" applyFont="1" applyBorder="1"/>
    <xf numFmtId="0" fontId="5" fillId="0" borderId="4" xfId="0" applyFont="1" applyBorder="1"/>
    <xf numFmtId="0" fontId="5" fillId="0" borderId="5" xfId="0" applyFont="1" applyBorder="1"/>
    <xf numFmtId="0" fontId="18"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142875</xdr:colOff>
      <xdr:row>0</xdr:row>
      <xdr:rowOff>0</xdr:rowOff>
    </xdr:from>
    <xdr:to>
      <xdr:col>10</xdr:col>
      <xdr:colOff>104775</xdr:colOff>
      <xdr:row>12</xdr:row>
      <xdr:rowOff>114300</xdr:rowOff>
    </xdr:to>
    <xdr:pic>
      <xdr:nvPicPr>
        <xdr:cNvPr id="2" name="Picture 1">
          <a:extLst>
            <a:ext uri="{FF2B5EF4-FFF2-40B4-BE49-F238E27FC236}">
              <a16:creationId xmlns:a16="http://schemas.microsoft.com/office/drawing/2014/main" id="{329657BF-0869-B26A-75CF-3FC0AD1A3BE4}"/>
            </a:ext>
          </a:extLst>
        </xdr:cNvPr>
        <xdr:cNvPicPr>
          <a:picLocks noChangeAspect="1"/>
        </xdr:cNvPicPr>
      </xdr:nvPicPr>
      <xdr:blipFill>
        <a:blip xmlns:r="http://schemas.openxmlformats.org/officeDocument/2006/relationships" r:embed="rId1"/>
        <a:stretch>
          <a:fillRect/>
        </a:stretch>
      </xdr:blipFill>
      <xdr:spPr>
        <a:xfrm>
          <a:off x="8039100" y="0"/>
          <a:ext cx="2124075" cy="24098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0A007C6-5157-134A-8908-38EA6419DBCE}" name="Table4" displayName="Table4" ref="B20:C44" totalsRowShown="0">
  <autoFilter ref="B20:C44" xr:uid="{F0A007C6-5157-134A-8908-38EA6419DBCE}"/>
  <tableColumns count="2">
    <tableColumn id="1" xr3:uid="{168168E6-8815-0541-A3E4-2461C4048DD8}" name="rack pos"/>
    <tableColumn id="2" xr3:uid="{06446476-2E3F-A14E-9910-660A55CC9F63}" name="primer"/>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0E6A662-AB74-7B40-8256-25474A57D82F}" name="Table46" displayName="Table46" ref="E20:F44" totalsRowShown="0">
  <autoFilter ref="E20:F44" xr:uid="{A0E6A662-AB74-7B40-8256-25474A57D82F}"/>
  <tableColumns count="2">
    <tableColumn id="1" xr3:uid="{F92C8D59-5314-1644-B244-54C16BEB774A}" name="rack pos"/>
    <tableColumn id="2" xr3:uid="{7F2CC7F3-6612-B141-AA76-70FAE1834D11}" name="primer"/>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iorxiv.org/content/10.1101/2021.10.01.462818v1.full.pdf"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78"/>
  <sheetViews>
    <sheetView topLeftCell="A5" workbookViewId="0">
      <selection activeCell="F19" sqref="F19"/>
    </sheetView>
  </sheetViews>
  <sheetFormatPr baseColWidth="10" defaultColWidth="8.83203125" defaultRowHeight="15" x14ac:dyDescent="0.2"/>
  <cols>
    <col min="1" max="1" width="11.5" bestFit="1" customWidth="1"/>
    <col min="2" max="2" width="17.6640625" customWidth="1"/>
    <col min="3" max="3" width="8.83203125" customWidth="1"/>
    <col min="4" max="4" width="25.33203125" customWidth="1"/>
    <col min="7" max="7" width="45.1640625" customWidth="1"/>
    <col min="10" max="10" width="14.1640625" customWidth="1"/>
    <col min="11" max="11" width="14.5" customWidth="1"/>
    <col min="12" max="12" width="13" customWidth="1"/>
  </cols>
  <sheetData>
    <row r="2" spans="1:14" ht="16" x14ac:dyDescent="0.2">
      <c r="A2" s="1">
        <v>44880</v>
      </c>
      <c r="B2" s="5" t="s">
        <v>0</v>
      </c>
    </row>
    <row r="3" spans="1:14" x14ac:dyDescent="0.2">
      <c r="B3" t="s">
        <v>1</v>
      </c>
    </row>
    <row r="4" spans="1:14" x14ac:dyDescent="0.2">
      <c r="B4" s="2" t="s">
        <v>2</v>
      </c>
      <c r="G4" t="s">
        <v>3</v>
      </c>
      <c r="L4" s="4" t="s">
        <v>4</v>
      </c>
    </row>
    <row r="5" spans="1:14" x14ac:dyDescent="0.2">
      <c r="L5" s="3" t="s">
        <v>5</v>
      </c>
    </row>
    <row r="6" spans="1:14" x14ac:dyDescent="0.2">
      <c r="L6" t="s">
        <v>6</v>
      </c>
      <c r="M6" t="s">
        <v>7</v>
      </c>
    </row>
    <row r="7" spans="1:14" x14ac:dyDescent="0.2">
      <c r="B7" s="4" t="s">
        <v>8</v>
      </c>
      <c r="L7" s="24" t="s">
        <v>9</v>
      </c>
    </row>
    <row r="8" spans="1:14" x14ac:dyDescent="0.2">
      <c r="L8" s="3" t="s">
        <v>10</v>
      </c>
    </row>
    <row r="9" spans="1:14" x14ac:dyDescent="0.2">
      <c r="B9" t="s">
        <v>11</v>
      </c>
      <c r="C9" s="11" t="s">
        <v>12</v>
      </c>
      <c r="E9" t="s">
        <v>13</v>
      </c>
      <c r="F9" t="s">
        <v>14</v>
      </c>
    </row>
    <row r="10" spans="1:14" x14ac:dyDescent="0.2">
      <c r="B10" t="s">
        <v>15</v>
      </c>
      <c r="C10" s="11" t="s">
        <v>16</v>
      </c>
      <c r="F10" t="s">
        <v>17</v>
      </c>
      <c r="L10" t="s">
        <v>18</v>
      </c>
    </row>
    <row r="12" spans="1:14" x14ac:dyDescent="0.2">
      <c r="B12" s="10" t="s">
        <v>19</v>
      </c>
      <c r="L12" s="19" t="s">
        <v>20</v>
      </c>
    </row>
    <row r="13" spans="1:14" x14ac:dyDescent="0.2">
      <c r="B13" t="s">
        <v>21</v>
      </c>
      <c r="L13" t="s">
        <v>22</v>
      </c>
    </row>
    <row r="14" spans="1:14" x14ac:dyDescent="0.2">
      <c r="B14" t="s">
        <v>23</v>
      </c>
    </row>
    <row r="15" spans="1:14" x14ac:dyDescent="0.2">
      <c r="B15" t="s">
        <v>24</v>
      </c>
      <c r="L15" t="s">
        <v>25</v>
      </c>
      <c r="M15" s="20" t="s">
        <v>26</v>
      </c>
      <c r="N15" s="9" t="s">
        <v>27</v>
      </c>
    </row>
    <row r="16" spans="1:14" x14ac:dyDescent="0.2">
      <c r="B16" t="s">
        <v>28</v>
      </c>
      <c r="L16" t="s">
        <v>29</v>
      </c>
      <c r="M16" s="20" t="s">
        <v>26</v>
      </c>
    </row>
    <row r="17" spans="2:15" x14ac:dyDescent="0.2">
      <c r="B17" t="s">
        <v>30</v>
      </c>
      <c r="L17" t="s">
        <v>31</v>
      </c>
      <c r="M17" s="20" t="s">
        <v>32</v>
      </c>
    </row>
    <row r="18" spans="2:15" x14ac:dyDescent="0.2">
      <c r="B18" t="s">
        <v>33</v>
      </c>
      <c r="C18" s="11"/>
      <c r="E18" s="9"/>
      <c r="L18" t="s">
        <v>34</v>
      </c>
      <c r="M18" s="20" t="s">
        <v>35</v>
      </c>
    </row>
    <row r="19" spans="2:15" x14ac:dyDescent="0.2">
      <c r="C19" s="11"/>
      <c r="E19" s="9"/>
      <c r="L19" s="21" t="s">
        <v>36</v>
      </c>
      <c r="M19" s="22" t="s">
        <v>37</v>
      </c>
      <c r="N19" s="9" t="s">
        <v>38</v>
      </c>
    </row>
    <row r="20" spans="2:15" x14ac:dyDescent="0.2">
      <c r="C20" s="11"/>
      <c r="E20" s="9"/>
      <c r="L20" t="s">
        <v>39</v>
      </c>
      <c r="M20" s="20" t="s">
        <v>40</v>
      </c>
    </row>
    <row r="21" spans="2:15" x14ac:dyDescent="0.2">
      <c r="C21" s="11"/>
      <c r="E21" s="9"/>
    </row>
    <row r="22" spans="2:15" x14ac:dyDescent="0.2">
      <c r="C22" s="11"/>
      <c r="E22" s="9"/>
      <c r="L22" t="s">
        <v>41</v>
      </c>
      <c r="M22" t="s">
        <v>42</v>
      </c>
      <c r="N22" t="s">
        <v>43</v>
      </c>
    </row>
    <row r="23" spans="2:15" x14ac:dyDescent="0.2">
      <c r="C23" s="11"/>
      <c r="E23" s="9"/>
      <c r="M23" t="s">
        <v>42</v>
      </c>
      <c r="N23" s="23" t="s">
        <v>44</v>
      </c>
      <c r="O23" s="9" t="s">
        <v>45</v>
      </c>
    </row>
    <row r="24" spans="2:15" x14ac:dyDescent="0.2">
      <c r="C24" s="11"/>
      <c r="E24" s="9"/>
      <c r="M24" t="s">
        <v>46</v>
      </c>
      <c r="N24" s="23" t="s">
        <v>44</v>
      </c>
    </row>
    <row r="25" spans="2:15" x14ac:dyDescent="0.2">
      <c r="C25" s="11"/>
      <c r="E25" s="9"/>
      <c r="M25" t="s">
        <v>47</v>
      </c>
      <c r="N25" s="23" t="s">
        <v>48</v>
      </c>
    </row>
    <row r="26" spans="2:15" x14ac:dyDescent="0.2">
      <c r="C26" s="11"/>
      <c r="E26" s="9"/>
      <c r="O26" s="9" t="s">
        <v>49</v>
      </c>
    </row>
    <row r="27" spans="2:15" x14ac:dyDescent="0.2">
      <c r="C27" s="11"/>
      <c r="E27" s="9"/>
    </row>
    <row r="28" spans="2:15" x14ac:dyDescent="0.2">
      <c r="C28" s="11"/>
      <c r="E28" s="9"/>
      <c r="L28" t="s">
        <v>50</v>
      </c>
      <c r="O28" s="9"/>
    </row>
    <row r="29" spans="2:15" x14ac:dyDescent="0.2">
      <c r="C29" s="11"/>
      <c r="E29" s="9"/>
      <c r="L29" t="s">
        <v>51</v>
      </c>
      <c r="O29" s="9"/>
    </row>
    <row r="30" spans="2:15" x14ac:dyDescent="0.2">
      <c r="C30" s="11"/>
      <c r="E30" s="9"/>
      <c r="L30" s="9" t="s">
        <v>52</v>
      </c>
      <c r="O30" s="9"/>
    </row>
    <row r="31" spans="2:15" x14ac:dyDescent="0.2">
      <c r="C31" s="11"/>
    </row>
    <row r="32" spans="2:15" x14ac:dyDescent="0.2">
      <c r="C32" s="11"/>
      <c r="L32" t="s">
        <v>53</v>
      </c>
    </row>
    <row r="33" spans="2:13" x14ac:dyDescent="0.2">
      <c r="C33" s="11"/>
    </row>
    <row r="34" spans="2:13" x14ac:dyDescent="0.2">
      <c r="C34" s="11"/>
    </row>
    <row r="35" spans="2:13" x14ac:dyDescent="0.2">
      <c r="K35" s="10" t="s">
        <v>54</v>
      </c>
    </row>
    <row r="36" spans="2:13" x14ac:dyDescent="0.2">
      <c r="B36" s="7" t="s">
        <v>55</v>
      </c>
      <c r="C36" s="7" t="s">
        <v>56</v>
      </c>
      <c r="D36" s="7" t="s">
        <v>57</v>
      </c>
      <c r="K36" s="10" t="s">
        <v>58</v>
      </c>
      <c r="L36" s="10" t="s">
        <v>59</v>
      </c>
    </row>
    <row r="37" spans="2:13" x14ac:dyDescent="0.2">
      <c r="B37" s="6"/>
      <c r="C37" s="6" t="s">
        <v>60</v>
      </c>
      <c r="D37" s="14" t="s">
        <v>61</v>
      </c>
      <c r="F37" t="str">
        <f>_xlfn.CONCAT(C37,"-Fwd")</f>
        <v>A-Fwd</v>
      </c>
      <c r="G37" s="8" t="s">
        <v>62</v>
      </c>
      <c r="K37" t="s">
        <v>63</v>
      </c>
      <c r="L37" t="s">
        <v>64</v>
      </c>
      <c r="M37" s="14" t="str">
        <f>_xlfn.CONCAT("/5Phos/GCATC",Pacb_M13_primer_plate!E2,main!$C$9)</f>
        <v>/5Phos/GCATCACACACAGACTGTGAGAGRGTTYGATYMTGGCTCAG</v>
      </c>
    </row>
    <row r="38" spans="2:13" x14ac:dyDescent="0.2">
      <c r="B38" s="6"/>
      <c r="C38" s="6" t="s">
        <v>65</v>
      </c>
      <c r="D38" s="14" t="s">
        <v>66</v>
      </c>
      <c r="F38" t="str">
        <f t="shared" ref="F38:F48" si="0">_xlfn.CONCAT(C38,"-Fwd")</f>
        <v>B-Fwd</v>
      </c>
      <c r="G38" s="16" t="str">
        <f>_xlfn.CONCAT(D38,"/ideoxyU/",$C$9)</f>
        <v>ACTTGTAAGCTGTCTA/ideoxyU/AGRGTTYGATYMTGGCTCAG</v>
      </c>
      <c r="K38" t="s">
        <v>67</v>
      </c>
      <c r="L38" t="s">
        <v>68</v>
      </c>
      <c r="M38" s="14" t="str">
        <f>_xlfn.CONCAT("/5Phos/GCATC",Pacb_M13_primer_plate!E3,main!$C$9)</f>
        <v>/5Phos/GCATCACACATCTCGTGAGAGAGRGTTYGATYMTGGCTCAG</v>
      </c>
    </row>
    <row r="39" spans="2:13" x14ac:dyDescent="0.2">
      <c r="B39" s="6"/>
      <c r="C39" s="6" t="s">
        <v>69</v>
      </c>
      <c r="D39" s="14" t="s">
        <v>70</v>
      </c>
      <c r="F39" t="str">
        <f t="shared" si="0"/>
        <v>C-Fwd</v>
      </c>
      <c r="G39" s="16" t="str">
        <f t="shared" ref="G39:G48" si="1">_xlfn.CONCAT(D39,"/ideoxyU/",$C$9)</f>
        <v>ACTCTGTCAGGTCCGA/ideoxyU/AGRGTTYGATYMTGGCTCAG</v>
      </c>
      <c r="K39" t="s">
        <v>71</v>
      </c>
      <c r="L39" t="s">
        <v>72</v>
      </c>
      <c r="M39" s="14" t="str">
        <f>_xlfn.CONCAT("/5Phos/GCATC",Pacb_M13_primer_plate!E4,main!$C$9)</f>
        <v>/5Phos/GCATCCACGCACACACGCGCGAGRGTTYGATYMTGGCTCAG</v>
      </c>
    </row>
    <row r="40" spans="2:13" x14ac:dyDescent="0.2">
      <c r="B40" s="6"/>
      <c r="C40" s="6" t="s">
        <v>73</v>
      </c>
      <c r="D40" s="14" t="s">
        <v>74</v>
      </c>
      <c r="F40" t="str">
        <f t="shared" si="0"/>
        <v>D-Fwd</v>
      </c>
      <c r="G40" s="16" t="str">
        <f t="shared" si="1"/>
        <v>ACCTCCTCCTCCAGAA/ideoxyU/AGRGTTYGATYMTGGCTCAG</v>
      </c>
      <c r="K40" t="s">
        <v>75</v>
      </c>
      <c r="L40" t="s">
        <v>76</v>
      </c>
      <c r="M40" s="14" t="str">
        <f>_xlfn.CONCAT("/5Phos/GCATC",Pacb_M13_primer_plate!E5,main!$C$9)</f>
        <v>/5Phos/GCATCCACTCGACTCTCGCGTAGRGTTYGATYMTGGCTCAG</v>
      </c>
    </row>
    <row r="41" spans="2:13" x14ac:dyDescent="0.2">
      <c r="B41" s="6"/>
      <c r="C41" s="6" t="s">
        <v>77</v>
      </c>
      <c r="D41" s="14" t="s">
        <v>78</v>
      </c>
      <c r="F41" t="str">
        <f t="shared" si="0"/>
        <v>E-Fwd</v>
      </c>
      <c r="G41" s="16" t="str">
        <f t="shared" si="1"/>
        <v>AACCGGACACACTTAG/ideoxyU/AGRGTTYGATYMTGGCTCAG</v>
      </c>
      <c r="K41" t="s">
        <v>79</v>
      </c>
      <c r="L41" t="s">
        <v>80</v>
      </c>
      <c r="M41" s="14" t="str">
        <f>_xlfn.CONCAT("/5Phos/GCATC",Pacb_M13_primer_plate!E6,main!$C$9)</f>
        <v>/5Phos/GCATCCATATATATCAGCTGTAGRGTTYGATYMTGGCTCAG</v>
      </c>
    </row>
    <row r="42" spans="2:13" x14ac:dyDescent="0.2">
      <c r="B42" s="6"/>
      <c r="C42" s="6" t="s">
        <v>81</v>
      </c>
      <c r="D42" s="14" t="s">
        <v>82</v>
      </c>
      <c r="F42" t="str">
        <f t="shared" si="0"/>
        <v>F-Fwd</v>
      </c>
      <c r="G42" s="16" t="str">
        <f t="shared" si="1"/>
        <v>AGAGTCCAATTCGCAG/ideoxyU/AGRGTTYGATYMTGGCTCAG</v>
      </c>
      <c r="K42" t="s">
        <v>83</v>
      </c>
      <c r="L42" t="s">
        <v>84</v>
      </c>
      <c r="M42" s="14" t="str">
        <f>_xlfn.CONCAT("/5Phos/GCATC",Pacb_M13_primer_plate!E7,main!$C$9)</f>
        <v>/5Phos/GCATCTCTGTATCTCTATGTGAGRGTTYGATYMTGGCTCAG</v>
      </c>
    </row>
    <row r="43" spans="2:13" x14ac:dyDescent="0.2">
      <c r="B43" s="6"/>
      <c r="C43" s="6" t="s">
        <v>85</v>
      </c>
      <c r="D43" s="14" t="s">
        <v>86</v>
      </c>
      <c r="F43" t="str">
        <f t="shared" si="0"/>
        <v>G-Fwd</v>
      </c>
      <c r="G43" s="16" t="str">
        <f t="shared" si="1"/>
        <v>AATCAAGGCTTAACGG/ideoxyU/AGRGTTYGATYMTGGCTCAG</v>
      </c>
      <c r="K43" t="s">
        <v>87</v>
      </c>
      <c r="L43" t="s">
        <v>88</v>
      </c>
      <c r="M43" s="14" t="str">
        <f>_xlfn.CONCAT("/5Phos/GCATC",Pacb_M13_primer_plate!E8,main!$C$9)</f>
        <v>/5Phos/GCATCACAGTCGAGCGCTGCGAGRGTTYGATYMTGGCTCAG</v>
      </c>
    </row>
    <row r="44" spans="2:13" x14ac:dyDescent="0.2">
      <c r="B44" s="6"/>
      <c r="C44" s="6" t="s">
        <v>89</v>
      </c>
      <c r="D44" s="14" t="s">
        <v>90</v>
      </c>
      <c r="F44" t="str">
        <f t="shared" si="0"/>
        <v>H-Fwd</v>
      </c>
      <c r="G44" s="16" t="str">
        <f t="shared" si="1"/>
        <v>ATGTTGAATCCTAGCG/ideoxyU/AGRGTTYGATYMTGGCTCAG</v>
      </c>
      <c r="K44" t="s">
        <v>91</v>
      </c>
      <c r="L44" t="s">
        <v>92</v>
      </c>
      <c r="M44" s="14" t="str">
        <f>_xlfn.CONCAT("/5Phos/GCATC",Pacb_M13_primer_plate!E9,main!$C$9)</f>
        <v>/5Phos/GCATCACACACGCGAGACAGAAGRGTTYGATYMTGGCTCAG</v>
      </c>
    </row>
    <row r="45" spans="2:13" x14ac:dyDescent="0.2">
      <c r="B45" s="6"/>
      <c r="C45" s="6" t="s">
        <v>93</v>
      </c>
      <c r="D45" s="14" t="s">
        <v>94</v>
      </c>
      <c r="F45" t="str">
        <f t="shared" si="0"/>
        <v>I-Fwd</v>
      </c>
      <c r="G45" s="16" t="str">
        <f t="shared" si="1"/>
        <v>AGTGCGTTGCGAATTG/ideoxyU/AGRGTTYGATYMTGGCTCAG</v>
      </c>
      <c r="K45" t="s">
        <v>95</v>
      </c>
      <c r="L45" t="s">
        <v>96</v>
      </c>
      <c r="M45" s="14" t="str">
        <f>_xlfn.CONCAT("/5Phos/GCATC",Pacb_M13_primer_plate!E10,main!$C$9)</f>
        <v>/5Phos/GCATCACGCGCTATCTCAGAGAGRGTTYGATYMTGGCTCAG</v>
      </c>
    </row>
    <row r="46" spans="2:13" x14ac:dyDescent="0.2">
      <c r="B46" s="6"/>
      <c r="C46" s="6" t="s">
        <v>97</v>
      </c>
      <c r="D46" s="14" t="s">
        <v>98</v>
      </c>
      <c r="F46" t="str">
        <f t="shared" si="0"/>
        <v>J-Fwd</v>
      </c>
      <c r="G46" s="16" t="str">
        <f t="shared" si="1"/>
        <v>AATTGCGTAGTTGGCC/ideoxyU/AGRGTTYGATYMTGGCTCAG</v>
      </c>
      <c r="K46" t="s">
        <v>99</v>
      </c>
      <c r="L46" t="s">
        <v>100</v>
      </c>
      <c r="M46" s="14" t="str">
        <f>_xlfn.CONCAT("/5Phos/GCATC",Pacb_M13_primer_plate!E11,main!$C$9)</f>
        <v>/5Phos/GCATCCTATACGTATATCTATAGRGTTYGATYMTGGCTCAG</v>
      </c>
    </row>
    <row r="47" spans="2:13" x14ac:dyDescent="0.2">
      <c r="B47" s="6"/>
      <c r="C47" s="6" t="s">
        <v>101</v>
      </c>
      <c r="D47" s="14" t="s">
        <v>102</v>
      </c>
      <c r="F47" t="str">
        <f t="shared" si="0"/>
        <v>K-Fwd</v>
      </c>
      <c r="G47" s="16" t="str">
        <f t="shared" si="1"/>
        <v>ACACTTGGTCGCAATC/ideoxyU/AGRGTTYGATYMTGGCTCAG</v>
      </c>
      <c r="K47" t="s">
        <v>103</v>
      </c>
      <c r="L47" t="s">
        <v>104</v>
      </c>
      <c r="M47" s="14" t="str">
        <f>_xlfn.CONCAT("/5Phos/GCATC",Pacb_M13_primer_plate!E12,main!$C$9)</f>
        <v>/5Phos/GCATCACACTAGATCGCGTGTAGRGTTYGATYMTGGCTCAG</v>
      </c>
    </row>
    <row r="48" spans="2:13" x14ac:dyDescent="0.2">
      <c r="B48" s="6"/>
      <c r="C48" s="6" t="s">
        <v>105</v>
      </c>
      <c r="D48" s="14" t="s">
        <v>106</v>
      </c>
      <c r="F48" s="33" t="str">
        <f t="shared" si="0"/>
        <v>L-Fwd</v>
      </c>
      <c r="G48" s="16" t="str">
        <f t="shared" si="1"/>
        <v>AGTAAGCCTTCGTGTC/ideoxyU/AGRGTTYGATYMTGGCTCAG</v>
      </c>
      <c r="K48" t="s">
        <v>107</v>
      </c>
      <c r="L48" t="s">
        <v>108</v>
      </c>
      <c r="M48" s="14" t="str">
        <f>_xlfn.CONCAT("/5Phos/GCATC",Pacb_M13_primer_plate!E13,main!$C$9)</f>
        <v>/5Phos/GCATCCTCTCGCATACGCGAGAGRGTTYGATYMTGGCTCAG</v>
      </c>
    </row>
    <row r="49" spans="2:13" x14ac:dyDescent="0.2">
      <c r="B49" s="6"/>
      <c r="C49" s="6"/>
      <c r="D49" s="15" t="s">
        <v>109</v>
      </c>
      <c r="G49" s="17"/>
      <c r="K49" t="s">
        <v>110</v>
      </c>
      <c r="L49" t="s">
        <v>111</v>
      </c>
      <c r="M49" s="14" t="str">
        <f>_xlfn.CONCAT("/5Phos/GCATC",Pacb_M13_primer_plate!E14,main!$C$9)</f>
        <v>/5Phos/GCATCCTCACTACGCGCGCGTAGRGTTYGATYMTGGCTCAG</v>
      </c>
    </row>
    <row r="50" spans="2:13" x14ac:dyDescent="0.2">
      <c r="B50" s="6"/>
      <c r="C50" s="6" t="s">
        <v>60</v>
      </c>
      <c r="D50" s="14" t="s">
        <v>112</v>
      </c>
      <c r="F50" t="str">
        <f>_xlfn.CONCAT(C37,"-Rev")</f>
        <v>A-Rev</v>
      </c>
      <c r="G50" s="18" t="s">
        <v>113</v>
      </c>
      <c r="K50" t="s">
        <v>114</v>
      </c>
      <c r="L50" t="s">
        <v>115</v>
      </c>
      <c r="M50" s="14" t="str">
        <f>_xlfn.CONCAT("/5Phos/GCATC",Pacb_M13_primer_plate!E15,main!$C$9)</f>
        <v>/5Phos/GCATCCGCATGACACGTGTGTAGRGTTYGATYMTGGCTCAG</v>
      </c>
    </row>
    <row r="51" spans="2:13" x14ac:dyDescent="0.2">
      <c r="B51" s="6"/>
      <c r="C51" s="6" t="s">
        <v>65</v>
      </c>
      <c r="D51" s="14" t="s">
        <v>116</v>
      </c>
      <c r="F51" t="str">
        <f t="shared" ref="F51:F61" si="2">_xlfn.CONCAT(C38,"-Rev")</f>
        <v>B-Rev</v>
      </c>
      <c r="G51" s="16" t="str">
        <f>_xlfn.CONCAT("A", D51, "/ideoxyU/", $C$10)</f>
        <v>ATAGACAGCTTACAAG/ideoxyU/RGYTACCTTGTTACGACTT</v>
      </c>
      <c r="K51" t="s">
        <v>117</v>
      </c>
      <c r="L51" t="s">
        <v>118</v>
      </c>
      <c r="M51" s="14" t="str">
        <f>_xlfn.CONCAT("/5Phos/GCATC",Pacb_M13_primer_plate!E16,main!$C$9)</f>
        <v>/5Phos/GCATCCATAGAGAGATAGTATAGRGTTYGATYMTGGCTCAG</v>
      </c>
    </row>
    <row r="52" spans="2:13" x14ac:dyDescent="0.2">
      <c r="B52" s="6"/>
      <c r="C52" s="6" t="s">
        <v>69</v>
      </c>
      <c r="D52" s="14" t="s">
        <v>119</v>
      </c>
      <c r="F52" t="str">
        <f t="shared" si="2"/>
        <v>C-Rev</v>
      </c>
      <c r="G52" s="16" t="str">
        <f t="shared" ref="G52:G61" si="3">_xlfn.CONCAT("A", D52, "/ideoxyU/", $C$10)</f>
        <v>ATCGGACCTGACAGAG/ideoxyU/RGYTACCTTGTTACGACTT</v>
      </c>
      <c r="K52" t="s">
        <v>120</v>
      </c>
      <c r="L52" t="s">
        <v>121</v>
      </c>
      <c r="M52" s="14" t="str">
        <f>_xlfn.CONCAT("/5Phos/GCATC",Pacb_M13_primer_plate!E17,main!$C$9)</f>
        <v>/5Phos/GCATCCACACGCGCGCTATATAGRGTTYGATYMTGGCTCAG</v>
      </c>
    </row>
    <row r="53" spans="2:13" x14ac:dyDescent="0.2">
      <c r="B53" s="6"/>
      <c r="C53" s="6" t="s">
        <v>73</v>
      </c>
      <c r="D53" s="14" t="s">
        <v>122</v>
      </c>
      <c r="F53" t="str">
        <f t="shared" si="2"/>
        <v>D-Rev</v>
      </c>
      <c r="G53" s="16" t="str">
        <f t="shared" si="3"/>
        <v>ATTCTGGAGGAGGAGG/ideoxyU/RGYTACCTTGTTACGACTT</v>
      </c>
      <c r="L53" s="9" t="s">
        <v>123</v>
      </c>
    </row>
    <row r="54" spans="2:13" x14ac:dyDescent="0.2">
      <c r="C54" s="6" t="s">
        <v>77</v>
      </c>
      <c r="D54" s="14" t="s">
        <v>124</v>
      </c>
      <c r="F54" t="str">
        <f t="shared" si="2"/>
        <v>E-Rev</v>
      </c>
      <c r="G54" s="16" t="str">
        <f t="shared" si="3"/>
        <v>ACTAAGTGTGTCCGGT/ideoxyU/RGYTACCTTGTTACGACTT</v>
      </c>
      <c r="K54" t="s">
        <v>125</v>
      </c>
      <c r="L54" t="s">
        <v>126</v>
      </c>
      <c r="M54" s="11" t="str">
        <f>_xlfn.CONCAT("/5Phos/GCATC",Pacb_M13_primer_plate!E18,main!$C$10)</f>
        <v>/5Phos/GCATCGATATACGCGAGAGAGRGYTACCTTGTTACGACTT</v>
      </c>
    </row>
    <row r="55" spans="2:13" x14ac:dyDescent="0.2">
      <c r="C55" s="6" t="s">
        <v>81</v>
      </c>
      <c r="D55" s="14" t="s">
        <v>127</v>
      </c>
      <c r="F55" t="str">
        <f t="shared" si="2"/>
        <v>F-Rev</v>
      </c>
      <c r="G55" s="16" t="str">
        <f t="shared" si="3"/>
        <v>ACTGCGAATTGGACTC/ideoxyU/RGYTACCTTGTTACGACTT</v>
      </c>
      <c r="K55" t="s">
        <v>128</v>
      </c>
      <c r="L55" t="s">
        <v>129</v>
      </c>
      <c r="M55" s="11" t="str">
        <f>_xlfn.CONCAT("/5Phos/GCATC",Pacb_M13_primer_plate!E19,main!$C$10)</f>
        <v>/5Phos/GCATCCGTGTCTAGCGCGCGCRGYTACCTTGTTACGACTT</v>
      </c>
    </row>
    <row r="56" spans="2:13" x14ac:dyDescent="0.2">
      <c r="C56" s="6" t="s">
        <v>85</v>
      </c>
      <c r="D56" s="14" t="s">
        <v>130</v>
      </c>
      <c r="F56" t="str">
        <f t="shared" si="2"/>
        <v>G-Rev</v>
      </c>
      <c r="G56" s="16" t="str">
        <f t="shared" si="3"/>
        <v>ACCGTTAAGCCTTGAT/ideoxyU/RGYTACCTTGTTACGACTT</v>
      </c>
      <c r="K56" t="s">
        <v>131</v>
      </c>
      <c r="L56" t="s">
        <v>132</v>
      </c>
      <c r="M56" s="11" t="str">
        <f>_xlfn.CONCAT("/5Phos/GCATC",Pacb_M13_primer_plate!E20,main!$C$10)</f>
        <v>/5Phos/GCATCGTGTGAGATATATATCRGYTACCTTGTTACGACTT</v>
      </c>
    </row>
    <row r="57" spans="2:13" x14ac:dyDescent="0.2">
      <c r="C57" s="6" t="s">
        <v>89</v>
      </c>
      <c r="D57" s="14" t="s">
        <v>133</v>
      </c>
      <c r="F57" t="str">
        <f t="shared" si="2"/>
        <v>H-Rev</v>
      </c>
      <c r="G57" s="16" t="str">
        <f t="shared" si="3"/>
        <v>ACGCTAGGATTCAACA/ideoxyU/RGYTACCTTGTTACGACTT</v>
      </c>
      <c r="K57" t="s">
        <v>134</v>
      </c>
      <c r="L57" t="s">
        <v>135</v>
      </c>
      <c r="M57" s="11" t="str">
        <f>_xlfn.CONCAT("/5Phos/GCATC",Pacb_M13_primer_plate!E21,main!$C$10)</f>
        <v>/5Phos/GCATCCTCACGTACGTCACACRGYTACCTTGTTACGACTT</v>
      </c>
    </row>
    <row r="58" spans="2:13" x14ac:dyDescent="0.2">
      <c r="C58" s="6" t="s">
        <v>93</v>
      </c>
      <c r="D58" s="14" t="s">
        <v>136</v>
      </c>
      <c r="F58" t="str">
        <f t="shared" si="2"/>
        <v>I-Rev</v>
      </c>
      <c r="G58" s="16" t="str">
        <f t="shared" si="3"/>
        <v>ACAATTCGCAACGCAC/ideoxyU/RGYTACCTTGTTACGACTT</v>
      </c>
      <c r="K58" t="s">
        <v>137</v>
      </c>
      <c r="L58" t="s">
        <v>138</v>
      </c>
      <c r="M58" s="11" t="str">
        <f>_xlfn.CONCAT("/5Phos/GCATC",Pacb_M13_primer_plate!E22,main!$C$10)</f>
        <v>/5Phos/GCATCGCGCACGCACTACAGARGYTACCTTGTTACGACTT</v>
      </c>
    </row>
    <row r="59" spans="2:13" x14ac:dyDescent="0.2">
      <c r="C59" s="6" t="s">
        <v>97</v>
      </c>
      <c r="D59" s="14" t="s">
        <v>139</v>
      </c>
      <c r="F59" t="str">
        <f>_xlfn.CONCAT(C46,"-Rev")</f>
        <v>J-Rev</v>
      </c>
      <c r="G59" s="16" t="str">
        <f t="shared" si="3"/>
        <v>AGGCCAACTACGCAAT/ideoxyU/RGYTACCTTGTTACGACTT</v>
      </c>
      <c r="K59" t="s">
        <v>140</v>
      </c>
      <c r="L59" t="s">
        <v>141</v>
      </c>
      <c r="M59" s="11" t="str">
        <f>_xlfn.CONCAT("/5Phos/GCATC",Pacb_M13_primer_plate!E23,main!$C$10)</f>
        <v>/5Phos/GCATCCACACGAGATCTCATCRGYTACCTTGTTACGACTT</v>
      </c>
    </row>
    <row r="60" spans="2:13" x14ac:dyDescent="0.2">
      <c r="C60" s="6" t="s">
        <v>101</v>
      </c>
      <c r="D60" s="14" t="s">
        <v>142</v>
      </c>
      <c r="F60" t="str">
        <f t="shared" si="2"/>
        <v>K-Rev</v>
      </c>
      <c r="G60" s="16" t="str">
        <f t="shared" si="3"/>
        <v>AGATTGCGACCAAGTG/ideoxyU/RGYTACCTTGTTACGACTT</v>
      </c>
      <c r="K60" t="s">
        <v>143</v>
      </c>
      <c r="L60" t="s">
        <v>144</v>
      </c>
      <c r="M60" s="11" t="str">
        <f>_xlfn.CONCAT("/5Phos/GCATC",Pacb_M13_primer_plate!E24,main!$C$10)</f>
        <v>/5Phos/GCATCAGACACACACGCACATRGYTACCTTGTTACGACTT</v>
      </c>
    </row>
    <row r="61" spans="2:13" x14ac:dyDescent="0.2">
      <c r="C61" s="6" t="s">
        <v>105</v>
      </c>
      <c r="D61" s="14" t="s">
        <v>145</v>
      </c>
      <c r="F61" s="33" t="str">
        <f t="shared" si="2"/>
        <v>L-Rev</v>
      </c>
      <c r="G61" s="16" t="str">
        <f t="shared" si="3"/>
        <v>AGACACGAAGGCTTAC/ideoxyU/RGYTACCTTGTTACGACTT</v>
      </c>
      <c r="K61" t="s">
        <v>146</v>
      </c>
      <c r="L61" t="s">
        <v>147</v>
      </c>
      <c r="M61" s="11" t="str">
        <f>_xlfn.CONCAT("/5Phos/GCATC",Pacb_M13_primer_plate!E25,main!$C$10)</f>
        <v>/5Phos/GCATCGACGAGCGTCTGAGAGRGYTACCTTGTTACGACTT</v>
      </c>
    </row>
    <row r="62" spans="2:13" x14ac:dyDescent="0.2">
      <c r="G62" s="8" t="s">
        <v>148</v>
      </c>
      <c r="K62" t="s">
        <v>149</v>
      </c>
      <c r="L62" t="s">
        <v>150</v>
      </c>
      <c r="M62" s="11" t="str">
        <f>_xlfn.CONCAT("/5Phos/GCATC",Pacb_M13_primer_plate!E26,main!$C$10)</f>
        <v>/5Phos/GCATCTGTGTCTCTGAGAGTARGYTACCTTGTTACGACTT</v>
      </c>
    </row>
    <row r="63" spans="2:13" x14ac:dyDescent="0.2">
      <c r="K63" t="s">
        <v>151</v>
      </c>
      <c r="L63" t="s">
        <v>152</v>
      </c>
      <c r="M63" s="11" t="str">
        <f>_xlfn.CONCAT("/5Phos/GCATC",Pacb_M13_primer_plate!E27,main!$C$10)</f>
        <v>/5Phos/GCATCCACACGCACTGAGATARGYTACCTTGTTACGACTT</v>
      </c>
    </row>
    <row r="64" spans="2:13" x14ac:dyDescent="0.2">
      <c r="K64" t="s">
        <v>153</v>
      </c>
      <c r="L64" t="s">
        <v>154</v>
      </c>
      <c r="M64" s="11" t="str">
        <f>_xlfn.CONCAT("/5Phos/GCATC",Pacb_M13_primer_plate!E28,main!$C$10)</f>
        <v>/5Phos/GCATCGATGAGTATAGACACARGYTACCTTGTTACGACTT</v>
      </c>
    </row>
    <row r="65" spans="11:13" x14ac:dyDescent="0.2">
      <c r="K65" t="s">
        <v>155</v>
      </c>
      <c r="L65" t="s">
        <v>156</v>
      </c>
      <c r="M65" s="11" t="str">
        <f>_xlfn.CONCAT("/5Phos/GCATC",Pacb_M13_primer_plate!E29,main!$C$10)</f>
        <v>/5Phos/GCATCGCTGTGTGTGCTCGTCRGYTACCTTGTTACGACTT</v>
      </c>
    </row>
    <row r="66" spans="11:13" x14ac:dyDescent="0.2">
      <c r="K66" t="s">
        <v>157</v>
      </c>
      <c r="L66" t="s">
        <v>158</v>
      </c>
      <c r="M66" s="11" t="str">
        <f>_xlfn.CONCAT("/5Phos/GCATC",Pacb_M13_primer_plate!E30,main!$C$10)</f>
        <v>/5Phos/GCATCTCTCAGATAGTCTATARGYTACCTTGTTACGACTT</v>
      </c>
    </row>
    <row r="67" spans="11:13" x14ac:dyDescent="0.2">
      <c r="K67" t="s">
        <v>159</v>
      </c>
      <c r="L67" t="s">
        <v>160</v>
      </c>
      <c r="M67" s="11" t="str">
        <f>_xlfn.CONCAT("/5Phos/GCATC",Pacb_M13_primer_plate!E31,main!$C$10)</f>
        <v>/5Phos/GCATCACACGCATGACACACTRGYTACCTTGTTACGACTT</v>
      </c>
    </row>
    <row r="68" spans="11:13" x14ac:dyDescent="0.2">
      <c r="K68" t="s">
        <v>161</v>
      </c>
      <c r="L68" t="s">
        <v>162</v>
      </c>
      <c r="M68" s="11" t="str">
        <f>_xlfn.CONCAT("/5Phos/GCATC",Pacb_M13_primer_plate!E32,main!$C$10)</f>
        <v>/5Phos/GCATCTATATACAGAGTCGAGRGYTACCTTGTTACGACTT</v>
      </c>
    </row>
    <row r="69" spans="11:13" x14ac:dyDescent="0.2">
      <c r="K69" t="s">
        <v>163</v>
      </c>
      <c r="L69" t="s">
        <v>164</v>
      </c>
      <c r="M69" s="11" t="str">
        <f>_xlfn.CONCAT("/5Phos/GCATC",Pacb_M13_primer_plate!E33,main!$C$10)</f>
        <v>/5Phos/GCATCGCGCTCTCTCACATACRGYTACCTTGTTACGACTT</v>
      </c>
    </row>
    <row r="70" spans="11:13" x14ac:dyDescent="0.2">
      <c r="K70" t="s">
        <v>165</v>
      </c>
      <c r="L70" t="s">
        <v>166</v>
      </c>
      <c r="M70" s="11" t="str">
        <f>_xlfn.CONCAT("/5Phos/GCATC",Pacb_M13_primer_plate!E34,main!$C$10)</f>
        <v>/5Phos/GCATCTATATGCTCTGTGTGARGYTACCTTGTTACGACTT</v>
      </c>
    </row>
    <row r="71" spans="11:13" x14ac:dyDescent="0.2">
      <c r="K71" t="s">
        <v>167</v>
      </c>
      <c r="L71" t="s">
        <v>168</v>
      </c>
      <c r="M71" s="11" t="str">
        <f>_xlfn.CONCAT("/5Phos/GCATC",Pacb_M13_primer_plate!E35,main!$C$10)</f>
        <v>/5Phos/GCATCCTCTATATATCTCGTCRGYTACCTTGTTACGACTT</v>
      </c>
    </row>
    <row r="72" spans="11:13" x14ac:dyDescent="0.2">
      <c r="K72" t="s">
        <v>169</v>
      </c>
      <c r="L72" t="s">
        <v>170</v>
      </c>
      <c r="M72" s="11" t="str">
        <f>_xlfn.CONCAT("/5Phos/GCATC",Pacb_M13_primer_plate!E36,main!$C$10)</f>
        <v>/5Phos/GCATCAGAGAGCTCTCTCATCRGYTACCTTGTTACGACTT</v>
      </c>
    </row>
    <row r="73" spans="11:13" x14ac:dyDescent="0.2">
      <c r="K73" t="s">
        <v>171</v>
      </c>
      <c r="L73" t="s">
        <v>172</v>
      </c>
      <c r="M73" s="11" t="str">
        <f>_xlfn.CONCAT("/5Phos/GCATC",Pacb_M13_primer_plate!E37,main!$C$10)</f>
        <v>/5Phos/GCATCGCGAGAGTGAGACGCARGYTACCTTGTTACGACTT</v>
      </c>
    </row>
    <row r="74" spans="11:13" x14ac:dyDescent="0.2">
      <c r="K74" t="s">
        <v>173</v>
      </c>
      <c r="L74" t="s">
        <v>174</v>
      </c>
      <c r="M74" s="11" t="str">
        <f>_xlfn.CONCAT("/5Phos/GCATC",Pacb_M13_primer_plate!E38,main!$C$10)</f>
        <v>/5Phos/GCATCTGCTCTCGTGTACTGTRGYTACCTTGTTACGACTT</v>
      </c>
    </row>
    <row r="75" spans="11:13" x14ac:dyDescent="0.2">
      <c r="K75" t="s">
        <v>175</v>
      </c>
      <c r="L75" t="s">
        <v>176</v>
      </c>
      <c r="M75" s="11" t="str">
        <f>_xlfn.CONCAT("/5Phos/GCATC",Pacb_M13_primer_plate!E39,main!$C$10)</f>
        <v>/5Phos/GCATCAGCGCTGCGACACGCGRGYTACCTTGTTACGACTT</v>
      </c>
    </row>
    <row r="76" spans="11:13" x14ac:dyDescent="0.2">
      <c r="K76" t="s">
        <v>177</v>
      </c>
      <c r="L76" t="s">
        <v>178</v>
      </c>
      <c r="M76" s="11" t="str">
        <f>_xlfn.CONCAT("/5Phos/GCATC",Pacb_M13_primer_plate!E40,main!$C$10)</f>
        <v>/5Phos/GCATCAGACGCGAGCGCGTAGRGYTACCTTGTTACGACTT</v>
      </c>
    </row>
    <row r="77" spans="11:13" x14ac:dyDescent="0.2">
      <c r="K77" t="s">
        <v>179</v>
      </c>
      <c r="L77" t="s">
        <v>180</v>
      </c>
      <c r="M77" s="11" t="str">
        <f>_xlfn.CONCAT("/5Phos/GCATC",Pacb_M13_primer_plate!E41,main!$C$10)</f>
        <v>/5Phos/GCATCGCGTGTGTCGAGTGTARGYTACCTTGTTACGACTT</v>
      </c>
    </row>
    <row r="78" spans="11:13" x14ac:dyDescent="0.2">
      <c r="L78" s="9" t="s">
        <v>123</v>
      </c>
    </row>
  </sheetData>
  <hyperlinks>
    <hyperlink ref="B4" r:id="rId1" xr:uid="{E42425A7-5119-44DA-A829-61EC4D386CCE}"/>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2DC23-0890-46E5-BD9C-169AF120ACC0}">
  <dimension ref="A1:F41"/>
  <sheetViews>
    <sheetView workbookViewId="0">
      <selection activeCell="B21" sqref="B21"/>
    </sheetView>
  </sheetViews>
  <sheetFormatPr baseColWidth="10" defaultColWidth="8.83203125" defaultRowHeight="15" x14ac:dyDescent="0.2"/>
  <cols>
    <col min="1" max="1" width="17" bestFit="1" customWidth="1"/>
    <col min="2" max="2" width="60.5" bestFit="1" customWidth="1"/>
    <col min="4" max="4" width="17" bestFit="1" customWidth="1"/>
    <col min="5" max="5" width="25.1640625" customWidth="1"/>
    <col min="6" max="6" width="23.5" bestFit="1" customWidth="1"/>
  </cols>
  <sheetData>
    <row r="1" spans="1:6" x14ac:dyDescent="0.2">
      <c r="A1" s="11" t="s">
        <v>181</v>
      </c>
      <c r="B1" s="11" t="s">
        <v>182</v>
      </c>
      <c r="C1" s="11"/>
      <c r="D1" s="11" t="s">
        <v>183</v>
      </c>
      <c r="E1" s="11" t="s">
        <v>184</v>
      </c>
      <c r="F1" s="11" t="s">
        <v>185</v>
      </c>
    </row>
    <row r="2" spans="1:6" x14ac:dyDescent="0.2">
      <c r="A2" s="12" t="s">
        <v>186</v>
      </c>
      <c r="B2" s="12" t="s">
        <v>187</v>
      </c>
      <c r="C2" s="12"/>
      <c r="D2" s="12" t="str">
        <f>LEFT(B2,12)</f>
        <v>/5phos/GGTAG</v>
      </c>
      <c r="E2" s="12" t="str">
        <f>MID(B2,13,16)</f>
        <v>ACACACAGACTGTGAG</v>
      </c>
      <c r="F2" s="12" t="str">
        <f>RIGHT(B2,17)</f>
        <v>GTAAAACGACGGCCAGT</v>
      </c>
    </row>
    <row r="3" spans="1:6" x14ac:dyDescent="0.2">
      <c r="A3" s="12" t="s">
        <v>188</v>
      </c>
      <c r="B3" s="12" t="s">
        <v>189</v>
      </c>
      <c r="C3" s="12"/>
      <c r="D3" s="12" t="str">
        <f t="shared" ref="D3:D41" si="0">LEFT(B3,12)</f>
        <v>/5phos/GGTAG</v>
      </c>
      <c r="E3" s="12" t="str">
        <f t="shared" ref="E3:E41" si="1">MID(B3,13,16)</f>
        <v>ACACATCTCGTGAGAG</v>
      </c>
      <c r="F3" s="12" t="str">
        <f t="shared" ref="F3:F41" si="2">RIGHT(B3,17)</f>
        <v>GTAAAACGACGGCCAGT</v>
      </c>
    </row>
    <row r="4" spans="1:6" x14ac:dyDescent="0.2">
      <c r="A4" s="12" t="s">
        <v>190</v>
      </c>
      <c r="B4" s="12" t="s">
        <v>191</v>
      </c>
      <c r="C4" s="12"/>
      <c r="D4" s="12" t="str">
        <f t="shared" si="0"/>
        <v>/5phos/GGTAG</v>
      </c>
      <c r="E4" s="12" t="str">
        <f t="shared" si="1"/>
        <v>CACGCACACACGCGCG</v>
      </c>
      <c r="F4" s="12" t="str">
        <f t="shared" si="2"/>
        <v>GTAAAACGACGGCCAGT</v>
      </c>
    </row>
    <row r="5" spans="1:6" x14ac:dyDescent="0.2">
      <c r="A5" s="12" t="s">
        <v>192</v>
      </c>
      <c r="B5" s="12" t="s">
        <v>193</v>
      </c>
      <c r="C5" s="12"/>
      <c r="D5" s="12" t="str">
        <f t="shared" si="0"/>
        <v>/5phos/GGTAG</v>
      </c>
      <c r="E5" s="12" t="str">
        <f t="shared" si="1"/>
        <v>CACTCGACTCTCGCGT</v>
      </c>
      <c r="F5" s="12" t="str">
        <f t="shared" si="2"/>
        <v>GTAAAACGACGGCCAGT</v>
      </c>
    </row>
    <row r="6" spans="1:6" x14ac:dyDescent="0.2">
      <c r="A6" s="12" t="s">
        <v>194</v>
      </c>
      <c r="B6" s="12" t="s">
        <v>195</v>
      </c>
      <c r="C6" s="12"/>
      <c r="D6" s="12" t="str">
        <f t="shared" si="0"/>
        <v>/5phos/GGTAG</v>
      </c>
      <c r="E6" s="12" t="str">
        <f t="shared" si="1"/>
        <v>CATATATATCAGCTGT</v>
      </c>
      <c r="F6" s="12" t="str">
        <f t="shared" si="2"/>
        <v>GTAAAACGACGGCCAGT</v>
      </c>
    </row>
    <row r="7" spans="1:6" x14ac:dyDescent="0.2">
      <c r="A7" s="12" t="s">
        <v>196</v>
      </c>
      <c r="B7" s="12" t="s">
        <v>197</v>
      </c>
      <c r="C7" s="12"/>
      <c r="D7" s="12" t="str">
        <f t="shared" si="0"/>
        <v>/5phos/GGTAG</v>
      </c>
      <c r="E7" s="12" t="str">
        <f t="shared" si="1"/>
        <v>TCTGTATCTCTATGTG</v>
      </c>
      <c r="F7" s="12" t="str">
        <f t="shared" si="2"/>
        <v>GTAAAACGACGGCCAGT</v>
      </c>
    </row>
    <row r="8" spans="1:6" x14ac:dyDescent="0.2">
      <c r="A8" s="12" t="s">
        <v>198</v>
      </c>
      <c r="B8" s="12" t="s">
        <v>199</v>
      </c>
      <c r="C8" s="12"/>
      <c r="D8" s="12" t="str">
        <f t="shared" si="0"/>
        <v>/5phos/GGTAG</v>
      </c>
      <c r="E8" s="12" t="str">
        <f t="shared" si="1"/>
        <v>ACAGTCGAGCGCTGCG</v>
      </c>
      <c r="F8" s="12" t="str">
        <f t="shared" si="2"/>
        <v>GTAAAACGACGGCCAGT</v>
      </c>
    </row>
    <row r="9" spans="1:6" x14ac:dyDescent="0.2">
      <c r="A9" s="12" t="s">
        <v>200</v>
      </c>
      <c r="B9" s="12" t="s">
        <v>201</v>
      </c>
      <c r="C9" s="12"/>
      <c r="D9" s="12" t="str">
        <f t="shared" si="0"/>
        <v>/5phos/GGTAG</v>
      </c>
      <c r="E9" s="12" t="str">
        <f t="shared" si="1"/>
        <v>ACACACGCGAGACAGA</v>
      </c>
      <c r="F9" s="12" t="str">
        <f t="shared" si="2"/>
        <v>GTAAAACGACGGCCAGT</v>
      </c>
    </row>
    <row r="10" spans="1:6" x14ac:dyDescent="0.2">
      <c r="A10" s="12" t="s">
        <v>202</v>
      </c>
      <c r="B10" s="12" t="s">
        <v>203</v>
      </c>
      <c r="C10" s="12"/>
      <c r="D10" s="12" t="str">
        <f t="shared" si="0"/>
        <v>/5phos/GGTAG</v>
      </c>
      <c r="E10" s="12" t="str">
        <f t="shared" si="1"/>
        <v>ACGCGCTATCTCAGAG</v>
      </c>
      <c r="F10" s="12" t="str">
        <f t="shared" si="2"/>
        <v>GTAAAACGACGGCCAGT</v>
      </c>
    </row>
    <row r="11" spans="1:6" x14ac:dyDescent="0.2">
      <c r="A11" s="12" t="s">
        <v>204</v>
      </c>
      <c r="B11" s="12" t="s">
        <v>205</v>
      </c>
      <c r="C11" s="12"/>
      <c r="D11" s="12" t="str">
        <f t="shared" si="0"/>
        <v>/5phos/GGTAG</v>
      </c>
      <c r="E11" s="12" t="str">
        <f t="shared" si="1"/>
        <v>CTATACGTATATCTAT</v>
      </c>
      <c r="F11" s="12" t="str">
        <f t="shared" si="2"/>
        <v>GTAAAACGACGGCCAGT</v>
      </c>
    </row>
    <row r="12" spans="1:6" x14ac:dyDescent="0.2">
      <c r="A12" s="12" t="s">
        <v>206</v>
      </c>
      <c r="B12" s="12" t="s">
        <v>207</v>
      </c>
      <c r="C12" s="12"/>
      <c r="D12" s="12" t="str">
        <f t="shared" si="0"/>
        <v>/5phos/GGTAG</v>
      </c>
      <c r="E12" s="12" t="str">
        <f t="shared" si="1"/>
        <v>ACACTAGATCGCGTGT</v>
      </c>
      <c r="F12" s="12" t="str">
        <f t="shared" si="2"/>
        <v>GTAAAACGACGGCCAGT</v>
      </c>
    </row>
    <row r="13" spans="1:6" x14ac:dyDescent="0.2">
      <c r="A13" s="12" t="s">
        <v>208</v>
      </c>
      <c r="B13" s="12" t="s">
        <v>209</v>
      </c>
      <c r="C13" s="12"/>
      <c r="D13" s="12" t="str">
        <f t="shared" si="0"/>
        <v>/5phos/GGTAG</v>
      </c>
      <c r="E13" s="12" t="str">
        <f t="shared" si="1"/>
        <v>CTCTCGCATACGCGAG</v>
      </c>
      <c r="F13" s="12" t="str">
        <f t="shared" si="2"/>
        <v>GTAAAACGACGGCCAGT</v>
      </c>
    </row>
    <row r="14" spans="1:6" x14ac:dyDescent="0.2">
      <c r="A14" s="12" t="s">
        <v>210</v>
      </c>
      <c r="B14" s="12" t="s">
        <v>211</v>
      </c>
      <c r="C14" s="12"/>
      <c r="D14" s="12" t="str">
        <f t="shared" si="0"/>
        <v>/5phos/GGTAG</v>
      </c>
      <c r="E14" s="12" t="str">
        <f t="shared" si="1"/>
        <v>CTCACTACGCGCGCGT</v>
      </c>
      <c r="F14" s="12" t="str">
        <f t="shared" si="2"/>
        <v>GTAAAACGACGGCCAGT</v>
      </c>
    </row>
    <row r="15" spans="1:6" x14ac:dyDescent="0.2">
      <c r="A15" s="12" t="s">
        <v>212</v>
      </c>
      <c r="B15" s="12" t="s">
        <v>213</v>
      </c>
      <c r="C15" s="12"/>
      <c r="D15" s="12" t="str">
        <f t="shared" si="0"/>
        <v>/5phos/GGTAG</v>
      </c>
      <c r="E15" s="12" t="str">
        <f t="shared" si="1"/>
        <v>CGCATGACACGTGTGT</v>
      </c>
      <c r="F15" s="12" t="str">
        <f t="shared" si="2"/>
        <v>GTAAAACGACGGCCAGT</v>
      </c>
    </row>
    <row r="16" spans="1:6" x14ac:dyDescent="0.2">
      <c r="A16" s="12" t="s">
        <v>214</v>
      </c>
      <c r="B16" s="12" t="s">
        <v>215</v>
      </c>
      <c r="C16" s="12"/>
      <c r="D16" s="12" t="str">
        <f t="shared" si="0"/>
        <v>/5phos/GGTAG</v>
      </c>
      <c r="E16" s="12" t="str">
        <f t="shared" si="1"/>
        <v>CATAGAGAGATAGTAT</v>
      </c>
      <c r="F16" s="12" t="str">
        <f t="shared" si="2"/>
        <v>GTAAAACGACGGCCAGT</v>
      </c>
    </row>
    <row r="17" spans="1:6" x14ac:dyDescent="0.2">
      <c r="A17" s="12" t="s">
        <v>216</v>
      </c>
      <c r="B17" s="12" t="s">
        <v>217</v>
      </c>
      <c r="C17" s="12"/>
      <c r="D17" s="12" t="str">
        <f t="shared" si="0"/>
        <v>/5phos/GGTAG</v>
      </c>
      <c r="E17" s="12" t="str">
        <f t="shared" si="1"/>
        <v>CACACGCGCGCTATAT</v>
      </c>
      <c r="F17" s="12" t="str">
        <f t="shared" si="2"/>
        <v>GTAAAACGACGGCCAGT</v>
      </c>
    </row>
    <row r="18" spans="1:6" x14ac:dyDescent="0.2">
      <c r="A18" s="13" t="s">
        <v>218</v>
      </c>
      <c r="B18" s="13" t="s">
        <v>219</v>
      </c>
      <c r="C18" s="13"/>
      <c r="D18" s="13" t="str">
        <f t="shared" si="0"/>
        <v>/5phos/GGTAG</v>
      </c>
      <c r="E18" s="13" t="str">
        <f t="shared" si="1"/>
        <v>GATATACGCGAGAGAG</v>
      </c>
      <c r="F18" s="13" t="str">
        <f t="shared" si="2"/>
        <v>CAGGAAACAGCTATGAC</v>
      </c>
    </row>
    <row r="19" spans="1:6" x14ac:dyDescent="0.2">
      <c r="A19" s="13" t="s">
        <v>220</v>
      </c>
      <c r="B19" s="13" t="s">
        <v>221</v>
      </c>
      <c r="C19" s="13"/>
      <c r="D19" s="13" t="str">
        <f t="shared" si="0"/>
        <v>/5phos/GGTAG</v>
      </c>
      <c r="E19" s="13" t="str">
        <f t="shared" si="1"/>
        <v>CGTGTCTAGCGCGCGC</v>
      </c>
      <c r="F19" s="13" t="str">
        <f t="shared" si="2"/>
        <v>CAGGAAACAGCTATGAC</v>
      </c>
    </row>
    <row r="20" spans="1:6" x14ac:dyDescent="0.2">
      <c r="A20" s="13" t="s">
        <v>222</v>
      </c>
      <c r="B20" s="13" t="s">
        <v>223</v>
      </c>
      <c r="C20" s="13"/>
      <c r="D20" s="13" t="str">
        <f t="shared" si="0"/>
        <v>/5phos/GGTAG</v>
      </c>
      <c r="E20" s="13" t="str">
        <f t="shared" si="1"/>
        <v>GTGTGAGATATATATC</v>
      </c>
      <c r="F20" s="13" t="str">
        <f t="shared" si="2"/>
        <v>CAGGAAACAGCTATGAC</v>
      </c>
    </row>
    <row r="21" spans="1:6" x14ac:dyDescent="0.2">
      <c r="A21" s="13" t="s">
        <v>224</v>
      </c>
      <c r="B21" s="13" t="s">
        <v>225</v>
      </c>
      <c r="C21" s="13"/>
      <c r="D21" s="13" t="str">
        <f t="shared" si="0"/>
        <v>/5phos/GGTAG</v>
      </c>
      <c r="E21" s="13" t="str">
        <f t="shared" si="1"/>
        <v>CTCACGTACGTCACAC</v>
      </c>
      <c r="F21" s="13" t="str">
        <f t="shared" si="2"/>
        <v>CAGGAAACAGCTATGAC</v>
      </c>
    </row>
    <row r="22" spans="1:6" x14ac:dyDescent="0.2">
      <c r="A22" s="13" t="s">
        <v>226</v>
      </c>
      <c r="B22" s="13" t="s">
        <v>227</v>
      </c>
      <c r="C22" s="13"/>
      <c r="D22" s="13" t="str">
        <f t="shared" si="0"/>
        <v>/5phos/GGTAG</v>
      </c>
      <c r="E22" s="13" t="str">
        <f t="shared" si="1"/>
        <v>GCGCACGCACTACAGA</v>
      </c>
      <c r="F22" s="13" t="str">
        <f t="shared" si="2"/>
        <v>CAGGAAACAGCTATGAC</v>
      </c>
    </row>
    <row r="23" spans="1:6" x14ac:dyDescent="0.2">
      <c r="A23" s="13" t="s">
        <v>228</v>
      </c>
      <c r="B23" s="13" t="s">
        <v>229</v>
      </c>
      <c r="C23" s="13"/>
      <c r="D23" s="13" t="str">
        <f>LEFT(B23,12)</f>
        <v>/5phos/GGTAG</v>
      </c>
      <c r="E23" s="13" t="str">
        <f t="shared" si="1"/>
        <v>CACACGAGATCTCATC</v>
      </c>
      <c r="F23" s="13" t="str">
        <f t="shared" si="2"/>
        <v>CAGGAAACAGCTATGAC</v>
      </c>
    </row>
    <row r="24" spans="1:6" x14ac:dyDescent="0.2">
      <c r="A24" s="13" t="s">
        <v>230</v>
      </c>
      <c r="B24" s="13" t="s">
        <v>231</v>
      </c>
      <c r="C24" s="13"/>
      <c r="D24" s="13" t="str">
        <f t="shared" si="0"/>
        <v>/5phos/GGTAG</v>
      </c>
      <c r="E24" s="13" t="str">
        <f t="shared" si="1"/>
        <v>AGACACACACGCACAT</v>
      </c>
      <c r="F24" s="13" t="str">
        <f t="shared" si="2"/>
        <v>CAGGAAACAGCTATGAC</v>
      </c>
    </row>
    <row r="25" spans="1:6" x14ac:dyDescent="0.2">
      <c r="A25" s="13" t="s">
        <v>232</v>
      </c>
      <c r="B25" s="13" t="s">
        <v>233</v>
      </c>
      <c r="C25" s="13"/>
      <c r="D25" s="13" t="str">
        <f t="shared" si="0"/>
        <v>/5phos/GGTAG</v>
      </c>
      <c r="E25" s="13" t="str">
        <f t="shared" si="1"/>
        <v>GACGAGCGTCTGAGAG</v>
      </c>
      <c r="F25" s="13" t="str">
        <f t="shared" si="2"/>
        <v>CAGGAAACAGCTATGAC</v>
      </c>
    </row>
    <row r="26" spans="1:6" x14ac:dyDescent="0.2">
      <c r="A26" s="13" t="s">
        <v>234</v>
      </c>
      <c r="B26" s="13" t="s">
        <v>235</v>
      </c>
      <c r="C26" s="13"/>
      <c r="D26" s="13" t="str">
        <f t="shared" si="0"/>
        <v>/5phos/GGTAG</v>
      </c>
      <c r="E26" s="13" t="str">
        <f t="shared" si="1"/>
        <v>TGTGTCTCTGAGAGTA</v>
      </c>
      <c r="F26" s="13" t="str">
        <f t="shared" si="2"/>
        <v>CAGGAAACAGCTATGAC</v>
      </c>
    </row>
    <row r="27" spans="1:6" x14ac:dyDescent="0.2">
      <c r="A27" s="13" t="s">
        <v>236</v>
      </c>
      <c r="B27" s="13" t="s">
        <v>237</v>
      </c>
      <c r="C27" s="13"/>
      <c r="D27" s="13" t="str">
        <f t="shared" si="0"/>
        <v>/5phos/GGTAG</v>
      </c>
      <c r="E27" s="13" t="str">
        <f t="shared" si="1"/>
        <v>CACACGCACTGAGATA</v>
      </c>
      <c r="F27" s="13" t="str">
        <f t="shared" si="2"/>
        <v>CAGGAAACAGCTATGAC</v>
      </c>
    </row>
    <row r="28" spans="1:6" x14ac:dyDescent="0.2">
      <c r="A28" s="13" t="s">
        <v>238</v>
      </c>
      <c r="B28" s="13" t="s">
        <v>239</v>
      </c>
      <c r="C28" s="13"/>
      <c r="D28" s="13" t="str">
        <f t="shared" si="0"/>
        <v>/5phos/GGTAG</v>
      </c>
      <c r="E28" s="13" t="str">
        <f t="shared" si="1"/>
        <v>GATGAGTATAGACACA</v>
      </c>
      <c r="F28" s="13" t="str">
        <f t="shared" si="2"/>
        <v>CAGGAAACAGCTATGAC</v>
      </c>
    </row>
    <row r="29" spans="1:6" x14ac:dyDescent="0.2">
      <c r="A29" s="13" t="s">
        <v>240</v>
      </c>
      <c r="B29" s="13" t="s">
        <v>241</v>
      </c>
      <c r="C29" s="13"/>
      <c r="D29" s="13" t="str">
        <f t="shared" si="0"/>
        <v>/5phos/GGTAG</v>
      </c>
      <c r="E29" s="13" t="str">
        <f t="shared" si="1"/>
        <v>GCTGTGTGTGCTCGTC</v>
      </c>
      <c r="F29" s="13" t="str">
        <f t="shared" si="2"/>
        <v>CAGGAAACAGCTATGAC</v>
      </c>
    </row>
    <row r="30" spans="1:6" x14ac:dyDescent="0.2">
      <c r="A30" s="13" t="s">
        <v>242</v>
      </c>
      <c r="B30" s="13" t="s">
        <v>243</v>
      </c>
      <c r="C30" s="13"/>
      <c r="D30" s="13" t="str">
        <f t="shared" si="0"/>
        <v>/5phos/GGTAG</v>
      </c>
      <c r="E30" s="13" t="str">
        <f t="shared" si="1"/>
        <v>TCTCAGATAGTCTATA</v>
      </c>
      <c r="F30" s="13" t="str">
        <f t="shared" si="2"/>
        <v>CAGGAAACAGCTATGAC</v>
      </c>
    </row>
    <row r="31" spans="1:6" x14ac:dyDescent="0.2">
      <c r="A31" s="13" t="s">
        <v>244</v>
      </c>
      <c r="B31" s="13" t="s">
        <v>245</v>
      </c>
      <c r="C31" s="13"/>
      <c r="D31" s="13" t="str">
        <f t="shared" si="0"/>
        <v>/5phos/GGTAG</v>
      </c>
      <c r="E31" s="13" t="str">
        <f t="shared" si="1"/>
        <v>ACACGCATGACACACT</v>
      </c>
      <c r="F31" s="13" t="str">
        <f t="shared" si="2"/>
        <v>CAGGAAACAGCTATGAC</v>
      </c>
    </row>
    <row r="32" spans="1:6" x14ac:dyDescent="0.2">
      <c r="A32" s="13" t="s">
        <v>246</v>
      </c>
      <c r="B32" s="13" t="s">
        <v>247</v>
      </c>
      <c r="C32" s="13"/>
      <c r="D32" s="13" t="str">
        <f t="shared" si="0"/>
        <v>/5phos/GGTAG</v>
      </c>
      <c r="E32" s="13" t="str">
        <f t="shared" si="1"/>
        <v>TATATACAGAGTCGAG</v>
      </c>
      <c r="F32" s="13" t="str">
        <f t="shared" si="2"/>
        <v>CAGGAAACAGCTATGAC</v>
      </c>
    </row>
    <row r="33" spans="1:6" x14ac:dyDescent="0.2">
      <c r="A33" s="13" t="s">
        <v>248</v>
      </c>
      <c r="B33" s="13" t="s">
        <v>249</v>
      </c>
      <c r="C33" s="13"/>
      <c r="D33" s="13" t="str">
        <f t="shared" si="0"/>
        <v>/5phos/GGTAG</v>
      </c>
      <c r="E33" s="13" t="str">
        <f t="shared" si="1"/>
        <v>GCGCTCTCTCACATAC</v>
      </c>
      <c r="F33" s="13" t="str">
        <f t="shared" si="2"/>
        <v>CAGGAAACAGCTATGAC</v>
      </c>
    </row>
    <row r="34" spans="1:6" x14ac:dyDescent="0.2">
      <c r="A34" s="13" t="s">
        <v>250</v>
      </c>
      <c r="B34" s="13" t="s">
        <v>251</v>
      </c>
      <c r="C34" s="13"/>
      <c r="D34" s="13" t="str">
        <f t="shared" si="0"/>
        <v>/5phos/GGTAG</v>
      </c>
      <c r="E34" s="13" t="str">
        <f t="shared" si="1"/>
        <v>TATATGCTCTGTGTGA</v>
      </c>
      <c r="F34" s="13" t="str">
        <f t="shared" si="2"/>
        <v>CAGGAAACAGCTATGAC</v>
      </c>
    </row>
    <row r="35" spans="1:6" x14ac:dyDescent="0.2">
      <c r="A35" s="13" t="s">
        <v>252</v>
      </c>
      <c r="B35" s="13" t="s">
        <v>253</v>
      </c>
      <c r="C35" s="13"/>
      <c r="D35" s="13" t="str">
        <f t="shared" si="0"/>
        <v>/5phos/GGTAG</v>
      </c>
      <c r="E35" s="13" t="str">
        <f t="shared" si="1"/>
        <v>CTCTATATATCTCGTC</v>
      </c>
      <c r="F35" s="13" t="str">
        <f t="shared" si="2"/>
        <v>CAGGAAACAGCTATGAC</v>
      </c>
    </row>
    <row r="36" spans="1:6" x14ac:dyDescent="0.2">
      <c r="A36" s="13" t="s">
        <v>254</v>
      </c>
      <c r="B36" s="13" t="s">
        <v>255</v>
      </c>
      <c r="C36" s="13"/>
      <c r="D36" s="13" t="str">
        <f t="shared" si="0"/>
        <v>/5phos/GGTAG</v>
      </c>
      <c r="E36" s="13" t="str">
        <f t="shared" si="1"/>
        <v>AGAGAGCTCTCTCATC</v>
      </c>
      <c r="F36" s="13" t="str">
        <f t="shared" si="2"/>
        <v>CAGGAAACAGCTATGAC</v>
      </c>
    </row>
    <row r="37" spans="1:6" x14ac:dyDescent="0.2">
      <c r="A37" s="13" t="s">
        <v>256</v>
      </c>
      <c r="B37" s="13" t="s">
        <v>257</v>
      </c>
      <c r="C37" s="13"/>
      <c r="D37" s="13" t="str">
        <f t="shared" si="0"/>
        <v>/5phos/GGTAG</v>
      </c>
      <c r="E37" s="13" t="str">
        <f t="shared" si="1"/>
        <v>GCGAGAGTGAGACGCA</v>
      </c>
      <c r="F37" s="13" t="str">
        <f t="shared" si="2"/>
        <v>CAGGAAACAGCTATGAC</v>
      </c>
    </row>
    <row r="38" spans="1:6" x14ac:dyDescent="0.2">
      <c r="A38" s="13" t="s">
        <v>258</v>
      </c>
      <c r="B38" s="13" t="s">
        <v>259</v>
      </c>
      <c r="C38" s="13"/>
      <c r="D38" s="13" t="str">
        <f t="shared" si="0"/>
        <v>/5phos/GGTAG</v>
      </c>
      <c r="E38" s="13" t="str">
        <f t="shared" si="1"/>
        <v>TGCTCTCGTGTACTGT</v>
      </c>
      <c r="F38" s="13" t="str">
        <f t="shared" si="2"/>
        <v>CAGGAAACAGCTATGAC</v>
      </c>
    </row>
    <row r="39" spans="1:6" x14ac:dyDescent="0.2">
      <c r="A39" s="13" t="s">
        <v>260</v>
      </c>
      <c r="B39" s="13" t="s">
        <v>261</v>
      </c>
      <c r="C39" s="13"/>
      <c r="D39" s="13" t="str">
        <f t="shared" si="0"/>
        <v>/5phos/GGTAG</v>
      </c>
      <c r="E39" s="13" t="str">
        <f t="shared" si="1"/>
        <v>AGCGCTGCGACACGCG</v>
      </c>
      <c r="F39" s="13" t="str">
        <f t="shared" si="2"/>
        <v>CAGGAAACAGCTATGAC</v>
      </c>
    </row>
    <row r="40" spans="1:6" x14ac:dyDescent="0.2">
      <c r="A40" s="13" t="s">
        <v>262</v>
      </c>
      <c r="B40" s="13" t="s">
        <v>263</v>
      </c>
      <c r="C40" s="13"/>
      <c r="D40" s="13" t="str">
        <f t="shared" si="0"/>
        <v>/5phos/GGTAG</v>
      </c>
      <c r="E40" s="13" t="str">
        <f t="shared" si="1"/>
        <v>AGACGCGAGCGCGTAG</v>
      </c>
      <c r="F40" s="13" t="str">
        <f t="shared" si="2"/>
        <v>CAGGAAACAGCTATGAC</v>
      </c>
    </row>
    <row r="41" spans="1:6" x14ac:dyDescent="0.2">
      <c r="A41" s="13" t="s">
        <v>264</v>
      </c>
      <c r="B41" s="13" t="s">
        <v>265</v>
      </c>
      <c r="C41" s="13"/>
      <c r="D41" s="13" t="str">
        <f t="shared" si="0"/>
        <v>/5phos/GGTAG</v>
      </c>
      <c r="E41" s="13" t="str">
        <f t="shared" si="1"/>
        <v>GCGTGTGTCGAGTGTA</v>
      </c>
      <c r="F41" s="13" t="str">
        <f t="shared" si="2"/>
        <v>CAGGAAACAGCTATGAC</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D9D5C-DD0B-40AF-8A1F-8BDC2C7573E1}">
  <dimension ref="B1:Z44"/>
  <sheetViews>
    <sheetView tabSelected="1" workbookViewId="0">
      <selection activeCell="I23" sqref="I23"/>
    </sheetView>
  </sheetViews>
  <sheetFormatPr baseColWidth="10" defaultColWidth="8.83203125" defaultRowHeight="15" x14ac:dyDescent="0.2"/>
  <cols>
    <col min="2" max="2" width="9.83203125" customWidth="1"/>
    <col min="3" max="3" width="11.5" customWidth="1"/>
    <col min="4" max="4" width="9.5" customWidth="1"/>
    <col min="5" max="5" width="10.5" customWidth="1"/>
    <col min="6" max="8" width="7.6640625" customWidth="1"/>
    <col min="9" max="9" width="11" customWidth="1"/>
    <col min="10" max="12" width="7.6640625" customWidth="1"/>
    <col min="13" max="13" width="10.6640625" customWidth="1"/>
    <col min="14" max="14" width="9.5" customWidth="1"/>
    <col min="15" max="15" width="7.6640625" customWidth="1"/>
    <col min="16" max="16" width="9.33203125" customWidth="1"/>
    <col min="17" max="17" width="9.5" customWidth="1"/>
    <col min="18" max="21" width="7.6640625" customWidth="1"/>
    <col min="22" max="22" width="9.6640625" customWidth="1"/>
    <col min="23" max="23" width="8.83203125" customWidth="1"/>
    <col min="24" max="25" width="7.6640625" customWidth="1"/>
  </cols>
  <sheetData>
    <row r="1" spans="2:26" x14ac:dyDescent="0.2">
      <c r="B1" s="10" t="s">
        <v>266</v>
      </c>
    </row>
    <row r="3" spans="2:26" x14ac:dyDescent="0.2">
      <c r="B3" s="10" t="s">
        <v>267</v>
      </c>
      <c r="C3" t="s">
        <v>268</v>
      </c>
    </row>
    <row r="5" spans="2:26" x14ac:dyDescent="0.2">
      <c r="C5" s="25">
        <v>1</v>
      </c>
      <c r="D5" s="23"/>
      <c r="E5">
        <v>2</v>
      </c>
      <c r="F5" s="23"/>
      <c r="G5">
        <v>3</v>
      </c>
      <c r="H5" s="23"/>
      <c r="I5">
        <v>4</v>
      </c>
      <c r="J5" s="23"/>
      <c r="K5">
        <v>5</v>
      </c>
      <c r="L5" s="23"/>
      <c r="M5">
        <v>6</v>
      </c>
      <c r="N5" s="23"/>
      <c r="O5">
        <v>7</v>
      </c>
      <c r="P5" s="23"/>
      <c r="Q5">
        <v>8</v>
      </c>
      <c r="R5" s="23"/>
      <c r="S5">
        <v>9</v>
      </c>
      <c r="T5" s="23"/>
      <c r="U5">
        <v>10</v>
      </c>
      <c r="V5" s="23"/>
      <c r="W5">
        <v>11</v>
      </c>
      <c r="X5" s="23"/>
      <c r="Y5">
        <v>12</v>
      </c>
      <c r="Z5" s="23"/>
    </row>
    <row r="6" spans="2:26" x14ac:dyDescent="0.2">
      <c r="B6" t="s">
        <v>60</v>
      </c>
      <c r="C6" s="26" t="s">
        <v>64</v>
      </c>
      <c r="D6" s="27" t="s">
        <v>269</v>
      </c>
      <c r="E6" s="28" t="s">
        <v>270</v>
      </c>
      <c r="F6" s="27" t="s">
        <v>271</v>
      </c>
      <c r="G6" s="28" t="s">
        <v>272</v>
      </c>
      <c r="H6" s="27" t="s">
        <v>273</v>
      </c>
      <c r="I6" s="28" t="s">
        <v>274</v>
      </c>
      <c r="J6" s="27" t="s">
        <v>275</v>
      </c>
      <c r="K6" s="28" t="s">
        <v>276</v>
      </c>
      <c r="L6" s="27" t="s">
        <v>277</v>
      </c>
      <c r="M6" s="28" t="s">
        <v>278</v>
      </c>
      <c r="N6" s="27" t="s">
        <v>279</v>
      </c>
      <c r="O6" s="28" t="s">
        <v>280</v>
      </c>
      <c r="P6" s="27" t="s">
        <v>281</v>
      </c>
      <c r="Q6" s="28" t="s">
        <v>282</v>
      </c>
      <c r="R6" s="27" t="s">
        <v>283</v>
      </c>
      <c r="S6" s="28" t="s">
        <v>284</v>
      </c>
      <c r="T6" s="27" t="s">
        <v>285</v>
      </c>
      <c r="U6" s="28" t="s">
        <v>286</v>
      </c>
      <c r="V6" s="27" t="s">
        <v>287</v>
      </c>
      <c r="W6" s="28" t="s">
        <v>288</v>
      </c>
      <c r="X6" s="27" t="s">
        <v>289</v>
      </c>
      <c r="Y6" s="28" t="s">
        <v>290</v>
      </c>
      <c r="Z6" s="27" t="s">
        <v>126</v>
      </c>
    </row>
    <row r="7" spans="2:26" x14ac:dyDescent="0.2">
      <c r="B7" t="s">
        <v>65</v>
      </c>
      <c r="C7" s="29" t="s">
        <v>68</v>
      </c>
      <c r="D7" s="30" t="s">
        <v>269</v>
      </c>
      <c r="E7" s="6" t="s">
        <v>270</v>
      </c>
      <c r="F7" s="30" t="s">
        <v>271</v>
      </c>
      <c r="G7" s="6" t="s">
        <v>272</v>
      </c>
      <c r="H7" s="30" t="s">
        <v>273</v>
      </c>
      <c r="I7" s="6" t="s">
        <v>274</v>
      </c>
      <c r="J7" s="30" t="s">
        <v>275</v>
      </c>
      <c r="K7" s="6" t="s">
        <v>276</v>
      </c>
      <c r="L7" s="30" t="s">
        <v>277</v>
      </c>
      <c r="M7" s="6" t="s">
        <v>278</v>
      </c>
      <c r="N7" s="30" t="s">
        <v>279</v>
      </c>
      <c r="O7" s="6" t="s">
        <v>280</v>
      </c>
      <c r="P7" s="30" t="s">
        <v>281</v>
      </c>
      <c r="Q7" s="6" t="s">
        <v>282</v>
      </c>
      <c r="R7" s="30" t="s">
        <v>283</v>
      </c>
      <c r="S7" s="6" t="s">
        <v>284</v>
      </c>
      <c r="T7" s="30" t="s">
        <v>285</v>
      </c>
      <c r="U7" s="6" t="s">
        <v>286</v>
      </c>
      <c r="V7" s="30" t="s">
        <v>287</v>
      </c>
      <c r="W7" s="6" t="s">
        <v>288</v>
      </c>
      <c r="X7" s="30" t="s">
        <v>289</v>
      </c>
      <c r="Y7" s="6" t="s">
        <v>290</v>
      </c>
      <c r="Z7" s="30" t="s">
        <v>129</v>
      </c>
    </row>
    <row r="8" spans="2:26" x14ac:dyDescent="0.2">
      <c r="B8" t="s">
        <v>69</v>
      </c>
      <c r="C8" s="29" t="s">
        <v>72</v>
      </c>
      <c r="D8" s="30" t="s">
        <v>269</v>
      </c>
      <c r="E8" s="6" t="s">
        <v>270</v>
      </c>
      <c r="F8" s="30" t="s">
        <v>271</v>
      </c>
      <c r="G8" s="6" t="s">
        <v>272</v>
      </c>
      <c r="H8" s="30" t="s">
        <v>273</v>
      </c>
      <c r="I8" s="6" t="s">
        <v>274</v>
      </c>
      <c r="J8" s="30" t="s">
        <v>275</v>
      </c>
      <c r="K8" s="6" t="s">
        <v>276</v>
      </c>
      <c r="L8" s="30" t="s">
        <v>277</v>
      </c>
      <c r="M8" s="6" t="s">
        <v>278</v>
      </c>
      <c r="N8" s="30" t="s">
        <v>279</v>
      </c>
      <c r="O8" s="6" t="s">
        <v>280</v>
      </c>
      <c r="P8" s="30" t="s">
        <v>281</v>
      </c>
      <c r="Q8" s="6" t="s">
        <v>282</v>
      </c>
      <c r="R8" s="30" t="s">
        <v>283</v>
      </c>
      <c r="S8" s="6" t="s">
        <v>284</v>
      </c>
      <c r="T8" s="30" t="s">
        <v>285</v>
      </c>
      <c r="U8" s="6" t="s">
        <v>286</v>
      </c>
      <c r="V8" s="30" t="s">
        <v>287</v>
      </c>
      <c r="W8" s="6" t="s">
        <v>288</v>
      </c>
      <c r="X8" s="30" t="s">
        <v>289</v>
      </c>
      <c r="Y8" s="6" t="s">
        <v>290</v>
      </c>
      <c r="Z8" s="30" t="s">
        <v>132</v>
      </c>
    </row>
    <row r="9" spans="2:26" x14ac:dyDescent="0.2">
      <c r="B9" t="s">
        <v>73</v>
      </c>
      <c r="C9" s="29" t="s">
        <v>76</v>
      </c>
      <c r="D9" s="30" t="s">
        <v>269</v>
      </c>
      <c r="E9" s="6" t="s">
        <v>270</v>
      </c>
      <c r="F9" s="30" t="s">
        <v>271</v>
      </c>
      <c r="G9" s="6" t="s">
        <v>272</v>
      </c>
      <c r="H9" s="30" t="s">
        <v>273</v>
      </c>
      <c r="I9" s="6" t="s">
        <v>274</v>
      </c>
      <c r="J9" s="30" t="s">
        <v>275</v>
      </c>
      <c r="K9" s="6" t="s">
        <v>276</v>
      </c>
      <c r="L9" s="30" t="s">
        <v>277</v>
      </c>
      <c r="M9" s="6" t="s">
        <v>278</v>
      </c>
      <c r="N9" s="30" t="s">
        <v>279</v>
      </c>
      <c r="O9" s="6" t="s">
        <v>280</v>
      </c>
      <c r="P9" s="30" t="s">
        <v>281</v>
      </c>
      <c r="Q9" s="6" t="s">
        <v>282</v>
      </c>
      <c r="R9" s="30" t="s">
        <v>283</v>
      </c>
      <c r="S9" s="6" t="s">
        <v>284</v>
      </c>
      <c r="T9" s="30" t="s">
        <v>285</v>
      </c>
      <c r="U9" s="6" t="s">
        <v>286</v>
      </c>
      <c r="V9" s="30" t="s">
        <v>287</v>
      </c>
      <c r="W9" s="6" t="s">
        <v>288</v>
      </c>
      <c r="X9" s="30" t="s">
        <v>289</v>
      </c>
      <c r="Y9" s="6" t="s">
        <v>290</v>
      </c>
      <c r="Z9" s="30" t="s">
        <v>135</v>
      </c>
    </row>
    <row r="10" spans="2:26" x14ac:dyDescent="0.2">
      <c r="B10" t="s">
        <v>77</v>
      </c>
      <c r="C10" s="29" t="s">
        <v>80</v>
      </c>
      <c r="D10" s="30" t="s">
        <v>269</v>
      </c>
      <c r="E10" s="6" t="s">
        <v>270</v>
      </c>
      <c r="F10" s="30" t="s">
        <v>271</v>
      </c>
      <c r="G10" s="6" t="s">
        <v>272</v>
      </c>
      <c r="H10" s="30" t="s">
        <v>273</v>
      </c>
      <c r="I10" s="6" t="s">
        <v>274</v>
      </c>
      <c r="J10" s="30" t="s">
        <v>275</v>
      </c>
      <c r="K10" s="6" t="s">
        <v>276</v>
      </c>
      <c r="L10" s="30" t="s">
        <v>277</v>
      </c>
      <c r="M10" s="6" t="s">
        <v>278</v>
      </c>
      <c r="N10" s="30" t="s">
        <v>279</v>
      </c>
      <c r="O10" s="6" t="s">
        <v>280</v>
      </c>
      <c r="P10" s="30" t="s">
        <v>281</v>
      </c>
      <c r="Q10" s="6" t="s">
        <v>282</v>
      </c>
      <c r="R10" s="30" t="s">
        <v>283</v>
      </c>
      <c r="S10" s="6" t="s">
        <v>284</v>
      </c>
      <c r="T10" s="30" t="s">
        <v>285</v>
      </c>
      <c r="U10" s="6" t="s">
        <v>286</v>
      </c>
      <c r="V10" s="30" t="s">
        <v>287</v>
      </c>
      <c r="W10" s="6" t="s">
        <v>288</v>
      </c>
      <c r="X10" s="30" t="s">
        <v>289</v>
      </c>
      <c r="Y10" s="6" t="s">
        <v>290</v>
      </c>
      <c r="Z10" s="30" t="s">
        <v>138</v>
      </c>
    </row>
    <row r="11" spans="2:26" x14ac:dyDescent="0.2">
      <c r="B11" t="s">
        <v>81</v>
      </c>
      <c r="C11" s="29" t="s">
        <v>84</v>
      </c>
      <c r="D11" s="30" t="s">
        <v>269</v>
      </c>
      <c r="E11" s="6" t="s">
        <v>270</v>
      </c>
      <c r="F11" s="30" t="s">
        <v>271</v>
      </c>
      <c r="G11" s="6" t="s">
        <v>272</v>
      </c>
      <c r="H11" s="30" t="s">
        <v>273</v>
      </c>
      <c r="I11" s="6" t="s">
        <v>274</v>
      </c>
      <c r="J11" s="30" t="s">
        <v>275</v>
      </c>
      <c r="K11" s="6" t="s">
        <v>276</v>
      </c>
      <c r="L11" s="30" t="s">
        <v>277</v>
      </c>
      <c r="M11" s="6" t="s">
        <v>278</v>
      </c>
      <c r="N11" s="30" t="s">
        <v>279</v>
      </c>
      <c r="O11" s="6" t="s">
        <v>280</v>
      </c>
      <c r="P11" s="30" t="s">
        <v>281</v>
      </c>
      <c r="Q11" s="6" t="s">
        <v>282</v>
      </c>
      <c r="R11" s="30" t="s">
        <v>283</v>
      </c>
      <c r="S11" s="6" t="s">
        <v>284</v>
      </c>
      <c r="T11" s="30" t="s">
        <v>285</v>
      </c>
      <c r="U11" s="6" t="s">
        <v>286</v>
      </c>
      <c r="V11" s="30" t="s">
        <v>287</v>
      </c>
      <c r="W11" s="6" t="s">
        <v>288</v>
      </c>
      <c r="X11" s="30" t="s">
        <v>289</v>
      </c>
      <c r="Y11" s="6" t="s">
        <v>290</v>
      </c>
      <c r="Z11" s="30" t="s">
        <v>141</v>
      </c>
    </row>
    <row r="12" spans="2:26" x14ac:dyDescent="0.2">
      <c r="B12" t="s">
        <v>85</v>
      </c>
      <c r="C12" s="29" t="s">
        <v>88</v>
      </c>
      <c r="D12" s="30" t="s">
        <v>269</v>
      </c>
      <c r="E12" s="6" t="s">
        <v>270</v>
      </c>
      <c r="F12" s="30" t="s">
        <v>271</v>
      </c>
      <c r="G12" s="6" t="s">
        <v>272</v>
      </c>
      <c r="H12" s="30" t="s">
        <v>273</v>
      </c>
      <c r="I12" s="6" t="s">
        <v>274</v>
      </c>
      <c r="J12" s="30" t="s">
        <v>275</v>
      </c>
      <c r="K12" s="6" t="s">
        <v>276</v>
      </c>
      <c r="L12" s="30" t="s">
        <v>277</v>
      </c>
      <c r="M12" s="6" t="s">
        <v>278</v>
      </c>
      <c r="N12" s="30" t="s">
        <v>279</v>
      </c>
      <c r="O12" s="6" t="s">
        <v>280</v>
      </c>
      <c r="P12" s="30" t="s">
        <v>281</v>
      </c>
      <c r="Q12" s="6" t="s">
        <v>282</v>
      </c>
      <c r="R12" s="30" t="s">
        <v>283</v>
      </c>
      <c r="S12" s="6" t="s">
        <v>284</v>
      </c>
      <c r="T12" s="30" t="s">
        <v>285</v>
      </c>
      <c r="U12" s="6" t="s">
        <v>286</v>
      </c>
      <c r="V12" s="30" t="s">
        <v>287</v>
      </c>
      <c r="W12" s="6" t="s">
        <v>288</v>
      </c>
      <c r="X12" s="30" t="s">
        <v>289</v>
      </c>
      <c r="Y12" s="6" t="s">
        <v>290</v>
      </c>
      <c r="Z12" s="30" t="s">
        <v>144</v>
      </c>
    </row>
    <row r="13" spans="2:26" x14ac:dyDescent="0.2">
      <c r="B13" s="21" t="s">
        <v>89</v>
      </c>
      <c r="C13" s="31" t="s">
        <v>92</v>
      </c>
      <c r="D13" s="32" t="s">
        <v>269</v>
      </c>
      <c r="E13" s="7" t="s">
        <v>270</v>
      </c>
      <c r="F13" s="32" t="s">
        <v>271</v>
      </c>
      <c r="G13" s="7" t="s">
        <v>272</v>
      </c>
      <c r="H13" s="32" t="s">
        <v>273</v>
      </c>
      <c r="I13" s="7" t="s">
        <v>274</v>
      </c>
      <c r="J13" s="32" t="s">
        <v>275</v>
      </c>
      <c r="K13" s="7" t="s">
        <v>276</v>
      </c>
      <c r="L13" s="32" t="s">
        <v>277</v>
      </c>
      <c r="M13" s="7" t="s">
        <v>278</v>
      </c>
      <c r="N13" s="32" t="s">
        <v>279</v>
      </c>
      <c r="O13" s="7" t="s">
        <v>280</v>
      </c>
      <c r="P13" s="32" t="s">
        <v>281</v>
      </c>
      <c r="Q13" s="7" t="s">
        <v>282</v>
      </c>
      <c r="R13" s="32" t="s">
        <v>283</v>
      </c>
      <c r="S13" s="7" t="s">
        <v>284</v>
      </c>
      <c r="T13" s="32" t="s">
        <v>285</v>
      </c>
      <c r="U13" s="7" t="s">
        <v>286</v>
      </c>
      <c r="V13" s="32" t="s">
        <v>287</v>
      </c>
      <c r="W13" s="7" t="s">
        <v>288</v>
      </c>
      <c r="X13" s="32" t="s">
        <v>289</v>
      </c>
      <c r="Y13" s="7" t="s">
        <v>290</v>
      </c>
      <c r="Z13" s="32" t="s">
        <v>147</v>
      </c>
    </row>
    <row r="16" spans="2:26" x14ac:dyDescent="0.2">
      <c r="B16" s="10" t="s">
        <v>316</v>
      </c>
    </row>
    <row r="17" spans="2:6" x14ac:dyDescent="0.2">
      <c r="B17" s="9" t="s">
        <v>321</v>
      </c>
    </row>
    <row r="18" spans="2:6" x14ac:dyDescent="0.2">
      <c r="B18" s="9"/>
    </row>
    <row r="19" spans="2:6" x14ac:dyDescent="0.2">
      <c r="B19" s="10" t="s">
        <v>318</v>
      </c>
      <c r="E19" s="10" t="s">
        <v>319</v>
      </c>
    </row>
    <row r="20" spans="2:6" x14ac:dyDescent="0.2">
      <c r="B20" t="s">
        <v>317</v>
      </c>
      <c r="C20" t="s">
        <v>293</v>
      </c>
      <c r="E20" t="s">
        <v>317</v>
      </c>
      <c r="F20" t="s">
        <v>293</v>
      </c>
    </row>
    <row r="21" spans="2:6" x14ac:dyDescent="0.2">
      <c r="B21" t="s">
        <v>291</v>
      </c>
      <c r="C21" t="s">
        <v>64</v>
      </c>
      <c r="E21" t="s">
        <v>291</v>
      </c>
      <c r="F21" t="s">
        <v>126</v>
      </c>
    </row>
    <row r="22" spans="2:6" x14ac:dyDescent="0.2">
      <c r="B22" t="s">
        <v>292</v>
      </c>
      <c r="C22" t="s">
        <v>68</v>
      </c>
      <c r="E22" t="s">
        <v>292</v>
      </c>
      <c r="F22" t="s">
        <v>129</v>
      </c>
    </row>
    <row r="23" spans="2:6" x14ac:dyDescent="0.2">
      <c r="B23" t="s">
        <v>294</v>
      </c>
      <c r="C23" t="s">
        <v>72</v>
      </c>
      <c r="E23" t="s">
        <v>294</v>
      </c>
      <c r="F23" t="s">
        <v>132</v>
      </c>
    </row>
    <row r="24" spans="2:6" x14ac:dyDescent="0.2">
      <c r="B24" t="s">
        <v>295</v>
      </c>
      <c r="C24" t="s">
        <v>76</v>
      </c>
      <c r="E24" t="s">
        <v>295</v>
      </c>
      <c r="F24" t="s">
        <v>135</v>
      </c>
    </row>
    <row r="25" spans="2:6" x14ac:dyDescent="0.2">
      <c r="B25" t="s">
        <v>296</v>
      </c>
      <c r="C25" t="s">
        <v>80</v>
      </c>
      <c r="E25" t="s">
        <v>296</v>
      </c>
      <c r="F25" t="s">
        <v>138</v>
      </c>
    </row>
    <row r="26" spans="2:6" x14ac:dyDescent="0.2">
      <c r="B26" t="s">
        <v>297</v>
      </c>
      <c r="C26" t="s">
        <v>84</v>
      </c>
      <c r="E26" t="s">
        <v>297</v>
      </c>
      <c r="F26" t="s">
        <v>141</v>
      </c>
    </row>
    <row r="27" spans="2:6" x14ac:dyDescent="0.2">
      <c r="B27" t="s">
        <v>298</v>
      </c>
      <c r="C27" t="s">
        <v>88</v>
      </c>
      <c r="E27" t="s">
        <v>298</v>
      </c>
      <c r="F27" t="s">
        <v>144</v>
      </c>
    </row>
    <row r="28" spans="2:6" x14ac:dyDescent="0.2">
      <c r="B28" t="s">
        <v>299</v>
      </c>
      <c r="C28" t="s">
        <v>92</v>
      </c>
      <c r="E28" t="s">
        <v>299</v>
      </c>
      <c r="F28" t="s">
        <v>147</v>
      </c>
    </row>
    <row r="29" spans="2:6" x14ac:dyDescent="0.2">
      <c r="B29" t="s">
        <v>300</v>
      </c>
      <c r="C29" t="s">
        <v>270</v>
      </c>
      <c r="E29" t="s">
        <v>300</v>
      </c>
      <c r="F29" t="s">
        <v>269</v>
      </c>
    </row>
    <row r="30" spans="2:6" x14ac:dyDescent="0.2">
      <c r="B30" t="s">
        <v>301</v>
      </c>
      <c r="C30" t="s">
        <v>272</v>
      </c>
      <c r="E30" t="s">
        <v>301</v>
      </c>
      <c r="F30" t="s">
        <v>271</v>
      </c>
    </row>
    <row r="31" spans="2:6" x14ac:dyDescent="0.2">
      <c r="B31" t="s">
        <v>302</v>
      </c>
      <c r="C31" t="s">
        <v>274</v>
      </c>
      <c r="E31" t="s">
        <v>302</v>
      </c>
      <c r="F31" t="s">
        <v>273</v>
      </c>
    </row>
    <row r="32" spans="2:6" x14ac:dyDescent="0.2">
      <c r="B32" t="s">
        <v>303</v>
      </c>
      <c r="C32" t="s">
        <v>276</v>
      </c>
      <c r="E32" t="s">
        <v>303</v>
      </c>
      <c r="F32" t="s">
        <v>275</v>
      </c>
    </row>
    <row r="33" spans="2:6" x14ac:dyDescent="0.2">
      <c r="B33" t="s">
        <v>304</v>
      </c>
      <c r="C33" t="s">
        <v>278</v>
      </c>
      <c r="E33" t="s">
        <v>304</v>
      </c>
      <c r="F33" t="s">
        <v>277</v>
      </c>
    </row>
    <row r="34" spans="2:6" x14ac:dyDescent="0.2">
      <c r="B34" t="s">
        <v>305</v>
      </c>
      <c r="C34" t="s">
        <v>280</v>
      </c>
      <c r="E34" t="s">
        <v>305</v>
      </c>
      <c r="F34" t="s">
        <v>279</v>
      </c>
    </row>
    <row r="35" spans="2:6" x14ac:dyDescent="0.2">
      <c r="B35" t="s">
        <v>306</v>
      </c>
      <c r="C35" t="s">
        <v>282</v>
      </c>
      <c r="E35" t="s">
        <v>306</v>
      </c>
      <c r="F35" t="s">
        <v>281</v>
      </c>
    </row>
    <row r="36" spans="2:6" x14ac:dyDescent="0.2">
      <c r="B36" t="s">
        <v>307</v>
      </c>
      <c r="C36" t="s">
        <v>284</v>
      </c>
      <c r="E36" t="s">
        <v>307</v>
      </c>
      <c r="F36" t="s">
        <v>283</v>
      </c>
    </row>
    <row r="37" spans="2:6" x14ac:dyDescent="0.2">
      <c r="B37" t="s">
        <v>308</v>
      </c>
      <c r="C37" t="s">
        <v>286</v>
      </c>
      <c r="E37" t="s">
        <v>308</v>
      </c>
      <c r="F37" t="s">
        <v>285</v>
      </c>
    </row>
    <row r="38" spans="2:6" x14ac:dyDescent="0.2">
      <c r="B38" t="s">
        <v>309</v>
      </c>
      <c r="C38" t="s">
        <v>288</v>
      </c>
      <c r="E38" t="s">
        <v>309</v>
      </c>
      <c r="F38" t="s">
        <v>287</v>
      </c>
    </row>
    <row r="39" spans="2:6" x14ac:dyDescent="0.2">
      <c r="B39" t="s">
        <v>310</v>
      </c>
      <c r="C39" t="s">
        <v>290</v>
      </c>
      <c r="E39" t="s">
        <v>310</v>
      </c>
      <c r="F39" t="s">
        <v>289</v>
      </c>
    </row>
    <row r="40" spans="2:6" x14ac:dyDescent="0.2">
      <c r="B40" t="s">
        <v>311</v>
      </c>
      <c r="C40" t="s">
        <v>320</v>
      </c>
      <c r="E40" t="s">
        <v>311</v>
      </c>
      <c r="F40" t="s">
        <v>320</v>
      </c>
    </row>
    <row r="41" spans="2:6" x14ac:dyDescent="0.2">
      <c r="B41" t="s">
        <v>312</v>
      </c>
      <c r="C41" t="s">
        <v>320</v>
      </c>
      <c r="E41" t="s">
        <v>312</v>
      </c>
      <c r="F41" t="s">
        <v>320</v>
      </c>
    </row>
    <row r="42" spans="2:6" x14ac:dyDescent="0.2">
      <c r="B42" t="s">
        <v>313</v>
      </c>
      <c r="C42" t="s">
        <v>320</v>
      </c>
      <c r="E42" t="s">
        <v>313</v>
      </c>
      <c r="F42" t="s">
        <v>320</v>
      </c>
    </row>
    <row r="43" spans="2:6" x14ac:dyDescent="0.2">
      <c r="B43" t="s">
        <v>314</v>
      </c>
      <c r="C43" t="s">
        <v>320</v>
      </c>
      <c r="E43" t="s">
        <v>314</v>
      </c>
      <c r="F43" t="s">
        <v>320</v>
      </c>
    </row>
    <row r="44" spans="2:6" x14ac:dyDescent="0.2">
      <c r="B44" t="s">
        <v>315</v>
      </c>
      <c r="C44" t="s">
        <v>320</v>
      </c>
      <c r="E44" t="s">
        <v>315</v>
      </c>
      <c r="F44" t="s">
        <v>320</v>
      </c>
    </row>
  </sheetData>
  <phoneticPr fontId="19" type="noConversion"/>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05E3E08A189B47ACB9FE87F2F92D69" ma:contentTypeVersion="17" ma:contentTypeDescription="Create a new document." ma:contentTypeScope="" ma:versionID="332b0bd7d12b1175dc39d7172eb0e0ea">
  <xsd:schema xmlns:xsd="http://www.w3.org/2001/XMLSchema" xmlns:xs="http://www.w3.org/2001/XMLSchema" xmlns:p="http://schemas.microsoft.com/office/2006/metadata/properties" xmlns:ns2="80076624-d337-404c-ab9f-cba692b12320" xmlns:ns3="d143510e-973c-4878-93c8-907034ab8abb" targetNamespace="http://schemas.microsoft.com/office/2006/metadata/properties" ma:root="true" ma:fieldsID="04fe923dfb1ff154267149ebe72cee84" ns2:_="" ns3:_="">
    <xsd:import namespace="80076624-d337-404c-ab9f-cba692b12320"/>
    <xsd:import namespace="d143510e-973c-4878-93c8-907034ab8ab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_Flow_SignoffStatus" minOccurs="0"/>
                <xsd:element ref="ns2:MediaServiceEventHashCode" minOccurs="0"/>
                <xsd:element ref="ns2:MediaServiceGenerationTim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076624-d337-404c-ab9f-cba692b123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_Flow_SignoffStatus" ma:index="16" nillable="true" ma:displayName="Sign-off status" ma:internalName="_x0024_Resources_x003a_core_x002c_Signoff_Status_x003b_">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6e458e5a-d47b-49a8-9671-a3f77673f19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143510e-973c-4878-93c8-907034ab8ab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2b7c760e-3122-41c3-8f58-f73b53fd89db}" ma:internalName="TaxCatchAll" ma:showField="CatchAllData" ma:web="d143510e-973c-4878-93c8-907034ab8ab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d143510e-973c-4878-93c8-907034ab8abb" xsi:nil="true"/>
    <lcf76f155ced4ddcb4097134ff3c332f xmlns="80076624-d337-404c-ab9f-cba692b12320">
      <Terms xmlns="http://schemas.microsoft.com/office/infopath/2007/PartnerControls"/>
    </lcf76f155ced4ddcb4097134ff3c332f>
    <_Flow_SignoffStatus xmlns="80076624-d337-404c-ab9f-cba692b1232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36090E-6FC5-48FC-A2AA-2B960BE4F2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076624-d337-404c-ab9f-cba692b12320"/>
    <ds:schemaRef ds:uri="d143510e-973c-4878-93c8-907034ab8a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779487-8345-41A7-80D9-0512911337C0}">
  <ds:schemaRef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terms/"/>
    <ds:schemaRef ds:uri="http://purl.org/dc/elements/1.1/"/>
    <ds:schemaRef ds:uri="http://schemas.microsoft.com/office/infopath/2007/PartnerControls"/>
    <ds:schemaRef ds:uri="d143510e-973c-4878-93c8-907034ab8abb"/>
    <ds:schemaRef ds:uri="80076624-d337-404c-ab9f-cba692b12320"/>
    <ds:schemaRef ds:uri="http://purl.org/dc/dcmitype/"/>
  </ds:schemaRefs>
</ds:datastoreItem>
</file>

<file path=customXml/itemProps3.xml><?xml version="1.0" encoding="utf-8"?>
<ds:datastoreItem xmlns:ds="http://schemas.openxmlformats.org/officeDocument/2006/customXml" ds:itemID="{82B1ED15-3FC4-41FD-B279-3A6F41E09E7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Pacb_M13_primer_plate</vt:lpstr>
      <vt:lpstr>MASseq_bc_plates_layout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2022-11-15T12:29:36Z</dcterms:created>
  <dcterms:modified xsi:type="dcterms:W3CDTF">2022-12-13T13:57:03Z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0x0101001E05E3E08A189B47ACB9FE87F2F92D69</vt:lpwstr>
  </property>
  <property fmtid="{D5CDD505-2E9C-101B-9397-08002B2CF9AE}" pid="3" name="MediaServiceImageTags">
    <vt:lpwstr/>
  </property>
</Properties>
</file>