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rre admin" sheetId="1" r:id="rId4"/>
    <sheet state="visible" name="Monitor Admin" sheetId="2" r:id="rId5"/>
    <sheet state="visible" name="DiscoSolido Admin" sheetId="3" r:id="rId6"/>
    <sheet state="visible" name="Disco duro interno Admin" sheetId="4" r:id="rId7"/>
    <sheet state="visible" name="Servidor Admin" sheetId="5" r:id="rId8"/>
    <sheet state="visible" name="ram Admin" sheetId="6" r:id="rId9"/>
    <sheet state="visible" name="Mouse Admin" sheetId="7" r:id="rId10"/>
    <sheet state="visible" name="Teclado Admin" sheetId="8" r:id="rId11"/>
    <sheet state="visible" name="Portatil Nosotros" sheetId="9" r:id="rId12"/>
    <sheet state="visible" name="Monitor Nosotros" sheetId="10" r:id="rId13"/>
    <sheet state="visible" name=" Disco mecanico Nosotros" sheetId="11" r:id="rId14"/>
    <sheet state="visible" name=" ram nosotros" sheetId="12" r:id="rId15"/>
    <sheet state="visible" name="Servidor Nosotros" sheetId="13" r:id="rId16"/>
    <sheet state="visible" name="Tarjeta de video nosotros" sheetId="14" r:id="rId17"/>
    <sheet state="visible" name="Procesador Nosotros" sheetId="15" r:id="rId18"/>
    <sheet state="visible" name="Teclado nosostros " sheetId="16" r:id="rId19"/>
    <sheet state="visible" name="Mouse nosotros" sheetId="17" r:id="rId20"/>
    <sheet state="visible" name="software licencia" sheetId="18" r:id="rId21"/>
    <sheet state="visible" name="licencia visual" sheetId="19" r:id="rId22"/>
    <sheet state="visible" name="windows 11 licencia" sheetId="20" r:id="rId23"/>
    <sheet state="visible" name="licencia SQL" sheetId="21" r:id="rId24"/>
  </sheets>
  <definedNames/>
  <calcPr/>
  <extLst>
    <ext uri="GoogleSheetsCustomDataVersion2">
      <go:sheetsCustomData xmlns:go="http://customooxmlschemas.google.com/" r:id="rId25" roundtripDataChecksum="puLVqBkb4dfJoDqxfNw/tIDw2OGqCAl1UDzxs9D4OxY="/>
    </ext>
  </extLst>
</workbook>
</file>

<file path=xl/sharedStrings.xml><?xml version="1.0" encoding="utf-8"?>
<sst xmlns="http://schemas.openxmlformats.org/spreadsheetml/2006/main" count="684" uniqueCount="403">
  <si>
    <t>CUADRO DE COTIZACIONES</t>
  </si>
  <si>
    <t xml:space="preserve">Cuadro Comparativo de Cotizaciones </t>
  </si>
  <si>
    <t xml:space="preserve">Presupuestos (a)
</t>
  </si>
  <si>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</si>
  <si>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</si>
  <si>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</si>
  <si>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</si>
  <si>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</si>
  <si>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</si>
  <si>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t>Tipo de cambio</t>
  </si>
  <si>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</si>
  <si>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</si>
  <si>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Nº 1</t>
  </si>
  <si>
    <t xml:space="preserve">MERCADO LIBRE </t>
  </si>
  <si>
    <t>https://articulo.mercadolibre.com.co/MCO-1437950167-cpu-torre-intel-core-i5-2-generacion-12gb-ram-pc-corporativo-_JM#polycard_client=search-nordic&amp;search_layout=stack&amp;position=15&amp;type=item&amp;tracking_id=fbc2e3cc-ee63-4d7e-a889-6b72406595d5&amp;wid=MCO1437950167&amp;sid=search</t>
  </si>
  <si>
    <t>Cpu Torre Intel Core I5 2 Generacion 12gb Ram Pc Corporativo</t>
  </si>
  <si>
    <t>CONTADO</t>
  </si>
  <si>
    <t>Computador de gran alcance con procesador Intel core i5, acondicionado para ejecutar multitareas administrativas, domesticas, educativas e interactivas a gran velocidad</t>
  </si>
  <si>
    <t xml:space="preserve">Nº2 </t>
  </si>
  <si>
    <t>https://www.mercadolibre.com.co/cpu-torre-intel-core-i7-6ta-gen-ram-8gb-disco-500gb/up/MCOU3049363081#polycard_client=search-nordic&amp;search_layout=stack&amp;position=27&amp;type=product&amp;tracking_id=ee27dc00-b408-4062-a399-60429daab245&amp;wid=MCO2827715316&amp;sid=search</t>
  </si>
  <si>
    <t>Cpu Torre Intel Core I7 6ta Gen Ram 8gb Disco 500gb 8 Gb</t>
  </si>
  <si>
    <r>
      <rPr>
        <rFont val="Open Sans"/>
        <b val="0"/>
        <color theme="1"/>
        <sz val="10.0"/>
      </rPr>
      <t>Memoria RAM: 8 GB
Modelo del procesador: 6ta Generacion
Línea del procesador: Core i7
Marca del procesador: Intel</t>
    </r>
    <r>
      <rPr>
        <rFont val="Open Sans"/>
        <b/>
        <color theme="1"/>
        <sz val="10.0"/>
      </rPr>
      <t xml:space="preserve">
</t>
    </r>
  </si>
  <si>
    <t>Nº 3</t>
  </si>
  <si>
    <t>https://www.mercadolibre.com.co/cpu-torre-intel-core-i5-4ta-ram-8gb-disco-500gb-reacondicion/up/MCOU3233177765#polycard_client=recommendations_vip&amp;reco_backend=ranker_compl&amp;reco_model=rk_ent_v3_retsys_compl&amp;reco_client=vip&amp;reco_item_pos=0&amp;reco_backend_type=low_level&amp;reco_id=8ad3253d-013a-480d-b91a-5e4e06d30c51&amp;wid=MCO1600236949&amp;sid=recos</t>
  </si>
  <si>
    <t>Cpu Torre Intel Core I5 4ta Ram 8gb Disco 500gb Reacondicion</t>
  </si>
  <si>
    <t>Computador gamer de escritorio</t>
  </si>
  <si>
    <t xml:space="preserve"> </t>
  </si>
  <si>
    <r>
      <rPr>
        <rFont val="Arial"/>
        <b/>
        <color theme="1"/>
        <sz val="10.0"/>
      </rPr>
      <t xml:space="preserve">(a) Se deben presentar tres (3) presupuestos cuando:   
   </t>
    </r>
    <r>
      <rPr>
        <rFont val="Arial"/>
        <b val="0"/>
        <color theme="1"/>
        <sz val="10.0"/>
      </rPr>
      <t xml:space="preserve">El valor del gasto supere el monto de pesos un mil ($ 1.000,00). 
     Se pueden presentar al menos tres (3) solicitudes de cotización (del bien o servicio a contratar) cursadas a tres o más empresas oferentes.
     La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</si>
  <si>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</si>
  <si>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</si>
  <si>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</si>
  <si>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</si>
  <si>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</si>
  <si>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</si>
  <si>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</si>
  <si>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</si>
  <si>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</si>
  <si>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 xml:space="preserve">ALKOSTO </t>
  </si>
  <si>
    <t>https://www.alkosto.com/monitor-samsung-gamer-32-pulgadas-ag320-plano-negro/p/887276595368</t>
  </si>
  <si>
    <t>Monitor ASUS 23.8" Pulgadas VA249HG FHD Plano Negro</t>
  </si>
  <si>
    <t xml:space="preserve">Refresca el contenido 2 veces más rápido que un monitor estándar </t>
  </si>
  <si>
    <t>AMAZON</t>
  </si>
  <si>
    <t>https://www.amazon.com/-/es/Dell-Monitor-Plus-contraste-Comfortview/dp/B0F1GD9YFN/ref=sr_1_11?adgrpid=154360256624&amp;dib=eyJ2IjoiMSJ9.QRpcwuEFOvuLAH6H8TUTP3SXNbYMMcsxcGwgiGmdrTKQDWxSyIS0dZ_MuhZwdRDad2lwtUxnhhBjVrIvKmPp_vu5qAEXqKN2ZorPBPyVWVHZBvUyxfP5y1ydXGJdEgYFCbVm2bRPkt61Dm22EpjASC2dJeRLM8qcAuSXR3g19grXRnketqBi0nxBPBFImgRC6zhD500D1zNXIuXl9_GrgPEiFv-An6hvSMjZAQ5yUdI.1y0oJlUc-cQaxqwgIh_zO6M78g_05y7kk8iOdsjCYIw&amp;dib_tag=se&amp;hvadid=652720294933&amp;hvdev=c&amp;hvlocphy=1003659&amp;hvnetw=g&amp;hvqmt=e&amp;hvrand=5339735397323105918&amp;hvtargid=kwd-10867270&amp;hydadcr=1849_13512007&amp;keywords=monitor&amp;mcid=b6c69a44c7ae3eb6adf7a0ec103f349c&amp;qid=1760615973&amp;sr=8-11&amp;th=1</t>
  </si>
  <si>
    <t>Dell Monitor 32 Plus 4K - S3225QS - 31.5 pulgadas 4K (3840 x 2160) hasta 120Hz 16:9 pantalla</t>
  </si>
  <si>
    <t>reduce las emisiones dañinas de luz azul a ≤35%, para comodidad durante todo el día sin sacrificar la precisión del color.</t>
  </si>
  <si>
    <t>https://www.mercadolibre.com.co/monitor-samsung-24-odyssey-g3-color-negro/p/MCO45505974#polycard_client=search-nordic&amp;search_layout=stack&amp;position=18&amp;type=product&amp;tracking_id=c80cf6a5-1624-4516-ba21-d0400404339c&amp;wid=MCO3093623710&amp;sid=search</t>
  </si>
  <si>
    <t>Monitor Samsung 24 Odyssey G3 Color Negro</t>
  </si>
  <si>
    <t xml:space="preserve">Equilibrio entre rendimiento y calidad visual para trabajar. </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</si>
  <si>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</si>
  <si>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</si>
  <si>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</si>
  <si>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</si>
  <si>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</si>
  <si>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</si>
  <si>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</si>
  <si>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</si>
  <si>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</si>
  <si>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</si>
  <si>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 xml:space="preserve">FALABELLA </t>
  </si>
  <si>
    <t>https://www.falabella.com.co/falabella-co/product/144912153/Unidad-SSD-1TB-Crucial-BX500-3D-NAND-SATA-3-2.5%E2%80%9D-para-PC-y-Laptop/144912154</t>
  </si>
  <si>
    <t xml:space="preserve">Unidad SSD 1TB Crucial BX500 3D NAND SATA 3 2.5” para PC y Laptop
</t>
  </si>
  <si>
    <t xml:space="preserve">CONTADO </t>
  </si>
  <si>
    <t>robusta estructura en capas, posee sensores de impacto y cuenta con protección de grado militar</t>
  </si>
  <si>
    <t>https://www.falabella.com.co/falabella-co/product/127138479/Disco-Estado-Solido-SSD-Adata-ASU650SS-1TT-R-1TB-SSD/127138480</t>
  </si>
  <si>
    <t>Disco Estado Solido SSD Adata ASU650SS-1TT-R 1TB SSD</t>
  </si>
  <si>
    <t>Ofrece un rendimiento de lectura/escritura de hasta 520/450 MB/s y mayor confiabilidad que los SSD 2D NAND.</t>
  </si>
  <si>
    <t>https://www.amazon.com/-/es/Western-Digital-WDS100T3B0A-Unidad-interna/dp/B09ZYQ84CM/ref=sr_1_3?adgrpid=73041303010&amp;dib=eyJ2IjoiMSJ9.-Se6MdY5pHsOvphnujOZiPFTiO2fIY1m82Yr8_rhILiA4R3jHbZpxZP3ltNmUwtmLPR_u8mrQGT41_dkVg7szXQbuMUtJDz1Sr5pLWyc9z4OnU7mi7BZ8O8Gdrs6e_IWenETvfzN2Xh7sfGg6M4Ativ8sbitcMkYz7glnNFW3oDpLOyRVCjbV6gdpbfO7HtpBI2Hk3PRm1GS0XC4EMUeBGlFrF5zQ03cPTK7A8tR6sM.qibVVkIcGT10JIBK4qgzd-aO6xa0lR3bdHX2L-LxQQE&amp;dib_tag=se&amp;hvadid=673176904291&amp;hvdev=c&amp;hvlocphy=1003659&amp;hvnetw=g&amp;hvqmt=e&amp;hvrand=705863020994308525&amp;hvtargid=kwd-7324588507&amp;hydadcr=1409_13644124&amp;keywords=disco%2Bduro%2Bsolido&amp;mcid=3d76e09c16443e1bb8e46ba744c5589c&amp;qid=1760617757&amp;sr=8-3&amp;th=1</t>
  </si>
  <si>
    <t>Western Digital WDS100T3B0A - Unidad interna de estado sólido SSD de 1 TB WD SA510 SATA - SATA III 6 Gb/s, 2,5"/7 mm, hasta 560 MB/s</t>
  </si>
  <si>
    <t>ayuda a aumentar el rendimiento de su PC para que pueda ser más productivo</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</si>
  <si>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</si>
  <si>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</si>
  <si>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</si>
  <si>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</si>
  <si>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</si>
  <si>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</si>
  <si>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</si>
  <si>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</si>
  <si>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</si>
  <si>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</si>
  <si>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ALKOSTO</t>
  </si>
  <si>
    <t>https://www.alkosto.com/disco-duro-adata-hd680-2tb-negro/p/4713218469144</t>
  </si>
  <si>
    <t>Disco Duro ADATA HD680 2TB Negro</t>
  </si>
  <si>
    <t>https://www.alkosto.com/disco-duro-adata-hd680-1tb-azul/p/4713218469120</t>
  </si>
  <si>
    <t xml:space="preserve">Disco Duro ADATA HD680 1TB Azul
</t>
  </si>
  <si>
    <t>Interfaz alta velocidad USB 3.0, también compatible con 2.4</t>
  </si>
  <si>
    <t>FALLABELLA</t>
  </si>
  <si>
    <t>https://www.falabella.com.co/falabella-co/product/118247612/DISCO-EXTERNO-ADATA-HD330-1-TERA-EXTERNO-2.5-NEGRO-ANTIGOLPES/118247613</t>
  </si>
  <si>
    <t>DISCO EXTERNO ADATA HD330 - 1 TERA EXTERNO - 2.5 NEGRO-ANTIGOLPES</t>
  </si>
  <si>
    <t>antiene sus datos seguros con una carcasa de silicona en el exterior, y los sensores de impacto patentados de ADATA y el software HDDtoGO con cifrado AES de 256 bits en el interior.</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</si>
  <si>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</si>
  <si>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</si>
  <si>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</si>
  <si>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</si>
  <si>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</si>
  <si>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</si>
  <si>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</si>
  <si>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</si>
  <si>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</si>
  <si>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</si>
  <si>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Compulago</t>
  </si>
  <si>
    <t>https://www.compulago.com/producto/hpe-proliant-microserver-gen10-plus-v2-e2314-nhp-1tb-2323-03351427/</t>
  </si>
  <si>
    <t>HPE PROLIANT MICROSERVER 
GEN10 PLUS V2 E2314 NHP 1TB</t>
  </si>
  <si>
    <t>Velocidad : 2.5Ghz
Disco Duro : 1 TB SATA
Generacion : Gen10 Plus v2</t>
  </si>
  <si>
    <t>Mercado Libre</t>
  </si>
  <si>
    <t>https://www.mercadolibre.com.co/servidor-lenovo-system-x3650-m5/up/MCOU3364080683#polycard_client=search-nordic&amp;search_layout=stack&amp;position=3&amp;type=product&amp;tracking_id=8a7780e8-57ca-4d4c-9f22-9174a414522d&amp;wid=MCO1646934667&amp;sid=search</t>
  </si>
  <si>
    <t>Servidor Lenovo System X3650 
M5 1 Tb 64 Gb Ninguna</t>
  </si>
  <si>
    <t>Capacidad del disco: 1 TB
Memoria RAM: 64 GB
Modelo del procesador: E5-2650 V3
Marca del procesador: Inte</t>
  </si>
  <si>
    <t>Lasus</t>
  </si>
  <si>
    <t>https://lasus.com.co/es/servidor-lenovo-thinksystem-st250-v3-con-intel-xeon-e-2468-y-16gb-ddr5?utm_campaign=10042635084&amp;utm_source=google&amp;utm_medium=cpc&amp;utm_content=778031139019&amp;utm_term=&amp;adgroupid=186147819266&amp;gad_source=1&amp;gad_campaignid=10042635084&amp;gbraid=0AAAAADKrZOTwl3c5Dccgd1-cz8-pXhsWD&amp;gclid=CjwKCAjw0sfHBhB6EiwAQtv5qe9SzjuQ5ua3Oe-wVXSSxi4QASFdo__Acxbc64JFGsJIyHovFThylRoCjqMQAvD_BwE</t>
  </si>
  <si>
    <t>Servidor Lenovo ThinkSystem ST250 V3
 con Intel Xeon E-2468 y 16GB DDR5</t>
  </si>
  <si>
    <t xml:space="preserve"> procesador Intel Xeon E-2468 de 8 núcleos a 2.6GHz 
 16GB de memoria DDR5 a 4800 MHz.</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</si>
  <si>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</si>
  <si>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</si>
  <si>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</si>
  <si>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</si>
  <si>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</si>
  <si>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</si>
  <si>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</si>
  <si>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</si>
  <si>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</si>
  <si>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</si>
  <si>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https://www.amazon.com/-/es/Timetec-memoria-megahercios-intermedia-voltios/dp/B00IV19HZE/ref=sr_1_13?adgrpid=77279696865&amp;dib=eyJ2IjoiMSJ9.1mf_KgIp42nX-vKNKlSnnXl3Fm1tTUp-SxcLzjIGzdYP_aLPhnAbu6URnFHGgjQqHLSyZDLuqMB9pkYG5QESE4M7DZYyCLhjhwL_IZ9liCDPu75Xkx4h14vkaly-I0AnqtgiosscC5WFvfiHSSRoW8eeuT5pDoNgcoABIxYIGSDpw5ymdFWFCci2MHWyxVZEPT6jasQfpOgmYsNv28HocA3-zhm-CtIKjX_KpwuKxNU.O64j9BfDk0K4zUHcA_pf7wlRbUWo5gHG62OBmc9ItHM&amp;dib_tag=se&amp;hvadid=602536273664&amp;hvdev=c&amp;hvlocphy=1003659&amp;hvnetw=g&amp;hvqmt=e&amp;hvrand=4729848647706383039&amp;hvtargid=kwd-4518389932&amp;hydadcr=23621_13540820&amp;keywords=ram%2B16%2Bgb&amp;mcid=f3e28d6e02b7363791d543c0401f0757&amp;qid=1760961735&amp;sr=8-13&amp;th=1</t>
  </si>
  <si>
    <t>Timetec Hynix Módulo de memoria grado A, IC, de 1600 megahercios, (PC3 12800), no ECC, sin memoria intermedia, CL11 de 1.35/1.5 voltios, con 240 pins UDIMM.</t>
  </si>
  <si>
    <t>El color de la placa de circuito impreso puede ser diferente (negro o verde) debido a los diferentes lotes de producción; todos los productos Timetec son de alta calidad y rigurosamente probados para cumplir con estándares estricto</t>
  </si>
  <si>
    <t>MERCADO LIBRE</t>
  </si>
  <si>
    <t>https://www.mercadolibre.com.co/memoria-ram-de-escritorio-puskill-killblade-16-gb-ddr4-3200-mhz-cl22-psk-d4d22m3200b-16g/p/MCO28468527?pdp_filters=item_id:MCO3221754022#is_advertising=true&amp;searchVariation=MCO28468527&amp;backend_model=search-backend&amp;position=1&amp;search_layout=stack&amp;type=pad&amp;tracking_id=c9621e41-cd76-4457-ab55-df301596d3ed&amp;ad_domain=VQCATCORE_LST&amp;ad_position=1&amp;ad_click_id=ZjA2MjA3YzMtMjEyNC00YmQ2LTg2YzktOTU1YmFlODZlZDI2</t>
  </si>
  <si>
    <t>Memoria Ram de escritorio Puskill Killblade 16 GB Ddr4 3200 MHz Cl22 PSK-D4D22M3200B-16G</t>
  </si>
  <si>
    <t>Optimice el rendimiento de su máquina con la tecnología DDR4 SDRAM.
Formato de memoria DIMM.
Línea Killblade.</t>
  </si>
  <si>
    <t>SYSTORE COLOMBIA</t>
  </si>
  <si>
    <t>https://systorecolombia.com/ddr4-portatil/231-memoria-ram-16gb-ddr4-crucial-3200mhz-para-portatil-cb16gs3200.html</t>
  </si>
  <si>
    <t>Memoria Ram 16gb Ddr4 Crucial 3200mhz para portátil CB16GS3200</t>
  </si>
  <si>
    <t>Ejecute aplicaciones de uso intensivo de datos con facilidad y aumente las capacidades de multitarea de su computadora portátil.</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</si>
  <si>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</si>
  <si>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</si>
  <si>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</si>
  <si>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</si>
  <si>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</si>
  <si>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</si>
  <si>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</si>
  <si>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</si>
  <si>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</si>
  <si>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</si>
  <si>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Exito</t>
  </si>
  <si>
    <t>https://www.exito.com/mouse-hp-150-wired-102148313-mp/p?idsku=102148313&amp;srsltid=AfmBOoqD1WfXKNg4H5WpB1D5l4FA28wys794bwcj6Ves-PV39Zz5hibs5RE</t>
  </si>
  <si>
    <t>Mouse HP 150 con conexión USB, sensor óptico</t>
  </si>
  <si>
    <t>diseño ambidiestro. 
Compatible con una amplia variedad de sistemas operativos.
 Su peso es de 90 gramos</t>
  </si>
  <si>
    <t>Speedlogic</t>
  </si>
  <si>
    <t>https://speedlogic.com.co/tienda/mouse/mouse-gamer-logitech-g203-lightsync-rgb-negro/</t>
  </si>
  <si>
    <t xml:space="preserve">
 Mouse Gamer Logitech 
G203 Lightsync</t>
  </si>
  <si>
    <t>Resolución: 200 – 8.000 dpi
Formato de datos USB: 16 bits/eje
Velocidad de respuesta USB: 1.000 Hz (1 ms)
Microprocesador: ARM de 32 bits</t>
  </si>
  <si>
    <t>Amazon</t>
  </si>
  <si>
    <t>https://www.amazon.com/-/es/Razer-Rat%C3%B3n-juegos-cable-Cobra/dp/B0C51J2ZXN/ref=zg_bs_g_402052011_d_sccl_39/143-9116927-3727430?th=1</t>
  </si>
  <si>
    <t>Razer Ratón para juegos con
 cable Cobra: diseño ligero de 2.05 oz</t>
  </si>
  <si>
    <t>Pies de ratón 100% PTFE: hechos de PTFE del más alto grado
diseño ligero de 2.05 oz  
Interruptores ópticos Gen-3 
Iluminación Chroma RGB con bajo brillo 
Sensor óptico preciso de 8500 DPI -</t>
  </si>
  <si>
    <t>Microprocesador: ARM de 32 bits</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</si>
  <si>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</si>
  <si>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</si>
  <si>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</si>
  <si>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</si>
  <si>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</si>
  <si>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</si>
  <si>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</si>
  <si>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</si>
  <si>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</si>
  <si>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</si>
  <si>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https://www.mercadolibre.com.co/teclado-gamer-xtrike-me-mecanico-7-colores-pc-qwerty-gaming-teclado-negro-idioma-ingles-us/p/MCO16067842#polycard_client=search-nordic&amp;search_layout=stack&amp;position=13&amp;type=product&amp;tracking_id=663a440f-96da-4547-a5b5-beb9a3e31f83&amp;wid=MCO938230546&amp;sid=search</t>
  </si>
  <si>
    <t xml:space="preserve">
Teclado Gamer Xtrike Me Mecanico 7 Colores Pc 
Qwerty Gaming Teclado Negro Idioma Inglés US
</t>
  </si>
  <si>
    <t>Medidas: 36.5cm de ancho, 4.1cm 
de alto y 14cm de profundidad.</t>
  </si>
  <si>
    <t xml:space="preserve">Amazon </t>
  </si>
  <si>
    <t>https://www.amazon.com/-/es/MageGee-MK-Box-mec%C3%A1nico-retroiluminaci%C3%B3n-interruptor/dp/B098LG3N6R/ref=zg_bs_g_402051011_d_sccl_14/143-9116927-3727430?th=1</t>
  </si>
  <si>
    <t>MageGee MK-Box</t>
  </si>
  <si>
    <t>compacto, 68 teclas,Ergonómico,
12,13"l. x 3,98"an. x 1,54"al. pulgadas</t>
  </si>
  <si>
    <t>Alkosto</t>
  </si>
  <si>
    <t>https://www.alkosto.com/teclado-logitech-inalambrico-bluetooth-k380s-blanco/p/097855186355</t>
  </si>
  <si>
    <t>Teclado LOGITECH Inalámbrico Bluetooth K380S</t>
  </si>
  <si>
    <t>K380s multidispositivo 
Teclado inteligente detecta tu dispositivo
Trae 2 pilas AAA Incluida, con hasta 3 años de durabilidad</t>
  </si>
  <si>
    <t>Calle 12 # 34 - 30, Bogotá D.C.</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</si>
  <si>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</si>
  <si>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</si>
  <si>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</si>
  <si>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</si>
  <si>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</si>
  <si>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</si>
  <si>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</si>
  <si>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</si>
  <si>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</si>
  <si>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</si>
  <si>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https://www.alkosto.com/computador-portatil-hp-15-pulgadas-fd0268la-intel-core-i5/p/199251478611</t>
  </si>
  <si>
    <t xml:space="preserve">Computador Portátil HP 15" Pulgadas Fd0268la - Intel Core i5 - 12GB RAM - Disco SSD 512GB - Azul
</t>
  </si>
  <si>
    <t xml:space="preserve">Hasta 4,6 GHz con tecnología Intel® Turbo Boost, 12 MB de caché L3, 10 núcleos y 12 subprocesos </t>
  </si>
  <si>
    <t>https://www.mercadolibre.com.co/computador-portatil-asus-x1504za-core-i5-1235u-16gb-512gb-color-azul/p/MCO34360725#polycard_client=search-nordic&amp;search_layout=stack&amp;position=4&amp;type=product&amp;tracking_id=8ce21d19-33a8-4dae-bef8-935239af21e3&amp;wid=MCO2431366822&amp;sid=search</t>
  </si>
  <si>
    <t xml:space="preserve">Computador Portatil Asus X1504za Core I5 1235u 16gb 512gb Color Azul
</t>
  </si>
  <si>
    <t xml:space="preserve"> potencia informática disponible con procesador Intel de 12.ª generación.® Core™, 16GB de memoria rápida, 512Gb de almacenamiento SSD rápido y una amplia gama de conectividad inalámbrica hasta WiFi 6E7 le permite cargar contenido en línea en un abrir y cerrar de ojos.
</t>
  </si>
  <si>
    <t xml:space="preserve">KTRONIX </t>
  </si>
  <si>
    <t>https://www.ktronix.com/computador-portatil-asus-vivobook-go-156-pulgadas-e1504fa/p/4711387322925</t>
  </si>
  <si>
    <t>Computador Portátil ASUS Vivobook Go 15.6" Pulgadas E1504FA - AMD Ryzen 5 - RAM 8GB - Disco SSD 512 GB - Negro</t>
  </si>
  <si>
    <t>Escudo de privacidad de la cámara WEB física
Inicio de sesión seguro con sensor de huellas dactilares
Bajas emisiones de luz azul certificado por TÜV Rheinland
Certificado de grado militar MIL-STD-810H</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</si>
  <si>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</si>
  <si>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</si>
  <si>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</si>
  <si>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</si>
  <si>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</si>
  <si>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</si>
  <si>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</si>
  <si>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</si>
  <si>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</si>
  <si>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</si>
  <si>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</si>
  <si>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</si>
  <si>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 xml:space="preserve">M </t>
  </si>
  <si>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</si>
  <si>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</si>
  <si>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</si>
  <si>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</si>
  <si>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</si>
  <si>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</si>
  <si>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</si>
  <si>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</si>
  <si>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</si>
  <si>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</si>
  <si>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</si>
  <si>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</si>
  <si>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</si>
  <si>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</si>
  <si>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</si>
  <si>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</si>
  <si>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</si>
  <si>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</si>
  <si>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https://www.amazon.com/-/es/memoria-escritorio-PC3-12800U-DDR3-1600-UDIMM/dp/B0CPLSHJMM/ref=sr_1_2?adgrpid=161581788875&amp;dib=eyJ2IjoiMSJ9.w7J6Ckal1BqPnKExm9fMQmZATiNZUzJj2PpEmMKF_7axeQydx-QhZ8oiMnFlul5Z6VRWponB-rUiFmAJFwcyMltdQZ4Pm_uroFuXSB2j402DWw_MV_TVE-rLjgQ0Os3Wj4ZrKwqYBGlkquitSmvJBUXVjSm5xPT9InU1LUaA-YedZTEFaUOK_R_xfDG-zKOD1hrZ0gfkBWk3Sn9NZDUc8BGx45z1gWHXzy6763B1i8g.l05KEt6SSQ2E8RjnNu4UwPZN_hQUqw4_ebJWInPFeHM&amp;dib_tag=se&amp;hvadid=696130451472&amp;hvdev=c&amp;hvlocphy=1003659&amp;hvnetw=g&amp;hvqmt=b&amp;hvrand=8002213394460527136&amp;hvtargid=kwd-368348470519&amp;hydadcr=943_1015034367&amp;keywords=ram%2B16%2Bgb%2Bddr3%2B1600mhz&amp;mcid=64b785b1086c38d68b30ad4cbd71f363&amp;qid=1760624151&amp;sr=8-2&amp;th=1</t>
  </si>
  <si>
    <t>Kit de memoria de PC de escritorio de 16 GB (2 x 8 GB) PC3-12800U DDR3-1600 UDIMM 2Rx8 DIMM RAM DDR3 8 GB 1600 MHz SDRAM 240 pines 1.5V CL11 no ECC</t>
  </si>
  <si>
    <t>PC3-12800U | NO ECC sin búfer | 1Rx8 o 2Rx8 - Rango simple o doble | RAM DIMM DDR3 estándar JEDEC 1.5 V basado en 512 x 8</t>
  </si>
  <si>
    <t>PCWARE</t>
  </si>
  <si>
    <t>https://www.pcware.com.co/sp-silicon-power-ddr5-16-gb-4800-mhz-260-pines-cl40-1-1v-sodimm-ecc-sp016gbsvu480f02?srsltid=AfmBOooeBjulyXInK0JvLS3aBf35mC-kOEv9gBL1DhHx2K62g7HGZNsC</t>
  </si>
  <si>
    <t>SP-Silicon Power DDR5 16 GB 4800 MHz/ 260 pines/ CL40/ 1.1V SODIMM/ ECC/ SP016GBSVU480F02</t>
  </si>
  <si>
    <t>Con su tecnología de última generación, esta memoria SODIMM no solo aumenta la velocidad de procesamiento sino que también mejora la eficiencia energética</t>
  </si>
  <si>
    <t>https://www.amazon.com/-/es/GIGASTONE-PC4-25600-PC4-23400-rendimiento-Actualizar/dp/B0D5QCW37D/ref=sr_1_4?adgrpid=149224865913&amp;dib=eyJ2IjoiMSJ9.Cbo-WARBT6-XztzNyqnICBk7dU41HVkH-ZGI0EOazjpljZ8wG3skx9l2_k9SYlr5Nj2zuFuKAJWe_cpVxRRvPz8CuaXNRcHpYLz9LcF9bXPetVyke2nouGfT0Zhw3l2NjOhwyWLgN1ahOUUpXsxfjLivpemufHeyW-aB_ZQYblv2ubrPTUd9eaKPouPF0XnJE9sDeQFw5vokpjeRP7D2d3htGEFz56BknqCd2tQ1qWI.uzhkIixEkqv0Qs-xft2-TxYnBI3xvPpPG92AjeFUbQA&amp;dib_tag=se&amp;hvadid=654092347889&amp;hvdev=c&amp;hvlocphy=1003659&amp;hvnetw=g&amp;hvqmt=b&amp;hvrand=7862696090417027605&amp;hvtargid=kwd-2266675503501&amp;hydadcr=914_1015034348&amp;keywords=ram+2x16gb+ddr4+3200mhz+laptop&amp;mcid=11091f70a83b3f40bb1f4fb4ed62702f&amp;qid=1760624631&amp;sr=8-4</t>
  </si>
  <si>
    <t>GIGASTONE - Kit de 16 GB (2 x 8 GB) DDR4 3200 MHz (2933 MHz o 2666 MHz) PC4-25600 (PC4-23400/21300) CL22 1.2 V SODIMM 260 pines sin búfer no ECC memoria portátil de alto rendimiento Actualizar</t>
  </si>
  <si>
    <t>Tipo de ECC = no ECC, factor de forma = SODIMM sin búfer, CL=22, número de pines = 260 pines, voltaje = 1.2 V</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</si>
  <si>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</si>
  <si>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</si>
  <si>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</si>
  <si>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</si>
  <si>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</si>
  <si>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</si>
  <si>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</si>
  <si>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</si>
  <si>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</si>
  <si>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</si>
  <si>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</si>
  <si>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</si>
  <si>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</si>
  <si>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</si>
  <si>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</si>
  <si>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</si>
  <si>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</si>
  <si>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</si>
  <si>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</si>
  <si>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</si>
  <si>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TAURET</t>
  </si>
  <si>
    <t>https://tauretcomputadores.com/product/tarjeta-de-video-amd-radeon-xfx-rx-7600-swft-210-8gb</t>
  </si>
  <si>
    <t>Tarjeta De Vídeo AMD Radeon XFX RX 7600 SWFT 210 8GB</t>
  </si>
  <si>
    <t>la tarjeta gráfica AMD Radeon™ RX 7600, impulsada por la arquitectura RDNA™ 3.</t>
  </si>
  <si>
    <t>https://www.mercadolibre.com.co/tarjeta-de-video-gigabyte-radeon-rx-7600-gaming-oc-8g-gddr6/p/MCO27793940#polycard_client=search-nordic&amp;search_layout=stack&amp;position=15&amp;type=product&amp;tracking_id=1f8bac89-83d1-4dff-91b0-e401e1f9ca91&amp;wid=MCO3022596520&amp;sid=search</t>
  </si>
  <si>
    <t xml:space="preserve">Tarjeta De Video Gigabyte Radeon Rx 7600 Gaming Oc 8g Gddr6
</t>
  </si>
  <si>
    <t>Frecuencia base del núcleo de 2.25 GHz para un rendimiento óptimo en juegos.
Frecuencia boost de hasta 2.655 GHz para máxima potencia.
Resolución máxima de 8K para experiencias visuales impresionantes.
Interfaz PCI-E 4.0 que asegura alta velocidad de transferencia.</t>
  </si>
  <si>
    <t>https://www.amazon.com/-/es/Tarjeta-gr%C3%A1fica-NVIDIA-GeForce-Gaming/dp/B0CVCG2VPK/ref=sr_1_5?adgrpid=160410047266&amp;dib=eyJ2IjoiMSJ9.6vycLV91WYrcWrDqNSm3fS7r3J2zd4TP8WiFWOCcC-AwxSBfikOakA_a8cqntjQHJAAIwAspLR5GqEp5L7bhTswHkFatld1idDz3AFqlDfJfGP0gzmStaWh-URj6k5xommGLcUpq8UPVJKtg-Aa9L4Xw2ANOnqHGt9MyLt-flpXPa5hgkSDuudHbx-4zDyLAS3f-PWNc1kqh5hwa0cHSbPJIxfgd5pznHJ9WXW62F8Y.azhSpJyUqIp3OPYxznN0HAXWFJb5V1NIrLCR8qMhQyA&amp;dib_tag=se&amp;hvadid=696133787958&amp;hvdev=c&amp;hvlocphy=9208303&amp;hvnetw=g&amp;hvqmt=e&amp;hvrand=12949878609524000689&amp;hvtargid=kwd-1059821724177&amp;hydadcr=944_1015034360&amp;keywords=tarjetas%2Bgr%C3%A1ficas%2Bgpu&amp;mcid=485808b4d77c3d7188debe34e9f58804&amp;qid=1760705693&amp;sr=8-5&amp;th=1</t>
  </si>
  <si>
    <t>ASUS Tarjeta gráfica dual NVIDIA GeForce RTX 3050 6GB OC Edition Gaming - PCIe 4.0, memoria GDDR6 de 6 GB, HDMI 2.1, DisplayPort 1.4a, diseño de 2 ranuras, diseño de ventilador de tecnología axial,</t>
  </si>
  <si>
    <t>Multiprocesadores NVIDIA Ampere Streaming: el nuevo Ampere SM ofrece el doble de rendimiento FP32 y una eficiencia energética mejorada.
Núcleos RT de 2ª generación: Experimente el doble de rendimiento de los núcleos RT de 1ª generación, además de RT y sombreado concurrentes para un nivel completamente nuevo de rendimiento de trazado de rayos.</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</si>
  <si>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</si>
  <si>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</si>
  <si>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</si>
  <si>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</si>
  <si>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</si>
  <si>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</si>
  <si>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</si>
  <si>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</si>
  <si>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</si>
  <si>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</si>
  <si>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https://articulo.mercadolibre.com.ve/MLV-806379276-procesador-amd-ryzen-5-5500-6-nucleos-y-12-hilos-original-_JM#polycard_client=recommendations_vip-v2p&amp;reco_backend=retrieval-v2p&amp;reco_model=rk_ent_v3_retsys_org&amp;reco_client=vip-v2p&amp;reco_item_pos=9&amp;reco_backend_type=low_level&amp;reco_id=0982b5e7-1081-4a61-bb74-2a46465a6550&amp;wid=MLV806379276&amp;sid=recos</t>
  </si>
  <si>
    <t>Procesador Amd Ryzen 5 5500 6 Núcleos Y 12 Hilos</t>
  </si>
  <si>
    <t>Reloj de impulso máximo
Hasta 4,2 GHz Y 
Reloj base
3,6 GHz</t>
  </si>
  <si>
    <t>https://www.amazon.com/-/es/Procesador-escritorio-desbloqueado-n%C3%BAcleos-enfriador/dp/B07STGGQ18/ref=sr_1_12?dib=eyJ2IjoiMSJ9.o13D3aT6LohWb1uci6Qy7hbA2KV4nfhdZdNWcnaM7G1xP9Pbk-wf1gGy7oXvLUoGQ86KLNHdxgfeQVjhE99OQvl0amCEpYEsRqq4M9Ksj4RYuxTaaIWvnb60J9bp4rHsW92z9psdHf8VG0X5VOVxvMBjot37lxdDV27jodnLq04MgDn3h-YyQ3e8iLddWiumBe5Ob1VMa4gJi3yivNE_JG8UNrhqsNpWc2LV8r__jZ4.tHsKNDAQ9yNMnolLnPLX6ZqsGVlxiXcf6e6066sux1c&amp;dib_tag=se&amp;keywords=AMD%2BRyzen%2B5%2B3550H&amp;qid=1760618893&amp;sr=8-12&amp;th=1</t>
  </si>
  <si>
    <t>AMD Ryzen 5 3600 Procesador de escritorio desbloqueado de 6 núcleos y 12 hilos con enfriador Wraith Stealth</t>
  </si>
  <si>
    <t>6 núcleos y 12 hilos de procesamiento incluidos con el silencioso enfriador AMD Wraith Stealth temperatura máxima de 203.0 °F</t>
  </si>
  <si>
    <t>https://www.amazon.com/-/es/Ryzen-3400G-Procesador-escritorio-desbloqueado/dp/B07SXNDKNM/ref=sr_1_1?adgrpid=86243814908&amp;dib=eyJ2IjoiMSJ9.GUuWmX6BBLryrZavjhOws9Jmh60KtQKwlNBLb5ARnOaE0-z7zCbrVQcJN0Be8J0l4WBlthqBdcqCtrRstuqDLFt86wEYMCNWW56JH8YXCA5tmHNw-f5EvIFKv_6o19fcnEtS2tKgHQ3PeUotOVgiuOXidrMStN_wLoae7m0vglwQJbcN4sHWr6JbThmHY1X6OZUiTEonQK3xToAMUu603p598oRUmDuqR_2MaBuvN1I.QSiEELh_o-vpN_E5G8I24J4vaYfY2uIr4xSbGZFb3Sg&amp;dib_tag=se&amp;hvadid=673138062921&amp;hvdev=c&amp;hvlocphy=1003659&amp;hvnetw=g&amp;hvqmt=e&amp;hvrand=16329591942763657707&amp;hvtargid=kwd-709658571801&amp;hydadcr=1189_1015168606&amp;keywords=amd%2Bryzen%2B5%2B3400g&amp;mcid=1e560c1fd194367b9f34b3eab5b24ae9&amp;qid=1760700300&amp;sr=8-1&amp;th=1</t>
  </si>
  <si>
    <t>AMD Ryzen 5 3400G Procesador de escritorio desbloqueado de 4 núcleos y 8 hilos con gráficos Radeon RX</t>
  </si>
  <si>
    <t>4 núcleos y 8 hilos de procesamiento, incluido con el potente enfriador AMD Wraith Spire</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</si>
  <si>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</si>
  <si>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</si>
  <si>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</si>
  <si>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</si>
  <si>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</si>
  <si>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</si>
  <si>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</si>
  <si>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</si>
  <si>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</si>
  <si>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</si>
  <si>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https://www.amazon.com/-/es/Bluetooth-retroiluminado-multimedia-computadora-personalizados/dp/B0D9M75HS5/ref=sr_1_8?adgrpid=76518563943&amp;dib=eyJ2IjoiMSJ9.co1SF79MfJaVxsA2eSvOR4qY6PyIg-n8UVvYiYwlEByLb2ySTPCcBcBec_4yzv3-sRyR8fbLg-fusictlIOAb-Jqvu_SS2M4rP4GZThnUoMcgyZpV2Lr_7tKDcRV-3Hg5JiLk9xBQCUw043em_zwykFYkl6c9zzDsuVUJaJi3Xca8jLRHYlimH5xhhLKJ_4rQEpjlgm_ZQGJAutexj6d2Gg95mRUIKgOJSaMp5ebWHk.j-akLb_AKL1v3j0Mdlz-YQSrRFblkTBCc64KySTAPZA&amp;dib_tag=se&amp;hvadid=602529851690&amp;hvdev=c&amp;hvlocphy=1003659&amp;hvnetw=g&amp;hvqmt=e&amp;hvrand=12148499090343374330&amp;hvtargid=kwd-4576569832&amp;hydadcr=750_1015034203&amp;keywords=teclado%2Bmecanico&amp;mcid=13bea6e8d87f3125989146a67cf7d3bc&amp;qid=1760621765&amp;sr=8-8&amp;th=1</t>
  </si>
  <si>
    <t>AULA Teclado de 99 teclas, triple modo Bluetooth/2.4GHz/USB-C</t>
  </si>
  <si>
    <t xml:space="preserve"> Todas las teclas de este teclado inalámbrico admiten la personalización macro, lo que le permite grabar y editar macros para programar una serie de acciones complejas en una tecla</t>
  </si>
  <si>
    <t>https://www.mercadolibre.com.co/logitech-k120-teclado-usb-desempeno-agradable-y-silencioso-teclado-negro-idioma-espanol-espana/p/MCO10001436#polycard_client=search-nordic&amp;search_layout=stack&amp;position=13&amp;type=product&amp;tracking_id=c621b4e9-82c8-4b55-b3be-0eb98e7bcf2b&amp;wid=MCO996534720&amp;sid=search</t>
  </si>
  <si>
    <t>Logitech K120, Teclado Usb, Desempeño Agradable Y Silencioso Teclado Negro Idioma Español EspañaLogitech K120, Teclado Usb, Desempeño Agradable Y Silencioso Teclado Negro Idioma Español España
clip-icon
Logitech K120, Teclado Usb, Desempeño Agradable Y Silencioso Teclado Negro Idioma Español España
Nuevo  |  +1000 vendidos
Logitech K120, Teclado Usb, Desempeño Agradable Y Silencioso Teclado Negro Idioma Español España</t>
  </si>
  <si>
    <t xml:space="preserve"> Disfrutará de teclas planas que apenas hacen ruido y un diseño estándar con teclas F y teclado numérico de tamaño normal.</t>
  </si>
  <si>
    <t>FALABELLA</t>
  </si>
  <si>
    <t>https://www.falabella.com.co/falabella-co/product/144130339/Teclado-Mecanico-Gamer-60-Switch-Iluminacion-Rainbow/144130340</t>
  </si>
  <si>
    <t>Teclado Mecanico Gamer 60% - Switch Iluminación Rainbow</t>
  </si>
  <si>
    <t>Retroiluminación Rainbow : Con una iluminación Arcoiris (Rainbow) espectacular, cada pulsación se convierte en una experiencia visual inigualable.</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</si>
  <si>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</si>
  <si>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</si>
  <si>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</si>
  <si>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</si>
  <si>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</si>
  <si>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</si>
  <si>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</si>
  <si>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</si>
  <si>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</si>
  <si>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</si>
  <si>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</si>
  <si>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</si>
  <si>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</si>
  <si>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</si>
  <si>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</si>
  <si>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</si>
  <si>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</si>
  <si>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</si>
  <si>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</si>
  <si>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</si>
  <si>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THE ASF</t>
  </si>
  <si>
    <t>https://www.apache.org/free/#:~:text=Apache%20software%20is%20always%20available,ASF%20and%20our%20Apache%20projects.</t>
  </si>
  <si>
    <t>Linux Apache</t>
  </si>
  <si>
    <t>FREE</t>
  </si>
  <si>
    <t>N/A</t>
  </si>
  <si>
    <t xml:space="preserve">Es un servidor web gratuito y de código abierto que distribuye contenido web a través de internet </t>
  </si>
  <si>
    <t>RED HAD STORE</t>
  </si>
  <si>
    <t>https://www.redhat.com/en/store/red-hat-enterprise-linux-server</t>
  </si>
  <si>
    <t>Red Hat Enterprise Linux Server Estandar (1 YEAR)</t>
  </si>
  <si>
    <t>Puede implementarse en sistemas físicos (suscripciones de autosuficiencia, Estándar y Premium), en la nube (suscripciones Estándar y Premium) o como invitado en los hipervisores más comunes (suscripciones Estándar y Premium)</t>
  </si>
  <si>
    <t xml:space="preserve">SYSTORE COLOMBIA </t>
  </si>
  <si>
    <t>https://sites.google.com/view/empresaampg/documentaci%C3%B3n/la-licencia-p%C3%BAblica-general-gpl-que-viene-con-linux</t>
  </si>
  <si>
    <t>Linux GPL</t>
  </si>
  <si>
    <t>la licencia garantiza la libertad de usar, estudiar, compartir y modificar el software</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</si>
  <si>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</si>
  <si>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</si>
  <si>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</si>
  <si>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</si>
  <si>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</si>
  <si>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</si>
  <si>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</si>
  <si>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</si>
  <si>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</si>
  <si>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</si>
  <si>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 xml:space="preserve">MICROSOFT </t>
  </si>
  <si>
    <t>https://visualstudio.microsoft.com/es/vs/pricing/?tab=paid-subscriptions</t>
  </si>
  <si>
    <t xml:space="preserve">Visual Studio 2022 Estandar Professional </t>
  </si>
  <si>
    <t>El mejor IDE completo para desarrolladores de .NET y C++ en Windows. Completamente equipado con una buena matriz de herramientas y características para elevar y mejorar todas las etapas del desarrollo de software.</t>
  </si>
  <si>
    <t>https://lasus.com.co/es/estudio-visual-profesional-2022-nce-nfp-bas-per-1tm?srsltid=AfmBOoonnmw1pUqIGXsEpFDyQRNrCCnCHbNtCf5bdcbUfx1c7VgTwiNa</t>
  </si>
  <si>
    <t xml:space="preserve">Visual Studio 2022 Professional </t>
  </si>
  <si>
    <t>https://visualstudio.microsoft.com/es/vs/pricing/</t>
  </si>
  <si>
    <t>Visual Studio 2022 Enterprise</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</si>
  <si>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</si>
  <si>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</si>
  <si>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</si>
  <si>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</si>
  <si>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</si>
  <si>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</si>
  <si>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</si>
  <si>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</si>
  <si>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</si>
  <si>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</si>
  <si>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tulicencia</t>
  </si>
  <si>
    <t>https://www.tulicenciaoriginal.com/licencia-windows/licencia-windows-11-pro?SubmitCurrency=1&amp;id_currency=6&amp;srsltid=AfmBOooHqUvzuD9OgwPkJXU4aK4ZS0FvyISP6RlRI02GneUdhDJyRa9cako</t>
  </si>
  <si>
    <t>Licencia Windows 11 Pro</t>
  </si>
  <si>
    <t>Licencia 100% Original.
Licencia Windows 11 Profesional
Compatible con Office 2019 y Office 2021
Duración: Para Siempre - Esta Licencia no Caduca</t>
  </si>
  <si>
    <t>revolutionsoft</t>
  </si>
  <si>
    <t>https://revolutionsoft.com.co/windows-11/windows-11-pro.html?srsltid=AfmBOoqqAmjcgOqTl1qHJoc6AzFfvGj02x8LAL1MOg4q2rw4m27QURx1</t>
  </si>
  <si>
    <t>Licencia Windows 11 PRO para 1 PC</t>
  </si>
  <si>
    <t xml:space="preserve">1 Clave de activación de Windows 11 Pro para 1 dispositivo.
Garantía de por vida en tu licencia.
Licencia de por vida, puedes cambiarla de equipo o usarla después de formatear.
 Licencia válida para empresas y particulares. (válida para pasar auditorías).
</t>
  </si>
  <si>
    <t>latinkeys</t>
  </si>
  <si>
    <t>https://latinkeys.com/colombia/producto/windows-11-pro-licencia-1pc</t>
  </si>
  <si>
    <t>Windows 11 Pro Licencia 1PC</t>
  </si>
  <si>
    <t>Licenciamiento de vigencia permanente
Licencia genuina de código alfanumérico, válida para 1 equipo
Multilenguaje
Soporte técnico de Microsoft incluido durante los primeros 60 días sin coste adicional</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</si>
  <si>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</si>
  <si>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</si>
  <si>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</si>
  <si>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</si>
  <si>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</si>
  <si>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</si>
  <si>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</si>
  <si>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</si>
  <si>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</si>
  <si>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</si>
  <si>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REVOLUTION SOFT colombia</t>
  </si>
  <si>
    <t>https://revolutionsoft.com.co/windows-server-2019/sql-server-2019-standard.html?srsltid=AfmBOorvJDk8L78SJaYlFz4SQsKIOSc6wvfgnQgoQM0mlmp1fJ7HxuEx</t>
  </si>
  <si>
    <t>SQL Server 2019 Standard - 24 cores - Usuarios Ilimitados (licencia de por vida)</t>
  </si>
  <si>
    <t>una solución potente y confiable para gestión de bases de datos empresariales, diseñada para organizaciones que requieren alta disponibilidad, seguridad avanzada y escalabilidad</t>
  </si>
  <si>
    <t>https://lasus.com.co/es/licencia-de-dispositivo-sql-server-2022-1-cal-nce-nfp-bas-per-1tm?srsltid=AfmBOorGj8oVmfEHu-53mTSdaxFcj2nJ7CeSJZZRwXAr-4EUfzS1E3AfRqk</t>
  </si>
  <si>
    <t>Licencia de dispositivo SQL Server 2022 - 1 CAL (NCE NFP BAS PER 1TM)</t>
  </si>
  <si>
    <t>MAKAIA</t>
  </si>
  <si>
    <t>https://www.tecnologiaparaelsectorsocial.org/node/4997</t>
  </si>
  <si>
    <t xml:space="preserve">
SQL Server Standard Edition, Server/CAL Licensing (Discounted)</t>
  </si>
  <si>
    <t>servidor de base de datos relacional que ofrece herramientas para el almacenamiento, la administración, el análisis y la generación de informes de datos.
Esta oferta proporciona una licencia de servidor Standard Edition. SQL Server con licencias de servidor/CAL requiere que cada usuario o dispositivo que tenga acceso al servidor con licencia tenga una licencia de acceso de cliente (CAL).</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</si>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</sst>
</file>

<file path=xl/styles.xml><?xml version="1.0" encoding="utf-8"?>
<styleSheet xmlns="http://schemas.openxmlformats.org/spreadsheetml/2006/main" xmlns:x14ac="http://schemas.microsoft.com/office/spreadsheetml/2009/9/ac" xmlns:mc="http://schemas.openxmlformats.org/markup-compatibility/2006">
  <numFmts count="12">
    <numFmt numFmtId="164" formatCode="_-[$$-240A]\ * #,##0.00_-;\-[$$-240A]\ * #,##0.00_-;_-[$$-240A]\ * &quot;-&quot;??_-;_-@"/>
    <numFmt numFmtId="165" formatCode="_([$$-409]* #,##0.00_);_([$$-409]* \(#,##0.00\);_([$$-409]* &quot;-&quot;??_);_(@_)"/>
    <numFmt numFmtId="166" formatCode="_-[$$-409]* #,##0.00_ ;_-[$$-409]* \-#,##0.00\ ;_-[$$-409]* &quot;-&quot;??_ ;_-@_ "/>
    <numFmt numFmtId="167" formatCode="&quot;$&quot;#,##0_);[Red]\(&quot;$&quot;#,##0\)"/>
    <numFmt numFmtId="168" formatCode="&quot;$&quot;#,##0.00_);[Red]\(&quot;$&quot;#,##0.00\)"/>
    <numFmt numFmtId="169" formatCode="_-[$$-240A]\ * #,##0.000_-;\-[$$-240A]\ * #,##0.000_-;_-[$$-240A]\ * &quot;-&quot;??.0_-;_-@"/>
    <numFmt numFmtId="170" formatCode="_([$$-409]* #,##0.000_);_([$$-409]* \(#,##0.000\);_([$$-409]* &quot;-&quot;??.0_);_(@_)"/>
    <numFmt numFmtId="171" formatCode="_-[$$-240A]\ * #,##0_-;\-[$$-240A]\ * #,##0_-;_-[$$-240A]\ * &quot;-&quot;??_-;_-@"/>
    <numFmt numFmtId="172" formatCode="_([$$-409]* #,##0_);_([$$-409]* \(#,##0\);_([$$-409]* &quot;-&quot;??_);_(@_)"/>
    <numFmt numFmtId="173" formatCode="_-&quot;$&quot;* #,##0_-;_-&quot;$&quot;* \-#,##0_-;_-&quot;$&quot;* &quot;-&quot;??_-;_-@"/>
    <numFmt numFmtId="174" formatCode="_(&quot;$&quot;* #,##0.00_);_(&quot;$&quot;* \(#,##0.00\);_(&quot;$&quot;* &quot;-&quot;??_);_(@_)"/>
    <numFmt numFmtId="175" formatCode="_-* #,##0.00_-;\-* #,##0.00_-;_-* &quot;-&quot;??_-;_-@"/>
  </numFmts>
  <fonts count="51">
    <font>
      <sz val="10.0"/>
      <color rgb="FF000000"/>
      <name val="Arial"/>
      <scheme val="minor"/>
    </font>
    <font>
      <sz val="10.0"/>
      <color theme="1"/>
      <name val="Arial"/>
    </font>
    <font>
      <b/>
      <sz val="12.0"/>
      <color theme="1"/>
      <name val="Arial"/>
    </font>
    <font/>
    <font>
      <b/>
      <sz val="10.0"/>
      <color theme="1"/>
      <name val="Arial"/>
    </font>
    <font>
      <b/>
      <sz val="10.0"/>
      <color theme="1"/>
      <name val="Trebuchet MS"/>
    </font>
    <font>
      <b/>
      <u/>
      <sz val="10.0"/>
      <color theme="1"/>
      <name val="Trebuchet MS"/>
    </font>
    <font>
      <i/>
      <sz val="10.0"/>
      <color theme="1"/>
      <name val="Arial"/>
    </font>
    <font>
      <sz val="10.0"/>
      <color rgb="FF000000"/>
      <name val="Trebuchet MS"/>
    </font>
    <font>
      <u/>
      <sz val="10.0"/>
      <color rgb="FF0000FF"/>
      <name val="Arial"/>
    </font>
    <font>
      <sz val="10.0"/>
      <color rgb="FF000000"/>
      <name val="Arial"/>
    </font>
    <font>
      <u/>
      <sz val="10.0"/>
      <color rgb="FF000000"/>
      <name val="Trebuchet MS"/>
    </font>
    <font>
      <sz val="10.0"/>
      <color theme="1"/>
      <name val="Trebuchet MS"/>
    </font>
    <font>
      <sz val="10.0"/>
      <color theme="1"/>
      <name val="Proxima Nova"/>
    </font>
    <font>
      <sz val="10.0"/>
      <color rgb="FF231F20"/>
      <name val="Trebuchet MS"/>
    </font>
    <font>
      <u/>
      <sz val="10.0"/>
      <color theme="10"/>
      <name val="Arial"/>
    </font>
    <font>
      <sz val="10.0"/>
      <color rgb="FF3C4B71"/>
      <name val="Arial"/>
    </font>
    <font>
      <b/>
      <sz val="10.0"/>
      <color theme="1"/>
      <name val="Open Sans"/>
    </font>
    <font>
      <sz val="10.0"/>
      <color rgb="FF222222"/>
      <name val="Arial"/>
    </font>
    <font>
      <sz val="10.0"/>
      <color theme="1"/>
      <name val="Montserrat"/>
    </font>
    <font>
      <color theme="1"/>
      <name val="Arial"/>
      <scheme val="minor"/>
    </font>
    <font>
      <sz val="10.0"/>
      <color theme="1"/>
      <name val="Arial Narrow"/>
    </font>
    <font>
      <b/>
      <u/>
      <sz val="10.0"/>
      <color theme="1"/>
      <name val="Trebuchet MS"/>
    </font>
    <font>
      <u/>
      <sz val="10.0"/>
      <color theme="10"/>
      <name val="Arial"/>
    </font>
    <font>
      <sz val="10.0"/>
      <color rgb="FF444444"/>
      <name val="Arial"/>
    </font>
    <font>
      <u/>
      <sz val="10.0"/>
      <color rgb="FF000000"/>
      <name val="Arial"/>
    </font>
    <font>
      <u/>
      <sz val="10.0"/>
      <color theme="10"/>
      <name val="Arial"/>
    </font>
    <font>
      <sz val="10.0"/>
      <color rgb="FF333333"/>
      <name val="Arial"/>
    </font>
    <font>
      <u/>
      <color rgb="FF0000FF"/>
    </font>
    <font>
      <sz val="10.0"/>
      <color rgb="FF231F20"/>
      <name val="Arial"/>
    </font>
    <font>
      <sz val="9.0"/>
      <color rgb="FF313131"/>
      <name val="Arial"/>
    </font>
    <font>
      <sz val="11.0"/>
      <color rgb="FF212121"/>
      <name val="Poppins"/>
    </font>
    <font>
      <color rgb="FF333333"/>
      <name val="Arial"/>
    </font>
    <font>
      <u/>
      <sz val="10.0"/>
      <color theme="1"/>
      <name val="Arial"/>
    </font>
    <font>
      <u/>
      <sz val="10.0"/>
      <color rgb="FF0000FF"/>
      <name val="Arial"/>
    </font>
    <font>
      <color rgb="FF0F1111"/>
      <name val="Arial"/>
    </font>
    <font>
      <sz val="11.0"/>
      <color rgb="FF000000"/>
      <name val="&quot;Proxima Nova&quot;"/>
    </font>
    <font>
      <sz val="10.0"/>
      <color rgb="FF666666"/>
      <name val="Arial"/>
    </font>
    <font>
      <u/>
      <sz val="10.0"/>
      <color theme="1"/>
      <name val="Arial"/>
    </font>
    <font>
      <u/>
      <sz val="10.0"/>
      <color theme="1"/>
      <name val="Arial"/>
    </font>
    <font>
      <u/>
      <sz val="10.0"/>
      <color rgb="FF0000FF"/>
      <name val="Arial"/>
    </font>
    <font>
      <u/>
      <sz val="10.0"/>
      <color theme="1"/>
      <name val="Arial"/>
    </font>
    <font>
      <sz val="9.0"/>
      <color theme="1"/>
      <name val="Arial"/>
    </font>
    <font>
      <u/>
      <sz val="9.0"/>
      <color theme="1"/>
      <name val="Arial"/>
    </font>
    <font>
      <u/>
      <sz val="10.0"/>
      <color rgb="FF000000"/>
      <name val="Arial"/>
    </font>
    <font>
      <sz val="11.0"/>
      <color rgb="FF000000"/>
      <name val="Arial"/>
    </font>
    <font>
      <u/>
      <sz val="10.0"/>
      <color rgb="FF0000FF"/>
      <name val="Arial"/>
    </font>
    <font>
      <sz val="10.0"/>
      <color rgb="FF253237"/>
      <name val="Arial"/>
    </font>
    <font>
      <u/>
      <sz val="10.0"/>
      <color rgb="FF0000FF"/>
      <name val="Arial"/>
    </font>
    <font>
      <b/>
      <sz val="10.0"/>
      <color rgb="FF444444"/>
      <name val="&quot;Nunito Sans&quot;"/>
    </font>
    <font>
      <b/>
      <sz val="10.0"/>
      <color rgb="FF444444"/>
      <name val="Arial"/>
    </font>
  </fonts>
  <fills count="10">
    <fill>
      <patternFill patternType="none"/>
    </fill>
    <fill>
      <patternFill patternType="lightGray"/>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
      <patternFill patternType="solid">
        <fgColor rgb="FFF5F5F5"/>
        <bgColor rgb="FFF5F5F5"/>
      </patternFill>
    </fill>
    <fill>
      <patternFill patternType="solid">
        <fgColor rgb="FFEFEFEF"/>
        <bgColor rgb="FFEFEFEF"/>
      </patternFill>
    </fill>
    <fill>
      <patternFill patternType="solid">
        <fgColor rgb="FFF8F8F8"/>
        <bgColor rgb="FFF8F8F8"/>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style="thin">
        <color rgb="FF000000"/>
      </right>
      <bottom style="thin">
        <color rgb="FF000000"/>
      </bottom>
    </border>
    <border>
      <right style="thin">
        <color rgb="FFDEE2E6"/>
      </right>
      <top style="thin">
        <color rgb="FFDEE2E6"/>
      </top>
      <bottom style="thin">
        <color rgb="FFDEE2E6"/>
      </bottom>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vertical="center"/>
    </xf>
    <xf borderId="1" fillId="2" fontId="2" numFmtId="0" xfId="0" applyAlignment="1" applyBorder="1" applyFill="1" applyFont="1">
      <alignment horizontal="center" shrinkToFit="0" vertical="center" wrapText="1"/>
    </xf>
    <xf borderId="2" fillId="0" fontId="3" numFmtId="0" xfId="0" applyBorder="1" applyFont="1"/>
    <xf borderId="3" fillId="0" fontId="3" numFmtId="0" xfId="0" applyBorder="1" applyFont="1"/>
    <xf borderId="4" fillId="3" fontId="4" numFmtId="0" xfId="0" applyAlignment="1" applyBorder="1" applyFill="1" applyFont="1">
      <alignment horizontal="center" shrinkToFit="0" vertical="center" wrapText="1"/>
    </xf>
    <xf borderId="4" fillId="0" fontId="5" numFmtId="0" xfId="0" applyAlignment="1" applyBorder="1" applyFont="1">
      <alignment horizontal="center" shrinkToFit="0" vertical="center" wrapText="1"/>
    </xf>
    <xf borderId="4" fillId="4" fontId="6" numFmtId="0" xfId="0" applyAlignment="1" applyBorder="1" applyFill="1" applyFont="1">
      <alignment horizontal="center" shrinkToFit="0" vertical="center" wrapText="1"/>
    </xf>
    <xf borderId="5" fillId="5" fontId="4" numFmtId="0" xfId="0" applyAlignment="1" applyBorder="1" applyFill="1" applyFont="1">
      <alignment horizontal="center" shrinkToFit="0" vertical="center" wrapText="1"/>
    </xf>
    <xf borderId="0" fillId="0" fontId="7" numFmtId="0" xfId="0" applyAlignment="1" applyFont="1">
      <alignment horizontal="center" vertical="center"/>
    </xf>
    <xf borderId="4" fillId="0" fontId="4" numFmtId="0" xfId="0" applyAlignment="1" applyBorder="1" applyFont="1">
      <alignment horizontal="center" vertical="center"/>
    </xf>
    <xf borderId="4" fillId="0" fontId="8" numFmtId="0" xfId="0" applyAlignment="1" applyBorder="1" applyFont="1">
      <alignment horizontal="center" shrinkToFit="0" vertical="center" wrapText="1"/>
    </xf>
    <xf borderId="4" fillId="0" fontId="9" numFmtId="0" xfId="0" applyAlignment="1" applyBorder="1" applyFont="1">
      <alignment horizontal="center" readingOrder="0" shrinkToFit="0" vertical="center" wrapText="1"/>
    </xf>
    <xf borderId="4" fillId="6" fontId="10" numFmtId="0" xfId="0" applyAlignment="1" applyBorder="1" applyFill="1" applyFont="1">
      <alignment horizontal="center" readingOrder="0" shrinkToFit="0" vertical="center" wrapText="1"/>
    </xf>
    <xf borderId="4" fillId="0" fontId="8" numFmtId="164" xfId="0" applyAlignment="1" applyBorder="1" applyFont="1" applyNumberFormat="1">
      <alignment horizontal="center" readingOrder="0" shrinkToFit="0" vertical="center" wrapText="1"/>
    </xf>
    <xf borderId="4" fillId="0" fontId="8" numFmtId="164" xfId="0" applyAlignment="1" applyBorder="1" applyFont="1" applyNumberFormat="1">
      <alignment horizontal="center" shrinkToFit="0" vertical="center" wrapText="1"/>
    </xf>
    <xf borderId="4" fillId="0" fontId="8" numFmtId="165" xfId="0" applyAlignment="1" applyBorder="1" applyFont="1" applyNumberFormat="1">
      <alignment horizontal="center" shrinkToFit="0" vertical="center" wrapText="1"/>
    </xf>
    <xf borderId="4" fillId="0" fontId="11" numFmtId="166" xfId="0" applyAlignment="1" applyBorder="1" applyFont="1" applyNumberFormat="1">
      <alignment horizontal="center" shrinkToFit="0" vertical="center" wrapText="1"/>
    </xf>
    <xf borderId="4" fillId="0" fontId="12" numFmtId="0" xfId="0" applyAlignment="1" applyBorder="1" applyFont="1">
      <alignment horizontal="center" shrinkToFit="0" vertical="top" wrapText="1"/>
    </xf>
    <xf borderId="6" fillId="6" fontId="13" numFmtId="0" xfId="0" applyAlignment="1" applyBorder="1" applyFont="1">
      <alignment horizontal="center" shrinkToFit="0" vertical="center" wrapText="1"/>
    </xf>
    <xf borderId="4" fillId="0" fontId="14" numFmtId="0" xfId="0" applyAlignment="1" applyBorder="1" applyFont="1">
      <alignment horizontal="center" readingOrder="0" shrinkToFit="0" vertical="center" wrapText="1"/>
    </xf>
    <xf borderId="4" fillId="0" fontId="15" numFmtId="0" xfId="0" applyAlignment="1" applyBorder="1" applyFont="1">
      <alignment horizontal="center" readingOrder="0" shrinkToFit="0" vertical="center" wrapText="1"/>
    </xf>
    <xf borderId="4" fillId="6" fontId="16" numFmtId="0" xfId="0" applyAlignment="1" applyBorder="1" applyFont="1">
      <alignment horizontal="center" readingOrder="0" shrinkToFit="0" vertical="center" wrapText="1"/>
    </xf>
    <xf borderId="6" fillId="6" fontId="17" numFmtId="0" xfId="0" applyAlignment="1" applyBorder="1" applyFont="1">
      <alignment horizontal="center" readingOrder="0" shrinkToFit="0" vertical="center" wrapText="1"/>
    </xf>
    <xf borderId="4" fillId="0" fontId="8" numFmtId="0" xfId="0" applyAlignment="1" applyBorder="1" applyFont="1">
      <alignment horizontal="center" readingOrder="0" shrinkToFit="0" vertical="center" wrapText="1"/>
    </xf>
    <xf borderId="4" fillId="6" fontId="18" numFmtId="0" xfId="0" applyAlignment="1" applyBorder="1" applyFont="1">
      <alignment horizontal="center" readingOrder="0" shrinkToFit="0" vertical="center" wrapText="1"/>
    </xf>
    <xf borderId="6" fillId="6" fontId="19" numFmtId="0" xfId="0" applyAlignment="1" applyBorder="1" applyFont="1">
      <alignment horizontal="center" shrinkToFit="0" vertical="center" wrapText="1"/>
    </xf>
    <xf borderId="0" fillId="0" fontId="20" numFmtId="0" xfId="0" applyAlignment="1" applyFont="1">
      <alignment readingOrder="0"/>
    </xf>
    <xf borderId="4" fillId="0" fontId="1" numFmtId="0" xfId="0" applyBorder="1" applyFont="1"/>
    <xf borderId="4" fillId="0" fontId="12" numFmtId="0" xfId="0" applyAlignment="1" applyBorder="1" applyFont="1">
      <alignment horizontal="left" shrinkToFit="0" vertical="top" wrapText="1"/>
    </xf>
    <xf borderId="1" fillId="0" fontId="4" numFmtId="0" xfId="0" applyAlignment="1" applyBorder="1" applyFont="1">
      <alignment horizontal="left" shrinkToFit="0" vertical="center" wrapText="1"/>
    </xf>
    <xf borderId="0" fillId="0" fontId="21" numFmtId="0" xfId="0" applyAlignment="1" applyFont="1">
      <alignment horizontal="center" shrinkToFit="0" vertical="center" wrapText="1"/>
    </xf>
    <xf borderId="7" fillId="0" fontId="5" numFmtId="0" xfId="0" applyAlignment="1" applyBorder="1" applyFont="1">
      <alignment horizontal="center" shrinkToFit="0" vertical="center" wrapText="1"/>
    </xf>
    <xf borderId="8" fillId="4" fontId="22" numFmtId="0" xfId="0" applyAlignment="1" applyBorder="1" applyFont="1">
      <alignment horizontal="center" shrinkToFit="0" vertical="center" wrapText="1"/>
    </xf>
    <xf borderId="9" fillId="5" fontId="4" numFmtId="0" xfId="0" applyAlignment="1" applyBorder="1" applyFont="1">
      <alignment horizontal="center" shrinkToFit="0" vertical="center" wrapText="1"/>
    </xf>
    <xf borderId="1" fillId="0" fontId="4" numFmtId="0" xfId="0" applyAlignment="1" applyBorder="1" applyFont="1">
      <alignment horizontal="center" vertical="center"/>
    </xf>
    <xf borderId="4" fillId="0" fontId="10" numFmtId="0" xfId="0" applyAlignment="1" applyBorder="1" applyFont="1">
      <alignment horizontal="center" shrinkToFit="0" vertical="center" wrapText="1"/>
    </xf>
    <xf borderId="4" fillId="0" fontId="23" numFmtId="0" xfId="0" applyAlignment="1" applyBorder="1" applyFont="1">
      <alignment horizontal="center" shrinkToFit="0" vertical="center" wrapText="1"/>
    </xf>
    <xf borderId="4" fillId="6" fontId="24" numFmtId="0" xfId="0" applyAlignment="1" applyBorder="1" applyFont="1">
      <alignment horizontal="center" readingOrder="0" shrinkToFit="0" vertical="center" wrapText="1"/>
    </xf>
    <xf borderId="4" fillId="6" fontId="10" numFmtId="164" xfId="0" applyAlignment="1" applyBorder="1" applyFont="1" applyNumberFormat="1">
      <alignment horizontal="center" readingOrder="0" shrinkToFit="0" vertical="center" wrapText="1"/>
    </xf>
    <xf borderId="4" fillId="6" fontId="10" numFmtId="164" xfId="0" applyAlignment="1" applyBorder="1" applyFont="1" applyNumberFormat="1">
      <alignment horizontal="center" shrinkToFit="0" vertical="center" wrapText="1"/>
    </xf>
    <xf borderId="4" fillId="0" fontId="1" numFmtId="165" xfId="0" applyAlignment="1" applyBorder="1" applyFont="1" applyNumberFormat="1">
      <alignment horizontal="center" shrinkToFit="0" vertical="top" wrapText="1"/>
    </xf>
    <xf borderId="4" fillId="6" fontId="25" numFmtId="166" xfId="0" applyAlignment="1" applyBorder="1" applyFont="1" applyNumberFormat="1">
      <alignment horizontal="center" shrinkToFit="0" vertical="center" wrapText="1"/>
    </xf>
    <xf borderId="4" fillId="7" fontId="24" numFmtId="0" xfId="0" applyAlignment="1" applyBorder="1" applyFill="1" applyFont="1">
      <alignment horizontal="center" readingOrder="0" shrinkToFit="0" vertical="center" wrapText="1"/>
    </xf>
    <xf borderId="4" fillId="0" fontId="10" numFmtId="0" xfId="0" applyAlignment="1" applyBorder="1" applyFont="1">
      <alignment horizontal="center" readingOrder="0" shrinkToFit="0" vertical="center" wrapText="1"/>
    </xf>
    <xf borderId="4" fillId="6" fontId="26" numFmtId="0" xfId="0" applyAlignment="1" applyBorder="1" applyFont="1">
      <alignment horizontal="center" readingOrder="0" shrinkToFit="0" vertical="center" wrapText="1"/>
    </xf>
    <xf borderId="4" fillId="6" fontId="27" numFmtId="0" xfId="0" applyAlignment="1" applyBorder="1" applyFont="1">
      <alignment horizontal="center" readingOrder="0" shrinkToFit="0" vertical="center" wrapText="1"/>
    </xf>
    <xf borderId="4" fillId="0" fontId="10" numFmtId="164" xfId="0" applyAlignment="1" applyBorder="1" applyFont="1" applyNumberFormat="1">
      <alignment horizontal="center" readingOrder="0" shrinkToFit="0" vertical="center" wrapText="1"/>
    </xf>
    <xf borderId="10" fillId="0" fontId="12" numFmtId="0" xfId="0" applyAlignment="1" applyBorder="1" applyFont="1">
      <alignment horizontal="left" shrinkToFit="0" vertical="top" wrapText="1"/>
    </xf>
    <xf borderId="8" fillId="3" fontId="4" numFmtId="0" xfId="0" applyAlignment="1" applyBorder="1" applyFont="1">
      <alignment horizontal="center" shrinkToFit="0" vertical="center" wrapText="1"/>
    </xf>
    <xf borderId="4" fillId="0" fontId="28" numFmtId="0" xfId="0" applyAlignment="1" applyBorder="1" applyFont="1">
      <alignment readingOrder="0"/>
    </xf>
    <xf borderId="4" fillId="0" fontId="20" numFmtId="0" xfId="0" applyAlignment="1" applyBorder="1" applyFont="1">
      <alignment readingOrder="0"/>
    </xf>
    <xf borderId="4" fillId="0" fontId="10" numFmtId="167" xfId="0" applyAlignment="1" applyBorder="1" applyFont="1" applyNumberFormat="1">
      <alignment horizontal="center" readingOrder="0" shrinkToFit="0" vertical="center" wrapText="1"/>
    </xf>
    <xf borderId="4" fillId="0" fontId="10" numFmtId="168" xfId="0" applyAlignment="1" applyBorder="1" applyFont="1" applyNumberFormat="1">
      <alignment horizontal="center" shrinkToFit="0" vertical="center" wrapText="1"/>
    </xf>
    <xf borderId="4" fillId="6" fontId="10" numFmtId="0" xfId="0" applyAlignment="1" applyBorder="1" applyFont="1">
      <alignment horizontal="center" readingOrder="0" shrinkToFit="0" wrapText="1"/>
    </xf>
    <xf borderId="4" fillId="0" fontId="29" numFmtId="0" xfId="0" applyAlignment="1" applyBorder="1" applyFont="1">
      <alignment horizontal="center" shrinkToFit="0" vertical="center" wrapText="1"/>
    </xf>
    <xf borderId="4" fillId="6" fontId="27" numFmtId="0" xfId="0" applyAlignment="1" applyBorder="1" applyFont="1">
      <alignment horizontal="center" readingOrder="0" shrinkToFit="0" wrapText="1"/>
    </xf>
    <xf borderId="0" fillId="6" fontId="27" numFmtId="0" xfId="0" applyAlignment="1" applyFont="1">
      <alignment horizontal="center" readingOrder="0" shrinkToFit="0" wrapText="1"/>
    </xf>
    <xf borderId="7" fillId="0" fontId="10" numFmtId="0" xfId="0" applyAlignment="1" applyBorder="1" applyFont="1">
      <alignment horizontal="center" readingOrder="0" shrinkToFit="0" vertical="center" wrapText="1"/>
    </xf>
    <xf borderId="10" fillId="0" fontId="3" numFmtId="0" xfId="0" applyBorder="1" applyFont="1"/>
    <xf borderId="10" fillId="0" fontId="10" numFmtId="3" xfId="0" applyAlignment="1" applyBorder="1" applyFont="1" applyNumberFormat="1">
      <alignment horizontal="center" readingOrder="0" shrinkToFit="0" vertical="center" wrapText="1"/>
    </xf>
    <xf borderId="10" fillId="0" fontId="10" numFmtId="0" xfId="0" applyAlignment="1" applyBorder="1" applyFont="1">
      <alignment horizontal="center" shrinkToFit="0" vertical="center" wrapText="1"/>
    </xf>
    <xf borderId="4" fillId="0" fontId="1" numFmtId="0" xfId="0" applyAlignment="1" applyBorder="1" applyFont="1">
      <alignment horizontal="left" shrinkToFit="0" vertical="top" wrapText="1"/>
    </xf>
    <xf borderId="4" fillId="0" fontId="10" numFmtId="164" xfId="0" applyAlignment="1" applyBorder="1" applyFont="1" applyNumberFormat="1">
      <alignment horizontal="center" shrinkToFit="0" vertical="center" wrapText="1"/>
    </xf>
    <xf borderId="4" fillId="0" fontId="10" numFmtId="165" xfId="0" applyAlignment="1" applyBorder="1" applyFont="1" applyNumberFormat="1">
      <alignment horizontal="center" shrinkToFit="0" vertical="top" wrapText="1"/>
    </xf>
    <xf borderId="9" fillId="5" fontId="4" numFmtId="165" xfId="0" applyAlignment="1" applyBorder="1" applyFont="1" applyNumberFormat="1">
      <alignment horizontal="center" shrinkToFit="0" vertical="center" wrapText="1"/>
    </xf>
    <xf borderId="0" fillId="6" fontId="30" numFmtId="0" xfId="0" applyAlignment="1" applyFont="1">
      <alignment horizontal="center" readingOrder="0" vertical="center"/>
    </xf>
    <xf borderId="4" fillId="0" fontId="10" numFmtId="169" xfId="0" applyAlignment="1" applyBorder="1" applyFont="1" applyNumberFormat="1">
      <alignment horizontal="center" readingOrder="0" shrinkToFit="0" vertical="center" wrapText="1"/>
    </xf>
    <xf borderId="4" fillId="0" fontId="10" numFmtId="169" xfId="0" applyAlignment="1" applyBorder="1" applyFont="1" applyNumberFormat="1">
      <alignment horizontal="center" shrinkToFit="0" vertical="center" wrapText="1"/>
    </xf>
    <xf borderId="4" fillId="0" fontId="1" numFmtId="170" xfId="0" applyAlignment="1" applyBorder="1" applyFont="1" applyNumberFormat="1">
      <alignment horizontal="center" shrinkToFit="0" vertical="center" wrapText="1"/>
    </xf>
    <xf borderId="4" fillId="6" fontId="31" numFmtId="0" xfId="0" applyAlignment="1" applyBorder="1" applyFont="1">
      <alignment readingOrder="0" vertical="top"/>
    </xf>
    <xf borderId="11" fillId="6" fontId="31" numFmtId="0" xfId="0" applyAlignment="1" applyBorder="1" applyFont="1">
      <alignment readingOrder="0" vertical="top"/>
    </xf>
    <xf borderId="4" fillId="0" fontId="29" numFmtId="0" xfId="0" applyAlignment="1" applyBorder="1" applyFont="1">
      <alignment horizontal="center" readingOrder="0" shrinkToFit="0" vertical="center" wrapText="1"/>
    </xf>
    <xf borderId="4" fillId="6" fontId="10" numFmtId="0" xfId="0" applyAlignment="1" applyBorder="1" applyFont="1">
      <alignment horizontal="center" readingOrder="0" vertical="center"/>
    </xf>
    <xf borderId="4" fillId="6" fontId="10" numFmtId="171" xfId="0" applyAlignment="1" applyBorder="1" applyFont="1" applyNumberFormat="1">
      <alignment horizontal="center" readingOrder="0" shrinkToFit="0" vertical="center" wrapText="1"/>
    </xf>
    <xf borderId="4" fillId="0" fontId="10" numFmtId="171" xfId="0" applyAlignment="1" applyBorder="1" applyFont="1" applyNumberFormat="1">
      <alignment horizontal="center" shrinkToFit="0" vertical="center" wrapText="1"/>
    </xf>
    <xf borderId="4" fillId="0" fontId="1" numFmtId="172" xfId="0" applyAlignment="1" applyBorder="1" applyFont="1" applyNumberFormat="1">
      <alignment horizontal="center" shrinkToFit="0" vertical="center" wrapText="1"/>
    </xf>
    <xf borderId="4" fillId="6" fontId="32" numFmtId="0" xfId="0" applyAlignment="1" applyBorder="1" applyFont="1">
      <alignment horizontal="center" readingOrder="0" vertical="center"/>
    </xf>
    <xf borderId="4" fillId="6" fontId="10" numFmtId="173" xfId="0" applyAlignment="1" applyBorder="1" applyFont="1" applyNumberFormat="1">
      <alignment horizontal="left" readingOrder="0" shrinkToFit="0" vertical="center" wrapText="1"/>
    </xf>
    <xf borderId="4" fillId="0" fontId="1" numFmtId="0" xfId="0" applyAlignment="1" applyBorder="1" applyFont="1">
      <alignment horizontal="center" readingOrder="0" shrinkToFit="0" vertical="center" wrapText="1"/>
    </xf>
    <xf borderId="4" fillId="6" fontId="1" numFmtId="0" xfId="0" applyAlignment="1" applyBorder="1" applyFont="1">
      <alignment horizontal="center" readingOrder="0" shrinkToFit="0" vertical="center" wrapText="1"/>
    </xf>
    <xf borderId="4" fillId="6" fontId="1" numFmtId="164" xfId="0" applyAlignment="1" applyBorder="1" applyFont="1" applyNumberFormat="1">
      <alignment horizontal="center" readingOrder="0" shrinkToFit="0" vertical="center" wrapText="1"/>
    </xf>
    <xf borderId="4" fillId="0" fontId="1" numFmtId="164" xfId="0" applyAlignment="1" applyBorder="1" applyFont="1" applyNumberFormat="1">
      <alignment horizontal="center" shrinkToFit="0" vertical="center" wrapText="1"/>
    </xf>
    <xf borderId="4" fillId="6" fontId="33" numFmtId="164" xfId="0" applyAlignment="1" applyBorder="1" applyFont="1" applyNumberFormat="1">
      <alignment horizontal="center" shrinkToFit="0" vertical="center" wrapText="1"/>
    </xf>
    <xf borderId="4" fillId="0" fontId="1" numFmtId="0" xfId="0" applyAlignment="1" applyBorder="1" applyFont="1">
      <alignment horizontal="center" shrinkToFit="0" vertical="center" wrapText="1"/>
    </xf>
    <xf borderId="4" fillId="0" fontId="34" numFmtId="0" xfId="0" applyAlignment="1" applyBorder="1" applyFont="1">
      <alignment horizontal="center" readingOrder="0" shrinkToFit="0" vertical="center" wrapText="1"/>
    </xf>
    <xf borderId="4" fillId="6" fontId="1" numFmtId="173" xfId="0" applyAlignment="1" applyBorder="1" applyFont="1" applyNumberFormat="1">
      <alignment horizontal="center" readingOrder="0" shrinkToFit="0" vertical="center" wrapText="1"/>
    </xf>
    <xf borderId="4" fillId="0" fontId="1" numFmtId="171" xfId="0" applyAlignment="1" applyBorder="1" applyFont="1" applyNumberFormat="1">
      <alignment horizontal="center" shrinkToFit="0" vertical="center" wrapText="1"/>
    </xf>
    <xf borderId="4" fillId="0" fontId="10" numFmtId="0" xfId="0" applyAlignment="1" applyBorder="1" applyFont="1">
      <alignment horizontal="center" readingOrder="0" vertical="center"/>
    </xf>
    <xf borderId="4" fillId="6" fontId="10" numFmtId="0" xfId="0" applyAlignment="1" applyBorder="1" applyFont="1">
      <alignment horizontal="center" readingOrder="0" vertical="center"/>
    </xf>
    <xf borderId="0" fillId="6" fontId="10" numFmtId="173" xfId="0" applyAlignment="1" applyFont="1" applyNumberFormat="1">
      <alignment horizontal="center" readingOrder="0" vertical="center"/>
    </xf>
    <xf borderId="4" fillId="6" fontId="35" numFmtId="0" xfId="0" applyAlignment="1" applyBorder="1" applyFont="1">
      <alignment horizontal="center" readingOrder="0" vertical="center"/>
    </xf>
    <xf borderId="4" fillId="6" fontId="1" numFmtId="171" xfId="0" applyAlignment="1" applyBorder="1" applyFont="1" applyNumberFormat="1">
      <alignment horizontal="center" readingOrder="0" shrinkToFit="0" vertical="center" wrapText="1"/>
    </xf>
    <xf borderId="4" fillId="0" fontId="1" numFmtId="171" xfId="0" applyAlignment="1" applyBorder="1" applyFont="1" applyNumberFormat="1">
      <alignment horizontal="center" readingOrder="0" shrinkToFit="0" vertical="center" wrapText="1"/>
    </xf>
    <xf borderId="0" fillId="6" fontId="24" numFmtId="0" xfId="0" applyAlignment="1" applyFont="1">
      <alignment readingOrder="0"/>
    </xf>
    <xf borderId="0" fillId="0" fontId="1" numFmtId="0" xfId="0" applyFont="1"/>
    <xf borderId="1" fillId="0" fontId="2" numFmtId="0" xfId="0" applyAlignment="1" applyBorder="1" applyFont="1">
      <alignment horizontal="center" shrinkToFit="0" vertical="center" wrapText="1"/>
    </xf>
    <xf borderId="4" fillId="6" fontId="36" numFmtId="0" xfId="0" applyAlignment="1" applyBorder="1" applyFont="1">
      <alignment horizontal="center" readingOrder="0" vertical="center"/>
    </xf>
    <xf borderId="4" fillId="6" fontId="35" numFmtId="0" xfId="0" applyAlignment="1" applyBorder="1" applyFont="1">
      <alignment horizontal="center" readingOrder="0" vertical="center"/>
    </xf>
    <xf borderId="7" fillId="0" fontId="10" numFmtId="171" xfId="0" applyAlignment="1" applyBorder="1" applyFont="1" applyNumberFormat="1">
      <alignment horizontal="center" readingOrder="0" shrinkToFit="0" vertical="center" wrapText="1"/>
    </xf>
    <xf borderId="7" fillId="0" fontId="10" numFmtId="171" xfId="0" applyAlignment="1" applyBorder="1" applyFont="1" applyNumberFormat="1">
      <alignment horizontal="center" shrinkToFit="0" vertical="center" wrapText="1"/>
    </xf>
    <xf borderId="4" fillId="0" fontId="10" numFmtId="0" xfId="0" applyAlignment="1" applyBorder="1" applyFont="1">
      <alignment horizontal="left" readingOrder="0" shrinkToFit="0" vertical="center" wrapText="1"/>
    </xf>
    <xf borderId="1" fillId="0" fontId="1" numFmtId="0" xfId="0" applyBorder="1" applyFont="1"/>
    <xf borderId="4" fillId="6" fontId="37" numFmtId="0" xfId="0" applyAlignment="1" applyBorder="1" applyFont="1">
      <alignment horizontal="center" readingOrder="0" shrinkToFit="0" vertical="center" wrapText="1"/>
    </xf>
    <xf borderId="4" fillId="0" fontId="1" numFmtId="174" xfId="0" applyAlignment="1" applyBorder="1" applyFont="1" applyNumberFormat="1">
      <alignment horizontal="center" shrinkToFit="0" vertical="center" wrapText="1"/>
    </xf>
    <xf borderId="4" fillId="6" fontId="38" numFmtId="175" xfId="0" applyAlignment="1" applyBorder="1" applyFont="1" applyNumberFormat="1">
      <alignment horizontal="center" shrinkToFit="0" vertical="center" wrapText="1"/>
    </xf>
    <xf borderId="4" fillId="0" fontId="1" numFmtId="164" xfId="0" applyAlignment="1" applyBorder="1" applyFont="1" applyNumberFormat="1">
      <alignment horizontal="center" readingOrder="0" shrinkToFit="0" vertical="center" wrapText="1"/>
    </xf>
    <xf borderId="4" fillId="0" fontId="1" numFmtId="165" xfId="0" applyAlignment="1" applyBorder="1" applyFont="1" applyNumberFormat="1">
      <alignment horizontal="center" shrinkToFit="0" vertical="center" wrapText="1"/>
    </xf>
    <xf borderId="4" fillId="6" fontId="39" numFmtId="166" xfId="0" applyAlignment="1" applyBorder="1" applyFont="1" applyNumberFormat="1">
      <alignment horizontal="center" shrinkToFit="0" vertical="center" wrapText="1"/>
    </xf>
    <xf borderId="4" fillId="6" fontId="1" numFmtId="0" xfId="0" applyAlignment="1" applyBorder="1" applyFont="1">
      <alignment horizontal="center" readingOrder="0" shrinkToFit="0" wrapText="1"/>
    </xf>
    <xf borderId="4" fillId="0" fontId="10" numFmtId="0" xfId="0" applyAlignment="1" applyBorder="1" applyFont="1">
      <alignment horizontal="center" readingOrder="0" shrinkToFit="0" vertical="center" wrapText="1"/>
    </xf>
    <xf borderId="4" fillId="0" fontId="1" numFmtId="165" xfId="0" applyAlignment="1" applyBorder="1" applyFont="1" applyNumberFormat="1">
      <alignment horizontal="center" readingOrder="0" shrinkToFit="0" vertical="center" wrapText="1"/>
    </xf>
    <xf borderId="4" fillId="0" fontId="1" numFmtId="166" xfId="0" applyAlignment="1" applyBorder="1" applyFont="1" applyNumberFormat="1">
      <alignment horizontal="center" readingOrder="0" shrinkToFit="0" vertical="center" wrapText="1"/>
    </xf>
    <xf borderId="4" fillId="0" fontId="1" numFmtId="166" xfId="0" applyAlignment="1" applyBorder="1" applyFont="1" applyNumberFormat="1">
      <alignment horizontal="center" shrinkToFit="0" vertical="center" wrapText="1"/>
    </xf>
    <xf borderId="10" fillId="0" fontId="12" numFmtId="3" xfId="0" applyAlignment="1" applyBorder="1" applyFont="1" applyNumberFormat="1">
      <alignment horizontal="center" shrinkToFit="0" vertical="top" wrapText="1"/>
    </xf>
    <xf borderId="4" fillId="0" fontId="12" numFmtId="3" xfId="0" applyAlignment="1" applyBorder="1" applyFont="1" applyNumberFormat="1">
      <alignment horizontal="center" shrinkToFit="0" vertical="top" wrapText="1"/>
    </xf>
    <xf borderId="4" fillId="0" fontId="1" numFmtId="0" xfId="0" applyAlignment="1" applyBorder="1" applyFont="1">
      <alignment horizontal="center" readingOrder="0" shrinkToFit="0" vertical="top" wrapText="1"/>
    </xf>
    <xf borderId="4" fillId="0" fontId="40" numFmtId="0" xfId="0" applyAlignment="1" applyBorder="1" applyFont="1">
      <alignment horizontal="center" readingOrder="0" shrinkToFit="0" vertical="top" wrapText="1"/>
    </xf>
    <xf borderId="4" fillId="0" fontId="41" numFmtId="0" xfId="0" applyAlignment="1" applyBorder="1" applyFont="1">
      <alignment horizontal="center" readingOrder="0" shrinkToFit="0" vertical="top" wrapText="1"/>
    </xf>
    <xf borderId="4" fillId="0" fontId="42" numFmtId="174" xfId="0" applyAlignment="1" applyBorder="1" applyFont="1" applyNumberFormat="1">
      <alignment horizontal="center" readingOrder="0" shrinkToFit="0" vertical="center" wrapText="1"/>
    </xf>
    <xf borderId="4" fillId="0" fontId="1" numFmtId="174" xfId="0" applyAlignment="1" applyBorder="1" applyFont="1" applyNumberFormat="1">
      <alignment horizontal="center" shrinkToFit="0" vertical="top" wrapText="1"/>
    </xf>
    <xf borderId="4" fillId="0" fontId="42" numFmtId="166" xfId="0" applyAlignment="1" applyBorder="1" applyFont="1" applyNumberFormat="1">
      <alignment horizontal="center" shrinkToFit="0" vertical="center" wrapText="1"/>
    </xf>
    <xf borderId="4" fillId="0" fontId="42" numFmtId="0" xfId="0" applyAlignment="1" applyBorder="1" applyFont="1">
      <alignment horizontal="center" shrinkToFit="0" vertical="center" wrapText="1"/>
    </xf>
    <xf borderId="4" fillId="8" fontId="42" numFmtId="0" xfId="0" applyAlignment="1" applyBorder="1" applyFill="1" applyFont="1">
      <alignment horizontal="center" shrinkToFit="0" vertical="center" wrapText="1"/>
    </xf>
    <xf borderId="4" fillId="0" fontId="43" numFmtId="0" xfId="0" applyAlignment="1" applyBorder="1" applyFont="1">
      <alignment horizontal="center" readingOrder="0" shrinkToFit="0" vertical="center" wrapText="1"/>
    </xf>
    <xf borderId="4" fillId="6" fontId="44" numFmtId="0" xfId="0" applyAlignment="1" applyBorder="1" applyFont="1">
      <alignment horizontal="left" readingOrder="0"/>
    </xf>
    <xf borderId="4" fillId="6" fontId="32" numFmtId="0" xfId="0" applyAlignment="1" applyBorder="1" applyFont="1">
      <alignment horizontal="center" readingOrder="0" vertical="center"/>
    </xf>
    <xf borderId="4" fillId="0" fontId="1" numFmtId="171" xfId="0" applyAlignment="1" applyBorder="1" applyFont="1" applyNumberFormat="1">
      <alignment readingOrder="0" shrinkToFit="0" vertical="center" wrapText="1"/>
    </xf>
    <xf borderId="4" fillId="0" fontId="1" numFmtId="171" xfId="0" applyAlignment="1" applyBorder="1" applyFont="1" applyNumberFormat="1">
      <alignment shrinkToFit="0" vertical="center" wrapText="1"/>
    </xf>
    <xf borderId="4" fillId="0" fontId="1" numFmtId="165" xfId="0" applyAlignment="1" applyBorder="1" applyFont="1" applyNumberFormat="1">
      <alignment shrinkToFit="0" vertical="center" wrapText="1"/>
    </xf>
    <xf borderId="4" fillId="0" fontId="1" numFmtId="0" xfId="0" applyAlignment="1" applyBorder="1" applyFont="1">
      <alignment shrinkToFit="0" vertical="center" wrapText="1"/>
    </xf>
    <xf borderId="4" fillId="6" fontId="45" numFmtId="0" xfId="0" applyAlignment="1" applyBorder="1" applyFont="1">
      <alignment readingOrder="0"/>
    </xf>
    <xf borderId="4" fillId="0" fontId="46" numFmtId="0" xfId="0" applyAlignment="1" applyBorder="1" applyFont="1">
      <alignment readingOrder="0" shrinkToFit="0" vertical="center" wrapText="1"/>
    </xf>
    <xf borderId="0" fillId="0" fontId="47" numFmtId="0" xfId="0" applyAlignment="1" applyFont="1">
      <alignment horizontal="center" readingOrder="0" vertical="center"/>
    </xf>
    <xf borderId="4" fillId="0" fontId="1" numFmtId="0" xfId="0" applyAlignment="1" applyBorder="1" applyFont="1">
      <alignment readingOrder="0" shrinkToFit="0" vertical="center" wrapText="1"/>
    </xf>
    <xf borderId="4" fillId="9" fontId="48" numFmtId="0" xfId="0" applyAlignment="1" applyBorder="1" applyFill="1" applyFont="1">
      <alignment readingOrder="0" shrinkToFit="0" vertical="center" wrapText="1"/>
    </xf>
    <xf borderId="4" fillId="6" fontId="49" numFmtId="0" xfId="0" applyAlignment="1" applyBorder="1" applyFont="1">
      <alignment horizontal="center" readingOrder="0" vertical="center"/>
    </xf>
    <xf borderId="4" fillId="7" fontId="50" numFmtId="171" xfId="0" applyAlignment="1" applyBorder="1" applyFont="1" applyNumberFormat="1">
      <alignment horizontal="center" readingOrder="0" vertical="center"/>
    </xf>
    <xf borderId="4" fillId="0" fontId="1" numFmtId="164" xfId="0" applyAlignment="1" applyBorder="1" applyFont="1" applyNumberFormat="1">
      <alignment horizontal="center" readingOrder="0" shrinkToFit="0" vertical="top" wrapText="1"/>
    </xf>
    <xf borderId="4" fillId="0" fontId="1" numFmtId="164" xfId="0" applyAlignment="1" applyBorder="1" applyFont="1" applyNumberFormat="1">
      <alignment horizontal="center" shrinkToFit="0" vertical="top" wrapText="1"/>
    </xf>
    <xf borderId="4" fillId="0" fontId="1" numFmtId="166" xfId="0" applyAlignment="1" applyBorder="1" applyFont="1" applyNumberFormat="1">
      <alignment horizontal="center" shrinkToFit="0" vertical="top" wrapText="1"/>
    </xf>
    <xf borderId="4" fillId="0" fontId="1" numFmtId="0" xfId="0" applyAlignment="1" applyBorder="1" applyFont="1">
      <alignment horizontal="center" shrinkToFit="0" vertical="top" wrapText="1"/>
    </xf>
    <xf borderId="4" fillId="6" fontId="1"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rticulo.mercadolibre.com.co/MCO-1437950167-cpu-torre-intel-core-i5-2-generacion-12gb-ram-pc-corporativo-_JM" TargetMode="External"/><Relationship Id="rId2" Type="http://schemas.openxmlformats.org/officeDocument/2006/relationships/hyperlink" Target="https://www.mercadolibre.com.co/cpu-torre-intel-core-i7-6ta-gen-ram-8gb-disco-500gb/up/MCOU3049363081" TargetMode="External"/><Relationship Id="rId3" Type="http://schemas.openxmlformats.org/officeDocument/2006/relationships/hyperlink" Target="https://www.mercadolibre.com.co/cpu-torre-intel-core-i5-4ta-ram-8gb-disco-500gb-reacondicion/up/MCOU3233177765"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alkosto.com/monitor-samsung-gamer-32-pulgadas-ag320-plano-negro/p/887276595368" TargetMode="External"/><Relationship Id="rId2" Type="http://schemas.openxmlformats.org/officeDocument/2006/relationships/hyperlink" Target="https://www.amazon.com/-/es/Dell-Monitor-Plus-contraste-Comfortview/dp/B0F1GD9YFN/ref=sr_1_11?adgrpid=154360256624&amp;dib=eyJ2IjoiMSJ9.QRpcwuEFOvuLAH6H8TUTP3SXNbYMMcsxcGwgiGmdrTKQDWxSyIS0dZ_MuhZwdRDad2lwtUxnhhBjVrIvKmPp_vu5qAEXqKN2ZorPBPyVWVHZBvUyxfP5y1ydXGJdEgYFCbVm2bRPkt61Dm22EpjASC2dJeRLM8qcAuSXR3g19grXRnketqBi0nxBPBFImgRC6zhD500D1zNXIuXl9_GrgPEiFv-An6hvSMjZAQ5yUdI.1y0oJlUc-cQaxqwgIh_zO6M78g_05y7kk8iOdsjCYIw&amp;dib_tag=se&amp;hvadid=652720294933&amp;hvdev=c&amp;hvlocphy=1003659&amp;hvnetw=g&amp;hvqmt=e&amp;hvrand=5339735397323105918&amp;hvtargid=kwd-10867270&amp;hydadcr=1849_13512007&amp;keywords=monitor&amp;mcid=b6c69a44c7ae3eb6adf7a0ec103f349c&amp;qid=1760615973&amp;sr=8-11&amp;th=1" TargetMode="External"/><Relationship Id="rId3" Type="http://schemas.openxmlformats.org/officeDocument/2006/relationships/hyperlink" Target="https://www.mercadolibre.com.co/monitor-samsung-24-odyssey-g3-color-negro/p/MCO45505974"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falabella.com.co/falabella-co/product/144912153/Unidad-SSD-1TB-Crucial-BX500-3D-NAND-SATA-3-2.5%E2%80%9D-para-PC-y-Laptop/144912154" TargetMode="External"/><Relationship Id="rId2" Type="http://schemas.openxmlformats.org/officeDocument/2006/relationships/hyperlink" Target="https://www.falabella.com.co/falabella-co/product/127138479/Disco-Estado-Solido-SSD-Adata-ASU650SS-1TT-R-1TB-SSD/127138480" TargetMode="External"/><Relationship Id="rId3" Type="http://schemas.openxmlformats.org/officeDocument/2006/relationships/hyperlink" Target="https://www.amazon.com/-/es/Western-Digital-WDS100T3B0A-Unidad-interna/dp/B09ZYQ84CM/ref=sr_1_3?adgrpid=73041303010&amp;dib=eyJ2IjoiMSJ9.-Se6MdY5pHsOvphnujOZiPFTiO2fIY1m82Yr8_rhILiA4R3jHbZpxZP3ltNmUwtmLPR_u8mrQGT41_dkVg7szXQbuMUtJDz1Sr5pLWyc9z4OnU7mi7BZ8O8Gdrs6e_IWenETvfzN2Xh7sfGg6M4Ativ8sbitcMkYz7glnNFW3oDpLOyRVCjbV6gdpbfO7HtpBI2Hk3PRm1GS0XC4EMUeBGlFrF5zQ03cPTK7A8tR6sM.qibVVkIcGT10JIBK4qgzd-aO6xa0lR3bdHX2L-LxQQE&amp;dib_tag=se&amp;hvadid=673176904291&amp;hvdev=c&amp;hvlocphy=1003659&amp;hvnetw=g&amp;hvqmt=e&amp;hvrand=705863020994308525&amp;hvtargid=kwd-7324588507&amp;hydadcr=1409_13644124&amp;keywords=disco%2Bduro%2Bsolido&amp;mcid=3d76e09c16443e1bb8e46ba744c5589c&amp;qid=1760617757&amp;sr=8-3&amp;th=1"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amazon.com/-/es/memoria-escritorio-PC3-12800U-DDR3-1600-UDIMM/dp/B0CPLSHJMM/ref=sr_1_2?adgrpid=161581788875&amp;dib=eyJ2IjoiMSJ9.w7J6Ckal1BqPnKExm9fMQmZATiNZUzJj2PpEmMKF_7axeQydx-QhZ8oiMnFlul5Z6VRWponB-rUiFmAJFwcyMltdQZ4Pm_uroFuXSB2j402DWw_MV_TVE-rLjgQ0Os3Wj4ZrKwqYBGlkquitSmvJBUXVjSm5xPT9InU1LUaA-YedZTEFaUOK_R_xfDG-zKOD1hrZ0gfkBWk3Sn9NZDUc8BGx45z1gWHXzy6763B1i8g.l05KEt6SSQ2E8RjnNu4UwPZN_hQUqw4_ebJWInPFeHM&amp;dib_tag=se&amp;hvadid=696130451472&amp;hvdev=c&amp;hvlocphy=1003659&amp;hvnetw=g&amp;hvqmt=b&amp;hvrand=8002213394460527136&amp;hvtargid=kwd-368348470519&amp;hydadcr=943_1015034367&amp;keywords=ram%2B16%2Bgb%2Bddr3%2B1600mhz&amp;mcid=64b785b1086c38d68b30ad4cbd71f363&amp;qid=1760624151&amp;sr=8-2&amp;th=1" TargetMode="External"/><Relationship Id="rId2" Type="http://schemas.openxmlformats.org/officeDocument/2006/relationships/hyperlink" Target="https://www.pcware.com.co/sp-silicon-power-ddr5-16-gb-4800-mhz-260-pines-cl40-1-1v-sodimm-ecc-sp016gbsvu480f02?srsltid=AfmBOooeBjulyXInK0JvLS3aBf35mC-kOEv9gBL1DhHx2K62g7HGZNsC" TargetMode="External"/><Relationship Id="rId3" Type="http://schemas.openxmlformats.org/officeDocument/2006/relationships/hyperlink" Target="https://www.amazon.com/-/es/GIGASTONE-PC4-25600-PC4-23400-rendimiento-Actualizar/dp/B0D5QCW37D/ref=sr_1_4?adgrpid=149224865913&amp;dib=eyJ2IjoiMSJ9.Cbo-WARBT6-XztzNyqnICBk7dU41HVkH-ZGI0EOazjpljZ8wG3skx9l2_k9SYlr5Nj2zuFuKAJWe_cpVxRRvPz8CuaXNRcHpYLz9LcF9bXPetVyke2nouGfT0Zhw3l2NjOhwyWLgN1ahOUUpXsxfjLivpemufHeyW-aB_ZQYblv2ubrPTUd9eaKPouPF0XnJE9sDeQFw5vokpjeRP7D2d3htGEFz56BknqCd2tQ1qWI.uzhkIixEkqv0Qs-xft2-TxYnBI3xvPpPG92AjeFUbQA&amp;dib_tag=se&amp;hvadid=654092347889&amp;hvdev=c&amp;hvlocphy=1003659&amp;hvnetw=g&amp;hvqmt=b&amp;hvrand=7862696090417027605&amp;hvtargid=kwd-2266675503501&amp;hydadcr=914_1015034348&amp;keywords=ram+2x16gb+ddr4+3200mhz+laptop&amp;mcid=11091f70a83b3f40bb1f4fb4ed62702f&amp;qid=1760624631&amp;sr=8-4" TargetMode="Externa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compulago.com/producto/hpe-proliant-microserver-gen10-plus-v2-e2314-nhp-1tb-2323-03351427/" TargetMode="External"/><Relationship Id="rId2" Type="http://schemas.openxmlformats.org/officeDocument/2006/relationships/hyperlink" Target="https://www.mercadolibre.com.co/servidor-lenovo-system-x3650-m5/up/MCOU3364080683" TargetMode="External"/><Relationship Id="rId3" Type="http://schemas.openxmlformats.org/officeDocument/2006/relationships/hyperlink" Target="https://lasus.com.co/es/servidor-lenovo-thinksystem-st250-v3-con-intel-xeon-e-2468-y-16gb-ddr5?utm_campaign=10042635084&amp;utm_source=google&amp;utm_medium=cpc&amp;utm_content=778031139019&amp;utm_term=&amp;adgroupid=186147819266&amp;gad_source=1&amp;gad_campaignid=10042635084&amp;gbraid=0AAAAADKrZOTwl3c5Dccgd1-cz8-pXhsWD&amp;gclid=CjwKCAjw0sfHBhB6EiwAQtv5qe9SzjuQ5ua3Oe-wVXSSxi4QASFdo__Acxbc64JFGsJIyHovFThylRoCjqMQAvD_BwE" TargetMode="Externa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tauretcomputadores.com/product/tarjeta-de-video-amd-radeon-xfx-rx-7600-swft-210-8gb" TargetMode="External"/><Relationship Id="rId2" Type="http://schemas.openxmlformats.org/officeDocument/2006/relationships/hyperlink" Target="https://www.mercadolibre.com.co/tarjeta-de-video-gigabyte-radeon-rx-7600-gaming-oc-8g-gddr6/p/MCO27793940" TargetMode="External"/><Relationship Id="rId3" Type="http://schemas.openxmlformats.org/officeDocument/2006/relationships/hyperlink" Target="https://www.amazon.com/-/es/Tarjeta-gr%C3%A1fica-NVIDIA-GeForce-Gaming/dp/B0CVCG2VPK/ref=sr_1_5?adgrpid=160410047266&amp;dib=eyJ2IjoiMSJ9.6vycLV91WYrcWrDqNSm3fS7r3J2zd4TP8WiFWOCcC-AwxSBfikOakA_a8cqntjQHJAAIwAspLR5GqEp5L7bhTswHkFatld1idDz3AFqlDfJfGP0gzmStaWh-URj6k5xommGLcUpq8UPVJKtg-Aa9L4Xw2ANOnqHGt9MyLt-flpXPa5hgkSDuudHbx-4zDyLAS3f-PWNc1kqh5hwa0cHSbPJIxfgd5pznHJ9WXW62F8Y.azhSpJyUqIp3OPYxznN0HAXWFJb5V1NIrLCR8qMhQyA&amp;dib_tag=se&amp;hvadid=696133787958&amp;hvdev=c&amp;hvlocphy=9208303&amp;hvnetw=g&amp;hvqmt=e&amp;hvrand=12949878609524000689&amp;hvtargid=kwd-1059821724177&amp;hydadcr=944_1015034360&amp;keywords=tarjetas%2Bgr%C3%A1ficas%2Bgpu&amp;mcid=485808b4d77c3d7188debe34e9f58804&amp;qid=1760705693&amp;sr=8-5&amp;th=1" TargetMode="External"/><Relationship Id="rId4"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articulo.mercadolibre.com.ve/MLV-806379276-procesador-amd-ryzen-5-5500-6-nucleos-y-12-hilos-original-_JM" TargetMode="External"/><Relationship Id="rId2" Type="http://schemas.openxmlformats.org/officeDocument/2006/relationships/hyperlink" Target="https://www.amazon.com/-/es/Procesador-escritorio-desbloqueado-n%C3%BAcleos-enfriador/dp/B07STGGQ18/ref=sr_1_12?dib=eyJ2IjoiMSJ9.o13D3aT6LohWb1uci6Qy7hbA2KV4nfhdZdNWcnaM7G1xP9Pbk-wf1gGy7oXvLUoGQ86KLNHdxgfeQVjhE99OQvl0amCEpYEsRqq4M9Ksj4RYuxTaaIWvnb60J9bp4rHsW92z9psdHf8VG0X5VOVxvMBjot37lxdDV27jodnLq04MgDn3h-YyQ3e8iLddWiumBe5Ob1VMa4gJi3yivNE_JG8UNrhqsNpWc2LV8r__jZ4.tHsKNDAQ9yNMnolLnPLX6ZqsGVlxiXcf6e6066sux1c&amp;dib_tag=se&amp;keywords=AMD%2BRyzen%2B5%2B3550H&amp;qid=1760618893&amp;sr=8-12&amp;th=1" TargetMode="External"/><Relationship Id="rId3" Type="http://schemas.openxmlformats.org/officeDocument/2006/relationships/hyperlink" Target="https://www.amazon.com/-/es/Ryzen-3400G-Procesador-escritorio-desbloqueado/dp/B07SXNDKNM/ref=sr_1_1?adgrpid=86243814908&amp;dib=eyJ2IjoiMSJ9.GUuWmX6BBLryrZavjhOws9Jmh60KtQKwlNBLb5ARnOaE0-z7zCbrVQcJN0Be8J0l4WBlthqBdcqCtrRstuqDLFt86wEYMCNWW56JH8YXCA5tmHNw-f5EvIFKv_6o19fcnEtS2tKgHQ3PeUotOVgiuOXidrMStN_wLoae7m0vglwQJbcN4sHWr6JbThmHY1X6OZUiTEonQK3xToAMUu603p598oRUmDuqR_2MaBuvN1I.QSiEELh_o-vpN_E5G8I24J4vaYfY2uIr4xSbGZFb3Sg&amp;dib_tag=se&amp;hvadid=673138062921&amp;hvdev=c&amp;hvlocphy=1003659&amp;hvnetw=g&amp;hvqmt=e&amp;hvrand=16329591942763657707&amp;hvtargid=kwd-709658571801&amp;hydadcr=1189_1015168606&amp;keywords=amd%2Bryzen%2B5%2B3400g&amp;mcid=1e560c1fd194367b9f34b3eab5b24ae9&amp;qid=1760700300&amp;sr=8-1&amp;th=1" TargetMode="External"/><Relationship Id="rId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amazon.com/-/es/Bluetooth-retroiluminado-multimedia-computadora-personalizados/dp/B0D9M75HS5/ref=sr_1_8?adgrpid=76518563943&amp;dib=eyJ2IjoiMSJ9.co1SF79MfJaVxsA2eSvOR4qY6PyIg-n8UVvYiYwlEByLb2ySTPCcBcBec_4yzv3-sRyR8fbLg-fusictlIOAb-Jqvu_SS2M4rP4GZThnUoMcgyZpV2Lr_7tKDcRV-3Hg5JiLk9xBQCUw043em_zwykFYkl6c9zzDsuVUJaJi3Xca8jLRHYlimH5xhhLKJ_4rQEpjlgm_ZQGJAutexj6d2Gg95mRUIKgOJSaMp5ebWHk.j-akLb_AKL1v3j0Mdlz-YQSrRFblkTBCc64KySTAPZA&amp;dib_tag=se&amp;hvadid=602529851690&amp;hvdev=c&amp;hvlocphy=1003659&amp;hvnetw=g&amp;hvqmt=e&amp;hvrand=12148499090343374330&amp;hvtargid=kwd-4576569832&amp;hydadcr=750_1015034203&amp;keywords=teclado%2Bmecanico&amp;mcid=13bea6e8d87f3125989146a67cf7d3bc&amp;qid=1760621765&amp;sr=8-8&amp;th=1" TargetMode="External"/><Relationship Id="rId2" Type="http://schemas.openxmlformats.org/officeDocument/2006/relationships/hyperlink" Target="https://www.mercadolibre.com.co/logitech-k120-teclado-usb-desempeno-agradable-y-silencioso-teclado-negro-idioma-espanol-espana/p/MCO10001436" TargetMode="External"/><Relationship Id="rId3" Type="http://schemas.openxmlformats.org/officeDocument/2006/relationships/hyperlink" Target="https://www.falabella.com.co/falabella-co/product/144130339/Teclado-Mecanico-Gamer-60-Switch-Iluminacion-Rainbow/144130340" TargetMode="Externa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exito.com/mouse-hp-150-wired-102148313-mp/p?idsku=102148313&amp;srsltid=AfmBOoqD1WfXKNg4H5WpB1D5l4FA28wys794bwcj6Ves-PV39Zz5hibs5RE" TargetMode="External"/><Relationship Id="rId2" Type="http://schemas.openxmlformats.org/officeDocument/2006/relationships/hyperlink" Target="https://speedlogic.com.co/tienda/mouse/mouse-gamer-logitech-g203-lightsync-rgb-negro/" TargetMode="External"/><Relationship Id="rId3" Type="http://schemas.openxmlformats.org/officeDocument/2006/relationships/hyperlink" Target="https://www.amazon.com/-/es/Razer-Rat%C3%B3n-juegos-cable-Cobra/dp/B0C51J2ZXN/ref=zg_bs_g_402052011_d_sccl_39/143-9116927-3727430?th=1" TargetMode="Externa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apache.org/free/" TargetMode="External"/><Relationship Id="rId2" Type="http://schemas.openxmlformats.org/officeDocument/2006/relationships/hyperlink" Target="https://www.redhat.com/en/store/red-hat-enterprise-linux-server" TargetMode="External"/><Relationship Id="rId3" Type="http://schemas.openxmlformats.org/officeDocument/2006/relationships/hyperlink" Target="https://sites.google.com/view/empresaampg/documentaci%C3%B3n/la-licencia-p%C3%BAblica-general-gpl-que-viene-con-linux" TargetMode="External"/><Relationship Id="rId4"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visualstudio.microsoft.com/es/vs/pricing/?tab=paid-subscriptions" TargetMode="External"/><Relationship Id="rId2" Type="http://schemas.openxmlformats.org/officeDocument/2006/relationships/hyperlink" Target="https://lasus.com.co/es/estudio-visual-profesional-2022-nce-nfp-bas-per-1tm?srsltid=AfmBOoonnmw1pUqIGXsEpFDyQRNrCCnCHbNtCf5bdcbUfx1c7VgTwiNa" TargetMode="External"/><Relationship Id="rId3" Type="http://schemas.openxmlformats.org/officeDocument/2006/relationships/hyperlink" Target="https://visualstudio.microsoft.com/es/vs/pricing/" TargetMode="External"/><Relationship Id="rId4"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alkosto.com/monitor-samsung-gamer-32-pulgadas-ag320-plano-negro/p/887276595368" TargetMode="External"/><Relationship Id="rId2" Type="http://schemas.openxmlformats.org/officeDocument/2006/relationships/hyperlink" Target="https://www.amazon.com/-/es/Dell-Monitor-Plus-contraste-Comfortview/dp/B0F1GD9YFN/ref=sr_1_11?adgrpid=154360256624&amp;dib=eyJ2IjoiMSJ9.QRpcwuEFOvuLAH6H8TUTP3SXNbYMMcsxcGwgiGmdrTKQDWxSyIS0dZ_MuhZwdRDad2lwtUxnhhBjVrIvKmPp_vu5qAEXqKN2ZorPBPyVWVHZBvUyxfP5y1ydXGJdEgYFCbVm2bRPkt61Dm22EpjASC2dJeRLM8qcAuSXR3g19grXRnketqBi0nxBPBFImgRC6zhD500D1zNXIuXl9_GrgPEiFv-An6hvSMjZAQ5yUdI.1y0oJlUc-cQaxqwgIh_zO6M78g_05y7kk8iOdsjCYIw&amp;dib_tag=se&amp;hvadid=652720294933&amp;hvdev=c&amp;hvlocphy=1003659&amp;hvnetw=g&amp;hvqmt=e&amp;hvrand=5339735397323105918&amp;hvtargid=kwd-10867270&amp;hydadcr=1849_13512007&amp;keywords=monitor&amp;mcid=b6c69a44c7ae3eb6adf7a0ec103f349c&amp;qid=1760615973&amp;sr=8-11&amp;th=1" TargetMode="External"/><Relationship Id="rId3" Type="http://schemas.openxmlformats.org/officeDocument/2006/relationships/hyperlink" Target="https://www.mercadolibre.com.co/monitor-samsung-24-odyssey-g3-color-negro/p/MCO45505974" TargetMode="Externa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www.tulicenciaoriginal.com/licencia-windows/licencia-windows-11-pro?SubmitCurrency=1&amp;id_currency=6&amp;srsltid=AfmBOooHqUvzuD9OgwPkJXU4aK4ZS0FvyISP6RlRI02GneUdhDJyRa9cako" TargetMode="External"/><Relationship Id="rId2" Type="http://schemas.openxmlformats.org/officeDocument/2006/relationships/hyperlink" Target="https://revolutionsoft.com.co/windows-11/windows-11-pro.html?srsltid=AfmBOoqqAmjcgOqTl1qHJoc6AzFfvGj02x8LAL1MOg4q2rw4m27QURx1" TargetMode="External"/><Relationship Id="rId3" Type="http://schemas.openxmlformats.org/officeDocument/2006/relationships/hyperlink" Target="https://latinkeys.com/colombia/producto/windows-11-pro-licencia-1pc" TargetMode="External"/><Relationship Id="rId4"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revolutionsoft.com.co/windows-server-2019/sql-server-2019-standard.html?srsltid=AfmBOorvJDk8L78SJaYlFz4SQsKIOSc6wvfgnQgoQM0mlmp1fJ7HxuEx" TargetMode="External"/><Relationship Id="rId2" Type="http://schemas.openxmlformats.org/officeDocument/2006/relationships/hyperlink" Target="https://lasus.com.co/es/licencia-de-dispositivo-sql-server-2022-1-cal-nce-nfp-bas-per-1tm?srsltid=AfmBOorGj8oVmfEHu-53mTSdaxFcj2nJ7CeSJZZRwXAr-4EUfzS1E3AfRqk" TargetMode="External"/><Relationship Id="rId3" Type="http://schemas.openxmlformats.org/officeDocument/2006/relationships/hyperlink" Target="https://www.tecnologiaparaelsectorsocial.org/node/4997" TargetMode="External"/><Relationship Id="rId4"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falabella.com.co/falabella-co/product/144912153/Unidad-SSD-1TB-Crucial-BX500-3D-NAND-SATA-3-2.5%E2%80%9D-para-PC-y-Laptop/144912154" TargetMode="External"/><Relationship Id="rId2" Type="http://schemas.openxmlformats.org/officeDocument/2006/relationships/hyperlink" Target="https://www.falabella.com.co/falabella-co/product/127138479/Disco-Estado-Solido-SSD-Adata-ASU650SS-1TT-R-1TB-SSD/127138480" TargetMode="External"/><Relationship Id="rId3" Type="http://schemas.openxmlformats.org/officeDocument/2006/relationships/hyperlink" Target="https://www.amazon.com/-/es/Western-Digital-WDS100T3B0A-Unidad-interna/dp/B09ZYQ84CM/ref=sr_1_3?adgrpid=73041303010&amp;dib=eyJ2IjoiMSJ9.-Se6MdY5pHsOvphnujOZiPFTiO2fIY1m82Yr8_rhILiA4R3jHbZpxZP3ltNmUwtmLPR_u8mrQGT41_dkVg7szXQbuMUtJDz1Sr5pLWyc9z4OnU7mi7BZ8O8Gdrs6e_IWenETvfzN2Xh7sfGg6M4Ativ8sbitcMkYz7glnNFW3oDpLOyRVCjbV6gdpbfO7HtpBI2Hk3PRm1GS0XC4EMUeBGlFrF5zQ03cPTK7A8tR6sM.qibVVkIcGT10JIBK4qgzd-aO6xa0lR3bdHX2L-LxQQE&amp;dib_tag=se&amp;hvadid=673176904291&amp;hvdev=c&amp;hvlocphy=1003659&amp;hvnetw=g&amp;hvqmt=e&amp;hvrand=705863020994308525&amp;hvtargid=kwd-7324588507&amp;hydadcr=1409_13644124&amp;keywords=disco%2Bduro%2Bsolido&amp;mcid=3d76e09c16443e1bb8e46ba744c5589c&amp;qid=1760617757&amp;sr=8-3&amp;th=1"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alkosto.com/disco-duro-adata-hd680-2tb-negro/p/4713218469144" TargetMode="External"/><Relationship Id="rId2" Type="http://schemas.openxmlformats.org/officeDocument/2006/relationships/hyperlink" Target="https://www.alkosto.com/disco-duro-adata-hd680-1tb-azul/p/4713218469120" TargetMode="External"/><Relationship Id="rId3" Type="http://schemas.openxmlformats.org/officeDocument/2006/relationships/hyperlink" Target="https://www.falabella.com.co/falabella-co/product/118247612/DISCO-EXTERNO-ADATA-HD330-1-TERA-EXTERNO-2.5-NEGRO-ANTIGOLPES/118247613"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compulago.com/producto/hpe-proliant-microserver-gen10-plus-v2-e2314-nhp-1tb-2323-03351427/" TargetMode="External"/><Relationship Id="rId2" Type="http://schemas.openxmlformats.org/officeDocument/2006/relationships/hyperlink" Target="https://www.mercadolibre.com.co/servidor-lenovo-system-x3650-m5/up/MCOU3364080683" TargetMode="External"/><Relationship Id="rId3" Type="http://schemas.openxmlformats.org/officeDocument/2006/relationships/hyperlink" Target="https://lasus.com.co/es/servidor-lenovo-thinksystem-st250-v3-con-intel-xeon-e-2468-y-16gb-ddr5?utm_campaign=10042635084&amp;utm_source=google&amp;utm_medium=cpc&amp;utm_content=778031139019&amp;utm_term=&amp;adgroupid=186147819266&amp;gad_source=1&amp;gad_campaignid=10042635084&amp;gbraid=0AAAAADKrZOTwl3c5Dccgd1-cz8-pXhsWD&amp;gclid=CjwKCAjw0sfHBhB6EiwAQtv5qe9SzjuQ5ua3Oe-wVXSSxi4QASFdo__Acxbc64JFGsJIyHovFThylRoCjqMQAvD_BwE"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amazon.com/-/es/Timetec-memoria-megahercios-intermedia-voltios/dp/B00IV19HZE/ref=sr_1_13?adgrpid=77279696865&amp;dib=eyJ2IjoiMSJ9.1mf_KgIp42nX-vKNKlSnnXl3Fm1tTUp-SxcLzjIGzdYP_aLPhnAbu6URnFHGgjQqHLSyZDLuqMB9pkYG5QESE4M7DZYyCLhjhwL_IZ9liCDPu75Xkx4h14vkaly-I0AnqtgiosscC5WFvfiHSSRoW8eeuT5pDoNgcoABIxYIGSDpw5ymdFWFCci2MHWyxVZEPT6jasQfpOgmYsNv28HocA3-zhm-CtIKjX_KpwuKxNU.O64j9BfDk0K4zUHcA_pf7wlRbUWo5gHG62OBmc9ItHM&amp;dib_tag=se&amp;hvadid=602536273664&amp;hvdev=c&amp;hvlocphy=1003659&amp;hvnetw=g&amp;hvqmt=e&amp;hvrand=4729848647706383039&amp;hvtargid=kwd-4518389932&amp;hydadcr=23621_13540820&amp;keywords=ram%2B16%2Bgb&amp;mcid=f3e28d6e02b7363791d543c0401f0757&amp;qid=1760961735&amp;sr=8-13&amp;th=1" TargetMode="External"/><Relationship Id="rId2" Type="http://schemas.openxmlformats.org/officeDocument/2006/relationships/hyperlink" Target="https://www.mercadolibre.com.co/memoria-ram-de-escritorio-puskill-killblade-16-gb-ddr4-3200-mhz-cl22-psk-d4d22m3200b-16g/p/MCO28468527?pdp_filters=item_id:MCO3221754022" TargetMode="External"/><Relationship Id="rId3" Type="http://schemas.openxmlformats.org/officeDocument/2006/relationships/hyperlink" Target="https://systorecolombia.com/ddr4-portatil/231-memoria-ram-16gb-ddr4-crucial-3200mhz-para-portatil-cb16gs3200.html"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exito.com/mouse-hp-150-wired-102148313-mp/p?idsku=102148313&amp;srsltid=AfmBOoqD1WfXKNg4H5WpB1D5l4FA28wys794bwcj6Ves-PV39Zz5hibs5RE" TargetMode="External"/><Relationship Id="rId2" Type="http://schemas.openxmlformats.org/officeDocument/2006/relationships/hyperlink" Target="https://speedlogic.com.co/tienda/mouse/mouse-gamer-logitech-g203-lightsync-rgb-negro/" TargetMode="External"/><Relationship Id="rId3" Type="http://schemas.openxmlformats.org/officeDocument/2006/relationships/hyperlink" Target="https://www.amazon.com/-/es/Razer-Rat%C3%B3n-juegos-cable-Cobra/dp/B0C51J2ZXN/ref=zg_bs_g_402052011_d_sccl_39/143-9116927-3727430?th=1"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mercadolibre.com.co/teclado-gamer-xtrike-me-mecanico-7-colores-pc-qwerty-gaming-teclado-negro-idioma-ingles-us/p/MCO16067842" TargetMode="External"/><Relationship Id="rId2" Type="http://schemas.openxmlformats.org/officeDocument/2006/relationships/hyperlink" Target="https://www.amazon.com/-/es/MageGee-MK-Box-mec%C3%A1nico-retroiluminaci%C3%B3n-interruptor/dp/B098LG3N6R/ref=zg_bs_g_402051011_d_sccl_14/143-9116927-3727430?th=1" TargetMode="External"/><Relationship Id="rId3" Type="http://schemas.openxmlformats.org/officeDocument/2006/relationships/hyperlink" Target="https://www.alkosto.com/teclado-logitech-inalambrico-bluetooth-k380s-blanco/p/097855186355"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alkosto.com/computador-portatil-hp-15-pulgadas-fd0268la-intel-core-i5/p/199251478611" TargetMode="External"/><Relationship Id="rId2" Type="http://schemas.openxmlformats.org/officeDocument/2006/relationships/hyperlink" Target="https://www.mercadolibre.com.co/computador-portatil-asus-x1504za-core-i5-1235u-16gb-512gb-color-azul/p/MCO34360725" TargetMode="External"/><Relationship Id="rId3" Type="http://schemas.openxmlformats.org/officeDocument/2006/relationships/hyperlink" Target="https://www.ktronix.com/computador-portatil-asus-vivobook-go-156-pulgadas-e1504fa/p/4711387322925"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7.88"/>
    <col customWidth="1" min="8" max="8" width="17.0"/>
    <col customWidth="1" min="9" max="10" width="19.13"/>
    <col customWidth="1" min="11" max="26" width="10.0"/>
  </cols>
  <sheetData>
    <row r="1" ht="12.75" customHeight="1">
      <c r="A1" s="1"/>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3</v>
      </c>
      <c r="C7" s="7" t="s">
        <v>4</v>
      </c>
      <c r="D7" s="7" t="s">
        <v>5</v>
      </c>
      <c r="E7" s="7" t="s">
        <v>6</v>
      </c>
      <c r="F7" s="8" t="s">
        <v>7</v>
      </c>
      <c r="G7" s="9" t="s">
        <v>8</v>
      </c>
      <c r="H7" s="7" t="s">
        <v>9</v>
      </c>
      <c r="I7" s="7" t="s">
        <v>10</v>
      </c>
      <c r="J7" s="7" t="s">
        <v>11</v>
      </c>
      <c r="K7" s="10"/>
      <c r="L7" s="10"/>
      <c r="M7" s="10"/>
      <c r="N7" s="10"/>
      <c r="O7" s="10"/>
      <c r="P7" s="10"/>
      <c r="Q7" s="10"/>
      <c r="R7" s="10"/>
      <c r="S7" s="10"/>
      <c r="T7" s="10"/>
      <c r="U7" s="10"/>
      <c r="V7" s="10"/>
      <c r="W7" s="10"/>
      <c r="X7" s="10"/>
      <c r="Y7" s="10"/>
      <c r="Z7" s="10"/>
    </row>
    <row r="8" ht="50.25" customHeight="1">
      <c r="A8" s="11" t="s">
        <v>12</v>
      </c>
      <c r="B8" s="12" t="s">
        <v>13</v>
      </c>
      <c r="C8" s="13" t="s">
        <v>14</v>
      </c>
      <c r="D8" s="14" t="s">
        <v>15</v>
      </c>
      <c r="E8" s="15">
        <v>297479.0</v>
      </c>
      <c r="F8" s="16">
        <f t="shared" ref="F8:F10" si="1">E8*1.19</f>
        <v>354000.01</v>
      </c>
      <c r="G8" s="17">
        <f t="shared" ref="G8:G10" si="2">(E8+F8)/3900</f>
        <v>167.0459</v>
      </c>
      <c r="H8" s="18">
        <f t="shared" ref="H8:H10" si="3">G8*3900</f>
        <v>651479.01</v>
      </c>
      <c r="I8" s="19" t="s">
        <v>16</v>
      </c>
      <c r="J8" s="20" t="s">
        <v>17</v>
      </c>
    </row>
    <row r="9" ht="50.25" customHeight="1">
      <c r="A9" s="11" t="s">
        <v>18</v>
      </c>
      <c r="B9" s="21" t="s">
        <v>13</v>
      </c>
      <c r="C9" s="22" t="s">
        <v>19</v>
      </c>
      <c r="D9" s="23" t="s">
        <v>20</v>
      </c>
      <c r="E9" s="15">
        <v>546219.0</v>
      </c>
      <c r="F9" s="16">
        <f t="shared" si="1"/>
        <v>650000.61</v>
      </c>
      <c r="G9" s="17">
        <f t="shared" si="2"/>
        <v>306.7229769</v>
      </c>
      <c r="H9" s="18">
        <f t="shared" si="3"/>
        <v>1196219.61</v>
      </c>
      <c r="I9" s="19" t="s">
        <v>16</v>
      </c>
      <c r="J9" s="24" t="s">
        <v>21</v>
      </c>
    </row>
    <row r="10" ht="50.25" customHeight="1">
      <c r="A10" s="11" t="s">
        <v>22</v>
      </c>
      <c r="B10" s="25" t="s">
        <v>13</v>
      </c>
      <c r="C10" s="22" t="s">
        <v>23</v>
      </c>
      <c r="D10" s="26" t="s">
        <v>24</v>
      </c>
      <c r="E10" s="15">
        <v>749580.0</v>
      </c>
      <c r="F10" s="16">
        <f t="shared" si="1"/>
        <v>892000.2</v>
      </c>
      <c r="G10" s="17">
        <f t="shared" si="2"/>
        <v>420.918</v>
      </c>
      <c r="H10" s="18">
        <f t="shared" si="3"/>
        <v>1641580.2</v>
      </c>
      <c r="I10" s="19" t="s">
        <v>16</v>
      </c>
      <c r="J10" s="27" t="s">
        <v>25</v>
      </c>
      <c r="L10" s="28" t="s">
        <v>26</v>
      </c>
    </row>
    <row r="11" ht="15.0" hidden="1" customHeight="1">
      <c r="A11" s="29"/>
      <c r="B11" s="30"/>
      <c r="C11" s="30"/>
      <c r="D11" s="30"/>
      <c r="E11" s="30"/>
      <c r="F11" s="30"/>
      <c r="G11" s="30"/>
      <c r="H11" s="30"/>
      <c r="I11" s="30"/>
      <c r="J11" s="30"/>
    </row>
    <row r="12" ht="12.75" customHeight="1"/>
    <row r="13" ht="138.75" customHeight="1">
      <c r="A13" s="31" t="s">
        <v>27</v>
      </c>
      <c r="B13" s="4"/>
      <c r="C13" s="4"/>
      <c r="D13" s="4"/>
      <c r="E13" s="4"/>
      <c r="F13" s="4"/>
      <c r="G13" s="4"/>
      <c r="H13" s="4"/>
      <c r="I13" s="4"/>
      <c r="J13" s="5"/>
    </row>
    <row r="14" ht="12.75" customHeight="1"/>
    <row r="15" ht="75.0" customHeight="1">
      <c r="A15" s="31" t="s">
        <v>28</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2"/>
      <c r="E26" s="32"/>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location="polycard_client=search-nordic&amp;search_layout=stack&amp;position=15&amp;type=item&amp;tracking_id=fbc2e3cc-ee63-4d7e-a889-6b72406595d5&amp;wid=MCO1437950167&amp;sid=search" ref="C8"/>
    <hyperlink r:id="rId2" location="polycard_client=search-nordic&amp;search_layout=stack&amp;position=27&amp;type=product&amp;tracking_id=ee27dc00-b408-4062-a399-60429daab245&amp;wid=MCO2827715316&amp;sid=search" ref="C9"/>
    <hyperlink r:id="rId3" location="polycard_client=recommendations_vip&amp;reco_backend=ranker_compl&amp;reco_model=rk_ent_v3_retsys_compl&amp;reco_client=vip&amp;reco_item_pos=0&amp;reco_backend_type=low_level&amp;reco_id=8ad3253d-013a-480d-b91a-5e4e06d30c51&amp;wid=MCO1600236949&amp;sid=recos" ref="C10"/>
  </hyperlinks>
  <printOptions/>
  <pageMargins bottom="0.75" footer="0.0" header="0.0" left="0.7" right="0.7" top="0.75"/>
  <pageSetup orientation="landscape"/>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7.88"/>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33" t="s">
        <v>199</v>
      </c>
      <c r="C7" s="33" t="s">
        <v>200</v>
      </c>
      <c r="D7" s="33" t="s">
        <v>201</v>
      </c>
      <c r="E7" s="33" t="s">
        <v>202</v>
      </c>
      <c r="F7" s="34" t="s">
        <v>203</v>
      </c>
      <c r="G7" s="35" t="s">
        <v>204</v>
      </c>
      <c r="H7" s="33" t="s">
        <v>9</v>
      </c>
      <c r="I7" s="33" t="s">
        <v>205</v>
      </c>
      <c r="J7" s="33" t="s">
        <v>206</v>
      </c>
      <c r="K7" s="10"/>
      <c r="L7" s="10"/>
      <c r="M7" s="10"/>
      <c r="N7" s="10"/>
      <c r="O7" s="10"/>
      <c r="P7" s="10"/>
      <c r="Q7" s="10"/>
      <c r="R7" s="10"/>
      <c r="S7" s="10"/>
      <c r="T7" s="10"/>
      <c r="U7" s="10"/>
      <c r="V7" s="10"/>
      <c r="W7" s="10"/>
      <c r="X7" s="10"/>
      <c r="Y7" s="10"/>
      <c r="Z7" s="10"/>
    </row>
    <row r="8" ht="50.25" customHeight="1">
      <c r="A8" s="36" t="s">
        <v>12</v>
      </c>
      <c r="B8" s="37" t="s">
        <v>37</v>
      </c>
      <c r="C8" s="38" t="s">
        <v>38</v>
      </c>
      <c r="D8" s="39" t="s">
        <v>39</v>
      </c>
      <c r="E8" s="40">
        <v>335295.0</v>
      </c>
      <c r="F8" s="41">
        <f t="shared" ref="F8:F10" si="1">E8*1.19</f>
        <v>399001.05</v>
      </c>
      <c r="G8" s="42">
        <f t="shared" ref="G8:G10" si="2">(F8+E8)/3900</f>
        <v>188.2810385</v>
      </c>
      <c r="H8" s="43">
        <f t="shared" ref="H8:H10" si="3">G8*3900</f>
        <v>734296.05</v>
      </c>
      <c r="I8" s="37" t="s">
        <v>16</v>
      </c>
      <c r="J8" s="44" t="s">
        <v>40</v>
      </c>
    </row>
    <row r="9" ht="50.25" customHeight="1">
      <c r="A9" s="36" t="s">
        <v>18</v>
      </c>
      <c r="B9" s="45" t="s">
        <v>41</v>
      </c>
      <c r="C9" s="46" t="s">
        <v>42</v>
      </c>
      <c r="D9" s="47" t="s">
        <v>43</v>
      </c>
      <c r="E9" s="48">
        <v>893426.0</v>
      </c>
      <c r="F9" s="41">
        <f t="shared" si="1"/>
        <v>1063176.94</v>
      </c>
      <c r="G9" s="42">
        <f t="shared" si="2"/>
        <v>501.6930615</v>
      </c>
      <c r="H9" s="43">
        <f t="shared" si="3"/>
        <v>1956602.94</v>
      </c>
      <c r="I9" s="37" t="s">
        <v>16</v>
      </c>
      <c r="J9" s="47" t="s">
        <v>44</v>
      </c>
    </row>
    <row r="10" ht="50.25" customHeight="1">
      <c r="A10" s="36" t="s">
        <v>22</v>
      </c>
      <c r="B10" s="37" t="s">
        <v>13</v>
      </c>
      <c r="C10" s="22" t="s">
        <v>45</v>
      </c>
      <c r="D10" s="14" t="s">
        <v>46</v>
      </c>
      <c r="E10" s="40">
        <v>486471.0</v>
      </c>
      <c r="F10" s="41">
        <f t="shared" si="1"/>
        <v>578900.49</v>
      </c>
      <c r="G10" s="42">
        <f t="shared" si="2"/>
        <v>273.1721769</v>
      </c>
      <c r="H10" s="43">
        <f t="shared" si="3"/>
        <v>1065371.49</v>
      </c>
      <c r="I10" s="37" t="s">
        <v>16</v>
      </c>
      <c r="J10" s="47" t="s">
        <v>47</v>
      </c>
    </row>
    <row r="11" ht="15.0" hidden="1" customHeight="1">
      <c r="A11" s="29"/>
      <c r="B11" s="49"/>
      <c r="C11" s="49"/>
      <c r="D11" s="49"/>
      <c r="E11" s="49"/>
      <c r="F11" s="49"/>
      <c r="G11" s="49"/>
      <c r="H11" s="49"/>
      <c r="I11" s="49"/>
      <c r="J11" s="49"/>
    </row>
    <row r="12" ht="12.75" customHeight="1"/>
    <row r="13" ht="138.75" customHeight="1">
      <c r="A13" s="31" t="s">
        <v>207</v>
      </c>
      <c r="B13" s="4"/>
      <c r="C13" s="4"/>
      <c r="D13" s="4"/>
      <c r="E13" s="4"/>
      <c r="F13" s="4"/>
      <c r="G13" s="4"/>
      <c r="H13" s="4"/>
      <c r="I13" s="4"/>
      <c r="J13" s="5"/>
    </row>
    <row r="14" ht="12.75" customHeight="1"/>
    <row r="15" ht="75.0" customHeight="1">
      <c r="A15" s="31" t="s">
        <v>208</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2"/>
      <c r="E26" s="32"/>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location="polycard_client=search-nordic&amp;search_layout=stack&amp;position=18&amp;type=product&amp;tracking_id=c80cf6a5-1624-4516-ba21-d0400404339c&amp;wid=MCO3093623710&amp;sid=search" ref="C10"/>
  </hyperlinks>
  <printOptions/>
  <pageMargins bottom="0.75" footer="0.0" header="0.0" left="0.7" right="0.7" top="0.75"/>
  <pageSetup orientation="landscape"/>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7.88"/>
    <col customWidth="1" min="8" max="8" width="17.0"/>
    <col customWidth="1" min="9" max="10" width="19.13"/>
    <col customWidth="1" min="11" max="26" width="10.0"/>
  </cols>
  <sheetData>
    <row r="1" ht="12.75" customHeight="1">
      <c r="A1" s="1" t="s">
        <v>209</v>
      </c>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33" t="s">
        <v>210</v>
      </c>
      <c r="C7" s="33" t="s">
        <v>211</v>
      </c>
      <c r="D7" s="33" t="s">
        <v>212</v>
      </c>
      <c r="E7" s="33" t="s">
        <v>213</v>
      </c>
      <c r="F7" s="34" t="s">
        <v>214</v>
      </c>
      <c r="G7" s="35" t="s">
        <v>215</v>
      </c>
      <c r="H7" s="33" t="s">
        <v>9</v>
      </c>
      <c r="I7" s="33" t="s">
        <v>216</v>
      </c>
      <c r="J7" s="33" t="s">
        <v>217</v>
      </c>
      <c r="K7" s="10"/>
      <c r="L7" s="10"/>
      <c r="M7" s="10"/>
      <c r="N7" s="10"/>
      <c r="O7" s="10"/>
      <c r="P7" s="10"/>
      <c r="Q7" s="10"/>
      <c r="R7" s="10"/>
      <c r="S7" s="10"/>
      <c r="T7" s="10"/>
      <c r="U7" s="10"/>
      <c r="V7" s="10"/>
      <c r="W7" s="10"/>
      <c r="X7" s="10"/>
      <c r="Y7" s="10"/>
      <c r="Z7" s="10"/>
    </row>
    <row r="8" ht="50.25" customHeight="1">
      <c r="A8" s="36" t="s">
        <v>12</v>
      </c>
      <c r="B8" s="80" t="s">
        <v>85</v>
      </c>
      <c r="C8" s="51" t="s">
        <v>59</v>
      </c>
      <c r="D8" s="52" t="s">
        <v>60</v>
      </c>
      <c r="E8" s="53">
        <v>251193.0</v>
      </c>
      <c r="F8" s="83">
        <f t="shared" ref="F8:F10" si="1">E8*1.19</f>
        <v>298919.67</v>
      </c>
      <c r="G8" s="105">
        <f t="shared" ref="G8:G10" si="2">(E8+F8)/3900</f>
        <v>141.0545308</v>
      </c>
      <c r="H8" s="106">
        <f t="shared" ref="H8:H10" si="3">G8*3900</f>
        <v>550112.67</v>
      </c>
      <c r="I8" s="85" t="s">
        <v>16</v>
      </c>
      <c r="J8" s="55" t="s">
        <v>62</v>
      </c>
    </row>
    <row r="9" ht="50.25" customHeight="1">
      <c r="A9" s="36" t="s">
        <v>18</v>
      </c>
      <c r="B9" s="80" t="s">
        <v>85</v>
      </c>
      <c r="C9" s="22" t="s">
        <v>63</v>
      </c>
      <c r="D9" s="47" t="s">
        <v>64</v>
      </c>
      <c r="E9" s="53">
        <v>256209.0</v>
      </c>
      <c r="F9" s="83">
        <f t="shared" si="1"/>
        <v>304888.71</v>
      </c>
      <c r="G9" s="105">
        <f t="shared" si="2"/>
        <v>143.8712077</v>
      </c>
      <c r="H9" s="106">
        <f t="shared" si="3"/>
        <v>561097.71</v>
      </c>
      <c r="I9" s="85" t="s">
        <v>16</v>
      </c>
      <c r="J9" s="57" t="s">
        <v>65</v>
      </c>
    </row>
    <row r="10" ht="50.25" customHeight="1">
      <c r="A10" s="36" t="s">
        <v>22</v>
      </c>
      <c r="B10" s="59" t="s">
        <v>41</v>
      </c>
      <c r="C10" s="13" t="s">
        <v>66</v>
      </c>
      <c r="D10" s="59" t="s">
        <v>67</v>
      </c>
      <c r="E10" s="53">
        <v>221197.0</v>
      </c>
      <c r="F10" s="83">
        <f t="shared" si="1"/>
        <v>263224.43</v>
      </c>
      <c r="G10" s="105">
        <f t="shared" si="2"/>
        <v>124.2106231</v>
      </c>
      <c r="H10" s="106">
        <f t="shared" si="3"/>
        <v>484421.43</v>
      </c>
      <c r="I10" s="85" t="s">
        <v>16</v>
      </c>
      <c r="J10" s="57" t="s">
        <v>68</v>
      </c>
    </row>
    <row r="11" ht="15.0" hidden="1" customHeight="1">
      <c r="A11" s="29"/>
      <c r="B11" s="60"/>
      <c r="C11" s="49"/>
      <c r="D11" s="60"/>
      <c r="E11" s="49"/>
      <c r="F11" s="49"/>
      <c r="G11" s="49"/>
      <c r="H11" s="49"/>
      <c r="I11" s="49"/>
      <c r="J11" s="49"/>
    </row>
    <row r="12" ht="12.75" customHeight="1"/>
    <row r="13" ht="138.75" customHeight="1">
      <c r="A13" s="31" t="s">
        <v>218</v>
      </c>
      <c r="B13" s="4"/>
      <c r="C13" s="4"/>
      <c r="D13" s="4"/>
      <c r="E13" s="4"/>
      <c r="F13" s="4"/>
      <c r="G13" s="4"/>
      <c r="H13" s="4"/>
      <c r="I13" s="4"/>
      <c r="J13" s="5"/>
    </row>
    <row r="14" ht="12.75" customHeight="1"/>
    <row r="15" ht="75.0" customHeight="1">
      <c r="A15" s="31" t="s">
        <v>219</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2"/>
      <c r="E26" s="32"/>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6">
    <mergeCell ref="D2:H2"/>
    <mergeCell ref="A5:J5"/>
    <mergeCell ref="B10:B11"/>
    <mergeCell ref="D10:D11"/>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7.88"/>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33" t="s">
        <v>220</v>
      </c>
      <c r="C7" s="33" t="s">
        <v>221</v>
      </c>
      <c r="D7" s="33" t="s">
        <v>222</v>
      </c>
      <c r="E7" s="33" t="s">
        <v>223</v>
      </c>
      <c r="F7" s="34" t="s">
        <v>224</v>
      </c>
      <c r="G7" s="35" t="s">
        <v>225</v>
      </c>
      <c r="H7" s="33" t="s">
        <v>9</v>
      </c>
      <c r="I7" s="33" t="s">
        <v>226</v>
      </c>
      <c r="J7" s="33" t="s">
        <v>227</v>
      </c>
      <c r="K7" s="10"/>
      <c r="L7" s="10"/>
      <c r="M7" s="10"/>
      <c r="N7" s="10"/>
      <c r="O7" s="10"/>
      <c r="P7" s="10"/>
      <c r="Q7" s="10"/>
      <c r="R7" s="10"/>
      <c r="S7" s="10"/>
      <c r="T7" s="10"/>
      <c r="U7" s="10"/>
      <c r="V7" s="10"/>
      <c r="W7" s="10"/>
      <c r="X7" s="10"/>
      <c r="Y7" s="10"/>
      <c r="Z7" s="10"/>
    </row>
    <row r="8" ht="50.25" customHeight="1">
      <c r="A8" s="36" t="s">
        <v>12</v>
      </c>
      <c r="B8" s="80" t="s">
        <v>41</v>
      </c>
      <c r="C8" s="86" t="s">
        <v>228</v>
      </c>
      <c r="D8" s="81" t="s">
        <v>229</v>
      </c>
      <c r="E8" s="82">
        <v>65280.0</v>
      </c>
      <c r="F8" s="83">
        <f t="shared" ref="F8:F10" si="1">E8*1.19</f>
        <v>77683.2</v>
      </c>
      <c r="G8" s="83">
        <f t="shared" ref="G8:G10" si="2">(F8+E8)/3900</f>
        <v>36.65723077</v>
      </c>
      <c r="H8" s="84">
        <f t="shared" ref="H8:H10" si="3">G8*3900</f>
        <v>142963.2</v>
      </c>
      <c r="I8" s="85" t="s">
        <v>16</v>
      </c>
      <c r="J8" s="81" t="s">
        <v>230</v>
      </c>
    </row>
    <row r="9" ht="50.25" customHeight="1">
      <c r="A9" s="36" t="s">
        <v>18</v>
      </c>
      <c r="B9" s="80" t="s">
        <v>231</v>
      </c>
      <c r="C9" s="13" t="s">
        <v>232</v>
      </c>
      <c r="D9" s="81" t="s">
        <v>233</v>
      </c>
      <c r="E9" s="82">
        <v>293845.0</v>
      </c>
      <c r="F9" s="83">
        <f t="shared" si="1"/>
        <v>349675.55</v>
      </c>
      <c r="G9" s="83">
        <f t="shared" si="2"/>
        <v>165.0052692</v>
      </c>
      <c r="H9" s="84">
        <f t="shared" si="3"/>
        <v>643520.55</v>
      </c>
      <c r="I9" s="85" t="s">
        <v>16</v>
      </c>
      <c r="J9" s="81" t="s">
        <v>234</v>
      </c>
    </row>
    <row r="10" ht="50.25" customHeight="1">
      <c r="A10" s="36" t="s">
        <v>22</v>
      </c>
      <c r="B10" s="80" t="s">
        <v>41</v>
      </c>
      <c r="C10" s="86" t="s">
        <v>235</v>
      </c>
      <c r="D10" s="81" t="s">
        <v>236</v>
      </c>
      <c r="E10" s="82">
        <v>205560.0</v>
      </c>
      <c r="F10" s="83">
        <f t="shared" si="1"/>
        <v>244616.4</v>
      </c>
      <c r="G10" s="83">
        <f t="shared" si="2"/>
        <v>115.4298462</v>
      </c>
      <c r="H10" s="84">
        <f t="shared" si="3"/>
        <v>450176.4</v>
      </c>
      <c r="I10" s="85" t="s">
        <v>16</v>
      </c>
      <c r="J10" s="81" t="s">
        <v>237</v>
      </c>
    </row>
    <row r="11" ht="15.0" hidden="1" customHeight="1">
      <c r="A11" s="29"/>
      <c r="B11" s="49"/>
      <c r="C11" s="49"/>
      <c r="D11" s="49"/>
      <c r="E11" s="49"/>
      <c r="F11" s="49"/>
      <c r="G11" s="49"/>
      <c r="H11" s="49"/>
      <c r="I11" s="49"/>
      <c r="J11" s="49"/>
    </row>
    <row r="12" ht="12.75" customHeight="1"/>
    <row r="13" ht="138.75" customHeight="1">
      <c r="A13" s="31" t="s">
        <v>238</v>
      </c>
      <c r="B13" s="4"/>
      <c r="C13" s="4"/>
      <c r="D13" s="4"/>
      <c r="E13" s="4"/>
      <c r="F13" s="4"/>
      <c r="G13" s="4"/>
      <c r="H13" s="4"/>
      <c r="I13" s="4"/>
      <c r="J13" s="5"/>
    </row>
    <row r="14" ht="12.75" customHeight="1"/>
    <row r="15" ht="75.0" customHeight="1">
      <c r="A15" s="31" t="s">
        <v>239</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2"/>
      <c r="E26" s="32"/>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32.88"/>
    <col customWidth="1" min="5" max="6" width="17.0"/>
    <col customWidth="1" min="7" max="7" width="17.88"/>
    <col customWidth="1" min="8" max="8" width="17.0"/>
    <col customWidth="1" min="9" max="9" width="19.13"/>
    <col customWidth="1" min="10" max="10" width="27.0"/>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33" t="s">
        <v>240</v>
      </c>
      <c r="C7" s="33" t="s">
        <v>241</v>
      </c>
      <c r="D7" s="7" t="s">
        <v>242</v>
      </c>
      <c r="E7" s="33" t="s">
        <v>243</v>
      </c>
      <c r="F7" s="34" t="s">
        <v>244</v>
      </c>
      <c r="G7" s="66" t="s">
        <v>245</v>
      </c>
      <c r="H7" s="33" t="s">
        <v>9</v>
      </c>
      <c r="I7" s="33" t="s">
        <v>246</v>
      </c>
      <c r="J7" s="33" t="s">
        <v>247</v>
      </c>
      <c r="K7" s="10"/>
      <c r="L7" s="10"/>
      <c r="M7" s="10"/>
      <c r="N7" s="10"/>
      <c r="O7" s="10"/>
      <c r="P7" s="10"/>
      <c r="Q7" s="10"/>
      <c r="R7" s="10"/>
      <c r="S7" s="10"/>
      <c r="T7" s="10"/>
      <c r="U7" s="10"/>
      <c r="V7" s="10"/>
      <c r="W7" s="10"/>
      <c r="X7" s="10"/>
      <c r="Y7" s="10"/>
      <c r="Z7" s="10"/>
    </row>
    <row r="8" ht="50.25" customHeight="1">
      <c r="A8" s="36" t="s">
        <v>12</v>
      </c>
      <c r="B8" s="45" t="s">
        <v>99</v>
      </c>
      <c r="C8" s="22" t="s">
        <v>100</v>
      </c>
      <c r="D8" s="67" t="s">
        <v>101</v>
      </c>
      <c r="E8" s="68">
        <v>4798.32</v>
      </c>
      <c r="F8" s="69">
        <f t="shared" ref="F8:F10" si="1">E8*1.19</f>
        <v>5710.0008</v>
      </c>
      <c r="G8" s="70">
        <f t="shared" ref="G8:G10" si="2">(F8)/3900</f>
        <v>1.464102769</v>
      </c>
      <c r="H8" s="43">
        <f t="shared" ref="H8:H10" si="3">G8*3900</f>
        <v>5710.0008</v>
      </c>
      <c r="I8" s="37" t="s">
        <v>61</v>
      </c>
      <c r="J8" s="71" t="s">
        <v>102</v>
      </c>
      <c r="K8" s="72"/>
    </row>
    <row r="9" ht="50.25" customHeight="1">
      <c r="A9" s="36" t="s">
        <v>18</v>
      </c>
      <c r="B9" s="73" t="s">
        <v>103</v>
      </c>
      <c r="C9" s="22" t="s">
        <v>104</v>
      </c>
      <c r="D9" s="74" t="s">
        <v>105</v>
      </c>
      <c r="E9" s="75">
        <v>5882353.0</v>
      </c>
      <c r="F9" s="76">
        <f t="shared" si="1"/>
        <v>7000000.07</v>
      </c>
      <c r="G9" s="77">
        <f t="shared" si="2"/>
        <v>1794.871813</v>
      </c>
      <c r="H9" s="43">
        <f t="shared" si="3"/>
        <v>7000000.07</v>
      </c>
      <c r="I9" s="37" t="s">
        <v>61</v>
      </c>
      <c r="J9" s="14" t="s">
        <v>106</v>
      </c>
    </row>
    <row r="10" ht="50.25" customHeight="1">
      <c r="A10" s="36" t="s">
        <v>22</v>
      </c>
      <c r="B10" s="45" t="s">
        <v>107</v>
      </c>
      <c r="C10" s="22" t="s">
        <v>108</v>
      </c>
      <c r="D10" s="78" t="s">
        <v>109</v>
      </c>
      <c r="E10" s="79">
        <v>8883865.0</v>
      </c>
      <c r="F10" s="76">
        <f t="shared" si="1"/>
        <v>10571799.35</v>
      </c>
      <c r="G10" s="77">
        <f t="shared" si="2"/>
        <v>2710.717782</v>
      </c>
      <c r="H10" s="43">
        <f t="shared" si="3"/>
        <v>10571799.35</v>
      </c>
      <c r="I10" s="37" t="s">
        <v>61</v>
      </c>
      <c r="J10" s="45" t="s">
        <v>110</v>
      </c>
    </row>
    <row r="11" ht="15.0" hidden="1" customHeight="1">
      <c r="A11" s="29"/>
      <c r="B11" s="49"/>
      <c r="C11" s="49"/>
      <c r="D11" s="49"/>
      <c r="E11" s="49"/>
      <c r="F11" s="49"/>
      <c r="G11" s="49"/>
      <c r="H11" s="49"/>
      <c r="I11" s="49"/>
      <c r="J11" s="49"/>
    </row>
    <row r="12" ht="12.75" customHeight="1"/>
    <row r="13" ht="138.75" customHeight="1">
      <c r="A13" s="31" t="s">
        <v>248</v>
      </c>
      <c r="B13" s="4"/>
      <c r="C13" s="4"/>
      <c r="D13" s="4"/>
      <c r="E13" s="4"/>
      <c r="F13" s="4"/>
      <c r="G13" s="4"/>
      <c r="H13" s="4"/>
      <c r="I13" s="4"/>
      <c r="J13" s="5"/>
    </row>
    <row r="14" ht="12.75" customHeight="1"/>
    <row r="15" ht="75.0" customHeight="1">
      <c r="A15" s="31" t="s">
        <v>249</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2"/>
      <c r="E26" s="32"/>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location="polycard_client=search-nordic&amp;search_layout=stack&amp;position=3&amp;type=product&amp;tracking_id=8a7780e8-57ca-4d4c-9f22-9174a414522d&amp;wid=MCO1646934667&amp;sid=search" ref="C9"/>
    <hyperlink r:id="rId3" ref="C10"/>
  </hyperlinks>
  <printOptions/>
  <pageMargins bottom="0.75" footer="0.0" header="0.0" left="0.7" right="0.7" top="0.75"/>
  <pageSetup orientation="landscape"/>
  <drawing r:id="rId4"/>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7.88"/>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33" t="s">
        <v>250</v>
      </c>
      <c r="C7" s="33" t="s">
        <v>251</v>
      </c>
      <c r="D7" s="33" t="s">
        <v>252</v>
      </c>
      <c r="E7" s="33" t="s">
        <v>253</v>
      </c>
      <c r="F7" s="34" t="s">
        <v>254</v>
      </c>
      <c r="G7" s="35" t="s">
        <v>255</v>
      </c>
      <c r="H7" s="33" t="s">
        <v>9</v>
      </c>
      <c r="I7" s="33" t="s">
        <v>256</v>
      </c>
      <c r="J7" s="33" t="s">
        <v>257</v>
      </c>
      <c r="K7" s="10"/>
      <c r="L7" s="10"/>
      <c r="M7" s="10"/>
      <c r="N7" s="10"/>
      <c r="O7" s="10"/>
      <c r="P7" s="10"/>
      <c r="Q7" s="10"/>
      <c r="R7" s="10"/>
      <c r="S7" s="10"/>
      <c r="T7" s="10"/>
      <c r="U7" s="10"/>
      <c r="V7" s="10"/>
      <c r="W7" s="10"/>
      <c r="X7" s="10"/>
      <c r="Y7" s="10"/>
      <c r="Z7" s="10"/>
    </row>
    <row r="8" ht="50.25" customHeight="1">
      <c r="A8" s="36" t="s">
        <v>12</v>
      </c>
      <c r="B8" s="80" t="s">
        <v>258</v>
      </c>
      <c r="C8" s="86" t="s">
        <v>259</v>
      </c>
      <c r="D8" s="81" t="s">
        <v>260</v>
      </c>
      <c r="E8" s="107">
        <v>1007564.0</v>
      </c>
      <c r="F8" s="83">
        <f t="shared" ref="F8:F10" si="1">E8*1.19</f>
        <v>1199001.16</v>
      </c>
      <c r="G8" s="108">
        <f t="shared" ref="G8:G10" si="2">(F8+E8)/3900</f>
        <v>565.7859385</v>
      </c>
      <c r="H8" s="109">
        <f t="shared" ref="H8:H10" si="3">G8*3900</f>
        <v>2206565.16</v>
      </c>
      <c r="I8" s="85" t="s">
        <v>61</v>
      </c>
      <c r="J8" s="81" t="s">
        <v>261</v>
      </c>
    </row>
    <row r="9" ht="50.25" customHeight="1">
      <c r="A9" s="36" t="s">
        <v>18</v>
      </c>
      <c r="B9" s="80" t="s">
        <v>124</v>
      </c>
      <c r="C9" s="86" t="s">
        <v>262</v>
      </c>
      <c r="D9" s="81" t="s">
        <v>263</v>
      </c>
      <c r="E9" s="82">
        <v>1363866.0</v>
      </c>
      <c r="F9" s="83">
        <f t="shared" si="1"/>
        <v>1623000.54</v>
      </c>
      <c r="G9" s="108">
        <f t="shared" si="2"/>
        <v>765.8632154</v>
      </c>
      <c r="H9" s="109">
        <f t="shared" si="3"/>
        <v>2986866.54</v>
      </c>
      <c r="I9" s="85" t="s">
        <v>61</v>
      </c>
      <c r="J9" s="81" t="s">
        <v>264</v>
      </c>
    </row>
    <row r="10" ht="50.25" customHeight="1">
      <c r="A10" s="36" t="s">
        <v>22</v>
      </c>
      <c r="B10" s="80" t="s">
        <v>41</v>
      </c>
      <c r="C10" s="86" t="s">
        <v>265</v>
      </c>
      <c r="D10" s="81" t="s">
        <v>266</v>
      </c>
      <c r="E10" s="107">
        <v>643917.0</v>
      </c>
      <c r="F10" s="83">
        <f t="shared" si="1"/>
        <v>766261.23</v>
      </c>
      <c r="G10" s="108">
        <f t="shared" si="2"/>
        <v>361.5841615</v>
      </c>
      <c r="H10" s="109">
        <f t="shared" si="3"/>
        <v>1410178.23</v>
      </c>
      <c r="I10" s="85" t="s">
        <v>61</v>
      </c>
      <c r="J10" s="81" t="s">
        <v>267</v>
      </c>
    </row>
    <row r="11" ht="15.0" hidden="1" customHeight="1">
      <c r="A11" s="29"/>
      <c r="B11" s="49"/>
      <c r="C11" s="49"/>
      <c r="D11" s="49"/>
      <c r="E11" s="49"/>
      <c r="F11" s="49"/>
      <c r="G11" s="49"/>
      <c r="H11" s="49"/>
      <c r="I11" s="49"/>
      <c r="J11" s="49"/>
    </row>
    <row r="12" ht="12.75" customHeight="1"/>
    <row r="13" ht="138.75" customHeight="1">
      <c r="A13" s="31" t="s">
        <v>268</v>
      </c>
      <c r="B13" s="4"/>
      <c r="C13" s="4"/>
      <c r="D13" s="4"/>
      <c r="E13" s="4"/>
      <c r="F13" s="4"/>
      <c r="G13" s="4"/>
      <c r="H13" s="4"/>
      <c r="I13" s="4"/>
      <c r="J13" s="5"/>
    </row>
    <row r="14" ht="12.75" customHeight="1"/>
    <row r="15" ht="75.0" customHeight="1">
      <c r="A15" s="31" t="s">
        <v>269</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2"/>
      <c r="E26" s="32"/>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location="polycard_client=search-nordic&amp;search_layout=stack&amp;position=15&amp;type=product&amp;tracking_id=1f8bac89-83d1-4dff-91b0-e401e1f9ca91&amp;wid=MCO3022596520&amp;sid=search" ref="C9"/>
    <hyperlink r:id="rId3" ref="C10"/>
  </hyperlinks>
  <printOptions/>
  <pageMargins bottom="0.75" footer="0.0" header="0.0" left="0.7" right="0.7" top="0.75"/>
  <pageSetup orientation="landscape"/>
  <drawing r:id="rId4"/>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7.88"/>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33" t="s">
        <v>270</v>
      </c>
      <c r="C7" s="33" t="s">
        <v>271</v>
      </c>
      <c r="D7" s="33" t="s">
        <v>272</v>
      </c>
      <c r="E7" s="33" t="s">
        <v>273</v>
      </c>
      <c r="F7" s="34" t="s">
        <v>274</v>
      </c>
      <c r="G7" s="35" t="s">
        <v>275</v>
      </c>
      <c r="H7" s="33" t="s">
        <v>9</v>
      </c>
      <c r="I7" s="33" t="s">
        <v>276</v>
      </c>
      <c r="J7" s="33" t="s">
        <v>277</v>
      </c>
      <c r="K7" s="10"/>
      <c r="L7" s="10"/>
      <c r="M7" s="10"/>
      <c r="N7" s="10"/>
      <c r="O7" s="10"/>
      <c r="P7" s="10"/>
      <c r="Q7" s="10"/>
      <c r="R7" s="10"/>
      <c r="S7" s="10"/>
      <c r="T7" s="10"/>
      <c r="U7" s="10"/>
      <c r="V7" s="10"/>
      <c r="W7" s="10"/>
      <c r="X7" s="10"/>
      <c r="Y7" s="10"/>
      <c r="Z7" s="10"/>
    </row>
    <row r="8" ht="50.25" customHeight="1">
      <c r="A8" s="36" t="s">
        <v>12</v>
      </c>
      <c r="B8" s="85" t="s">
        <v>13</v>
      </c>
      <c r="C8" s="86" t="s">
        <v>278</v>
      </c>
      <c r="D8" s="81" t="s">
        <v>279</v>
      </c>
      <c r="E8" s="107">
        <v>556580.0</v>
      </c>
      <c r="F8" s="83">
        <f t="shared" ref="F8:F10" si="1">E8*1.19</f>
        <v>662330.2</v>
      </c>
      <c r="G8" s="108">
        <f t="shared" ref="G8:G10" si="2">(F8+E8)/3900</f>
        <v>312.5410769</v>
      </c>
      <c r="H8" s="109">
        <f t="shared" ref="H8:H10" si="3">G8*3900</f>
        <v>1218910.2</v>
      </c>
      <c r="I8" s="85" t="s">
        <v>61</v>
      </c>
      <c r="J8" s="110" t="s">
        <v>280</v>
      </c>
    </row>
    <row r="9" ht="50.25" customHeight="1">
      <c r="A9" s="36" t="s">
        <v>18</v>
      </c>
      <c r="B9" s="80" t="s">
        <v>41</v>
      </c>
      <c r="C9" s="86" t="s">
        <v>281</v>
      </c>
      <c r="D9" s="81" t="s">
        <v>282</v>
      </c>
      <c r="E9" s="107">
        <v>260590.0</v>
      </c>
      <c r="F9" s="83">
        <f t="shared" si="1"/>
        <v>310102.1</v>
      </c>
      <c r="G9" s="108">
        <f t="shared" si="2"/>
        <v>146.3313077</v>
      </c>
      <c r="H9" s="109">
        <f t="shared" si="3"/>
        <v>570692.1</v>
      </c>
      <c r="I9" s="85" t="s">
        <v>61</v>
      </c>
      <c r="J9" s="110" t="s">
        <v>283</v>
      </c>
    </row>
    <row r="10" ht="50.25" customHeight="1">
      <c r="A10" s="36" t="s">
        <v>22</v>
      </c>
      <c r="B10" s="80" t="s">
        <v>41</v>
      </c>
      <c r="C10" s="86" t="s">
        <v>284</v>
      </c>
      <c r="D10" s="81" t="s">
        <v>285</v>
      </c>
      <c r="E10" s="107">
        <v>354692.0</v>
      </c>
      <c r="F10" s="83">
        <f t="shared" si="1"/>
        <v>422083.48</v>
      </c>
      <c r="G10" s="108">
        <f t="shared" si="2"/>
        <v>199.1732</v>
      </c>
      <c r="H10" s="109">
        <f t="shared" si="3"/>
        <v>776775.48</v>
      </c>
      <c r="I10" s="85" t="s">
        <v>61</v>
      </c>
      <c r="J10" s="110" t="s">
        <v>286</v>
      </c>
    </row>
    <row r="11" ht="15.0" hidden="1" customHeight="1">
      <c r="A11" s="29"/>
      <c r="B11" s="49"/>
      <c r="C11" s="49"/>
      <c r="D11" s="49"/>
      <c r="E11" s="49"/>
      <c r="F11" s="49"/>
      <c r="G11" s="49"/>
      <c r="H11" s="49"/>
      <c r="I11" s="49"/>
      <c r="J11" s="49"/>
    </row>
    <row r="12" ht="12.75" customHeight="1"/>
    <row r="13" ht="138.75" customHeight="1">
      <c r="A13" s="31" t="s">
        <v>287</v>
      </c>
      <c r="B13" s="4"/>
      <c r="C13" s="4"/>
      <c r="D13" s="4"/>
      <c r="E13" s="4"/>
      <c r="F13" s="4"/>
      <c r="G13" s="4"/>
      <c r="H13" s="4"/>
      <c r="I13" s="4"/>
      <c r="J13" s="5"/>
    </row>
    <row r="14" ht="12.75" customHeight="1"/>
    <row r="15" ht="75.0" customHeight="1">
      <c r="A15" s="31" t="s">
        <v>288</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2"/>
      <c r="E26" s="32"/>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location="polycard_client=recommendations_vip-v2p&amp;reco_backend=retrieval-v2p&amp;reco_model=rk_ent_v3_retsys_org&amp;reco_client=vip-v2p&amp;reco_item_pos=9&amp;reco_backend_type=low_level&amp;reco_id=0982b5e7-1081-4a61-bb74-2a46465a6550&amp;wid=MLV806379276&amp;sid=recos" ref="C8"/>
    <hyperlink r:id="rId2" ref="C9"/>
    <hyperlink r:id="rId3" ref="C10"/>
  </hyperlinks>
  <printOptions/>
  <pageMargins bottom="0.75" footer="0.0" header="0.0" left="0.7" right="0.7" top="0.75"/>
  <pageSetup orientation="landscape"/>
  <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7.88"/>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97">
        <v>0.0</v>
      </c>
      <c r="B5" s="4"/>
      <c r="C5" s="4"/>
      <c r="D5" s="4"/>
      <c r="E5" s="4"/>
      <c r="F5" s="4"/>
      <c r="G5" s="4"/>
      <c r="H5" s="4"/>
      <c r="I5" s="4"/>
      <c r="J5" s="5"/>
    </row>
    <row r="6" ht="15.75" customHeight="1"/>
    <row r="7" ht="75.75" customHeight="1">
      <c r="A7" s="6" t="s">
        <v>2</v>
      </c>
      <c r="B7" s="33" t="s">
        <v>289</v>
      </c>
      <c r="C7" s="33" t="s">
        <v>290</v>
      </c>
      <c r="D7" s="33" t="s">
        <v>291</v>
      </c>
      <c r="E7" s="33" t="s">
        <v>292</v>
      </c>
      <c r="F7" s="34" t="s">
        <v>293</v>
      </c>
      <c r="G7" s="35" t="s">
        <v>294</v>
      </c>
      <c r="H7" s="33" t="s">
        <v>9</v>
      </c>
      <c r="I7" s="33" t="s">
        <v>295</v>
      </c>
      <c r="J7" s="33" t="s">
        <v>296</v>
      </c>
      <c r="K7" s="10"/>
      <c r="L7" s="10"/>
      <c r="M7" s="10"/>
      <c r="N7" s="10"/>
      <c r="O7" s="10"/>
      <c r="P7" s="10"/>
      <c r="Q7" s="10"/>
      <c r="R7" s="10"/>
      <c r="S7" s="10"/>
      <c r="T7" s="10"/>
      <c r="U7" s="10"/>
      <c r="V7" s="10"/>
      <c r="W7" s="10"/>
      <c r="X7" s="10"/>
      <c r="Y7" s="10"/>
      <c r="Z7" s="10"/>
    </row>
    <row r="8" ht="50.25" customHeight="1">
      <c r="A8" s="36" t="s">
        <v>12</v>
      </c>
      <c r="B8" s="80" t="s">
        <v>41</v>
      </c>
      <c r="C8" s="86" t="s">
        <v>297</v>
      </c>
      <c r="D8" s="81" t="s">
        <v>298</v>
      </c>
      <c r="E8" s="82">
        <v>117200.0</v>
      </c>
      <c r="F8" s="83">
        <f t="shared" ref="F8:F10" si="1">E8*1.19</f>
        <v>139468</v>
      </c>
      <c r="G8" s="108">
        <f t="shared" ref="G8:G10" si="2">(F8+E8)/3900</f>
        <v>65.81230769</v>
      </c>
      <c r="H8" s="109">
        <f t="shared" ref="H8:H10" si="3">G8*3900</f>
        <v>256668</v>
      </c>
      <c r="I8" s="85" t="s">
        <v>16</v>
      </c>
      <c r="J8" s="81" t="s">
        <v>299</v>
      </c>
    </row>
    <row r="9" ht="50.25" customHeight="1">
      <c r="A9" s="36" t="s">
        <v>18</v>
      </c>
      <c r="B9" s="85" t="s">
        <v>13</v>
      </c>
      <c r="C9" s="86" t="s">
        <v>300</v>
      </c>
      <c r="D9" s="81" t="s">
        <v>301</v>
      </c>
      <c r="E9" s="82">
        <v>50500.0</v>
      </c>
      <c r="F9" s="83">
        <f t="shared" si="1"/>
        <v>60095</v>
      </c>
      <c r="G9" s="108">
        <f t="shared" si="2"/>
        <v>28.35769231</v>
      </c>
      <c r="H9" s="109">
        <f t="shared" si="3"/>
        <v>110595</v>
      </c>
      <c r="I9" s="85" t="s">
        <v>16</v>
      </c>
      <c r="J9" s="81" t="s">
        <v>302</v>
      </c>
    </row>
    <row r="10" ht="50.25" customHeight="1">
      <c r="A10" s="36" t="s">
        <v>22</v>
      </c>
      <c r="B10" s="80" t="s">
        <v>303</v>
      </c>
      <c r="C10" s="86" t="s">
        <v>304</v>
      </c>
      <c r="D10" s="81" t="s">
        <v>305</v>
      </c>
      <c r="E10" s="82">
        <v>84400.0</v>
      </c>
      <c r="F10" s="83">
        <f t="shared" si="1"/>
        <v>100436</v>
      </c>
      <c r="G10" s="108">
        <f t="shared" si="2"/>
        <v>47.39384615</v>
      </c>
      <c r="H10" s="109">
        <f t="shared" si="3"/>
        <v>184836</v>
      </c>
      <c r="I10" s="85" t="s">
        <v>16</v>
      </c>
      <c r="J10" s="80" t="s">
        <v>306</v>
      </c>
    </row>
    <row r="11" ht="15.0" hidden="1" customHeight="1">
      <c r="A11" s="29"/>
      <c r="B11" s="49"/>
      <c r="C11" s="49"/>
      <c r="D11" s="49"/>
      <c r="E11" s="49"/>
      <c r="F11" s="49"/>
      <c r="G11" s="49"/>
      <c r="H11" s="49"/>
      <c r="I11" s="49"/>
      <c r="J11" s="49"/>
    </row>
    <row r="12" ht="12.75" customHeight="1"/>
    <row r="13" ht="138.75" customHeight="1">
      <c r="A13" s="31" t="s">
        <v>307</v>
      </c>
      <c r="B13" s="4"/>
      <c r="C13" s="4"/>
      <c r="D13" s="4"/>
      <c r="E13" s="4"/>
      <c r="F13" s="4"/>
      <c r="G13" s="4"/>
      <c r="H13" s="4"/>
      <c r="I13" s="4"/>
      <c r="J13" s="5"/>
    </row>
    <row r="14" ht="12.75" customHeight="1"/>
    <row r="15" ht="75.0" customHeight="1">
      <c r="A15" s="31" t="s">
        <v>308</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2"/>
      <c r="E26" s="32"/>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location="polycard_client=search-nordic&amp;search_layout=stack&amp;position=13&amp;type=product&amp;tracking_id=c621b4e9-82c8-4b55-b3be-0eb98e7bcf2b&amp;wid=MCO996534720&amp;sid=search" ref="C9"/>
    <hyperlink r:id="rId3" ref="C10"/>
  </hyperlinks>
  <printOptions/>
  <pageMargins bottom="0.75" footer="0.0" header="0.0" left="0.7" right="0.7" top="0.75"/>
  <pageSetup orientation="landscape"/>
  <drawing r:id="rId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9.5"/>
    <col customWidth="1" min="5" max="6" width="17.0"/>
    <col customWidth="1" min="7" max="7" width="17.88"/>
    <col customWidth="1" min="8" max="8" width="17.0"/>
    <col customWidth="1" min="9" max="9" width="19.13"/>
    <col customWidth="1" min="10" max="10" width="50.0"/>
    <col customWidth="1" min="11" max="26" width="10.0"/>
  </cols>
  <sheetData>
    <row r="1" ht="12.75" customHeight="1">
      <c r="A1" s="1" t="s">
        <v>26</v>
      </c>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33" t="s">
        <v>309</v>
      </c>
      <c r="C7" s="33" t="s">
        <v>310</v>
      </c>
      <c r="D7" s="33" t="s">
        <v>311</v>
      </c>
      <c r="E7" s="33" t="s">
        <v>312</v>
      </c>
      <c r="F7" s="34" t="s">
        <v>313</v>
      </c>
      <c r="G7" s="35" t="s">
        <v>314</v>
      </c>
      <c r="H7" s="33" t="s">
        <v>9</v>
      </c>
      <c r="I7" s="33" t="s">
        <v>315</v>
      </c>
      <c r="J7" s="33" t="s">
        <v>316</v>
      </c>
      <c r="K7" s="10"/>
      <c r="L7" s="10"/>
      <c r="M7" s="10"/>
      <c r="N7" s="10"/>
      <c r="O7" s="10"/>
      <c r="P7" s="10"/>
      <c r="Q7" s="10"/>
      <c r="R7" s="10"/>
      <c r="S7" s="10"/>
      <c r="T7" s="10"/>
      <c r="U7" s="10"/>
      <c r="V7" s="10"/>
      <c r="W7" s="10"/>
      <c r="X7" s="10"/>
      <c r="Y7" s="10"/>
      <c r="Z7" s="10"/>
    </row>
    <row r="8" ht="50.25" customHeight="1">
      <c r="A8" s="36" t="s">
        <v>12</v>
      </c>
      <c r="B8" s="80" t="s">
        <v>142</v>
      </c>
      <c r="C8" s="86" t="s">
        <v>143</v>
      </c>
      <c r="D8" s="81" t="s">
        <v>144</v>
      </c>
      <c r="E8" s="87">
        <v>20084.0</v>
      </c>
      <c r="F8" s="88">
        <f t="shared" ref="F8:F10" si="1">E8*1.19</f>
        <v>23899.96</v>
      </c>
      <c r="G8" s="83">
        <f t="shared" ref="G8:G10" si="2">(F8+E8)/3900</f>
        <v>11.27793846</v>
      </c>
      <c r="H8" s="83">
        <f t="shared" ref="H8:H10" si="3">G8*3900</f>
        <v>43983.96</v>
      </c>
      <c r="I8" s="85" t="s">
        <v>16</v>
      </c>
      <c r="J8" s="89" t="s">
        <v>145</v>
      </c>
    </row>
    <row r="9" ht="68.25" customHeight="1">
      <c r="A9" s="36" t="s">
        <v>18</v>
      </c>
      <c r="B9" s="80" t="s">
        <v>146</v>
      </c>
      <c r="C9" s="86" t="s">
        <v>147</v>
      </c>
      <c r="D9" s="90" t="s">
        <v>148</v>
      </c>
      <c r="E9" s="91">
        <v>78151.0</v>
      </c>
      <c r="F9" s="88">
        <f t="shared" si="1"/>
        <v>92999.69</v>
      </c>
      <c r="G9" s="83">
        <f t="shared" si="2"/>
        <v>43.88479231</v>
      </c>
      <c r="H9" s="83">
        <f t="shared" si="3"/>
        <v>171150.69</v>
      </c>
      <c r="I9" s="85" t="s">
        <v>16</v>
      </c>
      <c r="J9" s="90" t="s">
        <v>149</v>
      </c>
    </row>
    <row r="10" ht="50.25" customHeight="1">
      <c r="A10" s="36" t="s">
        <v>22</v>
      </c>
      <c r="B10" s="80" t="s">
        <v>150</v>
      </c>
      <c r="C10" s="86" t="s">
        <v>151</v>
      </c>
      <c r="D10" s="92" t="s">
        <v>152</v>
      </c>
      <c r="E10" s="93">
        <v>116533.0</v>
      </c>
      <c r="F10" s="94">
        <f t="shared" si="1"/>
        <v>138674.27</v>
      </c>
      <c r="G10" s="83">
        <f t="shared" si="2"/>
        <v>65.43776154</v>
      </c>
      <c r="H10" s="83">
        <f t="shared" si="3"/>
        <v>255207.27</v>
      </c>
      <c r="I10" s="85" t="s">
        <v>16</v>
      </c>
      <c r="J10" s="90" t="s">
        <v>153</v>
      </c>
    </row>
    <row r="11" ht="15.0" hidden="1" customHeight="1">
      <c r="A11" s="29"/>
      <c r="B11" s="49"/>
      <c r="C11" s="49"/>
      <c r="D11" s="95" t="s">
        <v>154</v>
      </c>
      <c r="E11" s="49"/>
      <c r="F11" s="49"/>
      <c r="G11" s="49"/>
      <c r="H11" s="49"/>
      <c r="I11" s="49"/>
      <c r="J11" s="49"/>
    </row>
    <row r="12" ht="12.75" customHeight="1">
      <c r="D12" s="96"/>
    </row>
    <row r="13" ht="138.75" customHeight="1">
      <c r="A13" s="31" t="s">
        <v>317</v>
      </c>
      <c r="B13" s="4"/>
      <c r="C13" s="4"/>
      <c r="D13" s="4"/>
      <c r="E13" s="4"/>
      <c r="F13" s="4"/>
      <c r="G13" s="4"/>
      <c r="H13" s="4"/>
      <c r="I13" s="4"/>
      <c r="J13" s="5"/>
    </row>
    <row r="14" ht="12.75" customHeight="1"/>
    <row r="15" ht="75.0" customHeight="1">
      <c r="A15" s="31" t="s">
        <v>318</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2"/>
      <c r="E26" s="32"/>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7.88"/>
    <col customWidth="1" min="8" max="8" width="17.0"/>
    <col customWidth="1" min="9" max="10" width="19.13"/>
    <col customWidth="1" min="11" max="26" width="10.0"/>
  </cols>
  <sheetData>
    <row r="1" ht="12.75" customHeight="1">
      <c r="A1" s="1"/>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33" t="s">
        <v>319</v>
      </c>
      <c r="C7" s="33" t="s">
        <v>320</v>
      </c>
      <c r="D7" s="33" t="s">
        <v>321</v>
      </c>
      <c r="E7" s="33" t="s">
        <v>322</v>
      </c>
      <c r="F7" s="34" t="s">
        <v>323</v>
      </c>
      <c r="G7" s="35" t="s">
        <v>324</v>
      </c>
      <c r="H7" s="33" t="s">
        <v>9</v>
      </c>
      <c r="I7" s="33" t="s">
        <v>325</v>
      </c>
      <c r="J7" s="33" t="s">
        <v>326</v>
      </c>
      <c r="K7" s="10"/>
      <c r="L7" s="10"/>
      <c r="M7" s="10"/>
      <c r="N7" s="10"/>
      <c r="O7" s="10"/>
      <c r="P7" s="10"/>
      <c r="Q7" s="10"/>
      <c r="R7" s="10"/>
      <c r="S7" s="10"/>
      <c r="T7" s="10"/>
      <c r="U7" s="10"/>
      <c r="V7" s="10"/>
      <c r="W7" s="10"/>
      <c r="X7" s="10"/>
      <c r="Y7" s="10"/>
      <c r="Z7" s="10"/>
    </row>
    <row r="8" ht="50.25" customHeight="1">
      <c r="A8" s="36" t="s">
        <v>12</v>
      </c>
      <c r="B8" s="80" t="s">
        <v>327</v>
      </c>
      <c r="C8" s="111" t="s">
        <v>328</v>
      </c>
      <c r="D8" s="81" t="s">
        <v>329</v>
      </c>
      <c r="E8" s="82" t="s">
        <v>330</v>
      </c>
      <c r="F8" s="107" t="s">
        <v>330</v>
      </c>
      <c r="G8" s="112" t="s">
        <v>330</v>
      </c>
      <c r="H8" s="113" t="s">
        <v>330</v>
      </c>
      <c r="I8" s="80" t="s">
        <v>331</v>
      </c>
      <c r="J8" s="81" t="s">
        <v>332</v>
      </c>
    </row>
    <row r="9" ht="50.25" customHeight="1">
      <c r="A9" s="36" t="s">
        <v>18</v>
      </c>
      <c r="B9" s="80" t="s">
        <v>333</v>
      </c>
      <c r="C9" s="13" t="s">
        <v>334</v>
      </c>
      <c r="D9" s="81" t="s">
        <v>335</v>
      </c>
      <c r="E9" s="82">
        <v>2836560.0</v>
      </c>
      <c r="F9" s="83">
        <f>E9*1.19</f>
        <v>3375506.4</v>
      </c>
      <c r="G9" s="108">
        <f>(F9+E9)/3900</f>
        <v>1592.837538</v>
      </c>
      <c r="H9" s="114">
        <f>G9*3900</f>
        <v>6212066.4</v>
      </c>
      <c r="I9" s="85" t="s">
        <v>16</v>
      </c>
      <c r="J9" s="81" t="s">
        <v>336</v>
      </c>
    </row>
    <row r="10" ht="50.25" customHeight="1">
      <c r="A10" s="36" t="s">
        <v>22</v>
      </c>
      <c r="B10" s="85" t="s">
        <v>337</v>
      </c>
      <c r="C10" s="13" t="s">
        <v>338</v>
      </c>
      <c r="D10" s="81" t="s">
        <v>339</v>
      </c>
      <c r="E10" s="82" t="s">
        <v>330</v>
      </c>
      <c r="F10" s="82" t="s">
        <v>330</v>
      </c>
      <c r="G10" s="82" t="s">
        <v>330</v>
      </c>
      <c r="H10" s="82" t="s">
        <v>330</v>
      </c>
      <c r="I10" s="80" t="s">
        <v>331</v>
      </c>
      <c r="J10" s="80" t="s">
        <v>340</v>
      </c>
    </row>
    <row r="11" ht="15.0" hidden="1" customHeight="1">
      <c r="A11" s="29"/>
      <c r="B11" s="49"/>
      <c r="C11" s="49"/>
      <c r="D11" s="49"/>
      <c r="E11" s="49"/>
      <c r="F11" s="49"/>
      <c r="G11" s="115">
        <f>F11+E11</f>
        <v>0</v>
      </c>
      <c r="H11" s="49"/>
      <c r="I11" s="49"/>
      <c r="J11" s="49"/>
    </row>
    <row r="12" ht="12.75" customHeight="1">
      <c r="G12" s="116"/>
    </row>
    <row r="13" ht="138.75" customHeight="1">
      <c r="A13" s="31" t="s">
        <v>341</v>
      </c>
      <c r="B13" s="4"/>
      <c r="C13" s="4"/>
      <c r="D13" s="4"/>
      <c r="E13" s="4"/>
      <c r="F13" s="4"/>
      <c r="G13" s="4"/>
      <c r="H13" s="4"/>
      <c r="I13" s="4"/>
      <c r="J13" s="5"/>
    </row>
    <row r="14" ht="12.75" customHeight="1"/>
    <row r="15" ht="75.0" customHeight="1">
      <c r="A15" s="31" t="s">
        <v>342</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2"/>
      <c r="E26" s="32"/>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location=":~:text=Apache%20software%20is%20always%20available,ASF%20and%20our%20Apache%20projects." ref="C8"/>
    <hyperlink r:id="rId2" ref="C9"/>
    <hyperlink r:id="rId3" ref="C10"/>
  </hyperlinks>
  <printOptions/>
  <pageMargins bottom="0.75" footer="0.0" header="0.0" left="0.7" right="0.7" top="0.75"/>
  <pageSetup orientation="landscape"/>
  <drawing r:id="rId4"/>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7.88"/>
    <col customWidth="1" min="8" max="8" width="17.0"/>
    <col customWidth="1" min="9" max="10" width="19.13"/>
    <col customWidth="1" min="11" max="26" width="10.0"/>
  </cols>
  <sheetData>
    <row r="1" ht="12.75" customHeight="1">
      <c r="A1" s="1"/>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33" t="s">
        <v>343</v>
      </c>
      <c r="C7" s="33" t="s">
        <v>344</v>
      </c>
      <c r="D7" s="33" t="s">
        <v>345</v>
      </c>
      <c r="E7" s="33" t="s">
        <v>346</v>
      </c>
      <c r="F7" s="34" t="s">
        <v>347</v>
      </c>
      <c r="G7" s="35" t="s">
        <v>348</v>
      </c>
      <c r="H7" s="33" t="s">
        <v>9</v>
      </c>
      <c r="I7" s="33" t="s">
        <v>349</v>
      </c>
      <c r="J7" s="33" t="s">
        <v>350</v>
      </c>
      <c r="K7" s="10"/>
      <c r="L7" s="10"/>
      <c r="M7" s="10"/>
      <c r="N7" s="10"/>
      <c r="O7" s="10"/>
      <c r="P7" s="10"/>
      <c r="Q7" s="10"/>
      <c r="R7" s="10"/>
      <c r="S7" s="10"/>
      <c r="T7" s="10"/>
      <c r="U7" s="10"/>
      <c r="V7" s="10"/>
      <c r="W7" s="10"/>
      <c r="X7" s="10"/>
      <c r="Y7" s="10"/>
      <c r="Z7" s="10"/>
    </row>
    <row r="8" ht="50.25" customHeight="1">
      <c r="A8" s="36" t="s">
        <v>12</v>
      </c>
      <c r="B8" s="117" t="s">
        <v>351</v>
      </c>
      <c r="C8" s="118" t="s">
        <v>352</v>
      </c>
      <c r="D8" s="119" t="s">
        <v>353</v>
      </c>
      <c r="E8" s="120">
        <v>322856.0</v>
      </c>
      <c r="F8" s="121">
        <f t="shared" ref="F8:F10" si="1">E8*1.19</f>
        <v>384198.64</v>
      </c>
      <c r="G8" s="42">
        <f t="shared" ref="G8:G10" si="2">(F8+E8)/3900</f>
        <v>181.2960615</v>
      </c>
      <c r="H8" s="122">
        <f t="shared" ref="H8:H10" si="3">G8*3900</f>
        <v>707054.64</v>
      </c>
      <c r="I8" s="123" t="s">
        <v>61</v>
      </c>
      <c r="J8" s="117" t="s">
        <v>354</v>
      </c>
    </row>
    <row r="9" ht="50.25" customHeight="1">
      <c r="A9" s="36" t="s">
        <v>18</v>
      </c>
      <c r="B9" s="117" t="s">
        <v>107</v>
      </c>
      <c r="C9" s="118" t="s">
        <v>355</v>
      </c>
      <c r="D9" s="117" t="s">
        <v>356</v>
      </c>
      <c r="E9" s="120">
        <v>561452.0</v>
      </c>
      <c r="F9" s="121">
        <f t="shared" si="1"/>
        <v>668127.88</v>
      </c>
      <c r="G9" s="42">
        <f t="shared" si="2"/>
        <v>315.2768923</v>
      </c>
      <c r="H9" s="122">
        <f t="shared" si="3"/>
        <v>1229579.88</v>
      </c>
      <c r="I9" s="123" t="s">
        <v>61</v>
      </c>
      <c r="J9" s="124" t="s">
        <v>354</v>
      </c>
    </row>
    <row r="10" ht="50.25" customHeight="1">
      <c r="A10" s="36" t="s">
        <v>22</v>
      </c>
      <c r="B10" s="123" t="s">
        <v>351</v>
      </c>
      <c r="C10" s="13" t="s">
        <v>357</v>
      </c>
      <c r="D10" s="125" t="s">
        <v>358</v>
      </c>
      <c r="E10" s="120">
        <v>806741.0</v>
      </c>
      <c r="F10" s="121">
        <f t="shared" si="1"/>
        <v>960021.79</v>
      </c>
      <c r="G10" s="42">
        <f t="shared" si="2"/>
        <v>453.0161</v>
      </c>
      <c r="H10" s="122">
        <f t="shared" si="3"/>
        <v>1766762.79</v>
      </c>
      <c r="I10" s="123" t="s">
        <v>61</v>
      </c>
      <c r="J10" s="124" t="s">
        <v>354</v>
      </c>
    </row>
    <row r="11" ht="15.0" hidden="1" customHeight="1">
      <c r="A11" s="29"/>
      <c r="B11" s="49"/>
      <c r="C11" s="49"/>
      <c r="D11" s="49"/>
      <c r="E11" s="49"/>
      <c r="F11" s="49"/>
      <c r="G11" s="49"/>
      <c r="H11" s="49"/>
      <c r="I11" s="49"/>
      <c r="J11" s="49"/>
    </row>
    <row r="12" ht="12.75" customHeight="1"/>
    <row r="13" ht="138.75" customHeight="1">
      <c r="A13" s="31" t="s">
        <v>359</v>
      </c>
      <c r="B13" s="4"/>
      <c r="C13" s="4"/>
      <c r="D13" s="4"/>
      <c r="E13" s="4"/>
      <c r="F13" s="4"/>
      <c r="G13" s="4"/>
      <c r="H13" s="4"/>
      <c r="I13" s="4"/>
      <c r="J13" s="5"/>
    </row>
    <row r="14" ht="12.75" customHeight="1"/>
    <row r="15" ht="75.0" customHeight="1">
      <c r="A15" s="31" t="s">
        <v>360</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2"/>
      <c r="E26" s="32"/>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7.88"/>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33" t="s">
        <v>29</v>
      </c>
      <c r="C7" s="33" t="s">
        <v>30</v>
      </c>
      <c r="D7" s="33" t="s">
        <v>31</v>
      </c>
      <c r="E7" s="33" t="s">
        <v>32</v>
      </c>
      <c r="F7" s="34" t="s">
        <v>33</v>
      </c>
      <c r="G7" s="35" t="s">
        <v>34</v>
      </c>
      <c r="H7" s="33" t="s">
        <v>9</v>
      </c>
      <c r="I7" s="33" t="s">
        <v>35</v>
      </c>
      <c r="J7" s="33" t="s">
        <v>36</v>
      </c>
      <c r="K7" s="10"/>
      <c r="L7" s="10"/>
      <c r="M7" s="10"/>
      <c r="N7" s="10"/>
      <c r="O7" s="10"/>
      <c r="P7" s="10"/>
      <c r="Q7" s="10"/>
      <c r="R7" s="10"/>
      <c r="S7" s="10"/>
      <c r="T7" s="10"/>
      <c r="U7" s="10"/>
      <c r="V7" s="10"/>
      <c r="W7" s="10"/>
      <c r="X7" s="10"/>
      <c r="Y7" s="10"/>
      <c r="Z7" s="10"/>
    </row>
    <row r="8" ht="50.25" customHeight="1">
      <c r="A8" s="36" t="s">
        <v>12</v>
      </c>
      <c r="B8" s="37" t="s">
        <v>37</v>
      </c>
      <c r="C8" s="38" t="s">
        <v>38</v>
      </c>
      <c r="D8" s="39" t="s">
        <v>39</v>
      </c>
      <c r="E8" s="40">
        <v>755460.0</v>
      </c>
      <c r="F8" s="41">
        <f t="shared" ref="F8:F10" si="1">E8*1.19</f>
        <v>898997.4</v>
      </c>
      <c r="G8" s="42">
        <f t="shared" ref="G8:G10" si="2">(F8+E8)/3900</f>
        <v>424.2198462</v>
      </c>
      <c r="H8" s="43">
        <f t="shared" ref="H8:H10" si="3">G8*3900</f>
        <v>1654457.4</v>
      </c>
      <c r="I8" s="37" t="s">
        <v>16</v>
      </c>
      <c r="J8" s="44" t="s">
        <v>40</v>
      </c>
    </row>
    <row r="9" ht="50.25" customHeight="1">
      <c r="A9" s="36" t="s">
        <v>18</v>
      </c>
      <c r="B9" s="45" t="s">
        <v>41</v>
      </c>
      <c r="C9" s="46" t="s">
        <v>42</v>
      </c>
      <c r="D9" s="47" t="s">
        <v>43</v>
      </c>
      <c r="E9" s="48">
        <v>893426.0</v>
      </c>
      <c r="F9" s="41">
        <f t="shared" si="1"/>
        <v>1063176.94</v>
      </c>
      <c r="G9" s="42">
        <f t="shared" si="2"/>
        <v>501.6930615</v>
      </c>
      <c r="H9" s="43">
        <f t="shared" si="3"/>
        <v>1956602.94</v>
      </c>
      <c r="I9" s="37" t="s">
        <v>16</v>
      </c>
      <c r="J9" s="47" t="s">
        <v>44</v>
      </c>
    </row>
    <row r="10" ht="50.25" customHeight="1">
      <c r="A10" s="36" t="s">
        <v>22</v>
      </c>
      <c r="B10" s="37" t="s">
        <v>13</v>
      </c>
      <c r="C10" s="22" t="s">
        <v>45</v>
      </c>
      <c r="D10" s="14" t="s">
        <v>46</v>
      </c>
      <c r="E10" s="40">
        <v>486471.0</v>
      </c>
      <c r="F10" s="41">
        <f t="shared" si="1"/>
        <v>578900.49</v>
      </c>
      <c r="G10" s="42">
        <f t="shared" si="2"/>
        <v>273.1721769</v>
      </c>
      <c r="H10" s="43">
        <f t="shared" si="3"/>
        <v>1065371.49</v>
      </c>
      <c r="I10" s="37" t="s">
        <v>16</v>
      </c>
      <c r="J10" s="47" t="s">
        <v>47</v>
      </c>
    </row>
    <row r="11" ht="15.0" hidden="1" customHeight="1">
      <c r="A11" s="29"/>
      <c r="B11" s="49"/>
      <c r="C11" s="49"/>
      <c r="D11" s="49"/>
      <c r="E11" s="49"/>
      <c r="F11" s="49"/>
      <c r="G11" s="49"/>
      <c r="H11" s="49"/>
      <c r="I11" s="49"/>
      <c r="J11" s="49"/>
    </row>
    <row r="12" ht="12.75" customHeight="1"/>
    <row r="13" ht="138.75" customHeight="1">
      <c r="A13" s="31" t="s">
        <v>48</v>
      </c>
      <c r="B13" s="4"/>
      <c r="C13" s="4"/>
      <c r="D13" s="4"/>
      <c r="E13" s="4"/>
      <c r="F13" s="4"/>
      <c r="G13" s="4"/>
      <c r="H13" s="4"/>
      <c r="I13" s="4"/>
      <c r="J13" s="5"/>
    </row>
    <row r="14" ht="12.75" customHeight="1"/>
    <row r="15" ht="75.0" customHeight="1">
      <c r="A15" s="31" t="s">
        <v>49</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2"/>
      <c r="E26" s="32"/>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location="polycard_client=search-nordic&amp;search_layout=stack&amp;position=18&amp;type=product&amp;tracking_id=c80cf6a5-1624-4516-ba21-d0400404339c&amp;wid=MCO3093623710&amp;sid=search" ref="C10"/>
  </hyperlinks>
  <printOptions/>
  <pageMargins bottom="0.75" footer="0.0" header="0.0" left="0.7" right="0.7" top="0.75"/>
  <pageSetup orientation="landscape"/>
  <drawing r:id="rId4"/>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31.0"/>
    <col customWidth="1" min="5" max="6" width="17.0"/>
    <col customWidth="1" min="7" max="7" width="17.88"/>
    <col customWidth="1" min="8" max="8" width="17.0"/>
    <col customWidth="1" min="9" max="9" width="19.13"/>
    <col customWidth="1" min="10" max="10" width="48.13"/>
    <col customWidth="1" min="11" max="26" width="10.0"/>
  </cols>
  <sheetData>
    <row r="1" ht="12.75" customHeight="1">
      <c r="A1" s="1"/>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33" t="s">
        <v>361</v>
      </c>
      <c r="C7" s="33" t="s">
        <v>362</v>
      </c>
      <c r="D7" s="33" t="s">
        <v>363</v>
      </c>
      <c r="E7" s="33" t="s">
        <v>364</v>
      </c>
      <c r="F7" s="34" t="s">
        <v>365</v>
      </c>
      <c r="G7" s="35" t="s">
        <v>366</v>
      </c>
      <c r="H7" s="33" t="s">
        <v>9</v>
      </c>
      <c r="I7" s="33" t="s">
        <v>367</v>
      </c>
      <c r="J7" s="33" t="s">
        <v>368</v>
      </c>
      <c r="K7" s="10"/>
      <c r="L7" s="10"/>
      <c r="M7" s="10"/>
      <c r="N7" s="10"/>
      <c r="O7" s="10"/>
      <c r="P7" s="10"/>
      <c r="Q7" s="10"/>
      <c r="R7" s="10"/>
      <c r="S7" s="10"/>
      <c r="T7" s="10"/>
      <c r="U7" s="10"/>
      <c r="V7" s="10"/>
      <c r="W7" s="10"/>
      <c r="X7" s="10"/>
      <c r="Y7" s="10"/>
      <c r="Z7" s="10"/>
    </row>
    <row r="8" ht="63.75" customHeight="1">
      <c r="A8" s="36" t="s">
        <v>12</v>
      </c>
      <c r="B8" s="80" t="s">
        <v>369</v>
      </c>
      <c r="C8" s="126" t="s">
        <v>370</v>
      </c>
      <c r="D8" s="127" t="s">
        <v>371</v>
      </c>
      <c r="E8" s="128">
        <v>42990.0</v>
      </c>
      <c r="F8" s="129">
        <f t="shared" ref="F8:F10" si="1">E8*1.19</f>
        <v>51158.1</v>
      </c>
      <c r="G8" s="130">
        <f t="shared" ref="G8:G10" si="2">(F8+E8)/3900</f>
        <v>24.14053846</v>
      </c>
      <c r="H8" s="114">
        <f t="shared" ref="H8:H10" si="3">G8*3900</f>
        <v>94148.1</v>
      </c>
      <c r="I8" s="131" t="s">
        <v>16</v>
      </c>
      <c r="J8" s="132" t="s">
        <v>372</v>
      </c>
    </row>
    <row r="9" ht="75.75" customHeight="1">
      <c r="A9" s="36" t="s">
        <v>18</v>
      </c>
      <c r="B9" s="80" t="s">
        <v>373</v>
      </c>
      <c r="C9" s="133" t="s">
        <v>374</v>
      </c>
      <c r="D9" s="134" t="s">
        <v>375</v>
      </c>
      <c r="E9" s="128">
        <v>83194.0</v>
      </c>
      <c r="F9" s="129">
        <f t="shared" si="1"/>
        <v>99000.86</v>
      </c>
      <c r="G9" s="130">
        <f t="shared" si="2"/>
        <v>46.71663077</v>
      </c>
      <c r="H9" s="114">
        <f t="shared" si="3"/>
        <v>182194.86</v>
      </c>
      <c r="I9" s="131" t="s">
        <v>16</v>
      </c>
      <c r="J9" s="135" t="s">
        <v>376</v>
      </c>
    </row>
    <row r="10" ht="75.75" customHeight="1">
      <c r="A10" s="36" t="s">
        <v>22</v>
      </c>
      <c r="B10" s="80" t="s">
        <v>377</v>
      </c>
      <c r="C10" s="136" t="s">
        <v>378</v>
      </c>
      <c r="D10" s="137" t="s">
        <v>379</v>
      </c>
      <c r="E10" s="138">
        <v>47500.0</v>
      </c>
      <c r="F10" s="129">
        <f t="shared" si="1"/>
        <v>56525</v>
      </c>
      <c r="G10" s="130">
        <f t="shared" si="2"/>
        <v>26.67307692</v>
      </c>
      <c r="H10" s="114">
        <f t="shared" si="3"/>
        <v>104025</v>
      </c>
      <c r="I10" s="131" t="s">
        <v>16</v>
      </c>
      <c r="J10" s="135" t="s">
        <v>380</v>
      </c>
    </row>
    <row r="11" ht="15.0" hidden="1" customHeight="1">
      <c r="A11" s="29"/>
      <c r="B11" s="49"/>
      <c r="C11" s="49"/>
      <c r="D11" s="49"/>
      <c r="E11" s="49"/>
      <c r="F11" s="49"/>
      <c r="G11" s="49"/>
      <c r="H11" s="49"/>
      <c r="I11" s="49"/>
      <c r="J11" s="49"/>
    </row>
    <row r="12" ht="12.75" customHeight="1"/>
    <row r="13" ht="138.75" customHeight="1">
      <c r="A13" s="31" t="s">
        <v>381</v>
      </c>
      <c r="B13" s="4"/>
      <c r="C13" s="4"/>
      <c r="D13" s="4"/>
      <c r="E13" s="4"/>
      <c r="F13" s="4"/>
      <c r="G13" s="4"/>
      <c r="H13" s="4"/>
      <c r="I13" s="4"/>
      <c r="J13" s="5"/>
    </row>
    <row r="14" ht="12.75" customHeight="1"/>
    <row r="15" ht="75.0" customHeight="1">
      <c r="A15" s="31" t="s">
        <v>382</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2"/>
      <c r="E26" s="32"/>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7.88"/>
    <col customWidth="1" min="8" max="8" width="17.0"/>
    <col customWidth="1" min="9" max="10" width="19.13"/>
    <col customWidth="1" min="11" max="26" width="10.0"/>
  </cols>
  <sheetData>
    <row r="1" ht="12.75" customHeight="1">
      <c r="A1" s="1"/>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33" t="s">
        <v>383</v>
      </c>
      <c r="C7" s="33" t="s">
        <v>384</v>
      </c>
      <c r="D7" s="33" t="s">
        <v>385</v>
      </c>
      <c r="E7" s="33" t="s">
        <v>386</v>
      </c>
      <c r="F7" s="34" t="s">
        <v>387</v>
      </c>
      <c r="G7" s="35" t="s">
        <v>388</v>
      </c>
      <c r="H7" s="33" t="s">
        <v>9</v>
      </c>
      <c r="I7" s="33" t="s">
        <v>389</v>
      </c>
      <c r="J7" s="33" t="s">
        <v>390</v>
      </c>
      <c r="K7" s="10"/>
      <c r="L7" s="10"/>
      <c r="M7" s="10"/>
      <c r="N7" s="10"/>
      <c r="O7" s="10"/>
      <c r="P7" s="10"/>
      <c r="Q7" s="10"/>
      <c r="R7" s="10"/>
      <c r="S7" s="10"/>
      <c r="T7" s="10"/>
      <c r="U7" s="10"/>
      <c r="V7" s="10"/>
      <c r="W7" s="10"/>
      <c r="X7" s="10"/>
      <c r="Y7" s="10"/>
      <c r="Z7" s="10"/>
    </row>
    <row r="8" ht="50.25" customHeight="1">
      <c r="A8" s="36" t="s">
        <v>12</v>
      </c>
      <c r="B8" s="117" t="s">
        <v>391</v>
      </c>
      <c r="C8" s="118" t="s">
        <v>392</v>
      </c>
      <c r="D8" s="119" t="s">
        <v>393</v>
      </c>
      <c r="E8" s="139">
        <v>1504567.0</v>
      </c>
      <c r="F8" s="140">
        <f t="shared" ref="F8:F10" si="1">E8*1.19</f>
        <v>1790434.73</v>
      </c>
      <c r="G8" s="42">
        <f t="shared" ref="G8:G10" si="2">(F8+E8)/3900</f>
        <v>844.8722385</v>
      </c>
      <c r="H8" s="141">
        <f t="shared" ref="H8:H10" si="3">G8*3900</f>
        <v>3295001.73</v>
      </c>
      <c r="I8" s="85" t="s">
        <v>16</v>
      </c>
      <c r="J8" s="117" t="s">
        <v>394</v>
      </c>
    </row>
    <row r="9" ht="50.25" customHeight="1">
      <c r="A9" s="36" t="s">
        <v>18</v>
      </c>
      <c r="B9" s="117" t="s">
        <v>107</v>
      </c>
      <c r="C9" s="118" t="s">
        <v>395</v>
      </c>
      <c r="D9" s="117" t="s">
        <v>396</v>
      </c>
      <c r="E9" s="139">
        <v>349048.0</v>
      </c>
      <c r="F9" s="140">
        <f t="shared" si="1"/>
        <v>415367.12</v>
      </c>
      <c r="G9" s="42">
        <f t="shared" si="2"/>
        <v>196.0038769</v>
      </c>
      <c r="H9" s="141">
        <f t="shared" si="3"/>
        <v>764415.12</v>
      </c>
      <c r="I9" s="85" t="s">
        <v>16</v>
      </c>
      <c r="J9" s="142"/>
    </row>
    <row r="10" ht="50.25" customHeight="1">
      <c r="A10" s="36" t="s">
        <v>22</v>
      </c>
      <c r="B10" s="80" t="s">
        <v>397</v>
      </c>
      <c r="C10" s="13" t="s">
        <v>398</v>
      </c>
      <c r="D10" s="81" t="s">
        <v>399</v>
      </c>
      <c r="E10" s="82">
        <v>2963103.0</v>
      </c>
      <c r="F10" s="140">
        <f t="shared" si="1"/>
        <v>3526092.57</v>
      </c>
      <c r="G10" s="42">
        <f t="shared" si="2"/>
        <v>1663.8963</v>
      </c>
      <c r="H10" s="141">
        <f t="shared" si="3"/>
        <v>6489195.57</v>
      </c>
      <c r="I10" s="85" t="s">
        <v>16</v>
      </c>
      <c r="J10" s="143" t="s">
        <v>400</v>
      </c>
    </row>
    <row r="11" ht="15.0" hidden="1" customHeight="1">
      <c r="A11" s="29"/>
      <c r="B11" s="49"/>
      <c r="C11" s="49"/>
      <c r="D11" s="49"/>
      <c r="E11" s="49"/>
      <c r="F11" s="49"/>
      <c r="G11" s="49"/>
      <c r="H11" s="49"/>
      <c r="I11" s="49"/>
      <c r="J11" s="49"/>
    </row>
    <row r="12" ht="12.75" customHeight="1"/>
    <row r="13" ht="138.75" customHeight="1">
      <c r="A13" s="31" t="s">
        <v>401</v>
      </c>
      <c r="B13" s="4"/>
      <c r="C13" s="4"/>
      <c r="D13" s="4"/>
      <c r="E13" s="4"/>
      <c r="F13" s="4"/>
      <c r="G13" s="4"/>
      <c r="H13" s="4"/>
      <c r="I13" s="4"/>
      <c r="J13" s="5"/>
    </row>
    <row r="14" ht="12.75" customHeight="1"/>
    <row r="15" ht="75.0" customHeight="1">
      <c r="A15" s="31" t="s">
        <v>402</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2"/>
      <c r="E26" s="32"/>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7.88"/>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50" t="s">
        <v>2</v>
      </c>
      <c r="B7" s="33" t="s">
        <v>50</v>
      </c>
      <c r="C7" s="33" t="s">
        <v>51</v>
      </c>
      <c r="D7" s="33" t="s">
        <v>52</v>
      </c>
      <c r="E7" s="33" t="s">
        <v>53</v>
      </c>
      <c r="F7" s="34" t="s">
        <v>54</v>
      </c>
      <c r="G7" s="35" t="s">
        <v>55</v>
      </c>
      <c r="H7" s="33" t="s">
        <v>9</v>
      </c>
      <c r="I7" s="33" t="s">
        <v>56</v>
      </c>
      <c r="J7" s="33" t="s">
        <v>57</v>
      </c>
      <c r="K7" s="10"/>
      <c r="L7" s="10"/>
      <c r="M7" s="10"/>
      <c r="N7" s="10"/>
      <c r="O7" s="10"/>
      <c r="P7" s="10"/>
      <c r="Q7" s="10"/>
      <c r="R7" s="10"/>
      <c r="S7" s="10"/>
      <c r="T7" s="10"/>
      <c r="U7" s="10"/>
      <c r="V7" s="10"/>
      <c r="W7" s="10"/>
      <c r="X7" s="10"/>
      <c r="Y7" s="10"/>
      <c r="Z7" s="10"/>
    </row>
    <row r="8" ht="50.25" customHeight="1">
      <c r="A8" s="11" t="s">
        <v>12</v>
      </c>
      <c r="B8" s="45" t="s">
        <v>58</v>
      </c>
      <c r="C8" s="51" t="s">
        <v>59</v>
      </c>
      <c r="D8" s="52" t="s">
        <v>60</v>
      </c>
      <c r="E8" s="53">
        <v>251193.0</v>
      </c>
      <c r="F8" s="54">
        <f t="shared" ref="F8:F10" si="1">E8*1.19</f>
        <v>298919.67</v>
      </c>
      <c r="G8" s="42">
        <f t="shared" ref="G8:G10" si="2">(E8+F8)/3900</f>
        <v>141.0545308</v>
      </c>
      <c r="H8" s="43">
        <f t="shared" ref="H8:H10" si="3">G8*3900</f>
        <v>550112.67</v>
      </c>
      <c r="I8" s="37" t="s">
        <v>61</v>
      </c>
      <c r="J8" s="55" t="s">
        <v>62</v>
      </c>
    </row>
    <row r="9">
      <c r="A9" s="11" t="s">
        <v>18</v>
      </c>
      <c r="B9" s="56" t="s">
        <v>58</v>
      </c>
      <c r="C9" s="22" t="s">
        <v>63</v>
      </c>
      <c r="D9" s="47" t="s">
        <v>64</v>
      </c>
      <c r="E9" s="53">
        <v>256209.0</v>
      </c>
      <c r="F9" s="54">
        <f t="shared" si="1"/>
        <v>304888.71</v>
      </c>
      <c r="G9" s="42">
        <f t="shared" si="2"/>
        <v>143.8712077</v>
      </c>
      <c r="H9" s="43">
        <f t="shared" si="3"/>
        <v>561097.71</v>
      </c>
      <c r="I9" s="37" t="s">
        <v>61</v>
      </c>
      <c r="J9" s="57" t="s">
        <v>65</v>
      </c>
      <c r="K9" s="58"/>
    </row>
    <row r="10" ht="34.5" customHeight="1">
      <c r="A10" s="11" t="s">
        <v>22</v>
      </c>
      <c r="B10" s="59" t="s">
        <v>41</v>
      </c>
      <c r="C10" s="13" t="s">
        <v>66</v>
      </c>
      <c r="D10" s="59" t="s">
        <v>67</v>
      </c>
      <c r="E10" s="53">
        <v>221197.0</v>
      </c>
      <c r="F10" s="54">
        <f t="shared" si="1"/>
        <v>263224.43</v>
      </c>
      <c r="G10" s="42">
        <f t="shared" si="2"/>
        <v>124.2106231</v>
      </c>
      <c r="H10" s="43">
        <f t="shared" si="3"/>
        <v>484421.43</v>
      </c>
      <c r="I10" s="37" t="s">
        <v>61</v>
      </c>
      <c r="J10" s="57" t="s">
        <v>68</v>
      </c>
    </row>
    <row r="11" ht="15.0" hidden="1" customHeight="1">
      <c r="A11" s="29"/>
      <c r="B11" s="60"/>
      <c r="C11" s="37">
        <v>3.00892144E9</v>
      </c>
      <c r="D11" s="60"/>
      <c r="E11" s="61"/>
      <c r="F11" s="62"/>
      <c r="G11" s="63"/>
      <c r="H11" s="63"/>
      <c r="I11" s="63"/>
      <c r="J11" s="63"/>
    </row>
    <row r="12" ht="12.75" customHeight="1"/>
    <row r="13" ht="138.75" customHeight="1">
      <c r="A13" s="31" t="s">
        <v>69</v>
      </c>
      <c r="B13" s="4"/>
      <c r="C13" s="4"/>
      <c r="D13" s="4"/>
      <c r="E13" s="4"/>
      <c r="F13" s="4"/>
      <c r="G13" s="4"/>
      <c r="H13" s="4"/>
      <c r="I13" s="4"/>
      <c r="J13" s="5"/>
    </row>
    <row r="14" ht="12.75" customHeight="1"/>
    <row r="15" ht="75.0" customHeight="1">
      <c r="A15" s="31" t="s">
        <v>70</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2"/>
      <c r="E26" s="32"/>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7">
    <mergeCell ref="D2:H2"/>
    <mergeCell ref="A5:J5"/>
    <mergeCell ref="K9:K10"/>
    <mergeCell ref="B10:B11"/>
    <mergeCell ref="D10:D11"/>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7.88"/>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33" t="s">
        <v>71</v>
      </c>
      <c r="C7" s="33" t="s">
        <v>72</v>
      </c>
      <c r="D7" s="33" t="s">
        <v>73</v>
      </c>
      <c r="E7" s="33" t="s">
        <v>74</v>
      </c>
      <c r="F7" s="34" t="s">
        <v>75</v>
      </c>
      <c r="G7" s="35" t="s">
        <v>76</v>
      </c>
      <c r="H7" s="33" t="s">
        <v>9</v>
      </c>
      <c r="I7" s="33" t="s">
        <v>77</v>
      </c>
      <c r="J7" s="33" t="s">
        <v>78</v>
      </c>
      <c r="K7" s="10"/>
      <c r="L7" s="10"/>
      <c r="M7" s="10"/>
      <c r="N7" s="10"/>
      <c r="O7" s="10"/>
      <c r="P7" s="10"/>
      <c r="Q7" s="10"/>
      <c r="R7" s="10"/>
      <c r="S7" s="10"/>
      <c r="T7" s="10"/>
      <c r="U7" s="10"/>
      <c r="V7" s="10"/>
      <c r="W7" s="10"/>
      <c r="X7" s="10"/>
      <c r="Y7" s="10"/>
      <c r="Z7" s="10"/>
    </row>
    <row r="8" ht="50.25" customHeight="1">
      <c r="A8" s="36" t="s">
        <v>12</v>
      </c>
      <c r="B8" s="45" t="s">
        <v>79</v>
      </c>
      <c r="C8" s="22" t="s">
        <v>80</v>
      </c>
      <c r="D8" s="14" t="s">
        <v>81</v>
      </c>
      <c r="E8" s="40">
        <v>378068.0</v>
      </c>
      <c r="F8" s="64">
        <f t="shared" ref="F8:F10" si="1">E8*1.19</f>
        <v>449900.92</v>
      </c>
      <c r="G8" s="65">
        <f t="shared" ref="G8:G10" si="2">(E8+F8)/3900</f>
        <v>212.2997231</v>
      </c>
      <c r="H8" s="43">
        <f t="shared" ref="H8:H10" si="3">G8*3900</f>
        <v>827968.92</v>
      </c>
      <c r="I8" s="37" t="s">
        <v>61</v>
      </c>
      <c r="J8" s="14" t="s">
        <v>62</v>
      </c>
    </row>
    <row r="9" ht="50.25" customHeight="1">
      <c r="A9" s="36" t="s">
        <v>18</v>
      </c>
      <c r="B9" s="45" t="s">
        <v>37</v>
      </c>
      <c r="C9" s="22" t="s">
        <v>82</v>
      </c>
      <c r="D9" s="39" t="s">
        <v>83</v>
      </c>
      <c r="E9" s="40">
        <v>277227.0</v>
      </c>
      <c r="F9" s="64">
        <f t="shared" si="1"/>
        <v>329900.13</v>
      </c>
      <c r="G9" s="65">
        <f t="shared" si="2"/>
        <v>155.6736231</v>
      </c>
      <c r="H9" s="43">
        <f t="shared" si="3"/>
        <v>607127.13</v>
      </c>
      <c r="I9" s="37" t="s">
        <v>61</v>
      </c>
      <c r="J9" s="14" t="s">
        <v>84</v>
      </c>
    </row>
    <row r="10" ht="50.25" customHeight="1">
      <c r="A10" s="36" t="s">
        <v>22</v>
      </c>
      <c r="B10" s="45" t="s">
        <v>85</v>
      </c>
      <c r="C10" s="13" t="s">
        <v>86</v>
      </c>
      <c r="D10" s="45" t="s">
        <v>87</v>
      </c>
      <c r="E10" s="48">
        <v>242016.0</v>
      </c>
      <c r="F10" s="64">
        <f t="shared" si="1"/>
        <v>287999.04</v>
      </c>
      <c r="G10" s="65">
        <f t="shared" si="2"/>
        <v>135.9012923</v>
      </c>
      <c r="H10" s="43">
        <f t="shared" si="3"/>
        <v>530015.04</v>
      </c>
      <c r="I10" s="37" t="s">
        <v>61</v>
      </c>
      <c r="J10" s="45" t="s">
        <v>88</v>
      </c>
    </row>
    <row r="11" ht="15.0" hidden="1" customHeight="1">
      <c r="A11" s="29"/>
      <c r="B11" s="49"/>
      <c r="C11" s="49"/>
      <c r="D11" s="49"/>
      <c r="E11" s="49"/>
      <c r="F11" s="49"/>
      <c r="G11" s="49"/>
      <c r="H11" s="49"/>
      <c r="I11" s="49"/>
      <c r="J11" s="49"/>
    </row>
    <row r="12" ht="12.75" customHeight="1"/>
    <row r="13" ht="138.75" customHeight="1">
      <c r="A13" s="31" t="s">
        <v>89</v>
      </c>
      <c r="B13" s="4"/>
      <c r="C13" s="4"/>
      <c r="D13" s="4"/>
      <c r="E13" s="4"/>
      <c r="F13" s="4"/>
      <c r="G13" s="4"/>
      <c r="H13" s="4"/>
      <c r="I13" s="4"/>
      <c r="J13" s="5"/>
    </row>
    <row r="14" ht="12.75" customHeight="1"/>
    <row r="15" ht="75.0" customHeight="1">
      <c r="A15" s="31" t="s">
        <v>90</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2"/>
      <c r="E26" s="32"/>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32.88"/>
    <col customWidth="1" min="5" max="6" width="17.0"/>
    <col customWidth="1" min="7" max="7" width="17.88"/>
    <col customWidth="1" min="8" max="8" width="17.0"/>
    <col customWidth="1" min="9" max="9" width="19.13"/>
    <col customWidth="1" min="10" max="10" width="27.0"/>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33" t="s">
        <v>91</v>
      </c>
      <c r="C7" s="33" t="s">
        <v>92</v>
      </c>
      <c r="D7" s="7" t="s">
        <v>93</v>
      </c>
      <c r="E7" s="33" t="s">
        <v>94</v>
      </c>
      <c r="F7" s="34" t="s">
        <v>95</v>
      </c>
      <c r="G7" s="66" t="s">
        <v>96</v>
      </c>
      <c r="H7" s="33" t="s">
        <v>9</v>
      </c>
      <c r="I7" s="33" t="s">
        <v>97</v>
      </c>
      <c r="J7" s="33" t="s">
        <v>98</v>
      </c>
      <c r="K7" s="10"/>
      <c r="L7" s="10"/>
      <c r="M7" s="10"/>
      <c r="N7" s="10"/>
      <c r="O7" s="10"/>
      <c r="P7" s="10"/>
      <c r="Q7" s="10"/>
      <c r="R7" s="10"/>
      <c r="S7" s="10"/>
      <c r="T7" s="10"/>
      <c r="U7" s="10"/>
      <c r="V7" s="10"/>
      <c r="W7" s="10"/>
      <c r="X7" s="10"/>
      <c r="Y7" s="10"/>
      <c r="Z7" s="10"/>
    </row>
    <row r="8" ht="50.25" customHeight="1">
      <c r="A8" s="36" t="s">
        <v>12</v>
      </c>
      <c r="B8" s="45" t="s">
        <v>99</v>
      </c>
      <c r="C8" s="22" t="s">
        <v>100</v>
      </c>
      <c r="D8" s="67" t="s">
        <v>101</v>
      </c>
      <c r="E8" s="68">
        <v>4798.32</v>
      </c>
      <c r="F8" s="69">
        <f t="shared" ref="F8:F10" si="1">E8*1.19</f>
        <v>5710.0008</v>
      </c>
      <c r="G8" s="70">
        <f t="shared" ref="G8:G10" si="2">(F8)/3900</f>
        <v>1.464102769</v>
      </c>
      <c r="H8" s="43">
        <f t="shared" ref="H8:H10" si="3">G8*3900</f>
        <v>5710.0008</v>
      </c>
      <c r="I8" s="37" t="s">
        <v>61</v>
      </c>
      <c r="J8" s="71" t="s">
        <v>102</v>
      </c>
      <c r="K8" s="72"/>
    </row>
    <row r="9" ht="50.25" customHeight="1">
      <c r="A9" s="36" t="s">
        <v>18</v>
      </c>
      <c r="B9" s="73" t="s">
        <v>103</v>
      </c>
      <c r="C9" s="22" t="s">
        <v>104</v>
      </c>
      <c r="D9" s="74" t="s">
        <v>105</v>
      </c>
      <c r="E9" s="75">
        <v>5882353.0</v>
      </c>
      <c r="F9" s="76">
        <f t="shared" si="1"/>
        <v>7000000.07</v>
      </c>
      <c r="G9" s="77">
        <f t="shared" si="2"/>
        <v>1794.871813</v>
      </c>
      <c r="H9" s="43">
        <f t="shared" si="3"/>
        <v>7000000.07</v>
      </c>
      <c r="I9" s="37" t="s">
        <v>61</v>
      </c>
      <c r="J9" s="14" t="s">
        <v>106</v>
      </c>
    </row>
    <row r="10" ht="50.25" customHeight="1">
      <c r="A10" s="36" t="s">
        <v>22</v>
      </c>
      <c r="B10" s="45" t="s">
        <v>107</v>
      </c>
      <c r="C10" s="22" t="s">
        <v>108</v>
      </c>
      <c r="D10" s="78" t="s">
        <v>109</v>
      </c>
      <c r="E10" s="79">
        <v>8883865.0</v>
      </c>
      <c r="F10" s="76">
        <f t="shared" si="1"/>
        <v>10571799.35</v>
      </c>
      <c r="G10" s="77">
        <f t="shared" si="2"/>
        <v>2710.717782</v>
      </c>
      <c r="H10" s="43">
        <f t="shared" si="3"/>
        <v>10571799.35</v>
      </c>
      <c r="I10" s="37" t="s">
        <v>61</v>
      </c>
      <c r="J10" s="45" t="s">
        <v>110</v>
      </c>
    </row>
    <row r="11" ht="15.0" hidden="1" customHeight="1">
      <c r="A11" s="29"/>
      <c r="B11" s="49"/>
      <c r="C11" s="49"/>
      <c r="D11" s="49"/>
      <c r="E11" s="49"/>
      <c r="F11" s="49"/>
      <c r="G11" s="49"/>
      <c r="H11" s="49"/>
      <c r="I11" s="49"/>
      <c r="J11" s="49"/>
    </row>
    <row r="12" ht="12.75" customHeight="1"/>
    <row r="13" ht="138.75" customHeight="1">
      <c r="A13" s="31" t="s">
        <v>111</v>
      </c>
      <c r="B13" s="4"/>
      <c r="C13" s="4"/>
      <c r="D13" s="4"/>
      <c r="E13" s="4"/>
      <c r="F13" s="4"/>
      <c r="G13" s="4"/>
      <c r="H13" s="4"/>
      <c r="I13" s="4"/>
      <c r="J13" s="5"/>
    </row>
    <row r="14" ht="12.75" customHeight="1"/>
    <row r="15" ht="75.0" customHeight="1">
      <c r="A15" s="31" t="s">
        <v>112</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2"/>
      <c r="E26" s="32"/>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location="polycard_client=search-nordic&amp;search_layout=stack&amp;position=3&amp;type=product&amp;tracking_id=8a7780e8-57ca-4d4c-9f22-9174a414522d&amp;wid=MCO1646934667&amp;sid=search" ref="C9"/>
    <hyperlink r:id="rId3" ref="C10"/>
  </hyperlinks>
  <printOptions/>
  <pageMargins bottom="0.75" footer="0.0" header="0.0" left="0.7" right="0.7" top="0.75"/>
  <pageSetup orientation="landscape"/>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7.88"/>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33" t="s">
        <v>113</v>
      </c>
      <c r="C7" s="33" t="s">
        <v>114</v>
      </c>
      <c r="D7" s="33" t="s">
        <v>115</v>
      </c>
      <c r="E7" s="33" t="s">
        <v>116</v>
      </c>
      <c r="F7" s="34" t="s">
        <v>117</v>
      </c>
      <c r="G7" s="35" t="s">
        <v>118</v>
      </c>
      <c r="H7" s="33" t="s">
        <v>9</v>
      </c>
      <c r="I7" s="33" t="s">
        <v>119</v>
      </c>
      <c r="J7" s="33" t="s">
        <v>120</v>
      </c>
      <c r="K7" s="10"/>
      <c r="L7" s="10"/>
      <c r="M7" s="10"/>
      <c r="N7" s="10"/>
      <c r="O7" s="10"/>
      <c r="P7" s="10"/>
      <c r="Q7" s="10"/>
      <c r="R7" s="10"/>
      <c r="S7" s="10"/>
      <c r="T7" s="10"/>
      <c r="U7" s="10"/>
      <c r="V7" s="10"/>
      <c r="W7" s="10"/>
      <c r="X7" s="10"/>
      <c r="Y7" s="10"/>
      <c r="Z7" s="10"/>
    </row>
    <row r="8" ht="50.25" customHeight="1">
      <c r="A8" s="36" t="s">
        <v>12</v>
      </c>
      <c r="B8" s="80" t="s">
        <v>41</v>
      </c>
      <c r="C8" s="13" t="s">
        <v>121</v>
      </c>
      <c r="D8" s="81" t="s">
        <v>122</v>
      </c>
      <c r="E8" s="82">
        <v>80567.0</v>
      </c>
      <c r="F8" s="83">
        <f t="shared" ref="F8:F10" si="1">E8*1.19</f>
        <v>95874.73</v>
      </c>
      <c r="G8" s="83">
        <f t="shared" ref="G8:G10" si="2">(F8+E8)/3900</f>
        <v>45.24146923</v>
      </c>
      <c r="H8" s="84">
        <f t="shared" ref="H8:H10" si="3">G8*3900</f>
        <v>176441.73</v>
      </c>
      <c r="I8" s="85" t="s">
        <v>16</v>
      </c>
      <c r="J8" s="81" t="s">
        <v>123</v>
      </c>
    </row>
    <row r="9" ht="50.25" customHeight="1">
      <c r="A9" s="36" t="s">
        <v>18</v>
      </c>
      <c r="B9" s="80" t="s">
        <v>124</v>
      </c>
      <c r="C9" s="13" t="s">
        <v>125</v>
      </c>
      <c r="D9" s="81" t="s">
        <v>126</v>
      </c>
      <c r="E9" s="82">
        <v>132869.0</v>
      </c>
      <c r="F9" s="83">
        <f t="shared" si="1"/>
        <v>158114.11</v>
      </c>
      <c r="G9" s="83">
        <f t="shared" si="2"/>
        <v>74.61105385</v>
      </c>
      <c r="H9" s="84">
        <f t="shared" si="3"/>
        <v>290983.11</v>
      </c>
      <c r="I9" s="85" t="s">
        <v>16</v>
      </c>
      <c r="J9" s="81" t="s">
        <v>127</v>
      </c>
    </row>
    <row r="10" ht="50.25" customHeight="1">
      <c r="A10" s="36" t="s">
        <v>22</v>
      </c>
      <c r="B10" s="80" t="s">
        <v>128</v>
      </c>
      <c r="C10" s="13" t="s">
        <v>129</v>
      </c>
      <c r="D10" s="81" t="s">
        <v>130</v>
      </c>
      <c r="E10" s="82">
        <v>147097.0</v>
      </c>
      <c r="F10" s="83">
        <f t="shared" si="1"/>
        <v>175045.43</v>
      </c>
      <c r="G10" s="83">
        <f t="shared" si="2"/>
        <v>82.60062308</v>
      </c>
      <c r="H10" s="84">
        <f t="shared" si="3"/>
        <v>322142.43</v>
      </c>
      <c r="I10" s="85" t="s">
        <v>16</v>
      </c>
      <c r="J10" s="81" t="s">
        <v>131</v>
      </c>
    </row>
    <row r="11" ht="15.0" hidden="1" customHeight="1">
      <c r="A11" s="29"/>
      <c r="B11" s="49"/>
      <c r="C11" s="49"/>
      <c r="D11" s="49"/>
      <c r="E11" s="49"/>
      <c r="F11" s="49"/>
      <c r="G11" s="49"/>
      <c r="H11" s="49"/>
      <c r="I11" s="49"/>
      <c r="J11" s="49"/>
    </row>
    <row r="12" ht="12.75" customHeight="1"/>
    <row r="13" ht="138.75" customHeight="1">
      <c r="A13" s="31" t="s">
        <v>132</v>
      </c>
      <c r="B13" s="4"/>
      <c r="C13" s="4"/>
      <c r="D13" s="4"/>
      <c r="E13" s="4"/>
      <c r="F13" s="4"/>
      <c r="G13" s="4"/>
      <c r="H13" s="4"/>
      <c r="I13" s="4"/>
      <c r="J13" s="5"/>
    </row>
    <row r="14" ht="12.75" customHeight="1"/>
    <row r="15" ht="75.0" customHeight="1">
      <c r="A15" s="31" t="s">
        <v>133</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2"/>
      <c r="E26" s="32"/>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location="is_advertising=true&amp;searchVariation=MCO28468527&amp;backend_model=search-backend&amp;position=1&amp;search_layout=stack&amp;type=pad&amp;tracking_id=c9621e41-cd76-4457-ab55-df301596d3ed&amp;ad_domain=VQCATCORE_LST&amp;ad_position=1&amp;ad_click_id=ZjA2MjA3YzMtMjEyNC00YmQ2LTg2YzktOTU1YmFlODZlZDI2" ref="C9"/>
    <hyperlink r:id="rId3" ref="C10"/>
  </hyperlinks>
  <printOptions/>
  <pageMargins bottom="0.75" footer="0.0" header="0.0" left="0.7" right="0.7" top="0.75"/>
  <pageSetup orientation="landscape"/>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9.5"/>
    <col customWidth="1" min="5" max="6" width="17.0"/>
    <col customWidth="1" min="7" max="7" width="17.88"/>
    <col customWidth="1" min="8" max="8" width="17.0"/>
    <col customWidth="1" min="9" max="9" width="19.13"/>
    <col customWidth="1" min="10" max="10" width="50.0"/>
    <col customWidth="1" min="11" max="26" width="10.0"/>
  </cols>
  <sheetData>
    <row r="1" ht="12.75" customHeight="1">
      <c r="A1" s="1" t="s">
        <v>26</v>
      </c>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33" t="s">
        <v>134</v>
      </c>
      <c r="C7" s="33" t="s">
        <v>135</v>
      </c>
      <c r="D7" s="33" t="s">
        <v>136</v>
      </c>
      <c r="E7" s="33" t="s">
        <v>137</v>
      </c>
      <c r="F7" s="34" t="s">
        <v>138</v>
      </c>
      <c r="G7" s="35" t="s">
        <v>139</v>
      </c>
      <c r="H7" s="33" t="s">
        <v>9</v>
      </c>
      <c r="I7" s="33" t="s">
        <v>140</v>
      </c>
      <c r="J7" s="33" t="s">
        <v>141</v>
      </c>
      <c r="K7" s="10"/>
      <c r="L7" s="10"/>
      <c r="M7" s="10"/>
      <c r="N7" s="10"/>
      <c r="O7" s="10"/>
      <c r="P7" s="10"/>
      <c r="Q7" s="10"/>
      <c r="R7" s="10"/>
      <c r="S7" s="10"/>
      <c r="T7" s="10"/>
      <c r="U7" s="10"/>
      <c r="V7" s="10"/>
      <c r="W7" s="10"/>
      <c r="X7" s="10"/>
      <c r="Y7" s="10"/>
      <c r="Z7" s="10"/>
    </row>
    <row r="8" ht="50.25" customHeight="1">
      <c r="A8" s="36" t="s">
        <v>12</v>
      </c>
      <c r="B8" s="80" t="s">
        <v>142</v>
      </c>
      <c r="C8" s="86" t="s">
        <v>143</v>
      </c>
      <c r="D8" s="81" t="s">
        <v>144</v>
      </c>
      <c r="E8" s="87">
        <v>20084.0</v>
      </c>
      <c r="F8" s="88">
        <f t="shared" ref="F8:F10" si="1">E8*1.19</f>
        <v>23899.96</v>
      </c>
      <c r="G8" s="83">
        <f t="shared" ref="G8:G10" si="2">(F8+E8)/3900</f>
        <v>11.27793846</v>
      </c>
      <c r="H8" s="83">
        <f t="shared" ref="H8:H10" si="3">G8*3900</f>
        <v>43983.96</v>
      </c>
      <c r="I8" s="85" t="s">
        <v>16</v>
      </c>
      <c r="J8" s="89" t="s">
        <v>145</v>
      </c>
    </row>
    <row r="9" ht="68.25" customHeight="1">
      <c r="A9" s="36" t="s">
        <v>18</v>
      </c>
      <c r="B9" s="80" t="s">
        <v>146</v>
      </c>
      <c r="C9" s="86" t="s">
        <v>147</v>
      </c>
      <c r="D9" s="90" t="s">
        <v>148</v>
      </c>
      <c r="E9" s="91">
        <v>78151.0</v>
      </c>
      <c r="F9" s="88">
        <f t="shared" si="1"/>
        <v>92999.69</v>
      </c>
      <c r="G9" s="83">
        <f t="shared" si="2"/>
        <v>43.88479231</v>
      </c>
      <c r="H9" s="83">
        <f t="shared" si="3"/>
        <v>171150.69</v>
      </c>
      <c r="I9" s="85" t="s">
        <v>16</v>
      </c>
      <c r="J9" s="90" t="s">
        <v>149</v>
      </c>
    </row>
    <row r="10" ht="50.25" customHeight="1">
      <c r="A10" s="36" t="s">
        <v>22</v>
      </c>
      <c r="B10" s="80" t="s">
        <v>150</v>
      </c>
      <c r="C10" s="86" t="s">
        <v>151</v>
      </c>
      <c r="D10" s="92" t="s">
        <v>152</v>
      </c>
      <c r="E10" s="93">
        <v>116533.0</v>
      </c>
      <c r="F10" s="94">
        <f t="shared" si="1"/>
        <v>138674.27</v>
      </c>
      <c r="G10" s="83">
        <f t="shared" si="2"/>
        <v>65.43776154</v>
      </c>
      <c r="H10" s="83">
        <f t="shared" si="3"/>
        <v>255207.27</v>
      </c>
      <c r="I10" s="85" t="s">
        <v>16</v>
      </c>
      <c r="J10" s="90" t="s">
        <v>153</v>
      </c>
    </row>
    <row r="11" ht="15.0" hidden="1" customHeight="1">
      <c r="A11" s="29"/>
      <c r="B11" s="49"/>
      <c r="C11" s="49"/>
      <c r="D11" s="95" t="s">
        <v>154</v>
      </c>
      <c r="E11" s="49"/>
      <c r="F11" s="49"/>
      <c r="G11" s="49"/>
      <c r="H11" s="49"/>
      <c r="I11" s="49"/>
      <c r="J11" s="49"/>
    </row>
    <row r="12" ht="12.75" customHeight="1">
      <c r="D12" s="96"/>
    </row>
    <row r="13" ht="138.75" customHeight="1">
      <c r="A13" s="31" t="s">
        <v>155</v>
      </c>
      <c r="B13" s="4"/>
      <c r="C13" s="4"/>
      <c r="D13" s="4"/>
      <c r="E13" s="4"/>
      <c r="F13" s="4"/>
      <c r="G13" s="4"/>
      <c r="H13" s="4"/>
      <c r="I13" s="4"/>
      <c r="J13" s="5"/>
    </row>
    <row r="14" ht="12.75" customHeight="1"/>
    <row r="15" ht="75.0" customHeight="1">
      <c r="A15" s="31" t="s">
        <v>156</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2"/>
      <c r="E26" s="32"/>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39.13"/>
    <col customWidth="1" min="5" max="6" width="17.0"/>
    <col customWidth="1" min="7" max="7" width="17.88"/>
    <col customWidth="1" min="8" max="8" width="17.0"/>
    <col customWidth="1" min="9" max="9" width="19.13"/>
    <col customWidth="1" min="10" max="10" width="32.75"/>
    <col customWidth="1" min="11" max="26" width="10.0"/>
  </cols>
  <sheetData>
    <row r="1" ht="12.75" customHeight="1"/>
    <row r="2" ht="27.75" customHeight="1">
      <c r="D2" s="2" t="s">
        <v>0</v>
      </c>
    </row>
    <row r="3" ht="12.75" customHeight="1"/>
    <row r="4" ht="12.75" customHeight="1"/>
    <row r="5" ht="43.5" customHeight="1">
      <c r="A5" s="97">
        <v>0.0</v>
      </c>
      <c r="B5" s="4"/>
      <c r="C5" s="4"/>
      <c r="D5" s="4"/>
      <c r="E5" s="4"/>
      <c r="F5" s="4"/>
      <c r="G5" s="4"/>
      <c r="H5" s="4"/>
      <c r="I5" s="4"/>
      <c r="J5" s="5"/>
    </row>
    <row r="6" ht="15.75" customHeight="1"/>
    <row r="7" ht="75.75" customHeight="1">
      <c r="A7" s="6" t="s">
        <v>2</v>
      </c>
      <c r="B7" s="33" t="s">
        <v>157</v>
      </c>
      <c r="C7" s="33" t="s">
        <v>158</v>
      </c>
      <c r="D7" s="33" t="s">
        <v>159</v>
      </c>
      <c r="E7" s="33" t="s">
        <v>160</v>
      </c>
      <c r="F7" s="34" t="s">
        <v>161</v>
      </c>
      <c r="G7" s="35" t="s">
        <v>162</v>
      </c>
      <c r="H7" s="33" t="s">
        <v>9</v>
      </c>
      <c r="I7" s="33" t="s">
        <v>163</v>
      </c>
      <c r="J7" s="33" t="s">
        <v>164</v>
      </c>
      <c r="K7" s="10"/>
      <c r="L7" s="10"/>
      <c r="M7" s="10"/>
      <c r="N7" s="10"/>
      <c r="O7" s="10"/>
      <c r="P7" s="10"/>
      <c r="Q7" s="10"/>
      <c r="R7" s="10"/>
      <c r="S7" s="10"/>
      <c r="T7" s="10"/>
      <c r="U7" s="10"/>
      <c r="V7" s="10"/>
      <c r="W7" s="10"/>
      <c r="X7" s="10"/>
      <c r="Y7" s="10"/>
      <c r="Z7" s="10"/>
    </row>
    <row r="8" ht="50.25" customHeight="1">
      <c r="A8" s="36" t="s">
        <v>12</v>
      </c>
      <c r="B8" s="45" t="s">
        <v>103</v>
      </c>
      <c r="C8" s="22" t="s">
        <v>165</v>
      </c>
      <c r="D8" s="74" t="s">
        <v>166</v>
      </c>
      <c r="E8" s="75">
        <v>81177.0</v>
      </c>
      <c r="F8" s="76">
        <f t="shared" ref="F8:F10" si="1">E8*1.19</f>
        <v>96600.63</v>
      </c>
      <c r="G8" s="77">
        <f t="shared" ref="G8:G10" si="2">(F8)/3900</f>
        <v>24.76939231</v>
      </c>
      <c r="H8" s="43">
        <f t="shared" ref="H8:H10" si="3">G8*3900</f>
        <v>96600.63</v>
      </c>
      <c r="I8" s="37" t="s">
        <v>16</v>
      </c>
      <c r="J8" s="98" t="s">
        <v>167</v>
      </c>
    </row>
    <row r="9" ht="50.25" customHeight="1">
      <c r="A9" s="36" t="s">
        <v>18</v>
      </c>
      <c r="B9" s="73" t="s">
        <v>168</v>
      </c>
      <c r="C9" s="22" t="s">
        <v>169</v>
      </c>
      <c r="D9" s="39" t="s">
        <v>170</v>
      </c>
      <c r="E9" s="93">
        <v>87200.0</v>
      </c>
      <c r="F9" s="76">
        <f t="shared" si="1"/>
        <v>103768</v>
      </c>
      <c r="G9" s="77">
        <f t="shared" si="2"/>
        <v>26.60717949</v>
      </c>
      <c r="H9" s="43">
        <f t="shared" si="3"/>
        <v>103768</v>
      </c>
      <c r="I9" s="37" t="s">
        <v>16</v>
      </c>
      <c r="J9" s="99" t="s">
        <v>171</v>
      </c>
    </row>
    <row r="10" ht="50.25" customHeight="1">
      <c r="A10" s="36" t="s">
        <v>22</v>
      </c>
      <c r="B10" s="59" t="s">
        <v>172</v>
      </c>
      <c r="C10" s="13" t="s">
        <v>173</v>
      </c>
      <c r="D10" s="59" t="s">
        <v>174</v>
      </c>
      <c r="E10" s="100">
        <v>159580.0</v>
      </c>
      <c r="F10" s="101">
        <f t="shared" si="1"/>
        <v>189900.2</v>
      </c>
      <c r="G10" s="77">
        <f t="shared" si="2"/>
        <v>48.69235897</v>
      </c>
      <c r="H10" s="43">
        <f t="shared" si="3"/>
        <v>189900.2</v>
      </c>
      <c r="I10" s="37" t="s">
        <v>16</v>
      </c>
      <c r="J10" s="102" t="s">
        <v>175</v>
      </c>
    </row>
    <row r="11" ht="15.0" hidden="1" customHeight="1">
      <c r="A11" s="103"/>
      <c r="B11" s="60"/>
      <c r="C11" s="37" t="s">
        <v>176</v>
      </c>
      <c r="D11" s="60"/>
      <c r="E11" s="60"/>
      <c r="F11" s="60"/>
      <c r="G11" s="63"/>
      <c r="H11" s="63"/>
      <c r="I11" s="63"/>
      <c r="J11" s="63"/>
    </row>
    <row r="12" ht="12.75" customHeight="1"/>
    <row r="13" ht="138.75" customHeight="1">
      <c r="A13" s="31" t="s">
        <v>177</v>
      </c>
      <c r="B13" s="4"/>
      <c r="C13" s="4"/>
      <c r="D13" s="4"/>
      <c r="E13" s="4"/>
      <c r="F13" s="4"/>
      <c r="G13" s="4"/>
      <c r="H13" s="4"/>
      <c r="I13" s="4"/>
      <c r="J13" s="5"/>
    </row>
    <row r="14" ht="12.75" customHeight="1"/>
    <row r="15" ht="75.0" customHeight="1">
      <c r="A15" s="31" t="s">
        <v>178</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2"/>
      <c r="E26" s="32"/>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8">
    <mergeCell ref="D2:H2"/>
    <mergeCell ref="A5:J5"/>
    <mergeCell ref="B10:B11"/>
    <mergeCell ref="D10:D11"/>
    <mergeCell ref="E10:E11"/>
    <mergeCell ref="F10:F11"/>
    <mergeCell ref="A13:J13"/>
    <mergeCell ref="A15:J15"/>
  </mergeCells>
  <hyperlinks>
    <hyperlink r:id="rId1" location="polycard_client=search-nordic&amp;search_layout=stack&amp;position=13&amp;type=product&amp;tracking_id=663a440f-96da-4547-a5b5-beb9a3e31f83&amp;wid=MCO938230546&amp;sid=search" ref="C8"/>
    <hyperlink r:id="rId2" ref="C9"/>
    <hyperlink r:id="rId3" ref="C10"/>
  </hyperlinks>
  <printOptions/>
  <pageMargins bottom="0.75" footer="0.0" header="0.0" left="0.7" right="0.7" top="0.75"/>
  <pageSetup orientation="landscape"/>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7.88"/>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33" t="s">
        <v>179</v>
      </c>
      <c r="C7" s="33" t="s">
        <v>180</v>
      </c>
      <c r="D7" s="33" t="s">
        <v>181</v>
      </c>
      <c r="E7" s="33" t="s">
        <v>182</v>
      </c>
      <c r="F7" s="34" t="s">
        <v>183</v>
      </c>
      <c r="G7" s="35" t="s">
        <v>184</v>
      </c>
      <c r="H7" s="33" t="s">
        <v>9</v>
      </c>
      <c r="I7" s="33" t="s">
        <v>185</v>
      </c>
      <c r="J7" s="33" t="s">
        <v>186</v>
      </c>
      <c r="K7" s="10"/>
      <c r="L7" s="10"/>
      <c r="M7" s="10"/>
      <c r="N7" s="10"/>
      <c r="O7" s="10"/>
      <c r="P7" s="10"/>
      <c r="Q7" s="10"/>
      <c r="R7" s="10"/>
      <c r="S7" s="10"/>
      <c r="T7" s="10"/>
      <c r="U7" s="10"/>
      <c r="V7" s="10"/>
      <c r="W7" s="10"/>
      <c r="X7" s="10"/>
      <c r="Y7" s="10"/>
      <c r="Z7" s="10"/>
    </row>
    <row r="8" ht="50.25" customHeight="1">
      <c r="A8" s="36" t="s">
        <v>12</v>
      </c>
      <c r="B8" s="45" t="s">
        <v>37</v>
      </c>
      <c r="C8" s="13" t="s">
        <v>187</v>
      </c>
      <c r="D8" s="14" t="s">
        <v>188</v>
      </c>
      <c r="E8" s="40">
        <v>1595824.0</v>
      </c>
      <c r="F8" s="41">
        <f t="shared" ref="F8:F10" si="1">E8*1.19</f>
        <v>1899030.56</v>
      </c>
      <c r="G8" s="42">
        <f t="shared" ref="G8:G10" si="2">(E8+F8)/3900</f>
        <v>896.1165538</v>
      </c>
      <c r="H8" s="43">
        <f t="shared" ref="H8:H10" si="3">G8*3900</f>
        <v>3494854.56</v>
      </c>
      <c r="I8" s="37" t="s">
        <v>61</v>
      </c>
      <c r="J8" s="104" t="s">
        <v>189</v>
      </c>
    </row>
    <row r="9" ht="50.25" customHeight="1">
      <c r="A9" s="36" t="s">
        <v>18</v>
      </c>
      <c r="B9" s="73" t="s">
        <v>124</v>
      </c>
      <c r="C9" s="22" t="s">
        <v>190</v>
      </c>
      <c r="D9" s="39" t="s">
        <v>191</v>
      </c>
      <c r="E9" s="48">
        <v>1638572.0</v>
      </c>
      <c r="F9" s="41">
        <f t="shared" si="1"/>
        <v>1949900.68</v>
      </c>
      <c r="G9" s="42">
        <f t="shared" si="2"/>
        <v>920.1212</v>
      </c>
      <c r="H9" s="43">
        <f t="shared" si="3"/>
        <v>3588472.68</v>
      </c>
      <c r="I9" s="37" t="s">
        <v>61</v>
      </c>
      <c r="J9" s="44" t="s">
        <v>192</v>
      </c>
    </row>
    <row r="10" ht="50.25" customHeight="1">
      <c r="A10" s="36" t="s">
        <v>22</v>
      </c>
      <c r="B10" s="37" t="s">
        <v>193</v>
      </c>
      <c r="C10" s="22" t="s">
        <v>194</v>
      </c>
      <c r="D10" s="39" t="s">
        <v>195</v>
      </c>
      <c r="E10" s="40">
        <v>1385740.0</v>
      </c>
      <c r="F10" s="41">
        <f t="shared" si="1"/>
        <v>1649030.6</v>
      </c>
      <c r="G10" s="42">
        <f t="shared" si="2"/>
        <v>778.1463077</v>
      </c>
      <c r="H10" s="43">
        <f t="shared" si="3"/>
        <v>3034770.6</v>
      </c>
      <c r="I10" s="37" t="s">
        <v>61</v>
      </c>
      <c r="J10" s="44" t="s">
        <v>196</v>
      </c>
    </row>
    <row r="11" ht="15.0" hidden="1" customHeight="1">
      <c r="A11" s="29"/>
      <c r="B11" s="49"/>
      <c r="C11" s="49"/>
      <c r="D11" s="49"/>
      <c r="E11" s="49"/>
      <c r="F11" s="49"/>
      <c r="G11" s="49"/>
      <c r="H11" s="49"/>
      <c r="I11" s="49"/>
      <c r="J11" s="49"/>
    </row>
    <row r="12" ht="12.75" customHeight="1"/>
    <row r="13" ht="138.75" customHeight="1">
      <c r="A13" s="31" t="s">
        <v>197</v>
      </c>
      <c r="B13" s="4"/>
      <c r="C13" s="4"/>
      <c r="D13" s="4"/>
      <c r="E13" s="4"/>
      <c r="F13" s="4"/>
      <c r="G13" s="4"/>
      <c r="H13" s="4"/>
      <c r="I13" s="4"/>
      <c r="J13" s="5"/>
    </row>
    <row r="14" ht="12.75" customHeight="1"/>
    <row r="15" ht="75.0" customHeight="1">
      <c r="A15" s="31" t="s">
        <v>198</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2"/>
      <c r="E26" s="32"/>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location="polycard_client=search-nordic&amp;search_layout=stack&amp;position=4&amp;type=product&amp;tracking_id=8ce21d19-33a8-4dae-bef8-935239af21e3&amp;wid=MCO2431366822&amp;sid=search" ref="C9"/>
    <hyperlink r:id="rId3" ref="C10"/>
  </hyperlinks>
  <printOptions/>
  <pageMargins bottom="0.75" footer="0.0" header="0.0" left="0.7" right="0.7" top="0.75"/>
  <pageSetup orientation="landscape"/>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2010-11-08T17:12:41Z</dcterms:created>
  <dc:creator>Administrador</dc:creator>
</cp:coreProperties>
</file>