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440" windowHeight="7710" activeTab="1"/>
  </bookViews>
  <sheets>
    <sheet name="Requirements" sheetId="3" r:id="rId1"/>
    <sheet name="Errors" sheetId="4" r:id="rId2"/>
  </sheets>
  <definedNames>
    <definedName name="check_status">Requirements!$T$3:$T$5</definedName>
    <definedName name="delivery_status">Requirements!$S$3:$S$6</definedName>
    <definedName name="error_status">Errors!$O$2:$O$4</definedName>
    <definedName name="error_type">Errors!$N$2:$N$4</definedName>
    <definedName name="prozent">Requirements!$R$3:$R$8</definedName>
    <definedName name="status">Requirements!$S$3:$S$6</definedName>
  </definedNames>
  <calcPr calcId="14562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" i="3"/>
  <c r="J4" i="3"/>
  <c r="J5" i="3"/>
  <c r="J6" i="3"/>
  <c r="J7" i="3"/>
  <c r="J8" i="3"/>
  <c r="J9" i="3"/>
  <c r="J10" i="3"/>
  <c r="J11" i="3"/>
  <c r="J12" i="3"/>
  <c r="J13" i="3"/>
  <c r="L13" i="3" s="1"/>
  <c r="J14" i="3"/>
  <c r="L14" i="3" s="1"/>
  <c r="J15" i="3"/>
  <c r="L15" i="3" s="1"/>
  <c r="J16" i="3"/>
  <c r="L16" i="3" s="1"/>
  <c r="J17" i="3"/>
  <c r="J18" i="3"/>
  <c r="J19" i="3"/>
  <c r="L19" i="3" s="1"/>
  <c r="J20" i="3"/>
  <c r="L20" i="3" s="1"/>
  <c r="J21" i="3"/>
  <c r="L21" i="3" s="1"/>
  <c r="J22" i="3"/>
  <c r="L22" i="3" s="1"/>
  <c r="J23" i="3"/>
  <c r="L23" i="3" s="1"/>
  <c r="J24" i="3"/>
  <c r="L24" i="3" s="1"/>
  <c r="J25" i="3"/>
  <c r="L25" i="3" s="1"/>
  <c r="J26" i="3"/>
  <c r="L26" i="3" s="1"/>
  <c r="J27" i="3"/>
  <c r="L27" i="3" s="1"/>
  <c r="J28" i="3"/>
  <c r="L28" i="3" s="1"/>
  <c r="J29" i="3"/>
  <c r="L29" i="3" s="1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" i="3"/>
  <c r="L3" i="3" s="1"/>
  <c r="L12" i="3" l="1"/>
  <c r="L4" i="3"/>
  <c r="L18" i="3"/>
  <c r="L17" i="3"/>
  <c r="L11" i="3"/>
  <c r="L8" i="3"/>
  <c r="L10" i="3"/>
  <c r="L6" i="3"/>
  <c r="L9" i="3"/>
  <c r="L7" i="3"/>
  <c r="L5" i="3"/>
</calcChain>
</file>

<file path=xl/sharedStrings.xml><?xml version="1.0" encoding="utf-8"?>
<sst xmlns="http://schemas.openxmlformats.org/spreadsheetml/2006/main" count="338" uniqueCount="189">
  <si>
    <t>Not started</t>
  </si>
  <si>
    <t>In Progress</t>
  </si>
  <si>
    <t>Delivered</t>
  </si>
  <si>
    <t>Requirement</t>
  </si>
  <si>
    <t>Checkpoint</t>
  </si>
  <si>
    <t>Registro De Usuarios</t>
  </si>
  <si>
    <t>Confirmar Contraseña</t>
  </si>
  <si>
    <t>Recuperar Contraseña</t>
  </si>
  <si>
    <t>Mostrar Perfil</t>
  </si>
  <si>
    <t>Editar Perfil</t>
  </si>
  <si>
    <t>Cambiar Contraseña</t>
  </si>
  <si>
    <t>Editar Tags</t>
  </si>
  <si>
    <t>Crear Curso</t>
  </si>
  <si>
    <t>Duplicar Curso</t>
  </si>
  <si>
    <t>Borrar Curso</t>
  </si>
  <si>
    <t>Editar Curso</t>
  </si>
  <si>
    <t>Añadir Tag a Curso</t>
  </si>
  <si>
    <t>Recomendar Curso</t>
  </si>
  <si>
    <t>Registrarse a Curso</t>
  </si>
  <si>
    <t>Comentar Curso</t>
  </si>
  <si>
    <t>Buscar Curso</t>
  </si>
  <si>
    <t>Buscar a Expertos</t>
  </si>
  <si>
    <t>Evaluar Curso</t>
  </si>
  <si>
    <t>Eliminación de Registros Fallidos (Cronjob)</t>
  </si>
  <si>
    <t>Administrar Participantes</t>
  </si>
  <si>
    <t>Cronograma del Curso</t>
  </si>
  <si>
    <t>Seq-Nr.</t>
  </si>
  <si>
    <t>UC-001</t>
  </si>
  <si>
    <t>UC-002</t>
  </si>
  <si>
    <t>BR-001</t>
  </si>
  <si>
    <t>User Login</t>
  </si>
  <si>
    <t>UC-003</t>
  </si>
  <si>
    <t>UC-004</t>
  </si>
  <si>
    <t>UC-005</t>
  </si>
  <si>
    <t>UC-006</t>
  </si>
  <si>
    <t>UC-007</t>
  </si>
  <si>
    <t>UC-009</t>
  </si>
  <si>
    <t>UC-010</t>
  </si>
  <si>
    <t>UC-011</t>
  </si>
  <si>
    <t>UC-012</t>
  </si>
  <si>
    <t>UC-013</t>
  </si>
  <si>
    <t>UC-014</t>
  </si>
  <si>
    <t>UC-015</t>
  </si>
  <si>
    <t>UC-016</t>
  </si>
  <si>
    <t>UC-017</t>
  </si>
  <si>
    <t>UC-018</t>
  </si>
  <si>
    <t>UC-019</t>
  </si>
  <si>
    <t>UC-020</t>
  </si>
  <si>
    <t>UC-022</t>
  </si>
  <si>
    <t>Cancelar Participación</t>
  </si>
  <si>
    <t>UC-021</t>
  </si>
  <si>
    <t>Package</t>
  </si>
  <si>
    <t>Gestión Electrónica de Documentos</t>
  </si>
  <si>
    <t>UC-035</t>
  </si>
  <si>
    <t>UC-036</t>
  </si>
  <si>
    <t>UC-037</t>
  </si>
  <si>
    <t>Comentarios Área Cerrada</t>
  </si>
  <si>
    <t>Implementar OpenChat</t>
  </si>
  <si>
    <t>UC-038</t>
  </si>
  <si>
    <t>UC-039</t>
  </si>
  <si>
    <t>Ingresar Aula Virtual</t>
  </si>
  <si>
    <t>Salir del aula virtual</t>
  </si>
  <si>
    <t>UC-023</t>
  </si>
  <si>
    <t>UC-024</t>
  </si>
  <si>
    <t>Editar las condiciones generales del contrato</t>
  </si>
  <si>
    <t>Creación de Tests</t>
  </si>
  <si>
    <t>UC-025</t>
  </si>
  <si>
    <t>Participar en Test</t>
  </si>
  <si>
    <t>UC-026</t>
  </si>
  <si>
    <t>Observar Curso</t>
  </si>
  <si>
    <t>UC-027</t>
  </si>
  <si>
    <t>Proponer Curso</t>
  </si>
  <si>
    <t>UC-028</t>
  </si>
  <si>
    <t>UC-029</t>
  </si>
  <si>
    <t>Buscar Cursos Propuestos</t>
  </si>
  <si>
    <t>Remove failed registrations (cronjob)</t>
  </si>
  <si>
    <t>Register user</t>
  </si>
  <si>
    <t>Login user</t>
  </si>
  <si>
    <t>Recover password</t>
  </si>
  <si>
    <t>Display user profile</t>
  </si>
  <si>
    <t>Edit user profile</t>
  </si>
  <si>
    <t>Change password</t>
  </si>
  <si>
    <t>Create course</t>
  </si>
  <si>
    <t>Duplicate course</t>
  </si>
  <si>
    <t>Delete course</t>
  </si>
  <si>
    <t>Edit course</t>
  </si>
  <si>
    <t>Add tag to a course</t>
  </si>
  <si>
    <t>Register a course</t>
  </si>
  <si>
    <t>Comment a course</t>
  </si>
  <si>
    <t>Attend course session</t>
  </si>
  <si>
    <t>Search course</t>
  </si>
  <si>
    <t>Search for experts</t>
  </si>
  <si>
    <t>Evaluate course</t>
  </si>
  <si>
    <t>Cancel course</t>
  </si>
  <si>
    <t>Leave course session</t>
  </si>
  <si>
    <t>Edit course terms and conditions</t>
  </si>
  <si>
    <t>Create tests</t>
  </si>
  <si>
    <t>Attend a test</t>
  </si>
  <si>
    <t>Follow course</t>
  </si>
  <si>
    <t>Suggest a course</t>
  </si>
  <si>
    <t>Search suggested courses</t>
  </si>
  <si>
    <t>Adminstrate course media</t>
  </si>
  <si>
    <t>Administrate participants</t>
  </si>
  <si>
    <t>Edit course cronogram</t>
  </si>
  <si>
    <t>Process comments in locked area</t>
  </si>
  <si>
    <t>OpenChat implementation</t>
  </si>
  <si>
    <t>Req-ID</t>
  </si>
  <si>
    <t>Error ID</t>
  </si>
  <si>
    <t>Req. ID</t>
  </si>
  <si>
    <t>Error Description</t>
  </si>
  <si>
    <t>Solved</t>
  </si>
  <si>
    <t>Status</t>
  </si>
  <si>
    <t>Issue Date</t>
  </si>
  <si>
    <t>Solve Date</t>
  </si>
  <si>
    <t>error_type</t>
  </si>
  <si>
    <t>medium</t>
  </si>
  <si>
    <t>low</t>
  </si>
  <si>
    <t xml:space="preserve">% Errors solved </t>
  </si>
  <si>
    <t># Errors solved</t>
  </si>
  <si>
    <t>% ready</t>
  </si>
  <si>
    <t>Effort</t>
  </si>
  <si>
    <t># Errors found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</si>
  <si>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</si>
  <si>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</si>
  <si>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</si>
  <si>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</si>
  <si>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</si>
  <si>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</si>
  <si>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</si>
  <si>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</si>
  <si>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</si>
  <si>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</si>
  <si>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</si>
  <si>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% Completion</t>
  </si>
  <si>
    <t>Delivery Status</t>
  </si>
  <si>
    <t>Initial Delivery Phase</t>
  </si>
  <si>
    <t>Check Phase</t>
  </si>
  <si>
    <t>Seq #</t>
  </si>
  <si>
    <t>Approval</t>
  </si>
  <si>
    <t>Date</t>
  </si>
  <si>
    <t>error_status</t>
  </si>
  <si>
    <t>Identified</t>
  </si>
  <si>
    <t>Check Status</t>
  </si>
  <si>
    <t>Checked</t>
  </si>
  <si>
    <t>Requirement (EN)</t>
  </si>
  <si>
    <t xml:space="preserve">Login requires clicking on "Login" </t>
  </si>
  <si>
    <t>Firefox is not asking to save username and password. Why? Usually he asks on every form. He should do that! What are the technical issues preventing that?</t>
  </si>
  <si>
    <t>Criticality</t>
  </si>
  <si>
    <t>high</t>
  </si>
  <si>
    <t>E-003: Text of registration email:
“Please Confirm Registration”
“ … - Do not reply to this message!”
“To continue registration process, please confirm your account by clicking here”</t>
  </si>
  <si>
    <t>E-004: Layout of registration email:
Please according to corporate design</t>
  </si>
  <si>
    <t>E-005: Email not looking nice. There should be no line break on email-addresses like this.</t>
  </si>
  <si>
    <t>E-006: Changes should be saved automatically when leaving form (not only explicitly by clicking the “save” button)</t>
  </si>
  <si>
    <t xml:space="preserve">E-007: Edit your photo not working nothing happens </t>
  </si>
  <si>
    <t>E-008: Nothing happens after clicking on “send”</t>
  </si>
  <si>
    <t>E-009: Do not replace upper case letters (e.g. “IT”) by lower case letters (e.g. “it”). Only treat them internally as identical</t>
  </si>
  <si>
    <t>Recommend course</t>
  </si>
  <si>
    <t>E-010: Not able to open course via search to register.</t>
  </si>
  <si>
    <t>E-011: Price: There should be a currency displayed (e.g. Euro)</t>
  </si>
  <si>
    <t>E-012: Part. Number: Min or Max? Maybe both?</t>
  </si>
  <si>
    <t>E-012</t>
  </si>
  <si>
    <t>E-013</t>
  </si>
  <si>
    <t>E-013: There should be selection of course type: “podcast” or “regular course”
Podcast only requires: title, description, price, video upload, image, duration (automatically filled after video upload), tags</t>
  </si>
  <si>
    <t>E-014</t>
  </si>
  <si>
    <t>E-014: Certificate? What for? Remove!</t>
  </si>
  <si>
    <t>E-015</t>
  </si>
  <si>
    <t>E-016: Duration: Can then be calculated automatically. Please additionally display “number of events” which can also be automatically calculated</t>
  </si>
  <si>
    <t>E-015: Dates: Start date can be removed. Dates should be entered one by one (incl. time and timezone!!) after entering one date there should be a “add additional date” line and/or button</t>
  </si>
  <si>
    <t>E-016</t>
  </si>
  <si>
    <t>Edit tags for profile</t>
  </si>
  <si>
    <t>Confirm registration</t>
  </si>
  <si>
    <t>E-017</t>
  </si>
  <si>
    <t xml:space="preserve">E-017: Error message should display what was wrong saving the copy and not just saying that it was wrong. </t>
  </si>
  <si>
    <t>E-018</t>
  </si>
  <si>
    <t>E-018: Is it possible to have here some kind of breadcrumb navigation? For more user-friendly navigation by getting to the erroneous fields. This should be configured on the top of the formular.</t>
  </si>
  <si>
    <t>E-019</t>
  </si>
  <si>
    <t>E-019: Misspelling not “Sig up” but “Sign up”</t>
  </si>
  <si>
    <t>E-020</t>
  </si>
  <si>
    <t>E-020: When signing up with a taken account, the remarks are not looking nice regarding line-break and span</t>
  </si>
  <si>
    <t>E-021</t>
  </si>
  <si>
    <t>E-021: When clicking on "send" the progress bar occurs and an email is sent. But even after receiving the email the progress bar still shows action. A message like "the email is now sent" or similar should be displayed to the user on the web frontend.</t>
  </si>
  <si>
    <t>E-022</t>
  </si>
  <si>
    <t>E-023</t>
  </si>
  <si>
    <t>E-022: After receiving email to confirm password reset the plain login page is displayed. There should be some kind of comment, that there is an email send with the new password.</t>
  </si>
  <si>
    <t>E-023: Please no editable field after clicking on "register". Fields should change into non-editable labels.</t>
  </si>
  <si>
    <t>E-024</t>
  </si>
  <si>
    <t>E-024: After clicking "send" the "send" button should be removed or greyed out / non-clickable.</t>
  </si>
  <si>
    <t>E-025</t>
  </si>
  <si>
    <t>E-025: If Email could not be sent (e.g. due to email-server not available) , please show appropriate error message instead of ongoing progress 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</si>
</sst>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 ;[Red]\-0.0\ "/>
    <numFmt numFmtId="165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medium">
        <color theme="8"/>
      </top>
      <bottom style="thin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/>
    <xf numFmtId="0" fontId="2" fillId="2" borderId="0" xfId="0" applyFont="1" applyFill="1" applyBorder="1" applyAlignment="1">
      <alignment horizontal="center"/>
    </xf>
    <xf numFmtId="1" fontId="0" fillId="0" borderId="2" xfId="0" applyNumberFormat="1" applyFont="1" applyBorder="1"/>
    <xf numFmtId="9" fontId="0" fillId="0" borderId="2" xfId="0" applyNumberFormat="1" applyFont="1" applyBorder="1"/>
    <xf numFmtId="164" fontId="0" fillId="0" borderId="2" xfId="0" applyNumberFormat="1" applyFont="1" applyBorder="1"/>
    <xf numFmtId="9" fontId="0" fillId="0" borderId="2" xfId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4" fillId="3" borderId="8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4" xfId="0" applyFont="1" applyBorder="1"/>
    <xf numFmtId="0" fontId="2" fillId="2" borderId="9" xfId="0" applyFont="1" applyFill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0" fontId="4" fillId="3" borderId="7" xfId="0" applyFont="1" applyFill="1" applyBorder="1"/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165" fontId="0" fillId="0" borderId="2" xfId="0" applyNumberFormat="1" applyFont="1" applyBorder="1" applyAlignment="1">
      <alignment horizontal="center" vertical="top"/>
    </xf>
    <xf numFmtId="0" fontId="0" fillId="0" borderId="3" xfId="0" applyFont="1" applyBorder="1" applyAlignment="1">
      <alignment vertical="top"/>
    </xf>
  </cellXfs>
  <cellStyles count="2">
    <cellStyle name="Prozent" xfId="1" builtinId="5"/>
    <cellStyle name="Standard" xfId="0" builtinId="0"/>
  </cellStyles>
  <dxfs count="4"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7C80"/>
      <color rgb="FFFF5050"/>
      <color rgb="FFFF9999"/>
      <color rgb="FFFFFF99"/>
      <color rgb="FFFEF2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6" sqref="D6"/>
    </sheetView>
  </sheetViews>
  <sheetFormatPr baseColWidth="10" defaultRowHeight="15" x14ac:dyDescent="0.25"/>
  <cols>
    <col min="1" max="1" width="6.140625" customWidth="1"/>
    <col min="3" max="3" width="36" hidden="1" customWidth="1"/>
    <col min="4" max="4" width="39.28515625" customWidth="1"/>
    <col min="5" max="5" width="8.140625" bestFit="1" customWidth="1"/>
    <col min="6" max="6" width="13.42578125" bestFit="1" customWidth="1"/>
    <col min="7" max="7" width="6" bestFit="1" customWidth="1"/>
    <col min="8" max="8" width="11" bestFit="1" customWidth="1"/>
    <col min="9" max="9" width="14.85546875" customWidth="1"/>
    <col min="10" max="10" width="13.28515625" bestFit="1" customWidth="1"/>
    <col min="11" max="11" width="13.85546875" bestFit="1" customWidth="1"/>
    <col min="12" max="12" width="14.85546875" bestFit="1" customWidth="1"/>
    <col min="13" max="13" width="14.85546875" customWidth="1"/>
    <col min="14" max="14" width="12.42578125" bestFit="1" customWidth="1"/>
    <col min="15" max="15" width="3.140625" customWidth="1"/>
    <col min="16" max="16" width="40.85546875" bestFit="1" customWidth="1"/>
    <col min="17" max="17" width="8.5703125" customWidth="1"/>
    <col min="19" max="19" width="14.28515625" bestFit="1" customWidth="1"/>
    <col min="20" max="20" width="16.42578125" bestFit="1" customWidth="1"/>
  </cols>
  <sheetData>
    <row r="1" spans="1:20" ht="21.75" thickBot="1" x14ac:dyDescent="0.4">
      <c r="A1" s="17" t="s">
        <v>135</v>
      </c>
      <c r="B1" s="15"/>
      <c r="C1" s="15"/>
      <c r="D1" s="15"/>
      <c r="E1" s="15"/>
      <c r="F1" s="15"/>
      <c r="G1" s="15"/>
      <c r="H1" s="15"/>
      <c r="I1" s="16"/>
      <c r="J1" s="17" t="s">
        <v>136</v>
      </c>
      <c r="K1" s="15"/>
      <c r="L1" s="15"/>
      <c r="M1" s="15"/>
      <c r="N1" s="23" t="s">
        <v>138</v>
      </c>
    </row>
    <row r="2" spans="1:20" x14ac:dyDescent="0.25">
      <c r="A2" s="18" t="s">
        <v>137</v>
      </c>
      <c r="B2" s="19" t="s">
        <v>108</v>
      </c>
      <c r="C2" s="19" t="s">
        <v>3</v>
      </c>
      <c r="D2" s="19" t="s">
        <v>144</v>
      </c>
      <c r="E2" s="19" t="s">
        <v>51</v>
      </c>
      <c r="F2" s="19" t="s">
        <v>133</v>
      </c>
      <c r="G2" s="19" t="s">
        <v>120</v>
      </c>
      <c r="H2" s="19" t="s">
        <v>4</v>
      </c>
      <c r="I2" s="19" t="s">
        <v>134</v>
      </c>
      <c r="J2" s="18" t="s">
        <v>121</v>
      </c>
      <c r="K2" s="19" t="s">
        <v>118</v>
      </c>
      <c r="L2" s="19" t="s">
        <v>117</v>
      </c>
      <c r="M2" s="19" t="s">
        <v>142</v>
      </c>
      <c r="N2" s="21" t="s">
        <v>139</v>
      </c>
      <c r="R2" s="5" t="s">
        <v>119</v>
      </c>
      <c r="S2" s="5" t="s">
        <v>134</v>
      </c>
      <c r="T2" s="5" t="s">
        <v>142</v>
      </c>
    </row>
    <row r="3" spans="1:20" x14ac:dyDescent="0.25">
      <c r="A3" s="20">
        <v>1</v>
      </c>
      <c r="B3" s="2" t="s">
        <v>29</v>
      </c>
      <c r="C3" s="2" t="s">
        <v>23</v>
      </c>
      <c r="D3" s="2" t="s">
        <v>75</v>
      </c>
      <c r="E3" s="6">
        <v>1</v>
      </c>
      <c r="F3" s="7">
        <v>0</v>
      </c>
      <c r="G3" s="8">
        <v>1</v>
      </c>
      <c r="H3" s="13">
        <v>41222</v>
      </c>
      <c r="I3" s="9" t="s">
        <v>1</v>
      </c>
      <c r="J3" s="14">
        <f>IF(B3&lt;&gt;"",SUMPRODUCT((Errors!$B$2:$B$35=Requirements!B3)*1),"")</f>
        <v>0</v>
      </c>
      <c r="K3" s="3">
        <f>IF(B3&lt;&gt;"",SUMPRODUCT((Errors!$B$2:$B$35=Requirements!B3)*(Errors!$I$2:$I$35=Errors!$O$4)),"")</f>
        <v>0</v>
      </c>
      <c r="L3" s="9">
        <f t="shared" ref="L3:L38" si="0">IF(J3&lt;&gt;"", IF((J3&gt;0),K3/J3,1),"")</f>
        <v>1</v>
      </c>
      <c r="M3" s="9" t="s">
        <v>0</v>
      </c>
      <c r="N3" s="22"/>
      <c r="R3" s="1">
        <v>0</v>
      </c>
      <c r="S3" t="s">
        <v>0</v>
      </c>
      <c r="T3" t="s">
        <v>0</v>
      </c>
    </row>
    <row r="4" spans="1:20" x14ac:dyDescent="0.25">
      <c r="A4" s="20">
        <v>2</v>
      </c>
      <c r="B4" s="2" t="s">
        <v>27</v>
      </c>
      <c r="C4" s="2" t="s">
        <v>5</v>
      </c>
      <c r="D4" s="2" t="s">
        <v>76</v>
      </c>
      <c r="E4" s="6">
        <v>1</v>
      </c>
      <c r="F4" s="7">
        <v>1</v>
      </c>
      <c r="G4" s="8">
        <v>1</v>
      </c>
      <c r="H4" s="13">
        <v>41222</v>
      </c>
      <c r="I4" s="9" t="s">
        <v>2</v>
      </c>
      <c r="J4" s="14">
        <f>IF(B4&lt;&gt;"",SUMPRODUCT((Errors!$B$2:$B$35=Requirements!B4)*1),"")</f>
        <v>4</v>
      </c>
      <c r="K4" s="3">
        <f>IF(B4&lt;&gt;"",SUMPRODUCT((Errors!$B$2:$B$35=Requirements!B4)*(Errors!$I$2:$I$35=Errors!$O$4)),"")</f>
        <v>0</v>
      </c>
      <c r="L4" s="9">
        <f t="shared" si="0"/>
        <v>0</v>
      </c>
      <c r="M4" s="9" t="s">
        <v>143</v>
      </c>
      <c r="N4" s="22"/>
      <c r="R4" s="1">
        <v>0.2</v>
      </c>
      <c r="S4" t="s">
        <v>1</v>
      </c>
      <c r="T4" t="s">
        <v>1</v>
      </c>
    </row>
    <row r="5" spans="1:20" x14ac:dyDescent="0.25">
      <c r="A5" s="20">
        <v>3</v>
      </c>
      <c r="B5" s="2" t="s">
        <v>28</v>
      </c>
      <c r="C5" s="2" t="s">
        <v>6</v>
      </c>
      <c r="D5" s="2" t="s">
        <v>170</v>
      </c>
      <c r="E5" s="6">
        <v>1</v>
      </c>
      <c r="F5" s="7">
        <v>1</v>
      </c>
      <c r="G5" s="8">
        <v>1</v>
      </c>
      <c r="H5" s="13">
        <v>41222</v>
      </c>
      <c r="I5" s="9" t="s">
        <v>2</v>
      </c>
      <c r="J5" s="14">
        <f>IF(B5&lt;&gt;"",SUMPRODUCT((Errors!$B$2:$B$35=Requirements!B5)*1),"")</f>
        <v>1</v>
      </c>
      <c r="K5" s="3">
        <f>IF(B5&lt;&gt;"",SUMPRODUCT((Errors!$B$2:$B$35=Requirements!B5)*(Errors!$I$2:$I$35=Errors!$O$4)),"")</f>
        <v>0</v>
      </c>
      <c r="L5" s="9">
        <f t="shared" si="0"/>
        <v>0</v>
      </c>
      <c r="M5" s="9" t="s">
        <v>143</v>
      </c>
      <c r="N5" s="22"/>
      <c r="R5" s="1">
        <v>0.4</v>
      </c>
      <c r="S5" t="s">
        <v>2</v>
      </c>
      <c r="T5" t="s">
        <v>143</v>
      </c>
    </row>
    <row r="6" spans="1:20" x14ac:dyDescent="0.25">
      <c r="A6" s="20">
        <v>4</v>
      </c>
      <c r="B6" s="2" t="s">
        <v>31</v>
      </c>
      <c r="C6" s="2" t="s">
        <v>30</v>
      </c>
      <c r="D6" s="2" t="s">
        <v>77</v>
      </c>
      <c r="E6" s="6">
        <v>1</v>
      </c>
      <c r="F6" s="7">
        <v>1</v>
      </c>
      <c r="G6" s="8">
        <v>1</v>
      </c>
      <c r="H6" s="13">
        <v>41222</v>
      </c>
      <c r="I6" s="9" t="s">
        <v>2</v>
      </c>
      <c r="J6" s="14">
        <f>IF(B6&lt;&gt;"",SUMPRODUCT((Errors!$B$2:$B$35=Requirements!B6)*1),"")</f>
        <v>3</v>
      </c>
      <c r="K6" s="3">
        <f>IF(B6&lt;&gt;"",SUMPRODUCT((Errors!$B$2:$B$35=Requirements!B6)*(Errors!$I$2:$I$35=Errors!$O$4)),"")</f>
        <v>0</v>
      </c>
      <c r="L6" s="9">
        <f t="shared" si="0"/>
        <v>0</v>
      </c>
      <c r="M6" s="9" t="s">
        <v>143</v>
      </c>
      <c r="N6" s="22"/>
      <c r="R6" s="1">
        <v>0.6</v>
      </c>
    </row>
    <row r="7" spans="1:20" x14ac:dyDescent="0.25">
      <c r="A7" s="20">
        <v>5</v>
      </c>
      <c r="B7" s="2" t="s">
        <v>32</v>
      </c>
      <c r="C7" s="2" t="s">
        <v>7</v>
      </c>
      <c r="D7" s="2" t="s">
        <v>78</v>
      </c>
      <c r="E7" s="6">
        <v>1</v>
      </c>
      <c r="F7" s="7">
        <v>1</v>
      </c>
      <c r="G7" s="8">
        <v>1</v>
      </c>
      <c r="H7" s="13">
        <v>41222</v>
      </c>
      <c r="I7" s="9" t="s">
        <v>2</v>
      </c>
      <c r="J7" s="14">
        <f>IF(B7&lt;&gt;"",SUMPRODUCT((Errors!$B$2:$B$35=Requirements!B7)*1),"")</f>
        <v>4</v>
      </c>
      <c r="K7" s="3">
        <f>IF(B7&lt;&gt;"",SUMPRODUCT((Errors!$B$2:$B$35=Requirements!B7)*(Errors!$I$2:$I$35=Errors!$O$4)),"")</f>
        <v>0</v>
      </c>
      <c r="L7" s="9">
        <f t="shared" si="0"/>
        <v>0</v>
      </c>
      <c r="M7" s="9" t="s">
        <v>143</v>
      </c>
      <c r="N7" s="22"/>
      <c r="R7" s="1">
        <v>0.8</v>
      </c>
    </row>
    <row r="8" spans="1:20" x14ac:dyDescent="0.25">
      <c r="A8" s="20">
        <v>6</v>
      </c>
      <c r="B8" s="2" t="s">
        <v>33</v>
      </c>
      <c r="C8" s="2" t="s">
        <v>8</v>
      </c>
      <c r="D8" s="2" t="s">
        <v>79</v>
      </c>
      <c r="E8" s="6">
        <v>1</v>
      </c>
      <c r="F8" s="7">
        <v>1</v>
      </c>
      <c r="G8" s="8">
        <v>1</v>
      </c>
      <c r="H8" s="13">
        <v>41222</v>
      </c>
      <c r="I8" s="9" t="s">
        <v>2</v>
      </c>
      <c r="J8" s="14">
        <f>IF(B8&lt;&gt;"",SUMPRODUCT((Errors!$B$2:$B$35=Requirements!B8)*1),"")</f>
        <v>1</v>
      </c>
      <c r="K8" s="3">
        <f>IF(B8&lt;&gt;"",SUMPRODUCT((Errors!$B$2:$B$35=Requirements!B8)*(Errors!$I$2:$I$35=Errors!$O$4)),"")</f>
        <v>0</v>
      </c>
      <c r="L8" s="9">
        <f t="shared" si="0"/>
        <v>0</v>
      </c>
      <c r="M8" s="9" t="s">
        <v>143</v>
      </c>
      <c r="N8" s="22"/>
      <c r="R8" s="1">
        <v>1</v>
      </c>
    </row>
    <row r="9" spans="1:20" x14ac:dyDescent="0.25">
      <c r="A9" s="20">
        <v>7</v>
      </c>
      <c r="B9" s="2" t="s">
        <v>34</v>
      </c>
      <c r="C9" s="2" t="s">
        <v>9</v>
      </c>
      <c r="D9" s="2" t="s">
        <v>80</v>
      </c>
      <c r="E9" s="6">
        <v>1</v>
      </c>
      <c r="F9" s="7">
        <v>0.8</v>
      </c>
      <c r="G9" s="8">
        <v>1</v>
      </c>
      <c r="H9" s="13">
        <v>41222</v>
      </c>
      <c r="I9" s="9" t="s">
        <v>1</v>
      </c>
      <c r="J9" s="14">
        <f>IF(B9&lt;&gt;"",SUMPRODUCT((Errors!$B$2:$B$35=Requirements!B9)*1),"")</f>
        <v>2</v>
      </c>
      <c r="K9" s="3">
        <f>IF(B9&lt;&gt;"",SUMPRODUCT((Errors!$B$2:$B$35=Requirements!B9)*(Errors!$I$2:$I$35=Errors!$O$4)),"")</f>
        <v>0</v>
      </c>
      <c r="L9" s="9">
        <f t="shared" si="0"/>
        <v>0</v>
      </c>
      <c r="M9" s="9" t="s">
        <v>1</v>
      </c>
      <c r="N9" s="22"/>
    </row>
    <row r="10" spans="1:20" x14ac:dyDescent="0.25">
      <c r="A10" s="20">
        <v>8</v>
      </c>
      <c r="B10" s="2" t="s">
        <v>35</v>
      </c>
      <c r="C10" s="2" t="s">
        <v>10</v>
      </c>
      <c r="D10" s="2" t="s">
        <v>81</v>
      </c>
      <c r="E10" s="6">
        <v>1</v>
      </c>
      <c r="F10" s="7">
        <v>1</v>
      </c>
      <c r="G10" s="8">
        <v>1</v>
      </c>
      <c r="H10" s="13">
        <v>41222</v>
      </c>
      <c r="I10" s="9" t="s">
        <v>2</v>
      </c>
      <c r="J10" s="14">
        <f>IF(B10&lt;&gt;"",SUMPRODUCT((Errors!$B$2:$B$35=Requirements!B10)*1),"")</f>
        <v>0</v>
      </c>
      <c r="K10" s="3">
        <f>IF(B10&lt;&gt;"",SUMPRODUCT((Errors!$B$2:$B$35=Requirements!B10)*(Errors!$I$2:$I$35=Errors!$O$4)),"")</f>
        <v>0</v>
      </c>
      <c r="L10" s="9">
        <f t="shared" si="0"/>
        <v>1</v>
      </c>
      <c r="M10" s="9" t="s">
        <v>143</v>
      </c>
      <c r="N10" s="22"/>
    </row>
    <row r="11" spans="1:20" x14ac:dyDescent="0.25">
      <c r="A11" s="20">
        <v>9</v>
      </c>
      <c r="B11" s="2" t="s">
        <v>36</v>
      </c>
      <c r="C11" s="2" t="s">
        <v>11</v>
      </c>
      <c r="D11" s="2" t="s">
        <v>169</v>
      </c>
      <c r="E11" s="6">
        <v>1</v>
      </c>
      <c r="F11" s="7">
        <v>1</v>
      </c>
      <c r="G11" s="8">
        <v>1</v>
      </c>
      <c r="H11" s="13">
        <v>41222</v>
      </c>
      <c r="I11" s="9" t="s">
        <v>2</v>
      </c>
      <c r="J11" s="14">
        <f>IF(B11&lt;&gt;"",SUMPRODUCT((Errors!$B$2:$B$35=Requirements!B11)*1),"")</f>
        <v>1</v>
      </c>
      <c r="K11" s="3">
        <f>IF(B11&lt;&gt;"",SUMPRODUCT((Errors!$B$2:$B$35=Requirements!B11)*(Errors!$I$2:$I$35=Errors!$O$4)),"")</f>
        <v>0</v>
      </c>
      <c r="L11" s="9">
        <f t="shared" si="0"/>
        <v>0</v>
      </c>
      <c r="M11" s="9" t="s">
        <v>143</v>
      </c>
      <c r="N11" s="22"/>
    </row>
    <row r="12" spans="1:20" x14ac:dyDescent="0.25">
      <c r="A12" s="20">
        <v>10</v>
      </c>
      <c r="B12" s="2" t="s">
        <v>37</v>
      </c>
      <c r="C12" s="2" t="s">
        <v>12</v>
      </c>
      <c r="D12" s="2" t="s">
        <v>82</v>
      </c>
      <c r="E12" s="6">
        <v>1</v>
      </c>
      <c r="F12" s="7">
        <v>1</v>
      </c>
      <c r="G12" s="8">
        <v>1</v>
      </c>
      <c r="H12" s="13">
        <v>41222</v>
      </c>
      <c r="I12" s="9" t="s">
        <v>2</v>
      </c>
      <c r="J12" s="14">
        <f>IF(B12&lt;&gt;"",SUMPRODUCT((Errors!$B$2:$B$35=Requirements!B12)*1),"")</f>
        <v>6</v>
      </c>
      <c r="K12" s="3">
        <f>IF(B12&lt;&gt;"",SUMPRODUCT((Errors!$B$2:$B$35=Requirements!B12)*(Errors!$I$2:$I$35=Errors!$O$4)),"")</f>
        <v>0</v>
      </c>
      <c r="L12" s="9">
        <f t="shared" si="0"/>
        <v>0</v>
      </c>
      <c r="M12" s="9" t="s">
        <v>143</v>
      </c>
      <c r="N12" s="22"/>
    </row>
    <row r="13" spans="1:20" x14ac:dyDescent="0.25">
      <c r="A13" s="20">
        <v>11</v>
      </c>
      <c r="B13" s="2" t="s">
        <v>38</v>
      </c>
      <c r="C13" s="2" t="s">
        <v>13</v>
      </c>
      <c r="D13" s="2" t="s">
        <v>83</v>
      </c>
      <c r="E13" s="6">
        <v>1</v>
      </c>
      <c r="F13" s="7">
        <v>1</v>
      </c>
      <c r="G13" s="8">
        <v>1</v>
      </c>
      <c r="H13" s="13">
        <v>41222</v>
      </c>
      <c r="I13" s="9" t="s">
        <v>2</v>
      </c>
      <c r="J13" s="14">
        <f>IF(B13&lt;&gt;"",SUMPRODUCT((Errors!$B$2:$B$35=Requirements!B13)*1),"")</f>
        <v>2</v>
      </c>
      <c r="K13" s="3">
        <f>IF(B13&lt;&gt;"",SUMPRODUCT((Errors!$B$2:$B$35=Requirements!B13)*(Errors!$I$2:$I$35=Errors!$O$4)),"")</f>
        <v>0</v>
      </c>
      <c r="L13" s="9">
        <f t="shared" si="0"/>
        <v>0</v>
      </c>
      <c r="M13" s="9" t="s">
        <v>143</v>
      </c>
      <c r="N13" s="22"/>
    </row>
    <row r="14" spans="1:20" x14ac:dyDescent="0.25">
      <c r="A14" s="20">
        <v>12</v>
      </c>
      <c r="B14" s="2" t="s">
        <v>39</v>
      </c>
      <c r="C14" s="2" t="s">
        <v>14</v>
      </c>
      <c r="D14" s="2" t="s">
        <v>84</v>
      </c>
      <c r="E14" s="6">
        <v>1</v>
      </c>
      <c r="F14" s="7">
        <v>1</v>
      </c>
      <c r="G14" s="8">
        <v>1</v>
      </c>
      <c r="H14" s="13">
        <v>41222</v>
      </c>
      <c r="I14" s="9" t="s">
        <v>2</v>
      </c>
      <c r="J14" s="14">
        <f>IF(B14&lt;&gt;"",SUMPRODUCT((Errors!$B$2:$B$35=Requirements!B14)*1),"")</f>
        <v>0</v>
      </c>
      <c r="K14" s="3">
        <f>IF(B14&lt;&gt;"",SUMPRODUCT((Errors!$B$2:$B$35=Requirements!B14)*(Errors!$I$2:$I$35=Errors!$O$4)),"")</f>
        <v>0</v>
      </c>
      <c r="L14" s="9">
        <f t="shared" si="0"/>
        <v>1</v>
      </c>
      <c r="M14" s="9" t="s">
        <v>143</v>
      </c>
      <c r="N14" s="22"/>
    </row>
    <row r="15" spans="1:20" x14ac:dyDescent="0.25">
      <c r="A15" s="20">
        <v>13</v>
      </c>
      <c r="B15" s="2" t="s">
        <v>40</v>
      </c>
      <c r="C15" s="2" t="s">
        <v>15</v>
      </c>
      <c r="D15" s="2" t="s">
        <v>85</v>
      </c>
      <c r="E15" s="6">
        <v>1</v>
      </c>
      <c r="F15" s="7">
        <v>0.8</v>
      </c>
      <c r="G15" s="8">
        <v>1</v>
      </c>
      <c r="H15" s="13">
        <v>41222</v>
      </c>
      <c r="I15" s="9" t="s">
        <v>1</v>
      </c>
      <c r="J15" s="14">
        <f>IF(B15&lt;&gt;"",SUMPRODUCT((Errors!$B$2:$B$35=Requirements!B15)*1),"")</f>
        <v>0</v>
      </c>
      <c r="K15" s="3">
        <f>IF(B15&lt;&gt;"",SUMPRODUCT((Errors!$B$2:$B$35=Requirements!B15)*(Errors!$I$2:$I$35=Errors!$O$4)),"")</f>
        <v>0</v>
      </c>
      <c r="L15" s="9">
        <f t="shared" si="0"/>
        <v>1</v>
      </c>
      <c r="M15" s="9" t="s">
        <v>1</v>
      </c>
      <c r="N15" s="22"/>
    </row>
    <row r="16" spans="1:20" x14ac:dyDescent="0.25">
      <c r="A16" s="20">
        <v>14</v>
      </c>
      <c r="B16" s="2" t="s">
        <v>41</v>
      </c>
      <c r="C16" s="2" t="s">
        <v>16</v>
      </c>
      <c r="D16" s="2" t="s">
        <v>86</v>
      </c>
      <c r="E16" s="6">
        <v>1</v>
      </c>
      <c r="F16" s="7">
        <v>1</v>
      </c>
      <c r="G16" s="8">
        <v>1</v>
      </c>
      <c r="H16" s="13">
        <v>41222</v>
      </c>
      <c r="I16" s="9" t="s">
        <v>2</v>
      </c>
      <c r="J16" s="14">
        <f>IF(B16&lt;&gt;"",SUMPRODUCT((Errors!$B$2:$B$35=Requirements!B16)*1),"")</f>
        <v>0</v>
      </c>
      <c r="K16" s="3">
        <f>IF(B16&lt;&gt;"",SUMPRODUCT((Errors!$B$2:$B$35=Requirements!B16)*(Errors!$I$2:$I$35=Errors!$O$4)),"")</f>
        <v>0</v>
      </c>
      <c r="L16" s="9">
        <f t="shared" si="0"/>
        <v>1</v>
      </c>
      <c r="M16" s="9" t="s">
        <v>143</v>
      </c>
      <c r="N16" s="22"/>
    </row>
    <row r="17" spans="1:14" x14ac:dyDescent="0.25">
      <c r="A17" s="20">
        <v>15</v>
      </c>
      <c r="B17" s="2" t="s">
        <v>42</v>
      </c>
      <c r="C17" s="2" t="s">
        <v>17</v>
      </c>
      <c r="D17" s="2" t="s">
        <v>156</v>
      </c>
      <c r="E17" s="6">
        <v>1</v>
      </c>
      <c r="F17" s="7">
        <v>0</v>
      </c>
      <c r="G17" s="8">
        <v>2</v>
      </c>
      <c r="H17" s="13">
        <v>41222</v>
      </c>
      <c r="I17" s="9" t="s">
        <v>1</v>
      </c>
      <c r="J17" s="14">
        <f>IF(B17&lt;&gt;"",SUMPRODUCT((Errors!$B$2:$B$35=Requirements!B17)*1),"")</f>
        <v>0</v>
      </c>
      <c r="K17" s="3">
        <f>IF(B17&lt;&gt;"",SUMPRODUCT((Errors!$B$2:$B$35=Requirements!B17)*(Errors!$I$2:$I$35=Errors!$O$4)),"")</f>
        <v>0</v>
      </c>
      <c r="L17" s="9">
        <f t="shared" si="0"/>
        <v>1</v>
      </c>
      <c r="M17" s="9" t="s">
        <v>0</v>
      </c>
      <c r="N17" s="22"/>
    </row>
    <row r="18" spans="1:14" x14ac:dyDescent="0.25">
      <c r="A18" s="20">
        <v>16</v>
      </c>
      <c r="B18" s="2" t="s">
        <v>43</v>
      </c>
      <c r="C18" s="2" t="s">
        <v>18</v>
      </c>
      <c r="D18" s="2" t="s">
        <v>87</v>
      </c>
      <c r="E18" s="6">
        <v>1</v>
      </c>
      <c r="F18" s="7">
        <v>1</v>
      </c>
      <c r="G18" s="8">
        <v>3</v>
      </c>
      <c r="H18" s="13">
        <v>41222</v>
      </c>
      <c r="I18" s="9" t="s">
        <v>2</v>
      </c>
      <c r="J18" s="14">
        <f>IF(B18&lt;&gt;"",SUMPRODUCT((Errors!$B$2:$B$35=Requirements!B18)*1),"")</f>
        <v>1</v>
      </c>
      <c r="K18" s="3">
        <f>IF(B18&lt;&gt;"",SUMPRODUCT((Errors!$B$2:$B$35=Requirements!B18)*(Errors!$I$2:$I$35=Errors!$O$4)),"")</f>
        <v>0</v>
      </c>
      <c r="L18" s="9">
        <f t="shared" si="0"/>
        <v>0</v>
      </c>
      <c r="M18" s="9" t="s">
        <v>1</v>
      </c>
      <c r="N18" s="22"/>
    </row>
    <row r="19" spans="1:14" x14ac:dyDescent="0.25">
      <c r="A19" s="20">
        <v>17</v>
      </c>
      <c r="B19" s="2" t="s">
        <v>44</v>
      </c>
      <c r="C19" s="2" t="s">
        <v>19</v>
      </c>
      <c r="D19" s="2" t="s">
        <v>88</v>
      </c>
      <c r="E19" s="6">
        <v>1</v>
      </c>
      <c r="F19" s="7">
        <v>0.2</v>
      </c>
      <c r="G19" s="8">
        <v>2</v>
      </c>
      <c r="H19" s="13">
        <v>41222</v>
      </c>
      <c r="I19" s="9" t="s">
        <v>1</v>
      </c>
      <c r="J19" s="14">
        <f>IF(B19&lt;&gt;"",SUMPRODUCT((Errors!$B$2:$B$35=Requirements!B19)*1),"")</f>
        <v>0</v>
      </c>
      <c r="K19" s="3">
        <f>IF(B19&lt;&gt;"",SUMPRODUCT((Errors!$B$2:$B$35=Requirements!B19)*(Errors!$I$2:$I$35=Errors!$O$4)),"")</f>
        <v>0</v>
      </c>
      <c r="L19" s="9">
        <f t="shared" si="0"/>
        <v>1</v>
      </c>
      <c r="M19" s="9" t="s">
        <v>0</v>
      </c>
      <c r="N19" s="22"/>
    </row>
    <row r="20" spans="1:14" x14ac:dyDescent="0.25">
      <c r="A20" s="20">
        <v>19</v>
      </c>
      <c r="B20" s="2" t="s">
        <v>46</v>
      </c>
      <c r="C20" s="2" t="s">
        <v>20</v>
      </c>
      <c r="D20" s="2" t="s">
        <v>90</v>
      </c>
      <c r="E20" s="6">
        <v>1</v>
      </c>
      <c r="F20" s="7">
        <v>0.2</v>
      </c>
      <c r="G20" s="8">
        <v>3</v>
      </c>
      <c r="H20" s="13">
        <v>41222</v>
      </c>
      <c r="I20" s="9" t="s">
        <v>1</v>
      </c>
      <c r="J20" s="14">
        <f>IF(B20&lt;&gt;"",SUMPRODUCT((Errors!$B$2:$B$35=Requirements!B20)*1),"")</f>
        <v>0</v>
      </c>
      <c r="K20" s="3">
        <f>IF(B20&lt;&gt;"",SUMPRODUCT((Errors!$B$2:$B$35=Requirements!B20)*(Errors!$I$2:$I$35=Errors!$O$4)),"")</f>
        <v>0</v>
      </c>
      <c r="L20" s="9">
        <f t="shared" si="0"/>
        <v>1</v>
      </c>
      <c r="M20" s="9" t="s">
        <v>0</v>
      </c>
      <c r="N20" s="22"/>
    </row>
    <row r="21" spans="1:14" x14ac:dyDescent="0.25">
      <c r="A21" s="20">
        <v>20</v>
      </c>
      <c r="B21" s="2" t="s">
        <v>47</v>
      </c>
      <c r="C21" s="2" t="s">
        <v>21</v>
      </c>
      <c r="D21" s="2" t="s">
        <v>91</v>
      </c>
      <c r="E21" s="6">
        <v>1</v>
      </c>
      <c r="F21" s="7"/>
      <c r="G21" s="8">
        <v>4</v>
      </c>
      <c r="H21" s="13"/>
      <c r="I21" s="9" t="s">
        <v>0</v>
      </c>
      <c r="J21" s="14">
        <f>IF(B21&lt;&gt;"",SUMPRODUCT((Errors!$B$2:$B$35=Requirements!B21)*1),"")</f>
        <v>0</v>
      </c>
      <c r="K21" s="3">
        <f>IF(B21&lt;&gt;"",SUMPRODUCT((Errors!$B$2:$B$35=Requirements!B21)*(Errors!$I$2:$I$35=Errors!$O$4)),"")</f>
        <v>0</v>
      </c>
      <c r="L21" s="9">
        <f t="shared" si="0"/>
        <v>1</v>
      </c>
      <c r="M21" s="9" t="s">
        <v>0</v>
      </c>
      <c r="N21" s="22"/>
    </row>
    <row r="22" spans="1:14" x14ac:dyDescent="0.25">
      <c r="A22" s="20">
        <v>21</v>
      </c>
      <c r="B22" s="2" t="s">
        <v>50</v>
      </c>
      <c r="C22" s="2" t="s">
        <v>22</v>
      </c>
      <c r="D22" s="2" t="s">
        <v>92</v>
      </c>
      <c r="E22" s="6">
        <v>1</v>
      </c>
      <c r="F22" s="7"/>
      <c r="G22" s="8">
        <v>2</v>
      </c>
      <c r="H22" s="13"/>
      <c r="I22" s="9" t="s">
        <v>0</v>
      </c>
      <c r="J22" s="14">
        <f>IF(B22&lt;&gt;"",SUMPRODUCT((Errors!$B$2:$B$35=Requirements!B22)*1),"")</f>
        <v>0</v>
      </c>
      <c r="K22" s="3">
        <f>IF(B22&lt;&gt;"",SUMPRODUCT((Errors!$B$2:$B$35=Requirements!B22)*(Errors!$I$2:$I$35=Errors!$O$4)),"")</f>
        <v>0</v>
      </c>
      <c r="L22" s="9">
        <f t="shared" si="0"/>
        <v>1</v>
      </c>
      <c r="M22" s="9" t="s">
        <v>0</v>
      </c>
      <c r="N22" s="22"/>
    </row>
    <row r="23" spans="1:14" x14ac:dyDescent="0.25">
      <c r="A23" s="20">
        <v>22</v>
      </c>
      <c r="B23" s="2" t="s">
        <v>48</v>
      </c>
      <c r="C23" s="2" t="s">
        <v>49</v>
      </c>
      <c r="D23" s="2" t="s">
        <v>93</v>
      </c>
      <c r="E23" s="6">
        <v>1</v>
      </c>
      <c r="F23" s="7"/>
      <c r="G23" s="8">
        <v>1</v>
      </c>
      <c r="H23" s="13"/>
      <c r="I23" s="9" t="s">
        <v>0</v>
      </c>
      <c r="J23" s="14">
        <f>IF(B23&lt;&gt;"",SUMPRODUCT((Errors!$B$2:$B$35=Requirements!B23)*1),"")</f>
        <v>0</v>
      </c>
      <c r="K23" s="3">
        <f>IF(B23&lt;&gt;"",SUMPRODUCT((Errors!$B$2:$B$35=Requirements!B23)*(Errors!$I$2:$I$35=Errors!$O$4)),"")</f>
        <v>0</v>
      </c>
      <c r="L23" s="9">
        <f t="shared" si="0"/>
        <v>1</v>
      </c>
      <c r="M23" s="9" t="s">
        <v>0</v>
      </c>
      <c r="N23" s="22"/>
    </row>
    <row r="24" spans="1:14" x14ac:dyDescent="0.25">
      <c r="A24" s="20">
        <v>30</v>
      </c>
      <c r="B24" s="2" t="s">
        <v>53</v>
      </c>
      <c r="C24" s="2" t="s">
        <v>52</v>
      </c>
      <c r="D24" s="2" t="s">
        <v>101</v>
      </c>
      <c r="E24" s="6">
        <v>1</v>
      </c>
      <c r="F24" s="7"/>
      <c r="G24" s="8">
        <v>4</v>
      </c>
      <c r="H24" s="13"/>
      <c r="I24" s="9" t="s">
        <v>0</v>
      </c>
      <c r="J24" s="14">
        <f>IF(B24&lt;&gt;"",SUMPRODUCT((Errors!$B$2:$B$35=Requirements!B24)*1),"")</f>
        <v>0</v>
      </c>
      <c r="K24" s="3">
        <f>IF(B24&lt;&gt;"",SUMPRODUCT((Errors!$B$2:$B$35=Requirements!B24)*(Errors!$I$2:$I$35=Errors!$O$4)),"")</f>
        <v>0</v>
      </c>
      <c r="L24" s="9">
        <f t="shared" si="0"/>
        <v>1</v>
      </c>
      <c r="M24" s="9" t="s">
        <v>0</v>
      </c>
      <c r="N24" s="22"/>
    </row>
    <row r="25" spans="1:14" x14ac:dyDescent="0.25">
      <c r="A25" s="20">
        <v>31</v>
      </c>
      <c r="B25" s="2" t="s">
        <v>54</v>
      </c>
      <c r="C25" s="2" t="s">
        <v>24</v>
      </c>
      <c r="D25" s="2" t="s">
        <v>102</v>
      </c>
      <c r="E25" s="6">
        <v>1</v>
      </c>
      <c r="F25" s="7"/>
      <c r="G25" s="8">
        <v>4</v>
      </c>
      <c r="H25" s="13"/>
      <c r="I25" s="9" t="s">
        <v>0</v>
      </c>
      <c r="J25" s="14">
        <f>IF(B25&lt;&gt;"",SUMPRODUCT((Errors!$B$2:$B$35=Requirements!B25)*1),"")</f>
        <v>0</v>
      </c>
      <c r="K25" s="3">
        <f>IF(B25&lt;&gt;"",SUMPRODUCT((Errors!$B$2:$B$35=Requirements!B25)*(Errors!$I$2:$I$35=Errors!$O$4)),"")</f>
        <v>0</v>
      </c>
      <c r="L25" s="9">
        <f t="shared" si="0"/>
        <v>1</v>
      </c>
      <c r="M25" s="9" t="s">
        <v>0</v>
      </c>
      <c r="N25" s="22"/>
    </row>
    <row r="26" spans="1:14" x14ac:dyDescent="0.25">
      <c r="A26" s="20">
        <v>32</v>
      </c>
      <c r="B26" s="2" t="s">
        <v>55</v>
      </c>
      <c r="C26" s="2" t="s">
        <v>25</v>
      </c>
      <c r="D26" s="2" t="s">
        <v>103</v>
      </c>
      <c r="E26" s="6">
        <v>1</v>
      </c>
      <c r="F26" s="7"/>
      <c r="G26" s="8">
        <v>4</v>
      </c>
      <c r="H26" s="13"/>
      <c r="I26" s="9" t="s">
        <v>0</v>
      </c>
      <c r="J26" s="14">
        <f>IF(B26&lt;&gt;"",SUMPRODUCT((Errors!$B$2:$B$35=Requirements!B26)*1),"")</f>
        <v>0</v>
      </c>
      <c r="K26" s="3">
        <f>IF(B26&lt;&gt;"",SUMPRODUCT((Errors!$B$2:$B$35=Requirements!B26)*(Errors!$I$2:$I$35=Errors!$O$4)),"")</f>
        <v>0</v>
      </c>
      <c r="L26" s="9">
        <f t="shared" si="0"/>
        <v>1</v>
      </c>
      <c r="M26" s="9" t="s">
        <v>0</v>
      </c>
      <c r="N26" s="22"/>
    </row>
    <row r="27" spans="1:14" x14ac:dyDescent="0.25">
      <c r="A27" s="20">
        <v>18</v>
      </c>
      <c r="B27" s="2" t="s">
        <v>45</v>
      </c>
      <c r="C27" s="2" t="s">
        <v>60</v>
      </c>
      <c r="D27" s="2" t="s">
        <v>89</v>
      </c>
      <c r="E27" s="6">
        <v>2</v>
      </c>
      <c r="F27" s="7"/>
      <c r="G27" s="8">
        <v>2</v>
      </c>
      <c r="H27" s="13"/>
      <c r="I27" s="9" t="s">
        <v>0</v>
      </c>
      <c r="J27" s="14">
        <f>IF(B27&lt;&gt;"",SUMPRODUCT((Errors!$B$2:$B$35=Requirements!B27)*1),"")</f>
        <v>0</v>
      </c>
      <c r="K27" s="3">
        <f>IF(B27&lt;&gt;"",SUMPRODUCT((Errors!$B$2:$B$35=Requirements!B27)*(Errors!$I$2:$I$35=Errors!$O$4)),"")</f>
        <v>0</v>
      </c>
      <c r="L27" s="9">
        <f t="shared" si="0"/>
        <v>1</v>
      </c>
      <c r="M27" s="9" t="s">
        <v>0</v>
      </c>
      <c r="N27" s="22"/>
    </row>
    <row r="28" spans="1:14" x14ac:dyDescent="0.25">
      <c r="A28" s="20">
        <v>23</v>
      </c>
      <c r="B28" s="2" t="s">
        <v>62</v>
      </c>
      <c r="C28" s="2" t="s">
        <v>61</v>
      </c>
      <c r="D28" s="2" t="s">
        <v>94</v>
      </c>
      <c r="E28" s="6">
        <v>2</v>
      </c>
      <c r="F28" s="7"/>
      <c r="G28" s="8">
        <v>1</v>
      </c>
      <c r="H28" s="13"/>
      <c r="I28" s="9" t="s">
        <v>0</v>
      </c>
      <c r="J28" s="14">
        <f>IF(B28&lt;&gt;"",SUMPRODUCT((Errors!$B$2:$B$35=Requirements!B28)*1),"")</f>
        <v>0</v>
      </c>
      <c r="K28" s="3">
        <f>IF(B28&lt;&gt;"",SUMPRODUCT((Errors!$B$2:$B$35=Requirements!B28)*(Errors!$I$2:$I$35=Errors!$O$4)),"")</f>
        <v>0</v>
      </c>
      <c r="L28" s="9">
        <f t="shared" si="0"/>
        <v>1</v>
      </c>
      <c r="M28" s="9" t="s">
        <v>0</v>
      </c>
      <c r="N28" s="22"/>
    </row>
    <row r="29" spans="1:14" x14ac:dyDescent="0.25">
      <c r="A29" s="20">
        <v>24</v>
      </c>
      <c r="B29" s="2" t="s">
        <v>63</v>
      </c>
      <c r="C29" s="2" t="s">
        <v>64</v>
      </c>
      <c r="D29" s="2" t="s">
        <v>95</v>
      </c>
      <c r="E29" s="6">
        <v>2</v>
      </c>
      <c r="F29" s="7"/>
      <c r="G29" s="8">
        <v>3</v>
      </c>
      <c r="H29" s="13"/>
      <c r="I29" s="9" t="s">
        <v>0</v>
      </c>
      <c r="J29" s="14">
        <f>IF(B29&lt;&gt;"",SUMPRODUCT((Errors!$B$2:$B$35=Requirements!B29)*1),"")</f>
        <v>0</v>
      </c>
      <c r="K29" s="3">
        <f>IF(B29&lt;&gt;"",SUMPRODUCT((Errors!$B$2:$B$35=Requirements!B29)*(Errors!$I$2:$I$35=Errors!$O$4)),"")</f>
        <v>0</v>
      </c>
      <c r="L29" s="9">
        <f t="shared" si="0"/>
        <v>1</v>
      </c>
      <c r="M29" s="9" t="s">
        <v>0</v>
      </c>
      <c r="N29" s="22"/>
    </row>
    <row r="30" spans="1:14" x14ac:dyDescent="0.25">
      <c r="A30" s="20">
        <v>25</v>
      </c>
      <c r="B30" s="2" t="s">
        <v>66</v>
      </c>
      <c r="C30" s="2" t="s">
        <v>65</v>
      </c>
      <c r="D30" s="2" t="s">
        <v>96</v>
      </c>
      <c r="E30" s="6">
        <v>2</v>
      </c>
      <c r="F30" s="7"/>
      <c r="G30" s="8">
        <v>6</v>
      </c>
      <c r="H30" s="13"/>
      <c r="I30" s="9" t="s">
        <v>0</v>
      </c>
      <c r="J30" s="14">
        <f>IF(B30&lt;&gt;"",SUMPRODUCT((Errors!$B$2:$B$35=Requirements!B30)*1),"")</f>
        <v>0</v>
      </c>
      <c r="K30" s="3">
        <f>IF(B30&lt;&gt;"",SUMPRODUCT((Errors!$B$2:$B$35=Requirements!B30)*(Errors!$I$2:$I$35=Errors!$O$4)),"")</f>
        <v>0</v>
      </c>
      <c r="L30" s="9">
        <f t="shared" si="0"/>
        <v>1</v>
      </c>
      <c r="M30" s="9" t="s">
        <v>0</v>
      </c>
      <c r="N30" s="22"/>
    </row>
    <row r="31" spans="1:14" x14ac:dyDescent="0.25">
      <c r="A31" s="20">
        <v>26</v>
      </c>
      <c r="B31" s="2" t="s">
        <v>68</v>
      </c>
      <c r="C31" s="2" t="s">
        <v>67</v>
      </c>
      <c r="D31" s="2" t="s">
        <v>97</v>
      </c>
      <c r="E31" s="6">
        <v>2</v>
      </c>
      <c r="F31" s="7"/>
      <c r="G31" s="8">
        <v>3</v>
      </c>
      <c r="H31" s="13"/>
      <c r="I31" s="9" t="s">
        <v>0</v>
      </c>
      <c r="J31" s="14">
        <f>IF(B31&lt;&gt;"",SUMPRODUCT((Errors!$B$2:$B$35=Requirements!B31)*1),"")</f>
        <v>0</v>
      </c>
      <c r="K31" s="3">
        <f>IF(B31&lt;&gt;"",SUMPRODUCT((Errors!$B$2:$B$35=Requirements!B31)*(Errors!$I$2:$I$35=Errors!$O$4)),"")</f>
        <v>0</v>
      </c>
      <c r="L31" s="9">
        <f t="shared" si="0"/>
        <v>1</v>
      </c>
      <c r="M31" s="9" t="s">
        <v>0</v>
      </c>
      <c r="N31" s="22"/>
    </row>
    <row r="32" spans="1:14" x14ac:dyDescent="0.25">
      <c r="A32" s="20">
        <v>27</v>
      </c>
      <c r="B32" s="2" t="s">
        <v>70</v>
      </c>
      <c r="C32" s="2" t="s">
        <v>69</v>
      </c>
      <c r="D32" s="2" t="s">
        <v>98</v>
      </c>
      <c r="E32" s="6">
        <v>2</v>
      </c>
      <c r="F32" s="7"/>
      <c r="G32" s="8">
        <v>4</v>
      </c>
      <c r="H32" s="13"/>
      <c r="I32" s="9" t="s">
        <v>0</v>
      </c>
      <c r="J32" s="14">
        <f>IF(B32&lt;&gt;"",SUMPRODUCT((Errors!$B$2:$B$35=Requirements!B32)*1),"")</f>
        <v>0</v>
      </c>
      <c r="K32" s="3">
        <f>IF(B32&lt;&gt;"",SUMPRODUCT((Errors!$B$2:$B$35=Requirements!B32)*(Errors!$I$2:$I$35=Errors!$O$4)),"")</f>
        <v>0</v>
      </c>
      <c r="L32" s="9">
        <f t="shared" si="0"/>
        <v>1</v>
      </c>
      <c r="M32" s="9" t="s">
        <v>0</v>
      </c>
      <c r="N32" s="22"/>
    </row>
    <row r="33" spans="1:14" x14ac:dyDescent="0.25">
      <c r="A33" s="20">
        <v>28</v>
      </c>
      <c r="B33" s="2" t="s">
        <v>72</v>
      </c>
      <c r="C33" s="2" t="s">
        <v>71</v>
      </c>
      <c r="D33" s="2" t="s">
        <v>99</v>
      </c>
      <c r="E33" s="6">
        <v>2</v>
      </c>
      <c r="F33" s="7">
        <v>0.6</v>
      </c>
      <c r="G33" s="8">
        <v>4</v>
      </c>
      <c r="H33" s="13"/>
      <c r="I33" s="9" t="s">
        <v>1</v>
      </c>
      <c r="J33" s="14">
        <f>IF(B33&lt;&gt;"",SUMPRODUCT((Errors!$B$2:$B$35=Requirements!B33)*1),"")</f>
        <v>0</v>
      </c>
      <c r="K33" s="3">
        <f>IF(B33&lt;&gt;"",SUMPRODUCT((Errors!$B$2:$B$35=Requirements!B33)*(Errors!$I$2:$I$35=Errors!$O$4)),"")</f>
        <v>0</v>
      </c>
      <c r="L33" s="9">
        <f t="shared" si="0"/>
        <v>1</v>
      </c>
      <c r="M33" s="9" t="s">
        <v>0</v>
      </c>
      <c r="N33" s="22"/>
    </row>
    <row r="34" spans="1:14" x14ac:dyDescent="0.25">
      <c r="A34" s="20">
        <v>29</v>
      </c>
      <c r="B34" s="2" t="s">
        <v>73</v>
      </c>
      <c r="C34" s="2" t="s">
        <v>74</v>
      </c>
      <c r="D34" s="2" t="s">
        <v>100</v>
      </c>
      <c r="E34" s="6">
        <v>2</v>
      </c>
      <c r="F34" s="7"/>
      <c r="G34" s="8">
        <v>4</v>
      </c>
      <c r="H34" s="13"/>
      <c r="I34" s="9" t="s">
        <v>0</v>
      </c>
      <c r="J34" s="14">
        <f>IF(B34&lt;&gt;"",SUMPRODUCT((Errors!$B$2:$B$35=Requirements!B34)*1),"")</f>
        <v>0</v>
      </c>
      <c r="K34" s="3">
        <f>IF(B34&lt;&gt;"",SUMPRODUCT((Errors!$B$2:$B$35=Requirements!B34)*(Errors!$I$2:$I$35=Errors!$O$4)),"")</f>
        <v>0</v>
      </c>
      <c r="L34" s="9">
        <f t="shared" si="0"/>
        <v>1</v>
      </c>
      <c r="M34" s="9" t="s">
        <v>0</v>
      </c>
      <c r="N34" s="22"/>
    </row>
    <row r="35" spans="1:14" x14ac:dyDescent="0.25">
      <c r="A35" s="20">
        <v>33</v>
      </c>
      <c r="B35" s="2" t="s">
        <v>58</v>
      </c>
      <c r="C35" s="2" t="s">
        <v>56</v>
      </c>
      <c r="D35" s="2" t="s">
        <v>104</v>
      </c>
      <c r="E35" s="6">
        <v>2</v>
      </c>
      <c r="F35" s="7"/>
      <c r="G35" s="8">
        <v>4</v>
      </c>
      <c r="H35" s="13"/>
      <c r="I35" s="9" t="s">
        <v>0</v>
      </c>
      <c r="J35" s="14">
        <f>IF(B35&lt;&gt;"",SUMPRODUCT((Errors!$B$2:$B$35=Requirements!B35)*1),"")</f>
        <v>0</v>
      </c>
      <c r="K35" s="3">
        <f>IF(B35&lt;&gt;"",SUMPRODUCT((Errors!$B$2:$B$35=Requirements!B35)*(Errors!$I$2:$I$35=Errors!$O$4)),"")</f>
        <v>0</v>
      </c>
      <c r="L35" s="9">
        <f t="shared" si="0"/>
        <v>1</v>
      </c>
      <c r="M35" s="9" t="s">
        <v>0</v>
      </c>
      <c r="N35" s="22"/>
    </row>
    <row r="36" spans="1:14" x14ac:dyDescent="0.25">
      <c r="A36" s="20">
        <v>34</v>
      </c>
      <c r="B36" s="2" t="s">
        <v>59</v>
      </c>
      <c r="C36" s="2" t="s">
        <v>57</v>
      </c>
      <c r="D36" s="2" t="s">
        <v>105</v>
      </c>
      <c r="E36" s="6">
        <v>2</v>
      </c>
      <c r="F36" s="7"/>
      <c r="G36" s="8">
        <v>4</v>
      </c>
      <c r="H36" s="13"/>
      <c r="I36" s="9" t="s">
        <v>0</v>
      </c>
      <c r="J36" s="14">
        <f>IF(B36&lt;&gt;"",SUMPRODUCT((Errors!$B$2:$B$35=Requirements!B36)*1),"")</f>
        <v>0</v>
      </c>
      <c r="K36" s="3">
        <f>IF(B36&lt;&gt;"",SUMPRODUCT((Errors!$B$2:$B$35=Requirements!B36)*(Errors!$I$2:$I$35=Errors!$O$4)),"")</f>
        <v>0</v>
      </c>
      <c r="L36" s="9">
        <f t="shared" si="0"/>
        <v>1</v>
      </c>
      <c r="M36" s="9" t="s">
        <v>0</v>
      </c>
      <c r="N36" s="22"/>
    </row>
    <row r="37" spans="1:14" x14ac:dyDescent="0.25">
      <c r="A37" s="20"/>
      <c r="B37" s="2"/>
      <c r="C37" s="2"/>
      <c r="D37" s="2"/>
      <c r="E37" s="2"/>
      <c r="F37" s="2"/>
      <c r="G37" s="2"/>
      <c r="H37" s="13"/>
      <c r="I37" s="9"/>
      <c r="J37" s="14" t="str">
        <f>IF(B37&lt;&gt;"",SUMPRODUCT((Errors!$B$2:$B$35=Requirements!B37)*1),"")</f>
        <v/>
      </c>
      <c r="K37" s="3" t="str">
        <f>IF(B37&lt;&gt;"",SUMPRODUCT((Errors!$B$2:$B$35=Requirements!B37)*(Errors!$I$2:$I$35=Errors!$O$4)),"")</f>
        <v/>
      </c>
      <c r="L37" s="9" t="str">
        <f t="shared" si="0"/>
        <v/>
      </c>
      <c r="M37" s="9"/>
      <c r="N37" s="22"/>
    </row>
    <row r="38" spans="1:14" x14ac:dyDescent="0.25">
      <c r="A38" s="20"/>
      <c r="B38" s="2"/>
      <c r="C38" s="2"/>
      <c r="D38" s="2"/>
      <c r="E38" s="2"/>
      <c r="F38" s="2"/>
      <c r="G38" s="2"/>
      <c r="H38" s="13"/>
      <c r="I38" s="9"/>
      <c r="J38" s="14" t="str">
        <f>IF(B38&lt;&gt;"",SUMPRODUCT((Errors!$B$2:$B$35=Requirements!B38)*1),"")</f>
        <v/>
      </c>
      <c r="K38" s="3" t="str">
        <f>IF(B38&lt;&gt;"",SUMPRODUCT((Errors!$B$2:$B$35=Requirements!B38)*(Errors!$I$2:$I$35=Errors!$O$4)),"")</f>
        <v/>
      </c>
      <c r="L38" s="9" t="str">
        <f t="shared" si="0"/>
        <v/>
      </c>
      <c r="M38" s="9"/>
      <c r="N38" s="22"/>
    </row>
  </sheetData>
  <conditionalFormatting sqref="L3:M38">
    <cfRule type="iconSet" priority="8">
      <iconSet>
        <cfvo type="percent" val="0"/>
        <cfvo type="num" val="0.33"/>
        <cfvo type="num" val="0.67"/>
      </iconSet>
    </cfRule>
  </conditionalFormatting>
  <conditionalFormatting sqref="I3:I38">
    <cfRule type="expression" dxfId="3" priority="1">
      <formula>AND(F3="")</formula>
    </cfRule>
    <cfRule type="expression" dxfId="2" priority="3">
      <formula>AND(F3&lt;&gt;"",H3-TODAY()&lt;=0,F3&lt;&gt;1)</formula>
    </cfRule>
    <cfRule type="expression" dxfId="1" priority="4">
      <formula>AND(F3&lt;&gt;"",H3-TODAY()&lt;14,F3&lt;0.8)</formula>
    </cfRule>
    <cfRule type="expression" dxfId="0" priority="5">
      <formula>1</formula>
    </cfRule>
  </conditionalFormatting>
  <dataValidations count="3">
    <dataValidation type="list" allowBlank="1" showInputMessage="1" showErrorMessage="1" sqref="F3:F38">
      <formula1>prozent</formula1>
    </dataValidation>
    <dataValidation type="list" allowBlank="1" showInputMessage="1" showErrorMessage="1" sqref="I3:I38">
      <formula1>delivery_status</formula1>
    </dataValidation>
    <dataValidation type="list" allowBlank="1" showInputMessage="1" showErrorMessage="1" sqref="M3:M38">
      <formula1>check_status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pane ySplit="1" topLeftCell="A23" activePane="bottomLeft" state="frozen"/>
      <selection pane="bottomLeft" activeCell="E30" sqref="E30"/>
    </sheetView>
  </sheetViews>
  <sheetFormatPr baseColWidth="10" defaultRowHeight="15" x14ac:dyDescent="0.25"/>
  <cols>
    <col min="1" max="1" width="7.7109375" bestFit="1" customWidth="1"/>
    <col min="2" max="2" width="7.140625" bestFit="1" customWidth="1"/>
    <col min="3" max="3" width="20.42578125" bestFit="1" customWidth="1"/>
    <col min="4" max="4" width="7.5703125" bestFit="1" customWidth="1"/>
    <col min="5" max="5" width="59.85546875" customWidth="1"/>
    <col min="7" max="7" width="12" bestFit="1" customWidth="1"/>
  </cols>
  <sheetData>
    <row r="1" spans="1:15" x14ac:dyDescent="0.25">
      <c r="A1" s="10" t="s">
        <v>26</v>
      </c>
      <c r="B1" s="11" t="s">
        <v>106</v>
      </c>
      <c r="C1" s="11" t="s">
        <v>3</v>
      </c>
      <c r="D1" s="11" t="s">
        <v>107</v>
      </c>
      <c r="E1" s="11" t="s">
        <v>109</v>
      </c>
      <c r="F1" s="11" t="s">
        <v>147</v>
      </c>
      <c r="G1" s="11" t="s">
        <v>112</v>
      </c>
      <c r="H1" s="11" t="s">
        <v>113</v>
      </c>
      <c r="I1" s="12" t="s">
        <v>111</v>
      </c>
      <c r="N1" s="5" t="s">
        <v>114</v>
      </c>
      <c r="O1" s="5" t="s">
        <v>140</v>
      </c>
    </row>
    <row r="2" spans="1:15" x14ac:dyDescent="0.25">
      <c r="A2" s="24">
        <v>1</v>
      </c>
      <c r="B2" s="25" t="s">
        <v>31</v>
      </c>
      <c r="C2" s="25" t="str">
        <f>IF(B2&lt;&gt;"",VLOOKUP(B2,Requirements!$B$3:$D$38,3,FALSE),"")</f>
        <v>Login user</v>
      </c>
      <c r="D2" s="25" t="s">
        <v>122</v>
      </c>
      <c r="E2" s="26" t="s">
        <v>145</v>
      </c>
      <c r="F2" s="25" t="s">
        <v>116</v>
      </c>
      <c r="G2" s="27">
        <v>41224</v>
      </c>
      <c r="H2" s="27"/>
      <c r="I2" s="28" t="s">
        <v>141</v>
      </c>
      <c r="N2" s="4" t="s">
        <v>148</v>
      </c>
      <c r="O2" t="s">
        <v>141</v>
      </c>
    </row>
    <row r="3" spans="1:15" ht="45" x14ac:dyDescent="0.25">
      <c r="A3" s="24">
        <v>2</v>
      </c>
      <c r="B3" s="25" t="s">
        <v>31</v>
      </c>
      <c r="C3" s="25" t="str">
        <f>IF(B3&lt;&gt;"",VLOOKUP(B3,Requirements!$B$3:$D$38,3,FALSE),"")</f>
        <v>Login user</v>
      </c>
      <c r="D3" s="25" t="s">
        <v>123</v>
      </c>
      <c r="E3" s="26" t="s">
        <v>146</v>
      </c>
      <c r="F3" s="25" t="s">
        <v>116</v>
      </c>
      <c r="G3" s="27">
        <v>41224</v>
      </c>
      <c r="H3" s="27"/>
      <c r="I3" s="28" t="s">
        <v>141</v>
      </c>
      <c r="N3" s="4" t="s">
        <v>115</v>
      </c>
      <c r="O3" t="s">
        <v>1</v>
      </c>
    </row>
    <row r="4" spans="1:15" ht="75" x14ac:dyDescent="0.25">
      <c r="A4" s="24">
        <v>3</v>
      </c>
      <c r="B4" s="25" t="s">
        <v>28</v>
      </c>
      <c r="C4" s="25" t="str">
        <f>IF(B4&lt;&gt;"",VLOOKUP(B4,Requirements!$B$3:$D$38,3,FALSE),"")</f>
        <v>Confirm registration</v>
      </c>
      <c r="D4" s="25" t="s">
        <v>124</v>
      </c>
      <c r="E4" s="26" t="s">
        <v>149</v>
      </c>
      <c r="F4" s="25" t="s">
        <v>116</v>
      </c>
      <c r="G4" s="27">
        <v>41224</v>
      </c>
      <c r="H4" s="27"/>
      <c r="I4" s="28" t="s">
        <v>141</v>
      </c>
      <c r="N4" s="4" t="s">
        <v>116</v>
      </c>
      <c r="O4" t="s">
        <v>110</v>
      </c>
    </row>
    <row r="5" spans="1:15" ht="30" x14ac:dyDescent="0.25">
      <c r="A5" s="24">
        <v>4</v>
      </c>
      <c r="B5" s="25" t="s">
        <v>27</v>
      </c>
      <c r="C5" s="25" t="str">
        <f>IF(B5&lt;&gt;"",VLOOKUP(B5,Requirements!$B$3:$D$38,3,FALSE),"")</f>
        <v>Register user</v>
      </c>
      <c r="D5" s="25" t="s">
        <v>125</v>
      </c>
      <c r="E5" s="26" t="s">
        <v>150</v>
      </c>
      <c r="F5" s="25" t="s">
        <v>116</v>
      </c>
      <c r="G5" s="27">
        <v>41224</v>
      </c>
      <c r="H5" s="27"/>
      <c r="I5" s="28" t="s">
        <v>141</v>
      </c>
    </row>
    <row r="6" spans="1:15" ht="30" x14ac:dyDescent="0.25">
      <c r="A6" s="24">
        <v>5</v>
      </c>
      <c r="B6" s="25" t="s">
        <v>33</v>
      </c>
      <c r="C6" s="25" t="str">
        <f>IF(B6&lt;&gt;"",VLOOKUP(B6,Requirements!$B$3:$D$38,3,FALSE),"")</f>
        <v>Display user profile</v>
      </c>
      <c r="D6" s="25" t="s">
        <v>126</v>
      </c>
      <c r="E6" s="26" t="s">
        <v>151</v>
      </c>
      <c r="F6" s="25" t="s">
        <v>116</v>
      </c>
      <c r="G6" s="27">
        <v>41224</v>
      </c>
      <c r="H6" s="27"/>
      <c r="I6" s="28" t="s">
        <v>141</v>
      </c>
    </row>
    <row r="7" spans="1:15" ht="30" x14ac:dyDescent="0.25">
      <c r="A7" s="24">
        <v>6</v>
      </c>
      <c r="B7" s="25" t="s">
        <v>34</v>
      </c>
      <c r="C7" s="25" t="str">
        <f>IF(B7&lt;&gt;"",VLOOKUP(B7,Requirements!$B$3:$D$38,3,FALSE),"")</f>
        <v>Edit user profile</v>
      </c>
      <c r="D7" s="25" t="s">
        <v>127</v>
      </c>
      <c r="E7" s="26" t="s">
        <v>152</v>
      </c>
      <c r="F7" s="25" t="s">
        <v>115</v>
      </c>
      <c r="G7" s="27">
        <v>41224</v>
      </c>
      <c r="H7" s="27"/>
      <c r="I7" s="28" t="s">
        <v>141</v>
      </c>
    </row>
    <row r="8" spans="1:15" x14ac:dyDescent="0.25">
      <c r="A8" s="24">
        <v>7</v>
      </c>
      <c r="B8" s="25" t="s">
        <v>34</v>
      </c>
      <c r="C8" s="25" t="str">
        <f>IF(B8&lt;&gt;"",VLOOKUP(B8,Requirements!$B$3:$D$38,3,FALSE),"")</f>
        <v>Edit user profile</v>
      </c>
      <c r="D8" s="25" t="s">
        <v>128</v>
      </c>
      <c r="E8" s="26" t="s">
        <v>153</v>
      </c>
      <c r="F8" s="25" t="s">
        <v>148</v>
      </c>
      <c r="G8" s="27">
        <v>41224</v>
      </c>
      <c r="H8" s="27"/>
      <c r="I8" s="28" t="s">
        <v>141</v>
      </c>
    </row>
    <row r="9" spans="1:15" x14ac:dyDescent="0.25">
      <c r="A9" s="24">
        <v>8</v>
      </c>
      <c r="B9" s="25" t="s">
        <v>32</v>
      </c>
      <c r="C9" s="25" t="str">
        <f>IF(B9&lt;&gt;"",VLOOKUP(B9,Requirements!$B$3:$D$38,3,FALSE),"")</f>
        <v>Recover password</v>
      </c>
      <c r="D9" s="25" t="s">
        <v>129</v>
      </c>
      <c r="E9" s="26" t="s">
        <v>154</v>
      </c>
      <c r="F9" s="25" t="s">
        <v>148</v>
      </c>
      <c r="G9" s="27">
        <v>41224</v>
      </c>
      <c r="H9" s="27"/>
      <c r="I9" s="28" t="s">
        <v>141</v>
      </c>
    </row>
    <row r="10" spans="1:15" ht="30" x14ac:dyDescent="0.25">
      <c r="A10" s="24">
        <v>9</v>
      </c>
      <c r="B10" s="25" t="s">
        <v>36</v>
      </c>
      <c r="C10" s="25" t="str">
        <f>IF(B10&lt;&gt;"",VLOOKUP(B10,Requirements!$B$3:$D$38,3,FALSE),"")</f>
        <v>Edit tags for profile</v>
      </c>
      <c r="D10" s="25" t="s">
        <v>130</v>
      </c>
      <c r="E10" s="26" t="s">
        <v>155</v>
      </c>
      <c r="F10" s="25" t="s">
        <v>116</v>
      </c>
      <c r="G10" s="27">
        <v>41224</v>
      </c>
      <c r="H10" s="27"/>
      <c r="I10" s="28" t="s">
        <v>141</v>
      </c>
    </row>
    <row r="11" spans="1:15" x14ac:dyDescent="0.25">
      <c r="A11" s="24">
        <v>10</v>
      </c>
      <c r="B11" s="25" t="s">
        <v>43</v>
      </c>
      <c r="C11" s="25" t="str">
        <f>IF(B11&lt;&gt;"",VLOOKUP(B11,Requirements!$B$3:$D$38,3,FALSE),"")</f>
        <v>Register a course</v>
      </c>
      <c r="D11" s="25" t="s">
        <v>131</v>
      </c>
      <c r="E11" s="26" t="s">
        <v>157</v>
      </c>
      <c r="F11" s="25" t="s">
        <v>148</v>
      </c>
      <c r="G11" s="27">
        <v>41224</v>
      </c>
      <c r="H11" s="27"/>
      <c r="I11" s="28" t="s">
        <v>141</v>
      </c>
    </row>
    <row r="12" spans="1:15" x14ac:dyDescent="0.25">
      <c r="A12" s="24">
        <v>11</v>
      </c>
      <c r="B12" s="25" t="s">
        <v>37</v>
      </c>
      <c r="C12" s="25" t="str">
        <f>IF(B12&lt;&gt;"",VLOOKUP(B12,Requirements!$B$3:$D$38,3,FALSE),"")</f>
        <v>Create course</v>
      </c>
      <c r="D12" s="25" t="s">
        <v>132</v>
      </c>
      <c r="E12" s="26" t="s">
        <v>158</v>
      </c>
      <c r="F12" s="25" t="s">
        <v>148</v>
      </c>
      <c r="G12" s="27">
        <v>41224</v>
      </c>
      <c r="H12" s="27"/>
      <c r="I12" s="28" t="s">
        <v>141</v>
      </c>
    </row>
    <row r="13" spans="1:15" x14ac:dyDescent="0.25">
      <c r="A13" s="24">
        <v>12</v>
      </c>
      <c r="B13" s="25" t="s">
        <v>37</v>
      </c>
      <c r="C13" s="25" t="str">
        <f>IF(B13&lt;&gt;"",VLOOKUP(B13,Requirements!$B$3:$D$38,3,FALSE),"")</f>
        <v>Create course</v>
      </c>
      <c r="D13" s="25" t="s">
        <v>160</v>
      </c>
      <c r="E13" s="26" t="s">
        <v>159</v>
      </c>
      <c r="F13" s="25" t="s">
        <v>148</v>
      </c>
      <c r="G13" s="27">
        <v>41224</v>
      </c>
      <c r="H13" s="27"/>
      <c r="I13" s="28" t="s">
        <v>141</v>
      </c>
    </row>
    <row r="14" spans="1:15" ht="60" x14ac:dyDescent="0.25">
      <c r="A14" s="24">
        <v>13</v>
      </c>
      <c r="B14" s="25" t="s">
        <v>37</v>
      </c>
      <c r="C14" s="25" t="str">
        <f>IF(B14&lt;&gt;"",VLOOKUP(B14,Requirements!$B$3:$D$38,3,FALSE),"")</f>
        <v>Create course</v>
      </c>
      <c r="D14" s="25" t="s">
        <v>161</v>
      </c>
      <c r="E14" s="26" t="s">
        <v>162</v>
      </c>
      <c r="F14" s="25" t="s">
        <v>148</v>
      </c>
      <c r="G14" s="27">
        <v>41224</v>
      </c>
      <c r="H14" s="27"/>
      <c r="I14" s="28" t="s">
        <v>141</v>
      </c>
    </row>
    <row r="15" spans="1:15" x14ac:dyDescent="0.25">
      <c r="A15" s="24">
        <v>14</v>
      </c>
      <c r="B15" s="25" t="s">
        <v>37</v>
      </c>
      <c r="C15" s="25" t="str">
        <f>IF(B15&lt;&gt;"",VLOOKUP(B15,Requirements!$B$3:$D$38,3,FALSE),"")</f>
        <v>Create course</v>
      </c>
      <c r="D15" s="25" t="s">
        <v>163</v>
      </c>
      <c r="E15" s="26" t="s">
        <v>164</v>
      </c>
      <c r="F15" s="25" t="s">
        <v>115</v>
      </c>
      <c r="G15" s="27">
        <v>41224</v>
      </c>
      <c r="H15" s="27"/>
      <c r="I15" s="28" t="s">
        <v>141</v>
      </c>
    </row>
    <row r="16" spans="1:15" ht="45" x14ac:dyDescent="0.25">
      <c r="A16" s="24">
        <v>15</v>
      </c>
      <c r="B16" s="25" t="s">
        <v>37</v>
      </c>
      <c r="C16" s="25" t="str">
        <f>IF(B16&lt;&gt;"",VLOOKUP(B16,Requirements!$B$3:$D$38,3,FALSE),"")</f>
        <v>Create course</v>
      </c>
      <c r="D16" s="25" t="s">
        <v>165</v>
      </c>
      <c r="E16" s="26" t="s">
        <v>167</v>
      </c>
      <c r="F16" s="25" t="s">
        <v>148</v>
      </c>
      <c r="G16" s="27">
        <v>41224</v>
      </c>
      <c r="H16" s="27"/>
      <c r="I16" s="28" t="s">
        <v>141</v>
      </c>
    </row>
    <row r="17" spans="1:9" ht="45" x14ac:dyDescent="0.25">
      <c r="A17" s="24">
        <v>16</v>
      </c>
      <c r="B17" s="25" t="s">
        <v>37</v>
      </c>
      <c r="C17" s="25" t="str">
        <f>IF(B17&lt;&gt;"",VLOOKUP(B17,Requirements!$B$3:$D$38,3,FALSE),"")</f>
        <v>Create course</v>
      </c>
      <c r="D17" s="25" t="s">
        <v>168</v>
      </c>
      <c r="E17" s="26" t="s">
        <v>166</v>
      </c>
      <c r="F17" s="25" t="s">
        <v>148</v>
      </c>
      <c r="G17" s="27">
        <v>41224</v>
      </c>
      <c r="H17" s="27"/>
      <c r="I17" s="28" t="s">
        <v>141</v>
      </c>
    </row>
    <row r="18" spans="1:9" ht="30" x14ac:dyDescent="0.25">
      <c r="A18" s="24">
        <v>17</v>
      </c>
      <c r="B18" s="25" t="s">
        <v>38</v>
      </c>
      <c r="C18" s="25" t="str">
        <f>IF(B18&lt;&gt;"",VLOOKUP(B18,Requirements!$B$3:$D$38,3,FALSE),"")</f>
        <v>Duplicate course</v>
      </c>
      <c r="D18" s="25" t="s">
        <v>171</v>
      </c>
      <c r="E18" s="26" t="s">
        <v>172</v>
      </c>
      <c r="F18" s="25" t="s">
        <v>115</v>
      </c>
      <c r="G18" s="27">
        <v>41225</v>
      </c>
      <c r="H18" s="27"/>
      <c r="I18" s="28" t="s">
        <v>141</v>
      </c>
    </row>
    <row r="19" spans="1:9" ht="60" x14ac:dyDescent="0.25">
      <c r="A19" s="24">
        <v>18</v>
      </c>
      <c r="B19" s="25" t="s">
        <v>38</v>
      </c>
      <c r="C19" s="25" t="str">
        <f>IF(B19&lt;&gt;"",VLOOKUP(B19,Requirements!$B$3:$D$38,3,FALSE),"")</f>
        <v>Duplicate course</v>
      </c>
      <c r="D19" s="25" t="s">
        <v>173</v>
      </c>
      <c r="E19" s="26" t="s">
        <v>174</v>
      </c>
      <c r="F19" s="25" t="s">
        <v>116</v>
      </c>
      <c r="G19" s="27">
        <v>41225</v>
      </c>
      <c r="H19" s="27"/>
      <c r="I19" s="28" t="s">
        <v>141</v>
      </c>
    </row>
    <row r="20" spans="1:9" x14ac:dyDescent="0.25">
      <c r="A20" s="24">
        <v>19</v>
      </c>
      <c r="B20" s="25" t="s">
        <v>31</v>
      </c>
      <c r="C20" s="25" t="str">
        <f>IF(B20&lt;&gt;"",VLOOKUP(B20,Requirements!$B$3:$D$38,3,FALSE),"")</f>
        <v>Login user</v>
      </c>
      <c r="D20" s="25" t="s">
        <v>175</v>
      </c>
      <c r="E20" s="26" t="s">
        <v>176</v>
      </c>
      <c r="F20" s="25" t="s">
        <v>116</v>
      </c>
      <c r="G20" s="27">
        <v>41231</v>
      </c>
      <c r="H20" s="27"/>
      <c r="I20" s="28" t="s">
        <v>141</v>
      </c>
    </row>
    <row r="21" spans="1:9" ht="30" x14ac:dyDescent="0.25">
      <c r="A21" s="24">
        <v>20</v>
      </c>
      <c r="B21" s="25" t="s">
        <v>27</v>
      </c>
      <c r="C21" s="25" t="str">
        <f>IF(B21&lt;&gt;"",VLOOKUP(B21,Requirements!$B$3:$D$38,3,FALSE),"")</f>
        <v>Register user</v>
      </c>
      <c r="D21" s="25" t="s">
        <v>177</v>
      </c>
      <c r="E21" s="26" t="s">
        <v>178</v>
      </c>
      <c r="F21" s="25" t="s">
        <v>116</v>
      </c>
      <c r="G21" s="27">
        <v>41231</v>
      </c>
      <c r="H21" s="27"/>
      <c r="I21" s="28" t="s">
        <v>141</v>
      </c>
    </row>
    <row r="22" spans="1:9" ht="60" x14ac:dyDescent="0.25">
      <c r="A22" s="24">
        <v>21</v>
      </c>
      <c r="B22" s="25" t="s">
        <v>32</v>
      </c>
      <c r="C22" s="25" t="str">
        <f>IF(B22&lt;&gt;"",VLOOKUP(B22,Requirements!$B$3:$D$38,3,FALSE),"")</f>
        <v>Recover password</v>
      </c>
      <c r="D22" s="25" t="s">
        <v>179</v>
      </c>
      <c r="E22" s="26" t="s">
        <v>180</v>
      </c>
      <c r="F22" s="25" t="s">
        <v>115</v>
      </c>
      <c r="G22" s="27">
        <v>41231</v>
      </c>
      <c r="H22" s="27"/>
      <c r="I22" s="28" t="s">
        <v>141</v>
      </c>
    </row>
    <row r="23" spans="1:9" ht="45" x14ac:dyDescent="0.25">
      <c r="A23" s="24">
        <v>22</v>
      </c>
      <c r="B23" s="25" t="s">
        <v>32</v>
      </c>
      <c r="C23" s="25" t="str">
        <f>IF(B23&lt;&gt;"",VLOOKUP(B23,Requirements!$B$3:$D$38,3,FALSE),"")</f>
        <v>Recover password</v>
      </c>
      <c r="D23" s="25" t="s">
        <v>181</v>
      </c>
      <c r="E23" s="26" t="s">
        <v>183</v>
      </c>
      <c r="F23" s="25" t="s">
        <v>115</v>
      </c>
      <c r="G23" s="27">
        <v>41231</v>
      </c>
      <c r="H23" s="27"/>
      <c r="I23" s="28" t="s">
        <v>141</v>
      </c>
    </row>
    <row r="24" spans="1:9" ht="30" x14ac:dyDescent="0.25">
      <c r="A24" s="24">
        <v>23</v>
      </c>
      <c r="B24" s="25" t="s">
        <v>27</v>
      </c>
      <c r="C24" s="25" t="str">
        <f>IF(B24&lt;&gt;"",VLOOKUP(B24,Requirements!$B$3:$D$38,3,FALSE),"")</f>
        <v>Register user</v>
      </c>
      <c r="D24" s="25" t="s">
        <v>182</v>
      </c>
      <c r="E24" s="26" t="s">
        <v>184</v>
      </c>
      <c r="F24" s="25" t="s">
        <v>115</v>
      </c>
      <c r="G24" s="27">
        <v>41231</v>
      </c>
      <c r="H24" s="27"/>
      <c r="I24" s="28" t="s">
        <v>141</v>
      </c>
    </row>
    <row r="25" spans="1:9" ht="30" x14ac:dyDescent="0.25">
      <c r="A25" s="24">
        <v>24</v>
      </c>
      <c r="B25" s="25" t="s">
        <v>27</v>
      </c>
      <c r="C25" s="25" t="str">
        <f>IF(B25&lt;&gt;"",VLOOKUP(B25,Requirements!$B$3:$D$38,3,FALSE),"")</f>
        <v>Register user</v>
      </c>
      <c r="D25" s="25" t="s">
        <v>185</v>
      </c>
      <c r="E25" s="26" t="s">
        <v>186</v>
      </c>
      <c r="F25" s="25" t="s">
        <v>115</v>
      </c>
      <c r="G25" s="27">
        <v>41231</v>
      </c>
      <c r="H25" s="27"/>
      <c r="I25" s="28" t="s">
        <v>141</v>
      </c>
    </row>
    <row r="26" spans="1:9" ht="45" x14ac:dyDescent="0.25">
      <c r="A26" s="24">
        <v>21</v>
      </c>
      <c r="B26" s="25" t="s">
        <v>32</v>
      </c>
      <c r="C26" s="25" t="str">
        <f>IF(B26&lt;&gt;"",VLOOKUP(B26,Requirements!$B$3:$D$38,3,FALSE),"")</f>
        <v>Recover password</v>
      </c>
      <c r="D26" s="25" t="s">
        <v>187</v>
      </c>
      <c r="E26" s="26" t="s">
        <v>188</v>
      </c>
      <c r="F26" s="25" t="s">
        <v>115</v>
      </c>
      <c r="G26" s="27">
        <v>41231</v>
      </c>
      <c r="H26" s="27"/>
      <c r="I26" s="28" t="s">
        <v>141</v>
      </c>
    </row>
    <row r="27" spans="1:9" x14ac:dyDescent="0.25">
      <c r="A27" s="24"/>
      <c r="B27" s="25"/>
      <c r="C27" s="25" t="str">
        <f>IF(B27&lt;&gt;"",VLOOKUP(B27,Requirements!$B$3:$D$38,3,FALSE),"")</f>
        <v/>
      </c>
      <c r="D27" s="25"/>
      <c r="E27" s="26"/>
      <c r="F27" s="25"/>
      <c r="G27" s="27"/>
      <c r="H27" s="27"/>
      <c r="I27" s="28"/>
    </row>
    <row r="28" spans="1:9" x14ac:dyDescent="0.25">
      <c r="A28" s="24"/>
      <c r="B28" s="25"/>
      <c r="C28" s="25" t="str">
        <f>IF(B28&lt;&gt;"",VLOOKUP(B28,Requirements!$B$3:$D$38,3,FALSE),"")</f>
        <v/>
      </c>
      <c r="D28" s="25"/>
      <c r="E28" s="26"/>
      <c r="F28" s="25"/>
      <c r="G28" s="27"/>
      <c r="H28" s="27"/>
      <c r="I28" s="28"/>
    </row>
    <row r="29" spans="1:9" x14ac:dyDescent="0.25">
      <c r="A29" s="24"/>
      <c r="B29" s="25"/>
      <c r="C29" s="25" t="str">
        <f>IF(B29&lt;&gt;"",VLOOKUP(B29,Requirements!$B$3:$D$38,3,FALSE),"")</f>
        <v/>
      </c>
      <c r="D29" s="25"/>
      <c r="E29" s="26"/>
      <c r="F29" s="25"/>
      <c r="G29" s="27"/>
      <c r="H29" s="27"/>
      <c r="I29" s="28"/>
    </row>
    <row r="30" spans="1:9" x14ac:dyDescent="0.25">
      <c r="A30" s="24"/>
      <c r="B30" s="25"/>
      <c r="C30" s="25" t="str">
        <f>IF(B30&lt;&gt;"",VLOOKUP(B30,Requirements!$B$3:$D$38,3,FALSE),"")</f>
        <v/>
      </c>
      <c r="D30" s="25"/>
      <c r="E30" s="26"/>
      <c r="F30" s="25"/>
      <c r="G30" s="27"/>
      <c r="H30" s="27"/>
      <c r="I30" s="28"/>
    </row>
    <row r="31" spans="1:9" x14ac:dyDescent="0.25">
      <c r="A31" s="24"/>
      <c r="B31" s="25"/>
      <c r="C31" s="25" t="str">
        <f>IF(B31&lt;&gt;"",VLOOKUP(B31,Requirements!$B$3:$D$38,3,FALSE),"")</f>
        <v/>
      </c>
      <c r="D31" s="25"/>
      <c r="E31" s="26"/>
      <c r="F31" s="25"/>
      <c r="G31" s="27"/>
      <c r="H31" s="27"/>
      <c r="I31" s="28"/>
    </row>
    <row r="32" spans="1:9" x14ac:dyDescent="0.25">
      <c r="A32" s="24"/>
      <c r="B32" s="25"/>
      <c r="C32" s="25" t="str">
        <f>IF(B32&lt;&gt;"",VLOOKUP(B32,Requirements!$B$3:$D$38,3,FALSE),"")</f>
        <v/>
      </c>
      <c r="D32" s="25"/>
      <c r="E32" s="26"/>
      <c r="F32" s="25"/>
      <c r="G32" s="27"/>
      <c r="H32" s="27"/>
      <c r="I32" s="28"/>
    </row>
    <row r="33" spans="1:9" x14ac:dyDescent="0.25">
      <c r="A33" s="24"/>
      <c r="B33" s="25"/>
      <c r="C33" s="25" t="str">
        <f>IF(B33&lt;&gt;"",VLOOKUP(B33,Requirements!$B$3:$D$38,3,FALSE),"")</f>
        <v/>
      </c>
      <c r="D33" s="25"/>
      <c r="E33" s="26"/>
      <c r="F33" s="25"/>
      <c r="G33" s="27"/>
      <c r="H33" s="27"/>
      <c r="I33" s="28"/>
    </row>
    <row r="34" spans="1:9" x14ac:dyDescent="0.25">
      <c r="A34" s="24"/>
      <c r="B34" s="25"/>
      <c r="C34" s="25" t="str">
        <f>IF(B34&lt;&gt;"",VLOOKUP(B34,Requirements!$B$3:$D$38,3,FALSE),"")</f>
        <v/>
      </c>
      <c r="D34" s="25"/>
      <c r="E34" s="26"/>
      <c r="F34" s="25"/>
      <c r="G34" s="27"/>
      <c r="H34" s="27"/>
      <c r="I34" s="28"/>
    </row>
    <row r="35" spans="1:9" x14ac:dyDescent="0.25">
      <c r="A35" s="24"/>
      <c r="B35" s="25"/>
      <c r="C35" s="25" t="str">
        <f>IF(B35&lt;&gt;"",VLOOKUP(B35,Requirements!$B$3:$D$38,3,FALSE),"")</f>
        <v/>
      </c>
      <c r="D35" s="25"/>
      <c r="E35" s="26"/>
      <c r="F35" s="25"/>
      <c r="G35" s="27"/>
      <c r="H35" s="27"/>
      <c r="I35" s="28"/>
    </row>
  </sheetData>
  <conditionalFormatting sqref="I2:I3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dataValidations count="2">
    <dataValidation type="list" allowBlank="1" showInputMessage="1" showErrorMessage="1" sqref="F2:F35">
      <formula1>error_type</formula1>
    </dataValidation>
    <dataValidation type="list" allowBlank="1" showInputMessage="1" showErrorMessage="1" sqref="I2:I35">
      <formula1>error_status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Requirements!$B$3:$B$38</xm:f>
          </x14:formula1>
          <xm:sqref>B2:B35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Requirements</vt:lpstr>
      <vt:lpstr>Errors</vt:lpstr>
      <vt:lpstr>check_status</vt:lpstr>
      <vt:lpstr>delivery_status</vt:lpstr>
      <vt:lpstr>error_status</vt:lpstr>
      <vt:lpstr>error_type</vt:lpstr>
      <vt:lpstr>prozent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Markus</cp:lastModifiedBy>
  <dcterms:created xsi:type="dcterms:W3CDTF">2012-11-05T20:45:32Z</dcterms:created>
  <dcterms:modified xsi:type="dcterms:W3CDTF">2012-11-19T06:31:16Z</dcterms:modified>
</cp:coreProperties>
</file>