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SPmodel_file\"/>
    </mc:Choice>
  </mc:AlternateContent>
  <xr:revisionPtr revIDLastSave="0" documentId="13_ncr:1_{E8A322FB-C574-4B0C-9DA2-A3A9C7A23AF4}" xr6:coauthVersionLast="47" xr6:coauthVersionMax="47" xr10:uidLastSave="{00000000-0000-0000-0000-000000000000}"/>
  <bookViews>
    <workbookView xWindow="20370" yWindow="-120" windowWidth="29040" windowHeight="15840" activeTab="2" xr2:uid="{7D9D994B-6B3B-4C43-A831-E07FF56A8ADA}"/>
  </bookViews>
  <sheets>
    <sheet name="yield" sheetId="1" r:id="rId1"/>
    <sheet name="Brix end harvest" sheetId="2" r:id="rId2"/>
    <sheet name="Brix end campa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3" l="1" a="1"/>
  <c r="F67" i="3" s="1"/>
  <c r="F68" i="3" s="1"/>
  <c r="F69" i="3" s="1"/>
  <c r="F63" i="3" a="1"/>
  <c r="F63" i="3" s="1"/>
  <c r="F50" i="3" a="1"/>
  <c r="F50" i="3" s="1"/>
  <c r="F51" i="3" s="1"/>
  <c r="F52" i="3" s="1"/>
  <c r="F49" i="3" a="1"/>
  <c r="F49" i="3" s="1"/>
  <c r="F26" i="3" a="1"/>
  <c r="F26" i="3" s="1"/>
  <c r="F27" i="3" s="1"/>
  <c r="F28" i="3" s="1"/>
  <c r="F25" i="3" a="1"/>
  <c r="F25" i="3" s="1"/>
  <c r="F21" i="3" a="1"/>
  <c r="F21" i="3" s="1"/>
  <c r="F22" i="3" s="1"/>
  <c r="F23" i="3" s="1"/>
  <c r="F20" i="3" a="1"/>
  <c r="F20" i="3" s="1"/>
  <c r="F6" i="3" a="1"/>
  <c r="F6" i="3" s="1"/>
  <c r="F7" i="3" s="1"/>
  <c r="F8" i="3" s="1"/>
  <c r="F2" i="3" a="1"/>
  <c r="F2" i="3" s="1"/>
  <c r="F2" i="2" a="1"/>
  <c r="F2" i="2" s="1"/>
  <c r="F63" i="2" a="1"/>
  <c r="F63" i="2" s="1"/>
  <c r="F67" i="2" a="1"/>
  <c r="F67" i="2" s="1"/>
  <c r="F68" i="2" s="1"/>
  <c r="F69" i="2" s="1"/>
  <c r="F50" i="2" a="1"/>
  <c r="F50" i="2" s="1"/>
  <c r="F51" i="2" s="1"/>
  <c r="F52" i="2" s="1"/>
  <c r="F26" i="2" a="1"/>
  <c r="F26" i="2" s="1"/>
  <c r="F27" i="2" s="1"/>
  <c r="F28" i="2" s="1"/>
  <c r="H63" i="1" a="1"/>
  <c r="H63" i="1" s="1"/>
  <c r="H20" i="1" a="1"/>
  <c r="H20" i="1" s="1"/>
  <c r="H2" i="1" a="1"/>
  <c r="H2" i="1" s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F25" i="2" l="1" a="1"/>
  <c r="F25" i="2" s="1"/>
  <c r="F21" i="2" a="1"/>
  <c r="F21" i="2" s="1"/>
  <c r="F22" i="2" s="1"/>
  <c r="F23" i="2" s="1"/>
  <c r="F49" i="2" a="1"/>
  <c r="F49" i="2" s="1"/>
  <c r="F6" i="2" a="1"/>
  <c r="F6" i="2" s="1"/>
  <c r="F7" i="2" s="1"/>
  <c r="F8" i="2" s="1"/>
  <c r="F20" i="2" a="1"/>
  <c r="F20" i="2" s="1"/>
  <c r="H49" i="1" a="1"/>
  <c r="H49" i="1" s="1"/>
  <c r="H21" i="1" a="1"/>
  <c r="H21" i="1" s="1"/>
  <c r="H22" i="1" s="1"/>
  <c r="H23" i="1" s="1"/>
  <c r="H67" i="1" a="1"/>
  <c r="H67" i="1" s="1"/>
  <c r="H68" i="1" s="1"/>
  <c r="H69" i="1" s="1"/>
  <c r="H50" i="1" a="1"/>
  <c r="H50" i="1" s="1"/>
  <c r="H51" i="1" s="1"/>
  <c r="H52" i="1" s="1"/>
  <c r="H26" i="1" a="1"/>
  <c r="H26" i="1" s="1"/>
  <c r="H27" i="1" s="1"/>
  <c r="H28" i="1" s="1"/>
  <c r="H25" i="1" a="1"/>
  <c r="H25" i="1" s="1"/>
  <c r="H6" i="1" a="1"/>
  <c r="H6" i="1" s="1"/>
  <c r="H7" i="1" s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<sst xmlns="http://schemas.openxmlformats.org/spreadsheetml/2006/main" count="740" uniqueCount="68">
  <si>
    <t>FieldYield</t>
  </si>
  <si>
    <t>T/ha model</t>
  </si>
  <si>
    <t>T/ha ob</t>
  </si>
  <si>
    <t>summer</t>
  </si>
  <si>
    <t>RMSE overal</t>
  </si>
  <si>
    <t>relativeRMSE</t>
  </si>
  <si>
    <t>%</t>
  </si>
  <si>
    <t>RMSE Trujillo summer</t>
  </si>
  <si>
    <t>winter</t>
  </si>
  <si>
    <t>RMSE Trujillo winter</t>
  </si>
  <si>
    <t>RMSE Nazca summer</t>
  </si>
  <si>
    <t>RMSE nazca winter</t>
  </si>
  <si>
    <t>plot</t>
  </si>
  <si>
    <t>Harvest time</t>
  </si>
  <si>
    <t>M12T03 Trujillo</t>
  </si>
  <si>
    <t>M12T03-2 Trujillo</t>
  </si>
  <si>
    <t>M14T4 Trujillo</t>
  </si>
  <si>
    <t>M14T5 Trujillo</t>
  </si>
  <si>
    <t>M23T1 Trujillo</t>
  </si>
  <si>
    <t>M23T4 Trujillo</t>
  </si>
  <si>
    <t>M22T04 Trujillo</t>
  </si>
  <si>
    <t>M10T04 Trujillo</t>
  </si>
  <si>
    <t>M10T02 Trujillo</t>
  </si>
  <si>
    <t>M11T02 Trujillo</t>
  </si>
  <si>
    <t>M12T01 Trujillo</t>
  </si>
  <si>
    <t>M12T02 Trujillo</t>
  </si>
  <si>
    <t>M18T03 Trujillo</t>
  </si>
  <si>
    <t>M18T04 Trujillo</t>
  </si>
  <si>
    <t>M23T05 Trujillo</t>
  </si>
  <si>
    <t>M23T06 Trujillo</t>
  </si>
  <si>
    <t>M24T01 Trujillo</t>
  </si>
  <si>
    <t>M24T03 Trujillo</t>
  </si>
  <si>
    <t>M24T05 Trujillo</t>
  </si>
  <si>
    <t>M07T4B Trujillo</t>
  </si>
  <si>
    <t>M06T01 Trujillo</t>
  </si>
  <si>
    <t>M06T02 Trujillo</t>
  </si>
  <si>
    <t>M06T04 Trujillo</t>
  </si>
  <si>
    <t>M22T02 Trujillo</t>
  </si>
  <si>
    <t>M22T03 Trujillo</t>
  </si>
  <si>
    <t>M24T02 Trujillo</t>
  </si>
  <si>
    <t>M24T04 Trujillo</t>
  </si>
  <si>
    <t>M24T06 Trujillo</t>
  </si>
  <si>
    <t>Trujillo-summer</t>
  </si>
  <si>
    <t>Trujillo-winter</t>
  </si>
  <si>
    <t>Nazca-summer</t>
  </si>
  <si>
    <t>Nazca-winter</t>
  </si>
  <si>
    <t>ModelKg_ha_ok</t>
  </si>
  <si>
    <t>E1T1 Nazca</t>
  </si>
  <si>
    <t>E1T2 Nazca</t>
  </si>
  <si>
    <t>E1T3 Nazca</t>
  </si>
  <si>
    <t>E1T4 Nazca</t>
  </si>
  <si>
    <t>E1T5 Nazca</t>
  </si>
  <si>
    <t>E1T6 Nazca</t>
  </si>
  <si>
    <t>E1T7 Nazca</t>
  </si>
  <si>
    <t>E2T1 Nazca</t>
  </si>
  <si>
    <t>E2T2 Nazca</t>
  </si>
  <si>
    <t>E2T3 Nazca</t>
  </si>
  <si>
    <t>E2T4 Nazca</t>
  </si>
  <si>
    <t>E2T5 Nazca</t>
  </si>
  <si>
    <t>E2T6 Nazca</t>
  </si>
  <si>
    <t>E2T7 Nazca</t>
  </si>
  <si>
    <t>Region</t>
  </si>
  <si>
    <t>Error</t>
  </si>
  <si>
    <t>FieldBrixendH</t>
  </si>
  <si>
    <t>ModelBrixendH</t>
  </si>
  <si>
    <t>RMSE Nazca winter</t>
  </si>
  <si>
    <t>ModelBrixendC</t>
  </si>
  <si>
    <t>FieldBrixendC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</si>
</sst>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32C3D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ont="1"/>
    <xf numFmtId="0" fontId="0" fillId="2" borderId="0" xfId="0" applyFont="1" applyFill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1" fillId="2" borderId="0" xfId="0" applyNumberFormat="1" applyFont="1" applyFill="1"/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0262-5B9F-402A-82C1-8214E9093DA3}">
  <dimension ref="A1:I76"/>
  <sheetViews>
    <sheetView workbookViewId="0">
      <selection sqref="A1:I1048576"/>
    </sheetView>
  </sheetViews>
  <sheetFormatPr defaultRowHeight="15" x14ac:dyDescent="0.25"/>
  <cols>
    <col min="1" max="1" width="16.42578125" style="8" customWidth="1"/>
    <col min="2" max="2" width="16.42578125" customWidth="1"/>
    <col min="4" max="4" width="11" customWidth="1"/>
    <col min="5" max="5" width="10.28515625" style="1" customWidth="1"/>
    <col min="8" max="8" width="17.28515625" bestFit="1" customWidth="1"/>
    <col min="9" max="9" width="18.42578125" bestFit="1" customWidth="1"/>
  </cols>
  <sheetData>
    <row r="1" spans="1:9" s="10" customFormat="1" ht="47.25" x14ac:dyDescent="0.25">
      <c r="A1" s="14" t="s">
        <v>61</v>
      </c>
      <c r="B1" s="11" t="s">
        <v>12</v>
      </c>
      <c r="C1" s="11" t="s">
        <v>13</v>
      </c>
      <c r="D1" s="11" t="s">
        <v>46</v>
      </c>
      <c r="E1" s="12" t="s">
        <v>0</v>
      </c>
      <c r="F1" s="15" t="s">
        <v>1</v>
      </c>
      <c r="G1" s="15" t="s">
        <v>2</v>
      </c>
      <c r="H1" s="16" t="s">
        <v>62</v>
      </c>
    </row>
    <row r="2" spans="1:9" x14ac:dyDescent="0.25">
      <c r="A2" s="9" t="s">
        <v>42</v>
      </c>
      <c r="B2" s="6" t="s">
        <v>14</v>
      </c>
      <c r="C2" s="6" t="s">
        <v>3</v>
      </c>
      <c r="D2" s="13">
        <v>6167.7</v>
      </c>
      <c r="E2" s="13">
        <v>7631.26</v>
      </c>
      <c r="F2" s="7">
        <f>D2/1000</f>
        <v>6.1677</v>
      </c>
      <c r="G2" s="7">
        <f>E2/1000</f>
        <v>7.6312600000000002</v>
      </c>
      <c r="H2" s="2" cm="1">
        <f t="array" ref="H2">SQRT(SUMSQ(F2:F76-G2:G76) / COUNTA(F2:F76))</f>
        <v>1.2689112305458303</v>
      </c>
      <c r="I2" t="s">
        <v>4</v>
      </c>
    </row>
    <row r="3" spans="1:9" x14ac:dyDescent="0.25">
      <c r="A3" s="9" t="s">
        <v>42</v>
      </c>
      <c r="B3" s="6" t="s">
        <v>15</v>
      </c>
      <c r="C3" s="6" t="s">
        <v>3</v>
      </c>
      <c r="D3" s="7">
        <v>6167.7</v>
      </c>
      <c r="E3" s="7">
        <v>6340.08</v>
      </c>
      <c r="F3" s="7">
        <f t="shared" ref="F3:G66" si="0">D3/1000</f>
        <v>6.1677</v>
      </c>
      <c r="G3" s="7">
        <f t="shared" si="0"/>
        <v>6.3400799999999995</v>
      </c>
      <c r="H3" s="2"/>
    </row>
    <row r="4" spans="1:9" x14ac:dyDescent="0.25">
      <c r="A4" s="9" t="s">
        <v>42</v>
      </c>
      <c r="B4" s="6" t="s">
        <v>16</v>
      </c>
      <c r="C4" s="6" t="s">
        <v>3</v>
      </c>
      <c r="D4" s="7">
        <v>7289.1</v>
      </c>
      <c r="E4" s="7">
        <v>6616.73</v>
      </c>
      <c r="F4" s="7">
        <f t="shared" si="0"/>
        <v>7.2891000000000004</v>
      </c>
      <c r="G4" s="7">
        <f t="shared" si="0"/>
        <v>6.6167299999999996</v>
      </c>
      <c r="H4" s="2"/>
    </row>
    <row r="5" spans="1:9" x14ac:dyDescent="0.25">
      <c r="A5" s="9" t="s">
        <v>42</v>
      </c>
      <c r="B5" s="6" t="s">
        <v>17</v>
      </c>
      <c r="C5" s="6" t="s">
        <v>3</v>
      </c>
      <c r="D5" s="7">
        <v>7849.8</v>
      </c>
      <c r="E5" s="7">
        <v>6633.38</v>
      </c>
      <c r="F5" s="7">
        <f t="shared" si="0"/>
        <v>7.8498000000000001</v>
      </c>
      <c r="G5" s="7">
        <f t="shared" si="0"/>
        <v>6.6333799999999998</v>
      </c>
    </row>
    <row r="6" spans="1:9" x14ac:dyDescent="0.25">
      <c r="A6" s="9" t="s">
        <v>42</v>
      </c>
      <c r="B6" s="6" t="s">
        <v>18</v>
      </c>
      <c r="C6" s="6" t="s">
        <v>3</v>
      </c>
      <c r="D6" s="7">
        <v>6414.01</v>
      </c>
      <c r="E6" s="7">
        <v>5451.91</v>
      </c>
      <c r="F6" s="7">
        <f t="shared" si="0"/>
        <v>6.4140100000000002</v>
      </c>
      <c r="G6" s="7">
        <f t="shared" si="0"/>
        <v>5.4519099999999998</v>
      </c>
      <c r="H6" s="1" cm="1">
        <f t="array" ref="H6">(SUMSQ(G2:G76-F2:F76))/COUNTA(G2:G76)</f>
        <v>1.6101357110053331</v>
      </c>
      <c r="I6" s="3" t="s">
        <v>5</v>
      </c>
    </row>
    <row r="7" spans="1:9" x14ac:dyDescent="0.25">
      <c r="A7" s="9" t="s">
        <v>42</v>
      </c>
      <c r="B7" s="6" t="s">
        <v>19</v>
      </c>
      <c r="C7" s="6" t="s">
        <v>3</v>
      </c>
      <c r="D7" s="7">
        <v>7346.63</v>
      </c>
      <c r="E7" s="7">
        <v>6244.64</v>
      </c>
      <c r="F7" s="7">
        <f t="shared" si="0"/>
        <v>7.3466300000000002</v>
      </c>
      <c r="G7" s="7">
        <f t="shared" si="0"/>
        <v>6.2446400000000004</v>
      </c>
      <c r="H7" s="1">
        <f>SQRT(H6/(SUMSQ(G2:G48)))</f>
        <v>2.4516909657166096E-2</v>
      </c>
      <c r="I7" s="1"/>
    </row>
    <row r="8" spans="1:9" x14ac:dyDescent="0.25">
      <c r="A8" s="9" t="s">
        <v>42</v>
      </c>
      <c r="B8" s="6" t="s">
        <v>20</v>
      </c>
      <c r="C8" s="6" t="s">
        <v>3</v>
      </c>
      <c r="D8" s="7">
        <v>7609.25</v>
      </c>
      <c r="E8" s="7">
        <v>6467.86</v>
      </c>
      <c r="F8" s="7">
        <f t="shared" si="0"/>
        <v>7.6092500000000003</v>
      </c>
      <c r="G8" s="7">
        <f t="shared" si="0"/>
        <v>6.4678599999999999</v>
      </c>
      <c r="H8" s="2">
        <f>H7*100</f>
        <v>2.4516909657166095</v>
      </c>
      <c r="I8" s="1" t="s">
        <v>6</v>
      </c>
    </row>
    <row r="9" spans="1:9" x14ac:dyDescent="0.25">
      <c r="A9" s="9" t="s">
        <v>42</v>
      </c>
      <c r="B9" s="6" t="s">
        <v>21</v>
      </c>
      <c r="C9" s="6" t="s">
        <v>3</v>
      </c>
      <c r="D9" s="7">
        <v>6167.7</v>
      </c>
      <c r="E9" s="7">
        <v>5949.98</v>
      </c>
      <c r="F9" s="7">
        <f t="shared" si="0"/>
        <v>6.1677</v>
      </c>
      <c r="G9" s="7">
        <f t="shared" si="0"/>
        <v>5.9499799999999992</v>
      </c>
    </row>
    <row r="10" spans="1:9" x14ac:dyDescent="0.25">
      <c r="A10" s="9" t="s">
        <v>42</v>
      </c>
      <c r="B10" s="6" t="s">
        <v>22</v>
      </c>
      <c r="C10" s="6" t="s">
        <v>3</v>
      </c>
      <c r="D10" s="7">
        <v>7289.1</v>
      </c>
      <c r="E10" s="7">
        <v>6277.28</v>
      </c>
      <c r="F10" s="7">
        <f t="shared" si="0"/>
        <v>7.2891000000000004</v>
      </c>
      <c r="G10" s="7">
        <f t="shared" si="0"/>
        <v>6.2772799999999993</v>
      </c>
    </row>
    <row r="11" spans="1:9" x14ac:dyDescent="0.25">
      <c r="A11" s="9" t="s">
        <v>42</v>
      </c>
      <c r="B11" s="6" t="s">
        <v>23</v>
      </c>
      <c r="C11" s="6" t="s">
        <v>3</v>
      </c>
      <c r="D11" s="7">
        <v>6167.7</v>
      </c>
      <c r="E11" s="7">
        <v>6244.61</v>
      </c>
      <c r="F11" s="7">
        <f t="shared" si="0"/>
        <v>6.1677</v>
      </c>
      <c r="G11" s="7">
        <f t="shared" si="0"/>
        <v>6.2446099999999998</v>
      </c>
      <c r="H11" s="1"/>
      <c r="I11" s="1"/>
    </row>
    <row r="12" spans="1:9" x14ac:dyDescent="0.25">
      <c r="A12" s="9" t="s">
        <v>42</v>
      </c>
      <c r="B12" s="6" t="s">
        <v>24</v>
      </c>
      <c r="C12" s="6" t="s">
        <v>3</v>
      </c>
      <c r="D12" s="7">
        <v>6728.4</v>
      </c>
      <c r="E12" s="7">
        <v>6033.49</v>
      </c>
      <c r="F12" s="7">
        <f t="shared" si="0"/>
        <v>6.7283999999999997</v>
      </c>
      <c r="G12" s="7">
        <f t="shared" si="0"/>
        <v>6.0334899999999996</v>
      </c>
      <c r="H12" s="4"/>
      <c r="I12" s="1"/>
    </row>
    <row r="13" spans="1:9" x14ac:dyDescent="0.25">
      <c r="A13" s="9" t="s">
        <v>42</v>
      </c>
      <c r="B13" s="6" t="s">
        <v>24</v>
      </c>
      <c r="C13" s="6" t="s">
        <v>3</v>
      </c>
      <c r="D13" s="7">
        <v>6167.7</v>
      </c>
      <c r="E13" s="7">
        <v>6245.79</v>
      </c>
      <c r="F13" s="7">
        <f t="shared" si="0"/>
        <v>6.1677</v>
      </c>
      <c r="G13" s="7">
        <f t="shared" si="0"/>
        <v>6.2457900000000004</v>
      </c>
      <c r="H13" s="5"/>
    </row>
    <row r="14" spans="1:9" x14ac:dyDescent="0.25">
      <c r="A14" s="9" t="s">
        <v>42</v>
      </c>
      <c r="B14" s="6" t="s">
        <v>25</v>
      </c>
      <c r="C14" s="6" t="s">
        <v>3</v>
      </c>
      <c r="D14" s="7">
        <v>6167.7</v>
      </c>
      <c r="E14" s="7">
        <v>5874.99</v>
      </c>
      <c r="F14" s="7">
        <f t="shared" si="0"/>
        <v>6.1677</v>
      </c>
      <c r="G14" s="7">
        <f t="shared" si="0"/>
        <v>5.8749899999999995</v>
      </c>
    </row>
    <row r="15" spans="1:9" x14ac:dyDescent="0.25">
      <c r="A15" s="9" t="s">
        <v>42</v>
      </c>
      <c r="B15" s="6" t="s">
        <v>26</v>
      </c>
      <c r="C15" s="6" t="s">
        <v>3</v>
      </c>
      <c r="D15" s="7">
        <v>8971.2000000000007</v>
      </c>
      <c r="E15" s="7">
        <v>7711.1</v>
      </c>
      <c r="F15" s="7">
        <f t="shared" si="0"/>
        <v>8.9712000000000014</v>
      </c>
      <c r="G15" s="7">
        <f t="shared" si="0"/>
        <v>7.7111000000000001</v>
      </c>
    </row>
    <row r="16" spans="1:9" x14ac:dyDescent="0.25">
      <c r="A16" s="9" t="s">
        <v>42</v>
      </c>
      <c r="B16" s="6" t="s">
        <v>27</v>
      </c>
      <c r="C16" s="6" t="s">
        <v>3</v>
      </c>
      <c r="D16" s="7">
        <v>8513.35</v>
      </c>
      <c r="E16" s="7">
        <v>7236.34</v>
      </c>
      <c r="F16" s="7">
        <f t="shared" si="0"/>
        <v>8.5133500000000009</v>
      </c>
      <c r="G16" s="7">
        <f t="shared" si="0"/>
        <v>7.2363400000000002</v>
      </c>
    </row>
    <row r="17" spans="1:9" x14ac:dyDescent="0.25">
      <c r="A17" s="9" t="s">
        <v>42</v>
      </c>
      <c r="B17" s="6" t="s">
        <v>28</v>
      </c>
      <c r="C17" s="6" t="s">
        <v>3</v>
      </c>
      <c r="D17" s="7">
        <v>7944.08</v>
      </c>
      <c r="E17" s="7">
        <v>6752.47</v>
      </c>
      <c r="F17" s="7">
        <f t="shared" si="0"/>
        <v>7.9440799999999996</v>
      </c>
      <c r="G17" s="7">
        <f t="shared" si="0"/>
        <v>6.7524700000000006</v>
      </c>
      <c r="H17" s="2"/>
    </row>
    <row r="18" spans="1:9" x14ac:dyDescent="0.25">
      <c r="A18" s="9" t="s">
        <v>42</v>
      </c>
      <c r="B18" s="6" t="s">
        <v>29</v>
      </c>
      <c r="C18" s="6" t="s">
        <v>3</v>
      </c>
      <c r="D18" s="7">
        <v>7779.53</v>
      </c>
      <c r="E18" s="7">
        <v>6612.6</v>
      </c>
      <c r="F18" s="7">
        <f t="shared" si="0"/>
        <v>7.7795299999999994</v>
      </c>
      <c r="G18" s="7">
        <f t="shared" si="0"/>
        <v>6.6126000000000005</v>
      </c>
      <c r="H18" s="2"/>
    </row>
    <row r="19" spans="1:9" x14ac:dyDescent="0.25">
      <c r="A19" s="9" t="s">
        <v>42</v>
      </c>
      <c r="B19" s="6" t="s">
        <v>30</v>
      </c>
      <c r="C19" s="6" t="s">
        <v>3</v>
      </c>
      <c r="D19" s="7">
        <v>6927.56</v>
      </c>
      <c r="E19" s="7">
        <v>5888.43</v>
      </c>
      <c r="F19" s="7">
        <f t="shared" si="0"/>
        <v>6.9275600000000006</v>
      </c>
      <c r="G19" s="7">
        <f t="shared" si="0"/>
        <v>5.8884300000000005</v>
      </c>
      <c r="H19" s="2"/>
    </row>
    <row r="20" spans="1:9" x14ac:dyDescent="0.25">
      <c r="A20" s="9" t="s">
        <v>42</v>
      </c>
      <c r="B20" s="6" t="s">
        <v>31</v>
      </c>
      <c r="C20" s="6" t="s">
        <v>3</v>
      </c>
      <c r="D20" s="7">
        <v>8410.5</v>
      </c>
      <c r="E20" s="7">
        <v>7894.1</v>
      </c>
      <c r="F20" s="7">
        <f t="shared" si="0"/>
        <v>8.4105000000000008</v>
      </c>
      <c r="G20" s="7">
        <f t="shared" si="0"/>
        <v>7.8941000000000008</v>
      </c>
      <c r="H20" s="2" cm="1">
        <f t="array" ref="H20">SQRT(SUMSQ(F2:F21-G2:G21) / COUNTA(F2:F21))</f>
        <v>0.94435149862485013</v>
      </c>
      <c r="I20" t="s">
        <v>7</v>
      </c>
    </row>
    <row r="21" spans="1:9" x14ac:dyDescent="0.25">
      <c r="A21" s="9" t="s">
        <v>42</v>
      </c>
      <c r="B21" s="6" t="s">
        <v>32</v>
      </c>
      <c r="C21" s="6" t="s">
        <v>3</v>
      </c>
      <c r="D21" s="7">
        <v>7575.48</v>
      </c>
      <c r="E21" s="7">
        <v>6439.16</v>
      </c>
      <c r="F21" s="7">
        <f t="shared" si="0"/>
        <v>7.5754799999999998</v>
      </c>
      <c r="G21" s="7">
        <f t="shared" si="0"/>
        <v>6.4391600000000002</v>
      </c>
      <c r="H21" s="5" cm="1">
        <f t="array" ref="H21">(SUMSQ(G2:G21-F2:F21))/COUNTA(G2:G21)</f>
        <v>0.89179975295500036</v>
      </c>
      <c r="I21" s="3" t="s">
        <v>5</v>
      </c>
    </row>
    <row r="22" spans="1:9" x14ac:dyDescent="0.25">
      <c r="A22" s="8" t="s">
        <v>43</v>
      </c>
      <c r="B22" t="s">
        <v>14</v>
      </c>
      <c r="C22" t="s">
        <v>8</v>
      </c>
      <c r="D22" s="1">
        <v>7887.43</v>
      </c>
      <c r="E22" s="1">
        <v>6704.31</v>
      </c>
      <c r="F22" s="1">
        <f t="shared" si="0"/>
        <v>7.8874300000000002</v>
      </c>
      <c r="G22" s="1">
        <f t="shared" si="0"/>
        <v>6.7043100000000004</v>
      </c>
      <c r="H22" s="5">
        <f>SQRT(H21/(SUMSQ(G1:G21)))</f>
        <v>3.2200266803463495E-2</v>
      </c>
      <c r="I22" s="1"/>
    </row>
    <row r="23" spans="1:9" x14ac:dyDescent="0.25">
      <c r="A23" s="8" t="s">
        <v>43</v>
      </c>
      <c r="B23" t="s">
        <v>16</v>
      </c>
      <c r="C23" t="s">
        <v>8</v>
      </c>
      <c r="D23" s="1">
        <v>6685.64</v>
      </c>
      <c r="E23" s="1">
        <v>5682.79</v>
      </c>
      <c r="F23" s="1">
        <f t="shared" si="0"/>
        <v>6.6856400000000002</v>
      </c>
      <c r="G23" s="1">
        <f t="shared" si="0"/>
        <v>5.6827899999999998</v>
      </c>
      <c r="H23" s="2">
        <f>H22*100</f>
        <v>3.2200266803463498</v>
      </c>
      <c r="I23" s="1" t="s">
        <v>6</v>
      </c>
    </row>
    <row r="24" spans="1:9" x14ac:dyDescent="0.25">
      <c r="A24" s="8" t="s">
        <v>43</v>
      </c>
      <c r="B24" t="s">
        <v>17</v>
      </c>
      <c r="C24" t="s">
        <v>8</v>
      </c>
      <c r="D24" s="1">
        <v>9383.44</v>
      </c>
      <c r="E24" s="1">
        <v>7975.92</v>
      </c>
      <c r="F24" s="1">
        <f t="shared" si="0"/>
        <v>9.3834400000000002</v>
      </c>
      <c r="G24" s="1">
        <f t="shared" si="0"/>
        <v>7.9759200000000003</v>
      </c>
    </row>
    <row r="25" spans="1:9" x14ac:dyDescent="0.25">
      <c r="A25" s="8" t="s">
        <v>43</v>
      </c>
      <c r="B25" t="s">
        <v>18</v>
      </c>
      <c r="C25" t="s">
        <v>8</v>
      </c>
      <c r="D25" s="1">
        <v>7580.86</v>
      </c>
      <c r="E25" s="1">
        <v>6443.73</v>
      </c>
      <c r="F25" s="1">
        <f t="shared" si="0"/>
        <v>7.5808599999999995</v>
      </c>
      <c r="G25" s="1">
        <f t="shared" si="0"/>
        <v>6.4437299999999995</v>
      </c>
      <c r="H25" s="2" cm="1">
        <f t="array" ref="H25">SQRT(SUMSQ(F22:F48-G22:G48) / COUNTA(F22:F48))</f>
        <v>1.3851003468595229</v>
      </c>
      <c r="I25" t="s">
        <v>9</v>
      </c>
    </row>
    <row r="26" spans="1:9" x14ac:dyDescent="0.25">
      <c r="A26" s="8" t="s">
        <v>43</v>
      </c>
      <c r="B26" t="s">
        <v>19</v>
      </c>
      <c r="C26" t="s">
        <v>8</v>
      </c>
      <c r="D26" s="1">
        <v>8490.93</v>
      </c>
      <c r="E26" s="1">
        <v>7217.29</v>
      </c>
      <c r="F26" s="1">
        <f t="shared" si="0"/>
        <v>8.4909300000000005</v>
      </c>
      <c r="G26" s="1">
        <f t="shared" si="0"/>
        <v>7.2172900000000002</v>
      </c>
      <c r="H26" s="1" cm="1">
        <f t="array" ref="H26">(SUMSQ(G27:G53-F27:F53))/COUNTA(G27:G53)</f>
        <v>1.7949647199962964</v>
      </c>
      <c r="I26" s="3" t="s">
        <v>5</v>
      </c>
    </row>
    <row r="27" spans="1:9" x14ac:dyDescent="0.25">
      <c r="A27" s="8" t="s">
        <v>43</v>
      </c>
      <c r="B27" t="s">
        <v>19</v>
      </c>
      <c r="C27" t="s">
        <v>8</v>
      </c>
      <c r="D27" s="1">
        <v>7849.8</v>
      </c>
      <c r="E27" s="1">
        <v>7805.72</v>
      </c>
      <c r="F27" s="1">
        <f t="shared" si="0"/>
        <v>7.8498000000000001</v>
      </c>
      <c r="G27" s="1">
        <f t="shared" si="0"/>
        <v>7.80572</v>
      </c>
      <c r="H27" s="1">
        <f>SQRT(H26/(SUMSQ(G27:G53)))</f>
        <v>2.9702107466162031E-2</v>
      </c>
      <c r="I27" s="1"/>
    </row>
    <row r="28" spans="1:9" x14ac:dyDescent="0.25">
      <c r="A28" s="8" t="s">
        <v>43</v>
      </c>
      <c r="B28" t="s">
        <v>20</v>
      </c>
      <c r="C28" t="s">
        <v>8</v>
      </c>
      <c r="D28" s="1">
        <v>8049.75</v>
      </c>
      <c r="E28" s="1">
        <v>6842.29</v>
      </c>
      <c r="F28" s="1">
        <f t="shared" si="0"/>
        <v>8.0497499999999995</v>
      </c>
      <c r="G28" s="1">
        <f t="shared" si="0"/>
        <v>6.8422900000000002</v>
      </c>
      <c r="H28" s="2">
        <f>H27*100</f>
        <v>2.9702107466162033</v>
      </c>
      <c r="I28" s="1" t="s">
        <v>6</v>
      </c>
    </row>
    <row r="29" spans="1:9" x14ac:dyDescent="0.25">
      <c r="A29" s="8" t="s">
        <v>43</v>
      </c>
      <c r="B29" t="s">
        <v>33</v>
      </c>
      <c r="C29" t="s">
        <v>8</v>
      </c>
      <c r="D29" s="1">
        <v>6846.45</v>
      </c>
      <c r="E29" s="1">
        <v>5819.48</v>
      </c>
      <c r="F29" s="1">
        <f t="shared" si="0"/>
        <v>6.8464499999999999</v>
      </c>
      <c r="G29" s="1">
        <f t="shared" si="0"/>
        <v>5.8194799999999995</v>
      </c>
    </row>
    <row r="30" spans="1:9" x14ac:dyDescent="0.25">
      <c r="A30" s="8" t="s">
        <v>43</v>
      </c>
      <c r="B30" t="s">
        <v>34</v>
      </c>
      <c r="C30" t="s">
        <v>8</v>
      </c>
      <c r="D30" s="1">
        <v>8694</v>
      </c>
      <c r="E30" s="1">
        <v>7389.9</v>
      </c>
      <c r="F30" s="1">
        <f t="shared" si="0"/>
        <v>8.6940000000000008</v>
      </c>
      <c r="G30" s="1">
        <f t="shared" si="0"/>
        <v>7.3898999999999999</v>
      </c>
    </row>
    <row r="31" spans="1:9" x14ac:dyDescent="0.25">
      <c r="A31" s="8" t="s">
        <v>43</v>
      </c>
      <c r="B31" t="s">
        <v>35</v>
      </c>
      <c r="C31" t="s">
        <v>8</v>
      </c>
      <c r="D31" s="1">
        <v>8559.0300000000007</v>
      </c>
      <c r="E31" s="1">
        <v>7275.17</v>
      </c>
      <c r="F31" s="1">
        <f t="shared" si="0"/>
        <v>8.5590299999999999</v>
      </c>
      <c r="G31" s="1">
        <f t="shared" si="0"/>
        <v>7.2751700000000001</v>
      </c>
    </row>
    <row r="32" spans="1:9" x14ac:dyDescent="0.25">
      <c r="A32" s="8" t="s">
        <v>43</v>
      </c>
      <c r="B32" t="s">
        <v>36</v>
      </c>
      <c r="C32" t="s">
        <v>8</v>
      </c>
      <c r="D32" s="1">
        <v>8619.6200000000008</v>
      </c>
      <c r="E32" s="1">
        <v>7326.67</v>
      </c>
      <c r="F32" s="1">
        <f t="shared" si="0"/>
        <v>8.6196200000000012</v>
      </c>
      <c r="G32" s="1">
        <f t="shared" si="0"/>
        <v>7.32667</v>
      </c>
    </row>
    <row r="33" spans="1:7" x14ac:dyDescent="0.25">
      <c r="A33" s="8" t="s">
        <v>43</v>
      </c>
      <c r="B33" t="s">
        <v>37</v>
      </c>
      <c r="C33" t="s">
        <v>8</v>
      </c>
      <c r="D33" s="1">
        <v>8410.5</v>
      </c>
      <c r="E33" s="1">
        <v>9252.73</v>
      </c>
      <c r="F33" s="1">
        <f t="shared" si="0"/>
        <v>8.4105000000000008</v>
      </c>
      <c r="G33" s="1">
        <f t="shared" si="0"/>
        <v>9.2527299999999997</v>
      </c>
    </row>
    <row r="34" spans="1:7" x14ac:dyDescent="0.25">
      <c r="A34" s="8" t="s">
        <v>43</v>
      </c>
      <c r="B34" t="s">
        <v>38</v>
      </c>
      <c r="C34" t="s">
        <v>8</v>
      </c>
      <c r="D34" s="1">
        <v>9336.44</v>
      </c>
      <c r="E34" s="1">
        <v>7935.97</v>
      </c>
      <c r="F34" s="1">
        <f t="shared" si="0"/>
        <v>9.3364399999999996</v>
      </c>
      <c r="G34" s="1">
        <f t="shared" si="0"/>
        <v>7.9359700000000002</v>
      </c>
    </row>
    <row r="35" spans="1:7" x14ac:dyDescent="0.25">
      <c r="A35" s="8" t="s">
        <v>43</v>
      </c>
      <c r="B35" t="s">
        <v>20</v>
      </c>
      <c r="C35" t="s">
        <v>8</v>
      </c>
      <c r="D35" s="1">
        <v>8971.2000000000007</v>
      </c>
      <c r="E35" s="1">
        <v>9172.5</v>
      </c>
      <c r="F35" s="1">
        <f t="shared" si="0"/>
        <v>8.9712000000000014</v>
      </c>
      <c r="G35" s="1">
        <f t="shared" si="0"/>
        <v>9.1724999999999994</v>
      </c>
    </row>
    <row r="36" spans="1:7" x14ac:dyDescent="0.25">
      <c r="A36" s="8" t="s">
        <v>43</v>
      </c>
      <c r="B36" t="s">
        <v>28</v>
      </c>
      <c r="C36" t="s">
        <v>8</v>
      </c>
      <c r="D36" s="1">
        <v>8410.5</v>
      </c>
      <c r="E36" s="1">
        <v>7412.06</v>
      </c>
      <c r="F36" s="1">
        <f t="shared" si="0"/>
        <v>8.4105000000000008</v>
      </c>
      <c r="G36" s="1">
        <f t="shared" si="0"/>
        <v>7.4120600000000003</v>
      </c>
    </row>
    <row r="37" spans="1:7" x14ac:dyDescent="0.25">
      <c r="A37" s="8" t="s">
        <v>43</v>
      </c>
      <c r="B37" t="s">
        <v>29</v>
      </c>
      <c r="C37" t="s">
        <v>8</v>
      </c>
      <c r="D37" s="1">
        <v>9531.9</v>
      </c>
      <c r="E37" s="1">
        <v>10954.03</v>
      </c>
      <c r="F37" s="1">
        <f t="shared" si="0"/>
        <v>9.5319000000000003</v>
      </c>
      <c r="G37" s="1">
        <f t="shared" si="0"/>
        <v>10.954030000000001</v>
      </c>
    </row>
    <row r="38" spans="1:7" x14ac:dyDescent="0.25">
      <c r="A38" s="8" t="s">
        <v>43</v>
      </c>
      <c r="B38" t="s">
        <v>29</v>
      </c>
      <c r="C38" t="s">
        <v>8</v>
      </c>
      <c r="D38" s="1">
        <v>8971.2000000000007</v>
      </c>
      <c r="E38" s="1">
        <v>7904.14</v>
      </c>
      <c r="F38" s="1">
        <f t="shared" si="0"/>
        <v>8.9712000000000014</v>
      </c>
      <c r="G38" s="1">
        <f t="shared" si="0"/>
        <v>7.9041399999999999</v>
      </c>
    </row>
    <row r="39" spans="1:7" x14ac:dyDescent="0.25">
      <c r="A39" s="8" t="s">
        <v>43</v>
      </c>
      <c r="B39" t="s">
        <v>30</v>
      </c>
      <c r="C39" t="s">
        <v>8</v>
      </c>
      <c r="D39" s="1">
        <v>8410.5</v>
      </c>
      <c r="E39" s="1">
        <v>8367.0400000000009</v>
      </c>
      <c r="F39" s="1">
        <f t="shared" si="0"/>
        <v>8.4105000000000008</v>
      </c>
      <c r="G39" s="1">
        <f t="shared" si="0"/>
        <v>8.3670400000000011</v>
      </c>
    </row>
    <row r="40" spans="1:7" x14ac:dyDescent="0.25">
      <c r="A40" s="8" t="s">
        <v>43</v>
      </c>
      <c r="B40" t="s">
        <v>39</v>
      </c>
      <c r="C40" t="s">
        <v>8</v>
      </c>
      <c r="D40" s="1">
        <v>8410.5</v>
      </c>
      <c r="E40" s="1">
        <v>9393.44</v>
      </c>
      <c r="F40" s="1">
        <f t="shared" si="0"/>
        <v>8.4105000000000008</v>
      </c>
      <c r="G40" s="1">
        <f t="shared" si="0"/>
        <v>9.39344</v>
      </c>
    </row>
    <row r="41" spans="1:7" x14ac:dyDescent="0.25">
      <c r="A41" s="8" t="s">
        <v>43</v>
      </c>
      <c r="B41" t="s">
        <v>39</v>
      </c>
      <c r="C41" t="s">
        <v>8</v>
      </c>
      <c r="D41" s="1">
        <v>7849.8</v>
      </c>
      <c r="E41" s="1">
        <v>9846.69</v>
      </c>
      <c r="F41" s="1">
        <f t="shared" si="0"/>
        <v>7.8498000000000001</v>
      </c>
      <c r="G41" s="1">
        <f t="shared" si="0"/>
        <v>9.8466900000000006</v>
      </c>
    </row>
    <row r="42" spans="1:7" x14ac:dyDescent="0.25">
      <c r="A42" s="8" t="s">
        <v>43</v>
      </c>
      <c r="B42" t="s">
        <v>31</v>
      </c>
      <c r="C42" t="s">
        <v>8</v>
      </c>
      <c r="D42" s="1">
        <v>8971.2000000000007</v>
      </c>
      <c r="E42" s="1">
        <v>12948.02</v>
      </c>
      <c r="F42" s="1">
        <f t="shared" si="0"/>
        <v>8.9712000000000014</v>
      </c>
      <c r="G42" s="1">
        <f t="shared" si="0"/>
        <v>12.94802</v>
      </c>
    </row>
    <row r="43" spans="1:7" x14ac:dyDescent="0.25">
      <c r="A43" s="8" t="s">
        <v>43</v>
      </c>
      <c r="B43" t="s">
        <v>31</v>
      </c>
      <c r="C43" t="s">
        <v>8</v>
      </c>
      <c r="D43" s="1">
        <v>8103.42</v>
      </c>
      <c r="E43" s="1">
        <v>6887.91</v>
      </c>
      <c r="F43" s="1">
        <f t="shared" si="0"/>
        <v>8.1034199999999998</v>
      </c>
      <c r="G43" s="1">
        <f t="shared" si="0"/>
        <v>6.8879099999999998</v>
      </c>
    </row>
    <row r="44" spans="1:7" x14ac:dyDescent="0.25">
      <c r="A44" s="8" t="s">
        <v>43</v>
      </c>
      <c r="B44" t="s">
        <v>40</v>
      </c>
      <c r="C44" t="s">
        <v>8</v>
      </c>
      <c r="D44" s="1">
        <v>8248.52</v>
      </c>
      <c r="E44" s="1">
        <v>7011.25</v>
      </c>
      <c r="F44" s="1">
        <f t="shared" si="0"/>
        <v>8.248520000000001</v>
      </c>
      <c r="G44" s="1">
        <f t="shared" si="0"/>
        <v>7.0112500000000004</v>
      </c>
    </row>
    <row r="45" spans="1:7" x14ac:dyDescent="0.25">
      <c r="A45" s="8" t="s">
        <v>43</v>
      </c>
      <c r="B45" t="s">
        <v>32</v>
      </c>
      <c r="C45" t="s">
        <v>8</v>
      </c>
      <c r="D45" s="1">
        <v>8971.2000000000007</v>
      </c>
      <c r="E45" s="1">
        <v>10446.4</v>
      </c>
      <c r="F45" s="1">
        <f t="shared" si="0"/>
        <v>8.9712000000000014</v>
      </c>
      <c r="G45" s="1">
        <f t="shared" si="0"/>
        <v>10.446399999999999</v>
      </c>
    </row>
    <row r="46" spans="1:7" x14ac:dyDescent="0.25">
      <c r="A46" s="8" t="s">
        <v>43</v>
      </c>
      <c r="B46" t="s">
        <v>32</v>
      </c>
      <c r="C46" t="s">
        <v>8</v>
      </c>
      <c r="D46" s="1">
        <v>8410.5</v>
      </c>
      <c r="E46" s="1">
        <v>7247.06</v>
      </c>
      <c r="F46" s="1">
        <f t="shared" si="0"/>
        <v>8.4105000000000008</v>
      </c>
      <c r="G46" s="1">
        <f t="shared" si="0"/>
        <v>7.2470600000000003</v>
      </c>
    </row>
    <row r="47" spans="1:7" x14ac:dyDescent="0.25">
      <c r="A47" s="8" t="s">
        <v>43</v>
      </c>
      <c r="B47" t="s">
        <v>41</v>
      </c>
      <c r="C47" t="s">
        <v>8</v>
      </c>
      <c r="D47" s="1">
        <v>7849.8</v>
      </c>
      <c r="E47" s="1">
        <v>9152.74</v>
      </c>
      <c r="F47" s="1">
        <f t="shared" si="0"/>
        <v>7.8498000000000001</v>
      </c>
      <c r="G47" s="1">
        <f t="shared" si="0"/>
        <v>9.1527399999999997</v>
      </c>
    </row>
    <row r="48" spans="1:7" x14ac:dyDescent="0.25">
      <c r="A48" s="8" t="s">
        <v>43</v>
      </c>
      <c r="B48" t="s">
        <v>41</v>
      </c>
      <c r="C48" t="s">
        <v>8</v>
      </c>
      <c r="D48" s="1">
        <v>7849.8</v>
      </c>
      <c r="E48" s="1">
        <v>6807.27</v>
      </c>
      <c r="F48" s="1">
        <f t="shared" si="0"/>
        <v>7.8498000000000001</v>
      </c>
      <c r="G48" s="1">
        <f t="shared" si="0"/>
        <v>6.8072700000000008</v>
      </c>
    </row>
    <row r="49" spans="1:9" x14ac:dyDescent="0.25">
      <c r="A49" s="9" t="s">
        <v>44</v>
      </c>
      <c r="B49" s="6" t="s">
        <v>47</v>
      </c>
      <c r="C49" s="6" t="s">
        <v>3</v>
      </c>
      <c r="D49" s="6">
        <v>10092.6</v>
      </c>
      <c r="E49" s="7">
        <v>10279.14</v>
      </c>
      <c r="F49" s="7">
        <f t="shared" si="0"/>
        <v>10.092600000000001</v>
      </c>
      <c r="G49" s="7">
        <f t="shared" si="0"/>
        <v>10.27914</v>
      </c>
      <c r="H49" s="2" cm="1">
        <f t="array" ref="H49">SQRT(SUMSQ(F49:F62-G49:G62) / COUNTA(F49:F62))</f>
        <v>0.97517692316024696</v>
      </c>
      <c r="I49" t="s">
        <v>10</v>
      </c>
    </row>
    <row r="50" spans="1:9" x14ac:dyDescent="0.25">
      <c r="A50" s="9" t="s">
        <v>44</v>
      </c>
      <c r="B50" s="6" t="s">
        <v>48</v>
      </c>
      <c r="C50" s="6" t="s">
        <v>3</v>
      </c>
      <c r="D50" s="6">
        <v>10092.6</v>
      </c>
      <c r="E50" s="7">
        <v>9960.69</v>
      </c>
      <c r="F50" s="7">
        <f t="shared" si="0"/>
        <v>10.092600000000001</v>
      </c>
      <c r="G50" s="7">
        <f t="shared" si="0"/>
        <v>9.9606900000000014</v>
      </c>
      <c r="H50" s="1" cm="1">
        <f t="array" ref="H50">(SUMSQ(G49:G62-F49:F62))/COUNTA(G49:G62)</f>
        <v>0.95097003146428627</v>
      </c>
      <c r="I50" s="3" t="s">
        <v>5</v>
      </c>
    </row>
    <row r="51" spans="1:9" x14ac:dyDescent="0.25">
      <c r="A51" s="9" t="s">
        <v>44</v>
      </c>
      <c r="B51" s="6" t="s">
        <v>49</v>
      </c>
      <c r="C51" s="6" t="s">
        <v>3</v>
      </c>
      <c r="D51" s="6">
        <v>9072.52</v>
      </c>
      <c r="E51" s="7">
        <v>7951.12</v>
      </c>
      <c r="F51" s="7">
        <f t="shared" si="0"/>
        <v>9.0725200000000008</v>
      </c>
      <c r="G51" s="7">
        <f t="shared" si="0"/>
        <v>7.9511199999999995</v>
      </c>
      <c r="H51" s="1">
        <f>SQRT(H50/(SUMSQ(G49:G62)))</f>
        <v>2.9569908900131357E-2</v>
      </c>
      <c r="I51" s="1"/>
    </row>
    <row r="52" spans="1:9" x14ac:dyDescent="0.25">
      <c r="A52" s="9" t="s">
        <v>44</v>
      </c>
      <c r="B52" s="6" t="s">
        <v>50</v>
      </c>
      <c r="C52" s="6" t="s">
        <v>3</v>
      </c>
      <c r="D52" s="6">
        <v>10288.459999999999</v>
      </c>
      <c r="E52" s="7">
        <v>9223.1299999999992</v>
      </c>
      <c r="F52" s="7">
        <f t="shared" si="0"/>
        <v>10.288459999999999</v>
      </c>
      <c r="G52" s="7">
        <f t="shared" si="0"/>
        <v>9.2231299999999994</v>
      </c>
      <c r="H52" s="2">
        <f>H51*100</f>
        <v>2.9569908900131359</v>
      </c>
      <c r="I52" s="1" t="s">
        <v>6</v>
      </c>
    </row>
    <row r="53" spans="1:9" x14ac:dyDescent="0.25">
      <c r="A53" s="9" t="s">
        <v>44</v>
      </c>
      <c r="B53" s="6" t="s">
        <v>51</v>
      </c>
      <c r="C53" s="6" t="s">
        <v>3</v>
      </c>
      <c r="D53" s="6">
        <v>11096.23</v>
      </c>
      <c r="E53" s="7">
        <v>9862.69</v>
      </c>
      <c r="F53" s="7">
        <f t="shared" si="0"/>
        <v>11.09623</v>
      </c>
      <c r="G53" s="7">
        <f t="shared" si="0"/>
        <v>9.8626900000000006</v>
      </c>
    </row>
    <row r="54" spans="1:9" x14ac:dyDescent="0.25">
      <c r="A54" s="9" t="s">
        <v>44</v>
      </c>
      <c r="B54" s="6" t="s">
        <v>52</v>
      </c>
      <c r="C54" s="6" t="s">
        <v>3</v>
      </c>
      <c r="D54" s="6">
        <v>8818.7999999999993</v>
      </c>
      <c r="E54" s="7">
        <v>7697.4</v>
      </c>
      <c r="F54" s="7">
        <f t="shared" si="0"/>
        <v>8.8187999999999995</v>
      </c>
      <c r="G54" s="7">
        <f t="shared" si="0"/>
        <v>7.6974</v>
      </c>
    </row>
    <row r="55" spans="1:9" x14ac:dyDescent="0.25">
      <c r="A55" s="9" t="s">
        <v>44</v>
      </c>
      <c r="B55" s="6" t="s">
        <v>53</v>
      </c>
      <c r="C55" s="6" t="s">
        <v>3</v>
      </c>
      <c r="D55" s="6">
        <v>7965.01</v>
      </c>
      <c r="E55" s="7">
        <v>6955.75</v>
      </c>
      <c r="F55" s="7">
        <f t="shared" si="0"/>
        <v>7.9650100000000004</v>
      </c>
      <c r="G55" s="7">
        <f t="shared" si="0"/>
        <v>6.9557500000000001</v>
      </c>
    </row>
    <row r="56" spans="1:9" x14ac:dyDescent="0.25">
      <c r="A56" s="9" t="s">
        <v>44</v>
      </c>
      <c r="B56" s="6" t="s">
        <v>54</v>
      </c>
      <c r="C56" s="6" t="s">
        <v>3</v>
      </c>
      <c r="D56" s="6">
        <v>8971.2000000000007</v>
      </c>
      <c r="E56" s="7">
        <v>9267.76</v>
      </c>
      <c r="F56" s="7">
        <f t="shared" si="0"/>
        <v>8.9712000000000014</v>
      </c>
      <c r="G56" s="7">
        <f t="shared" si="0"/>
        <v>9.2677600000000009</v>
      </c>
    </row>
    <row r="57" spans="1:9" x14ac:dyDescent="0.25">
      <c r="A57" s="9" t="s">
        <v>44</v>
      </c>
      <c r="B57" s="6" t="s">
        <v>55</v>
      </c>
      <c r="C57" s="6" t="s">
        <v>3</v>
      </c>
      <c r="D57" s="6">
        <v>10653.3</v>
      </c>
      <c r="E57" s="7">
        <v>11554.32</v>
      </c>
      <c r="F57" s="7">
        <f t="shared" si="0"/>
        <v>10.6533</v>
      </c>
      <c r="G57" s="7">
        <f t="shared" si="0"/>
        <v>11.554320000000001</v>
      </c>
    </row>
    <row r="58" spans="1:9" x14ac:dyDescent="0.25">
      <c r="A58" s="9" t="s">
        <v>44</v>
      </c>
      <c r="B58" s="6" t="s">
        <v>56</v>
      </c>
      <c r="C58" s="6" t="s">
        <v>3</v>
      </c>
      <c r="D58" s="6">
        <v>9441.9500000000007</v>
      </c>
      <c r="E58" s="7">
        <v>8320.5499999999993</v>
      </c>
      <c r="F58" s="7">
        <f t="shared" si="0"/>
        <v>9.4419500000000003</v>
      </c>
      <c r="G58" s="7">
        <f t="shared" si="0"/>
        <v>8.320549999999999</v>
      </c>
    </row>
    <row r="59" spans="1:9" x14ac:dyDescent="0.25">
      <c r="A59" s="9" t="s">
        <v>44</v>
      </c>
      <c r="B59" s="6" t="s">
        <v>57</v>
      </c>
      <c r="C59" s="6" t="s">
        <v>3</v>
      </c>
      <c r="D59" s="6">
        <v>8202.77</v>
      </c>
      <c r="E59" s="7">
        <v>7025.3</v>
      </c>
      <c r="F59" s="7">
        <f t="shared" si="0"/>
        <v>8.202770000000001</v>
      </c>
      <c r="G59" s="7">
        <f t="shared" si="0"/>
        <v>7.0253000000000005</v>
      </c>
    </row>
    <row r="60" spans="1:9" x14ac:dyDescent="0.25">
      <c r="A60" s="9" t="s">
        <v>44</v>
      </c>
      <c r="B60" s="6" t="s">
        <v>58</v>
      </c>
      <c r="C60" s="6" t="s">
        <v>3</v>
      </c>
      <c r="D60" s="6">
        <v>9148.6299999999992</v>
      </c>
      <c r="E60" s="7">
        <v>8027.23</v>
      </c>
      <c r="F60" s="7">
        <f t="shared" si="0"/>
        <v>9.1486299999999989</v>
      </c>
      <c r="G60" s="7">
        <f t="shared" si="0"/>
        <v>8.0272299999999994</v>
      </c>
    </row>
    <row r="61" spans="1:9" x14ac:dyDescent="0.25">
      <c r="A61" s="9" t="s">
        <v>44</v>
      </c>
      <c r="B61" s="6" t="s">
        <v>59</v>
      </c>
      <c r="C61" s="6" t="s">
        <v>3</v>
      </c>
      <c r="D61" s="6">
        <v>9506.3799999999992</v>
      </c>
      <c r="E61" s="7">
        <v>8441.0499999999993</v>
      </c>
      <c r="F61" s="7">
        <f t="shared" si="0"/>
        <v>9.5063800000000001</v>
      </c>
      <c r="G61" s="7">
        <f t="shared" si="0"/>
        <v>8.4410499999999988</v>
      </c>
    </row>
    <row r="62" spans="1:9" x14ac:dyDescent="0.25">
      <c r="A62" s="9" t="s">
        <v>44</v>
      </c>
      <c r="B62" s="6" t="s">
        <v>60</v>
      </c>
      <c r="C62" s="6" t="s">
        <v>3</v>
      </c>
      <c r="D62" s="6">
        <v>8539.2000000000007</v>
      </c>
      <c r="E62" s="7">
        <v>7473.87</v>
      </c>
      <c r="F62" s="7">
        <f t="shared" si="0"/>
        <v>8.539200000000001</v>
      </c>
      <c r="G62" s="7">
        <f t="shared" si="0"/>
        <v>7.4738699999999998</v>
      </c>
    </row>
    <row r="63" spans="1:9" x14ac:dyDescent="0.25">
      <c r="A63" s="8" t="s">
        <v>45</v>
      </c>
      <c r="B63" t="s">
        <v>47</v>
      </c>
      <c r="C63" t="s">
        <v>8</v>
      </c>
      <c r="D63">
        <v>8175.43</v>
      </c>
      <c r="E63" s="1">
        <v>6437.26</v>
      </c>
      <c r="F63" s="1">
        <f t="shared" si="0"/>
        <v>8.1754300000000004</v>
      </c>
      <c r="G63" s="1">
        <f t="shared" si="0"/>
        <v>6.4372600000000002</v>
      </c>
      <c r="H63" s="2" cm="1">
        <f t="array" ref="H63">SQRT(SUMSQ(F63:F76-G63:G76) / COUNTA(F63:F76))</f>
        <v>1.643407231774888</v>
      </c>
      <c r="I63" t="s">
        <v>11</v>
      </c>
    </row>
    <row r="64" spans="1:9" x14ac:dyDescent="0.25">
      <c r="A64" s="8" t="s">
        <v>45</v>
      </c>
      <c r="B64" t="s">
        <v>48</v>
      </c>
      <c r="C64" t="s">
        <v>8</v>
      </c>
      <c r="D64">
        <v>7038.17</v>
      </c>
      <c r="E64" s="1">
        <v>5300</v>
      </c>
      <c r="F64" s="1">
        <f t="shared" si="0"/>
        <v>7.03817</v>
      </c>
      <c r="G64" s="1">
        <f t="shared" si="0"/>
        <v>5.3</v>
      </c>
      <c r="H64" s="2"/>
    </row>
    <row r="65" spans="1:9" x14ac:dyDescent="0.25">
      <c r="A65" s="8" t="s">
        <v>45</v>
      </c>
      <c r="B65" t="s">
        <v>49</v>
      </c>
      <c r="C65" t="s">
        <v>8</v>
      </c>
      <c r="D65">
        <v>6946.32</v>
      </c>
      <c r="E65" s="1">
        <v>5320.29</v>
      </c>
      <c r="F65" s="1">
        <f t="shared" si="0"/>
        <v>6.9463200000000001</v>
      </c>
      <c r="G65" s="1">
        <f t="shared" si="0"/>
        <v>5.32029</v>
      </c>
      <c r="H65" s="2"/>
    </row>
    <row r="66" spans="1:9" x14ac:dyDescent="0.25">
      <c r="A66" s="8" t="s">
        <v>45</v>
      </c>
      <c r="B66" t="s">
        <v>50</v>
      </c>
      <c r="C66" t="s">
        <v>8</v>
      </c>
      <c r="D66">
        <v>8853.9500000000007</v>
      </c>
      <c r="E66" s="1">
        <v>7003.64</v>
      </c>
      <c r="F66" s="1">
        <f t="shared" si="0"/>
        <v>8.8539500000000011</v>
      </c>
      <c r="G66" s="1">
        <f t="shared" si="0"/>
        <v>7.0036400000000008</v>
      </c>
    </row>
    <row r="67" spans="1:9" x14ac:dyDescent="0.25">
      <c r="A67" s="8" t="s">
        <v>45</v>
      </c>
      <c r="B67" t="s">
        <v>51</v>
      </c>
      <c r="C67" t="s">
        <v>8</v>
      </c>
      <c r="D67">
        <v>11459.24</v>
      </c>
      <c r="E67" s="1">
        <v>9889.2800000000007</v>
      </c>
      <c r="F67" s="1">
        <f t="shared" ref="F67:G76" si="1">D67/1000</f>
        <v>11.459239999999999</v>
      </c>
      <c r="G67" s="1">
        <f t="shared" si="1"/>
        <v>9.8892800000000012</v>
      </c>
      <c r="H67" s="1" cm="1">
        <f t="array" ref="H67">(SUMSQ(G63:G76-F63:F76))/COUNTA(G63:G76)</f>
        <v>2.7007873294500002</v>
      </c>
      <c r="I67" s="3" t="s">
        <v>5</v>
      </c>
    </row>
    <row r="68" spans="1:9" x14ac:dyDescent="0.25">
      <c r="A68" s="8" t="s">
        <v>45</v>
      </c>
      <c r="B68" t="s">
        <v>52</v>
      </c>
      <c r="C68" t="s">
        <v>8</v>
      </c>
      <c r="D68">
        <v>10688.15</v>
      </c>
      <c r="E68" s="1">
        <v>9230.33</v>
      </c>
      <c r="F68" s="1">
        <f t="shared" si="1"/>
        <v>10.68815</v>
      </c>
      <c r="G68" s="1">
        <f t="shared" si="1"/>
        <v>9.2303300000000004</v>
      </c>
      <c r="H68" s="1">
        <f>SQRT(H67/(SUMSQ(G63:G76)))</f>
        <v>5.9869128910598042E-2</v>
      </c>
      <c r="I68" s="1"/>
    </row>
    <row r="69" spans="1:9" x14ac:dyDescent="0.25">
      <c r="A69" s="8" t="s">
        <v>45</v>
      </c>
      <c r="B69" t="s">
        <v>53</v>
      </c>
      <c r="C69" t="s">
        <v>8</v>
      </c>
      <c r="D69">
        <v>11757.47</v>
      </c>
      <c r="E69" s="1">
        <v>10299.65</v>
      </c>
      <c r="F69" s="1">
        <f t="shared" si="1"/>
        <v>11.75747</v>
      </c>
      <c r="G69" s="1">
        <f t="shared" si="1"/>
        <v>10.29965</v>
      </c>
      <c r="H69" s="2">
        <f>H68*100</f>
        <v>5.986912891059804</v>
      </c>
      <c r="I69" s="1" t="s">
        <v>6</v>
      </c>
    </row>
    <row r="70" spans="1:9" x14ac:dyDescent="0.25">
      <c r="A70" s="8" t="s">
        <v>45</v>
      </c>
      <c r="B70" t="s">
        <v>54</v>
      </c>
      <c r="C70" t="s">
        <v>8</v>
      </c>
      <c r="D70">
        <v>6054.71</v>
      </c>
      <c r="E70" s="1">
        <v>4540.82</v>
      </c>
      <c r="F70" s="1">
        <f t="shared" si="1"/>
        <v>6.05471</v>
      </c>
      <c r="G70" s="1">
        <f t="shared" si="1"/>
        <v>4.5408200000000001</v>
      </c>
    </row>
    <row r="71" spans="1:9" x14ac:dyDescent="0.25">
      <c r="A71" s="8" t="s">
        <v>45</v>
      </c>
      <c r="B71" t="s">
        <v>55</v>
      </c>
      <c r="C71" t="s">
        <v>8</v>
      </c>
      <c r="D71">
        <v>6713.08</v>
      </c>
      <c r="E71" s="1">
        <v>5199.1899999999996</v>
      </c>
      <c r="F71" s="1">
        <f t="shared" si="1"/>
        <v>6.7130799999999997</v>
      </c>
      <c r="G71" s="1">
        <f t="shared" si="1"/>
        <v>5.1991899999999998</v>
      </c>
    </row>
    <row r="72" spans="1:9" x14ac:dyDescent="0.25">
      <c r="A72" s="8" t="s">
        <v>45</v>
      </c>
      <c r="B72" t="s">
        <v>56</v>
      </c>
      <c r="C72" t="s">
        <v>8</v>
      </c>
      <c r="D72">
        <v>8000.06</v>
      </c>
      <c r="E72" s="1">
        <v>6149.75</v>
      </c>
      <c r="F72" s="1">
        <f t="shared" si="1"/>
        <v>8.0000600000000013</v>
      </c>
      <c r="G72" s="1">
        <f t="shared" si="1"/>
        <v>6.14975</v>
      </c>
    </row>
    <row r="73" spans="1:9" x14ac:dyDescent="0.25">
      <c r="A73" s="8" t="s">
        <v>45</v>
      </c>
      <c r="B73" t="s">
        <v>57</v>
      </c>
      <c r="C73" t="s">
        <v>8</v>
      </c>
      <c r="D73">
        <v>7175.87</v>
      </c>
      <c r="E73" s="1">
        <v>5381.63</v>
      </c>
      <c r="F73" s="1">
        <f t="shared" si="1"/>
        <v>7.1758699999999997</v>
      </c>
      <c r="G73" s="1">
        <f t="shared" si="1"/>
        <v>5.3816300000000004</v>
      </c>
    </row>
    <row r="74" spans="1:9" x14ac:dyDescent="0.25">
      <c r="A74" s="8" t="s">
        <v>45</v>
      </c>
      <c r="B74" t="s">
        <v>58</v>
      </c>
      <c r="C74" t="s">
        <v>8</v>
      </c>
      <c r="D74">
        <v>9620.5499999999993</v>
      </c>
      <c r="E74" s="1">
        <v>8050.59</v>
      </c>
      <c r="F74" s="1">
        <f t="shared" si="1"/>
        <v>9.6205499999999997</v>
      </c>
      <c r="G74" s="1">
        <f t="shared" si="1"/>
        <v>8.0505899999999997</v>
      </c>
    </row>
    <row r="75" spans="1:9" x14ac:dyDescent="0.25">
      <c r="A75" s="8" t="s">
        <v>45</v>
      </c>
      <c r="B75" t="s">
        <v>59</v>
      </c>
      <c r="C75" t="s">
        <v>8</v>
      </c>
      <c r="D75">
        <v>9903.8799999999992</v>
      </c>
      <c r="E75" s="1">
        <v>8333.92</v>
      </c>
      <c r="F75" s="1">
        <f t="shared" si="1"/>
        <v>9.9038799999999991</v>
      </c>
      <c r="G75" s="1">
        <f t="shared" si="1"/>
        <v>8.3339200000000009</v>
      </c>
    </row>
    <row r="76" spans="1:9" x14ac:dyDescent="0.25">
      <c r="A76" s="8" t="s">
        <v>45</v>
      </c>
      <c r="B76" t="s">
        <v>60</v>
      </c>
      <c r="C76" t="s">
        <v>8</v>
      </c>
      <c r="D76">
        <v>9979.06</v>
      </c>
      <c r="E76" s="1">
        <v>8296.9599999999991</v>
      </c>
      <c r="F76" s="1">
        <f t="shared" si="1"/>
        <v>9.9790599999999987</v>
      </c>
      <c r="G76" s="1">
        <f t="shared" si="1"/>
        <v>8.2969599999999986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6997-8641-4949-8E35-230492315BD3}">
  <dimension ref="A1:G76"/>
  <sheetViews>
    <sheetView topLeftCell="A16" workbookViewId="0">
      <selection activeCell="A16" sqref="A1:G1048576"/>
    </sheetView>
  </sheetViews>
  <sheetFormatPr defaultRowHeight="15" x14ac:dyDescent="0.25"/>
  <cols>
    <col min="1" max="1" width="16.42578125" style="8" customWidth="1"/>
    <col min="2" max="2" width="16.42578125" customWidth="1"/>
    <col min="6" max="6" width="17.28515625" bestFit="1" customWidth="1"/>
    <col min="7" max="7" width="18.42578125" bestFit="1" customWidth="1"/>
  </cols>
  <sheetData>
    <row r="1" spans="1:7" ht="31.5" x14ac:dyDescent="0.25">
      <c r="A1" s="14" t="s">
        <v>61</v>
      </c>
      <c r="B1" s="11" t="s">
        <v>12</v>
      </c>
      <c r="C1" s="11" t="s">
        <v>13</v>
      </c>
      <c r="D1" s="15" t="s">
        <v>64</v>
      </c>
      <c r="E1" s="15" t="s">
        <v>63</v>
      </c>
      <c r="F1" s="16" t="s">
        <v>62</v>
      </c>
      <c r="G1" s="10"/>
    </row>
    <row r="2" spans="1:7" x14ac:dyDescent="0.25">
      <c r="A2" s="9" t="s">
        <v>42</v>
      </c>
      <c r="B2" s="6" t="s">
        <v>14</v>
      </c>
      <c r="C2" s="6" t="s">
        <v>3</v>
      </c>
      <c r="D2" s="7">
        <v>15.36</v>
      </c>
      <c r="E2" s="7">
        <v>14.9</v>
      </c>
      <c r="F2" s="2" cm="1">
        <f t="array" ref="F2">SQRT(SUMSQ(D2:D76-E2:E76) / COUNTA(D2:D76))</f>
        <v>2.0354155185940126</v>
      </c>
      <c r="G2" t="s">
        <v>4</v>
      </c>
    </row>
    <row r="3" spans="1:7" x14ac:dyDescent="0.25">
      <c r="A3" s="9" t="s">
        <v>42</v>
      </c>
      <c r="B3" s="6" t="s">
        <v>15</v>
      </c>
      <c r="C3" s="6" t="s">
        <v>3</v>
      </c>
      <c r="D3" s="7">
        <v>15.16</v>
      </c>
      <c r="E3" s="7">
        <v>13</v>
      </c>
      <c r="F3" s="2"/>
    </row>
    <row r="4" spans="1:7" x14ac:dyDescent="0.25">
      <c r="A4" s="9" t="s">
        <v>42</v>
      </c>
      <c r="B4" s="6" t="s">
        <v>16</v>
      </c>
      <c r="C4" s="6" t="s">
        <v>3</v>
      </c>
      <c r="D4" s="7">
        <v>15.25</v>
      </c>
      <c r="E4" s="7">
        <v>15.8</v>
      </c>
      <c r="F4" s="2"/>
    </row>
    <row r="5" spans="1:7" x14ac:dyDescent="0.25">
      <c r="A5" s="9" t="s">
        <v>42</v>
      </c>
      <c r="B5" s="6" t="s">
        <v>17</v>
      </c>
      <c r="C5" s="6" t="s">
        <v>3</v>
      </c>
      <c r="D5" s="7">
        <v>14.72</v>
      </c>
      <c r="E5" s="7">
        <v>13.5</v>
      </c>
    </row>
    <row r="6" spans="1:7" x14ac:dyDescent="0.25">
      <c r="A6" s="9" t="s">
        <v>42</v>
      </c>
      <c r="B6" s="6" t="s">
        <v>18</v>
      </c>
      <c r="C6" s="6" t="s">
        <v>3</v>
      </c>
      <c r="D6" s="7">
        <v>14.85</v>
      </c>
      <c r="E6" s="7">
        <v>15.2</v>
      </c>
      <c r="F6" s="1" cm="1">
        <f t="array" ref="F6">(SUMSQ(E2:E76-D2:D76))/COUNTA(E2:E76)</f>
        <v>4.142916333333333</v>
      </c>
      <c r="G6" s="3" t="s">
        <v>5</v>
      </c>
    </row>
    <row r="7" spans="1:7" x14ac:dyDescent="0.25">
      <c r="A7" s="9" t="s">
        <v>42</v>
      </c>
      <c r="B7" s="6" t="s">
        <v>19</v>
      </c>
      <c r="C7" s="6" t="s">
        <v>3</v>
      </c>
      <c r="D7" s="7">
        <v>15.68</v>
      </c>
      <c r="E7" s="7">
        <v>14</v>
      </c>
      <c r="F7" s="1">
        <f>SQRT(F6/(SUMSQ(E2:E48)))</f>
        <v>1.9543489351428345E-2</v>
      </c>
      <c r="G7" s="1"/>
    </row>
    <row r="8" spans="1:7" x14ac:dyDescent="0.25">
      <c r="A8" s="9" t="s">
        <v>42</v>
      </c>
      <c r="B8" s="6" t="s">
        <v>20</v>
      </c>
      <c r="C8" s="6" t="s">
        <v>3</v>
      </c>
      <c r="D8" s="7">
        <v>13.94</v>
      </c>
      <c r="E8" s="7">
        <v>15.13</v>
      </c>
      <c r="F8" s="2">
        <f>F7*100</f>
        <v>1.9543489351428345</v>
      </c>
      <c r="G8" s="1" t="s">
        <v>6</v>
      </c>
    </row>
    <row r="9" spans="1:7" x14ac:dyDescent="0.25">
      <c r="A9" s="9" t="s">
        <v>42</v>
      </c>
      <c r="B9" s="6" t="s">
        <v>21</v>
      </c>
      <c r="C9" s="6" t="s">
        <v>3</v>
      </c>
      <c r="D9" s="7">
        <v>14.63</v>
      </c>
      <c r="E9" s="7">
        <v>15.1</v>
      </c>
    </row>
    <row r="10" spans="1:7" x14ac:dyDescent="0.25">
      <c r="A10" s="9" t="s">
        <v>42</v>
      </c>
      <c r="B10" s="6" t="s">
        <v>22</v>
      </c>
      <c r="C10" s="6" t="s">
        <v>3</v>
      </c>
      <c r="D10" s="7">
        <v>14.95</v>
      </c>
      <c r="E10" s="7">
        <v>13.7</v>
      </c>
    </row>
    <row r="11" spans="1:7" x14ac:dyDescent="0.25">
      <c r="A11" s="9" t="s">
        <v>42</v>
      </c>
      <c r="B11" s="6" t="s">
        <v>23</v>
      </c>
      <c r="C11" s="6" t="s">
        <v>3</v>
      </c>
      <c r="D11" s="7">
        <v>14.78</v>
      </c>
      <c r="E11" s="7">
        <v>15.625</v>
      </c>
      <c r="F11" s="1"/>
      <c r="G11" s="1"/>
    </row>
    <row r="12" spans="1:7" x14ac:dyDescent="0.25">
      <c r="A12" s="9" t="s">
        <v>42</v>
      </c>
      <c r="B12" s="6" t="s">
        <v>24</v>
      </c>
      <c r="C12" s="6" t="s">
        <v>3</v>
      </c>
      <c r="D12" s="7">
        <v>15.06</v>
      </c>
      <c r="E12" s="7">
        <v>14.64</v>
      </c>
      <c r="F12" s="4"/>
      <c r="G12" s="1"/>
    </row>
    <row r="13" spans="1:7" x14ac:dyDescent="0.25">
      <c r="A13" s="9" t="s">
        <v>42</v>
      </c>
      <c r="B13" s="6" t="s">
        <v>24</v>
      </c>
      <c r="C13" s="6" t="s">
        <v>3</v>
      </c>
      <c r="D13" s="7">
        <v>15.48</v>
      </c>
      <c r="E13" s="7">
        <v>14.67</v>
      </c>
      <c r="F13" s="5"/>
    </row>
    <row r="14" spans="1:7" x14ac:dyDescent="0.25">
      <c r="A14" s="9" t="s">
        <v>42</v>
      </c>
      <c r="B14" s="6" t="s">
        <v>25</v>
      </c>
      <c r="C14" s="6" t="s">
        <v>3</v>
      </c>
      <c r="D14" s="7">
        <v>15.46</v>
      </c>
      <c r="E14" s="7">
        <v>16.3</v>
      </c>
    </row>
    <row r="15" spans="1:7" x14ac:dyDescent="0.25">
      <c r="A15" s="9" t="s">
        <v>42</v>
      </c>
      <c r="B15" s="6" t="s">
        <v>26</v>
      </c>
      <c r="C15" s="6" t="s">
        <v>3</v>
      </c>
      <c r="D15" s="7">
        <v>13.89</v>
      </c>
      <c r="E15" s="7">
        <v>14.73</v>
      </c>
    </row>
    <row r="16" spans="1:7" x14ac:dyDescent="0.25">
      <c r="A16" s="9" t="s">
        <v>42</v>
      </c>
      <c r="B16" s="6" t="s">
        <v>27</v>
      </c>
      <c r="C16" s="6" t="s">
        <v>3</v>
      </c>
      <c r="D16" s="7">
        <v>12.85</v>
      </c>
      <c r="E16" s="7">
        <v>14.83</v>
      </c>
    </row>
    <row r="17" spans="1:7" x14ac:dyDescent="0.25">
      <c r="A17" s="9" t="s">
        <v>42</v>
      </c>
      <c r="B17" s="6" t="s">
        <v>28</v>
      </c>
      <c r="C17" s="6" t="s">
        <v>3</v>
      </c>
      <c r="D17" s="7">
        <v>15.12</v>
      </c>
      <c r="E17" s="7">
        <v>14.8</v>
      </c>
      <c r="F17" s="2"/>
    </row>
    <row r="18" spans="1:7" x14ac:dyDescent="0.25">
      <c r="A18" s="9" t="s">
        <v>42</v>
      </c>
      <c r="B18" s="6" t="s">
        <v>29</v>
      </c>
      <c r="C18" s="6" t="s">
        <v>3</v>
      </c>
      <c r="D18" s="7">
        <v>13.64</v>
      </c>
      <c r="E18" s="7">
        <v>15.2</v>
      </c>
      <c r="F18" s="2"/>
    </row>
    <row r="19" spans="1:7" x14ac:dyDescent="0.25">
      <c r="A19" s="9" t="s">
        <v>42</v>
      </c>
      <c r="B19" s="6" t="s">
        <v>30</v>
      </c>
      <c r="C19" s="6" t="s">
        <v>3</v>
      </c>
      <c r="D19" s="7">
        <v>14.18</v>
      </c>
      <c r="E19" s="7">
        <v>15</v>
      </c>
      <c r="F19" s="2"/>
    </row>
    <row r="20" spans="1:7" x14ac:dyDescent="0.25">
      <c r="A20" s="9" t="s">
        <v>42</v>
      </c>
      <c r="B20" s="6" t="s">
        <v>31</v>
      </c>
      <c r="C20" s="6" t="s">
        <v>3</v>
      </c>
      <c r="D20" s="7">
        <v>13.53</v>
      </c>
      <c r="E20" s="7">
        <v>14.8</v>
      </c>
      <c r="F20" s="2" cm="1">
        <f t="array" ref="F20">SQRT(SUMSQ(D2:D21-E2:E21) / COUNTA(D2:D21))</f>
        <v>1.1084769957017602</v>
      </c>
      <c r="G20" t="s">
        <v>7</v>
      </c>
    </row>
    <row r="21" spans="1:7" x14ac:dyDescent="0.25">
      <c r="A21" s="9" t="s">
        <v>42</v>
      </c>
      <c r="B21" s="6" t="s">
        <v>32</v>
      </c>
      <c r="C21" s="6" t="s">
        <v>3</v>
      </c>
      <c r="D21" s="7">
        <v>14.45</v>
      </c>
      <c r="E21" s="7">
        <v>14.7</v>
      </c>
      <c r="F21" s="5" cm="1">
        <f t="array" ref="F21">(SUMSQ(E2:E21-D2:D21))/COUNTA(E2:E21)</f>
        <v>1.22872125</v>
      </c>
      <c r="G21" s="3" t="s">
        <v>5</v>
      </c>
    </row>
    <row r="22" spans="1:7" x14ac:dyDescent="0.25">
      <c r="A22" s="8" t="s">
        <v>43</v>
      </c>
      <c r="B22" t="s">
        <v>14</v>
      </c>
      <c r="C22" t="s">
        <v>8</v>
      </c>
      <c r="D22" s="1">
        <v>12.66</v>
      </c>
      <c r="E22" s="1">
        <v>14.83</v>
      </c>
      <c r="F22" s="5">
        <f>SQRT(F21/(SUMSQ(E1:E21)))</f>
        <v>1.6747044842270815E-2</v>
      </c>
      <c r="G22" s="1"/>
    </row>
    <row r="23" spans="1:7" x14ac:dyDescent="0.25">
      <c r="A23" s="8" t="s">
        <v>43</v>
      </c>
      <c r="B23" t="s">
        <v>16</v>
      </c>
      <c r="C23" t="s">
        <v>8</v>
      </c>
      <c r="D23" s="1">
        <v>13.25</v>
      </c>
      <c r="E23" s="1">
        <v>15.8</v>
      </c>
      <c r="F23" s="2">
        <f>F22*100</f>
        <v>1.6747044842270815</v>
      </c>
      <c r="G23" s="1" t="s">
        <v>6</v>
      </c>
    </row>
    <row r="24" spans="1:7" x14ac:dyDescent="0.25">
      <c r="A24" s="8" t="s">
        <v>43</v>
      </c>
      <c r="B24" t="s">
        <v>17</v>
      </c>
      <c r="C24" t="s">
        <v>8</v>
      </c>
      <c r="D24" s="1">
        <v>10.95</v>
      </c>
      <c r="E24" s="1">
        <v>12</v>
      </c>
    </row>
    <row r="25" spans="1:7" x14ac:dyDescent="0.25">
      <c r="A25" s="8" t="s">
        <v>43</v>
      </c>
      <c r="B25" t="s">
        <v>18</v>
      </c>
      <c r="C25" t="s">
        <v>8</v>
      </c>
      <c r="D25" s="1">
        <v>14.85</v>
      </c>
      <c r="E25" s="1">
        <v>15</v>
      </c>
      <c r="F25" s="2" cm="1">
        <f t="array" ref="F25">SQRT(SUMSQ(D22:D48-E22:E48) / COUNTA(D22:D48))</f>
        <v>1.6497990899006574</v>
      </c>
      <c r="G25" t="s">
        <v>9</v>
      </c>
    </row>
    <row r="26" spans="1:7" x14ac:dyDescent="0.25">
      <c r="A26" s="8" t="s">
        <v>43</v>
      </c>
      <c r="B26" t="s">
        <v>19</v>
      </c>
      <c r="C26" t="s">
        <v>8</v>
      </c>
      <c r="D26" s="1">
        <v>15.77</v>
      </c>
      <c r="E26" s="1">
        <v>16.670000000000002</v>
      </c>
      <c r="F26" s="1" cm="1">
        <f t="array" ref="F26">(SUMSQ(E27:E53-D27:D53))/COUNTA(E27:E53)</f>
        <v>3.2471407407407411</v>
      </c>
      <c r="G26" s="3" t="s">
        <v>5</v>
      </c>
    </row>
    <row r="27" spans="1:7" x14ac:dyDescent="0.25">
      <c r="A27" s="8" t="s">
        <v>43</v>
      </c>
      <c r="B27" t="s">
        <v>19</v>
      </c>
      <c r="C27" t="s">
        <v>8</v>
      </c>
      <c r="D27" s="1">
        <v>15.79</v>
      </c>
      <c r="E27" s="1">
        <v>14</v>
      </c>
      <c r="F27" s="1">
        <f>SQRT(F26/(SUMSQ(E27:E53)))</f>
        <v>2.2686228251999976E-2</v>
      </c>
      <c r="G27" s="1"/>
    </row>
    <row r="28" spans="1:7" x14ac:dyDescent="0.25">
      <c r="A28" s="8" t="s">
        <v>43</v>
      </c>
      <c r="B28" t="s">
        <v>20</v>
      </c>
      <c r="C28" t="s">
        <v>8</v>
      </c>
      <c r="D28" s="1">
        <v>15.2</v>
      </c>
      <c r="E28" s="1">
        <v>17.14</v>
      </c>
      <c r="F28" s="2">
        <f>F27*100</f>
        <v>2.2686228251999974</v>
      </c>
      <c r="G28" s="1" t="s">
        <v>6</v>
      </c>
    </row>
    <row r="29" spans="1:7" x14ac:dyDescent="0.25">
      <c r="A29" s="8" t="s">
        <v>43</v>
      </c>
      <c r="B29" t="s">
        <v>33</v>
      </c>
      <c r="C29" t="s">
        <v>8</v>
      </c>
      <c r="D29" s="1">
        <v>14.12</v>
      </c>
      <c r="E29" s="1">
        <v>14.72</v>
      </c>
    </row>
    <row r="30" spans="1:7" x14ac:dyDescent="0.25">
      <c r="A30" s="8" t="s">
        <v>43</v>
      </c>
      <c r="B30" t="s">
        <v>34</v>
      </c>
      <c r="C30" t="s">
        <v>8</v>
      </c>
      <c r="D30" s="1">
        <v>13.36</v>
      </c>
      <c r="E30" s="1">
        <v>12.9</v>
      </c>
    </row>
    <row r="31" spans="1:7" x14ac:dyDescent="0.25">
      <c r="A31" s="8" t="s">
        <v>43</v>
      </c>
      <c r="B31" t="s">
        <v>35</v>
      </c>
      <c r="C31" t="s">
        <v>8</v>
      </c>
      <c r="D31" s="1">
        <v>13.54</v>
      </c>
      <c r="E31" s="1">
        <v>13.95</v>
      </c>
    </row>
    <row r="32" spans="1:7" x14ac:dyDescent="0.25">
      <c r="A32" s="8" t="s">
        <v>43</v>
      </c>
      <c r="B32" t="s">
        <v>36</v>
      </c>
      <c r="C32" t="s">
        <v>8</v>
      </c>
      <c r="D32" s="1">
        <v>12.88</v>
      </c>
      <c r="E32" s="1">
        <v>14.69</v>
      </c>
    </row>
    <row r="33" spans="1:5" x14ac:dyDescent="0.25">
      <c r="A33" s="8" t="s">
        <v>43</v>
      </c>
      <c r="B33" t="s">
        <v>37</v>
      </c>
      <c r="C33" t="s">
        <v>8</v>
      </c>
      <c r="D33" s="1">
        <v>15.04</v>
      </c>
      <c r="E33" s="1">
        <v>15.07</v>
      </c>
    </row>
    <row r="34" spans="1:5" x14ac:dyDescent="0.25">
      <c r="A34" s="8" t="s">
        <v>43</v>
      </c>
      <c r="B34" t="s">
        <v>38</v>
      </c>
      <c r="C34" t="s">
        <v>8</v>
      </c>
      <c r="D34" s="1">
        <v>13.68</v>
      </c>
      <c r="E34" s="1">
        <v>19</v>
      </c>
    </row>
    <row r="35" spans="1:5" x14ac:dyDescent="0.25">
      <c r="A35" s="8" t="s">
        <v>43</v>
      </c>
      <c r="B35" t="s">
        <v>20</v>
      </c>
      <c r="C35" t="s">
        <v>8</v>
      </c>
      <c r="D35" s="1">
        <v>13.89</v>
      </c>
      <c r="E35" s="1">
        <v>13.87</v>
      </c>
    </row>
    <row r="36" spans="1:5" x14ac:dyDescent="0.25">
      <c r="A36" s="8" t="s">
        <v>43</v>
      </c>
      <c r="B36" t="s">
        <v>28</v>
      </c>
      <c r="C36" t="s">
        <v>8</v>
      </c>
      <c r="D36" s="1">
        <v>15.72</v>
      </c>
      <c r="E36" s="1">
        <v>16.3</v>
      </c>
    </row>
    <row r="37" spans="1:5" x14ac:dyDescent="0.25">
      <c r="A37" s="8" t="s">
        <v>43</v>
      </c>
      <c r="B37" t="s">
        <v>29</v>
      </c>
      <c r="C37" t="s">
        <v>8</v>
      </c>
      <c r="D37" s="1">
        <v>14.46</v>
      </c>
      <c r="E37" s="1">
        <v>14.8</v>
      </c>
    </row>
    <row r="38" spans="1:5" x14ac:dyDescent="0.25">
      <c r="A38" s="8" t="s">
        <v>43</v>
      </c>
      <c r="B38" t="s">
        <v>29</v>
      </c>
      <c r="C38" t="s">
        <v>8</v>
      </c>
      <c r="D38" s="1">
        <v>15.39</v>
      </c>
      <c r="E38" s="1">
        <v>17</v>
      </c>
    </row>
    <row r="39" spans="1:5" x14ac:dyDescent="0.25">
      <c r="A39" s="8" t="s">
        <v>43</v>
      </c>
      <c r="B39" t="s">
        <v>30</v>
      </c>
      <c r="C39" t="s">
        <v>8</v>
      </c>
      <c r="D39" s="1">
        <v>14.52</v>
      </c>
      <c r="E39" s="1">
        <v>16</v>
      </c>
    </row>
    <row r="40" spans="1:5" x14ac:dyDescent="0.25">
      <c r="A40" s="8" t="s">
        <v>43</v>
      </c>
      <c r="B40" t="s">
        <v>39</v>
      </c>
      <c r="C40" t="s">
        <v>8</v>
      </c>
      <c r="D40" s="1">
        <v>15.94</v>
      </c>
      <c r="E40" s="1">
        <v>15.47</v>
      </c>
    </row>
    <row r="41" spans="1:5" x14ac:dyDescent="0.25">
      <c r="A41" s="8" t="s">
        <v>43</v>
      </c>
      <c r="B41" t="s">
        <v>39</v>
      </c>
      <c r="C41" t="s">
        <v>8</v>
      </c>
      <c r="D41" s="1">
        <v>16.87</v>
      </c>
      <c r="E41" s="1">
        <v>15.5</v>
      </c>
    </row>
    <row r="42" spans="1:5" x14ac:dyDescent="0.25">
      <c r="A42" s="8" t="s">
        <v>43</v>
      </c>
      <c r="B42" t="s">
        <v>31</v>
      </c>
      <c r="C42" t="s">
        <v>8</v>
      </c>
      <c r="D42" s="1">
        <v>13.42</v>
      </c>
      <c r="E42" s="1">
        <v>14.8</v>
      </c>
    </row>
    <row r="43" spans="1:5" x14ac:dyDescent="0.25">
      <c r="A43" s="8" t="s">
        <v>43</v>
      </c>
      <c r="B43" t="s">
        <v>31</v>
      </c>
      <c r="C43" t="s">
        <v>8</v>
      </c>
      <c r="D43" s="1">
        <v>15.04</v>
      </c>
      <c r="E43" s="1">
        <v>16.260000000000002</v>
      </c>
    </row>
    <row r="44" spans="1:5" x14ac:dyDescent="0.25">
      <c r="A44" s="8" t="s">
        <v>43</v>
      </c>
      <c r="B44" t="s">
        <v>40</v>
      </c>
      <c r="C44" t="s">
        <v>8</v>
      </c>
      <c r="D44" s="1">
        <v>14.89</v>
      </c>
      <c r="E44" s="1">
        <v>14.5</v>
      </c>
    </row>
    <row r="45" spans="1:5" x14ac:dyDescent="0.25">
      <c r="A45" s="8" t="s">
        <v>43</v>
      </c>
      <c r="B45" t="s">
        <v>32</v>
      </c>
      <c r="C45" t="s">
        <v>8</v>
      </c>
      <c r="D45" s="1">
        <v>14.78</v>
      </c>
      <c r="E45" s="1">
        <v>17.07</v>
      </c>
    </row>
    <row r="46" spans="1:5" x14ac:dyDescent="0.25">
      <c r="A46" s="8" t="s">
        <v>43</v>
      </c>
      <c r="B46" t="s">
        <v>32</v>
      </c>
      <c r="C46" t="s">
        <v>8</v>
      </c>
      <c r="D46" s="1">
        <v>15.49</v>
      </c>
      <c r="E46" s="1">
        <v>16.88</v>
      </c>
    </row>
    <row r="47" spans="1:5" x14ac:dyDescent="0.25">
      <c r="A47" s="8" t="s">
        <v>43</v>
      </c>
      <c r="B47" t="s">
        <v>41</v>
      </c>
      <c r="C47" t="s">
        <v>8</v>
      </c>
      <c r="D47" s="1">
        <v>14.8</v>
      </c>
      <c r="E47" s="1">
        <v>16.309999999999999</v>
      </c>
    </row>
    <row r="48" spans="1:5" x14ac:dyDescent="0.25">
      <c r="A48" s="8" t="s">
        <v>43</v>
      </c>
      <c r="B48" t="s">
        <v>41</v>
      </c>
      <c r="C48" t="s">
        <v>8</v>
      </c>
      <c r="D48" s="1">
        <v>16.350000000000001</v>
      </c>
      <c r="E48" s="1">
        <v>15.5</v>
      </c>
    </row>
    <row r="49" spans="1:7" x14ac:dyDescent="0.25">
      <c r="A49" s="9" t="s">
        <v>44</v>
      </c>
      <c r="B49" s="6" t="s">
        <v>47</v>
      </c>
      <c r="C49" s="6" t="s">
        <v>3</v>
      </c>
      <c r="D49" s="7">
        <v>10.83</v>
      </c>
      <c r="E49" s="7">
        <v>13</v>
      </c>
      <c r="F49" s="2" cm="1">
        <f t="array" ref="F49">SQRT(SUMSQ(D49:D62-E49:E62) / COUNTA(D49:D62))</f>
        <v>2.7858058593007313</v>
      </c>
      <c r="G49" t="s">
        <v>10</v>
      </c>
    </row>
    <row r="50" spans="1:7" x14ac:dyDescent="0.25">
      <c r="A50" s="9" t="s">
        <v>44</v>
      </c>
      <c r="B50" s="6" t="s">
        <v>48</v>
      </c>
      <c r="C50" s="6" t="s">
        <v>3</v>
      </c>
      <c r="D50" s="7">
        <v>10.53</v>
      </c>
      <c r="E50" s="7">
        <v>13.6</v>
      </c>
      <c r="F50" s="1" cm="1">
        <f t="array" ref="F50">(SUMSQ(E49:E62-D49:D62))/COUNTA(E49:E62)</f>
        <v>7.7607142857142852</v>
      </c>
      <c r="G50" s="3" t="s">
        <v>5</v>
      </c>
    </row>
    <row r="51" spans="1:7" x14ac:dyDescent="0.25">
      <c r="A51" s="9" t="s">
        <v>44</v>
      </c>
      <c r="B51" s="6" t="s">
        <v>49</v>
      </c>
      <c r="C51" s="6" t="s">
        <v>3</v>
      </c>
      <c r="D51" s="7">
        <v>11.45</v>
      </c>
      <c r="E51" s="7">
        <v>15</v>
      </c>
      <c r="F51" s="1">
        <f>SQRT(F50/(SUMSQ(E49:E62)))</f>
        <v>5.3645154916750808E-2</v>
      </c>
      <c r="G51" s="1"/>
    </row>
    <row r="52" spans="1:7" x14ac:dyDescent="0.25">
      <c r="A52" s="9" t="s">
        <v>44</v>
      </c>
      <c r="B52" s="6" t="s">
        <v>50</v>
      </c>
      <c r="C52" s="6" t="s">
        <v>3</v>
      </c>
      <c r="D52" s="7">
        <v>12.83</v>
      </c>
      <c r="E52" s="7">
        <v>13.6</v>
      </c>
      <c r="F52" s="2">
        <f>F51*100</f>
        <v>5.364515491675081</v>
      </c>
      <c r="G52" s="1" t="s">
        <v>6</v>
      </c>
    </row>
    <row r="53" spans="1:7" x14ac:dyDescent="0.25">
      <c r="A53" s="9" t="s">
        <v>44</v>
      </c>
      <c r="B53" s="6" t="s">
        <v>51</v>
      </c>
      <c r="C53" s="6" t="s">
        <v>3</v>
      </c>
      <c r="D53" s="7">
        <v>14.02</v>
      </c>
      <c r="E53" s="7">
        <v>14</v>
      </c>
    </row>
    <row r="54" spans="1:7" x14ac:dyDescent="0.25">
      <c r="A54" s="9" t="s">
        <v>44</v>
      </c>
      <c r="B54" s="6" t="s">
        <v>52</v>
      </c>
      <c r="C54" s="6" t="s">
        <v>3</v>
      </c>
      <c r="D54" s="7">
        <v>13.1</v>
      </c>
      <c r="E54" s="7">
        <v>13.6</v>
      </c>
    </row>
    <row r="55" spans="1:7" x14ac:dyDescent="0.25">
      <c r="A55" s="9" t="s">
        <v>44</v>
      </c>
      <c r="B55" s="6" t="s">
        <v>53</v>
      </c>
      <c r="C55" s="6" t="s">
        <v>3</v>
      </c>
      <c r="D55" s="7">
        <v>14.73</v>
      </c>
      <c r="E55" s="7">
        <v>13.5</v>
      </c>
    </row>
    <row r="56" spans="1:7" x14ac:dyDescent="0.25">
      <c r="A56" s="9" t="s">
        <v>44</v>
      </c>
      <c r="B56" s="6" t="s">
        <v>54</v>
      </c>
      <c r="C56" s="6" t="s">
        <v>3</v>
      </c>
      <c r="D56" s="7">
        <v>10.07</v>
      </c>
      <c r="E56" s="7">
        <v>14.7</v>
      </c>
    </row>
    <row r="57" spans="1:7" x14ac:dyDescent="0.25">
      <c r="A57" s="9" t="s">
        <v>44</v>
      </c>
      <c r="B57" s="6" t="s">
        <v>55</v>
      </c>
      <c r="C57" s="6" t="s">
        <v>3</v>
      </c>
      <c r="D57" s="7">
        <v>12.08</v>
      </c>
      <c r="E57" s="7">
        <v>14</v>
      </c>
    </row>
    <row r="58" spans="1:7" x14ac:dyDescent="0.25">
      <c r="A58" s="9" t="s">
        <v>44</v>
      </c>
      <c r="B58" s="6" t="s">
        <v>56</v>
      </c>
      <c r="C58" s="6" t="s">
        <v>3</v>
      </c>
      <c r="D58" s="7">
        <v>8.9700000000000006</v>
      </c>
      <c r="E58" s="7">
        <v>14.8</v>
      </c>
    </row>
    <row r="59" spans="1:7" x14ac:dyDescent="0.25">
      <c r="A59" s="9" t="s">
        <v>44</v>
      </c>
      <c r="B59" s="6" t="s">
        <v>57</v>
      </c>
      <c r="C59" s="6" t="s">
        <v>3</v>
      </c>
      <c r="D59" s="7">
        <v>12.62</v>
      </c>
      <c r="E59" s="7">
        <v>14</v>
      </c>
    </row>
    <row r="60" spans="1:7" x14ac:dyDescent="0.25">
      <c r="A60" s="9" t="s">
        <v>44</v>
      </c>
      <c r="B60" s="6" t="s">
        <v>58</v>
      </c>
      <c r="C60" s="6" t="s">
        <v>3</v>
      </c>
      <c r="D60" s="7">
        <v>16.47</v>
      </c>
      <c r="E60" s="7">
        <v>13</v>
      </c>
    </row>
    <row r="61" spans="1:7" x14ac:dyDescent="0.25">
      <c r="A61" s="9" t="s">
        <v>44</v>
      </c>
      <c r="B61" s="6" t="s">
        <v>59</v>
      </c>
      <c r="C61" s="6" t="s">
        <v>3</v>
      </c>
      <c r="D61" s="7">
        <v>16.2</v>
      </c>
      <c r="E61" s="7">
        <v>14.3</v>
      </c>
    </row>
    <row r="62" spans="1:7" x14ac:dyDescent="0.25">
      <c r="A62" s="9" t="s">
        <v>44</v>
      </c>
      <c r="B62" s="6" t="s">
        <v>60</v>
      </c>
      <c r="C62" s="6" t="s">
        <v>3</v>
      </c>
      <c r="D62" s="7">
        <v>14.7</v>
      </c>
      <c r="E62" s="7">
        <v>13</v>
      </c>
    </row>
    <row r="63" spans="1:7" x14ac:dyDescent="0.25">
      <c r="A63" s="8" t="s">
        <v>45</v>
      </c>
      <c r="B63" t="s">
        <v>47</v>
      </c>
      <c r="C63" t="s">
        <v>8</v>
      </c>
      <c r="D63" s="1">
        <v>15.86</v>
      </c>
      <c r="E63" s="1">
        <v>15</v>
      </c>
      <c r="F63" s="2" cm="1">
        <f t="array" ref="F63">SQRT(SUMSQ(D63:D76-E63:E76) / COUNTA(D63:D76))</f>
        <v>2.725602161515349</v>
      </c>
      <c r="G63" t="s">
        <v>65</v>
      </c>
    </row>
    <row r="64" spans="1:7" x14ac:dyDescent="0.25">
      <c r="A64" s="8" t="s">
        <v>45</v>
      </c>
      <c r="B64" t="s">
        <v>48</v>
      </c>
      <c r="C64" t="s">
        <v>8</v>
      </c>
      <c r="D64" s="1">
        <v>13.23</v>
      </c>
      <c r="E64" s="1">
        <v>15.7</v>
      </c>
      <c r="F64" s="2"/>
    </row>
    <row r="65" spans="1:7" x14ac:dyDescent="0.25">
      <c r="A65" s="8" t="s">
        <v>45</v>
      </c>
      <c r="B65" t="s">
        <v>49</v>
      </c>
      <c r="C65" t="s">
        <v>8</v>
      </c>
      <c r="D65" s="1">
        <v>12.76</v>
      </c>
      <c r="E65" s="1">
        <v>16</v>
      </c>
      <c r="F65" s="2"/>
    </row>
    <row r="66" spans="1:7" x14ac:dyDescent="0.25">
      <c r="A66" s="8" t="s">
        <v>45</v>
      </c>
      <c r="B66" t="s">
        <v>50</v>
      </c>
      <c r="C66" t="s">
        <v>8</v>
      </c>
      <c r="D66" s="1">
        <v>13.25</v>
      </c>
      <c r="E66" s="1">
        <v>15.5</v>
      </c>
    </row>
    <row r="67" spans="1:7" x14ac:dyDescent="0.25">
      <c r="A67" s="8" t="s">
        <v>45</v>
      </c>
      <c r="B67" t="s">
        <v>51</v>
      </c>
      <c r="C67" t="s">
        <v>8</v>
      </c>
      <c r="D67" s="1">
        <v>14.14</v>
      </c>
      <c r="E67" s="1">
        <v>15.2</v>
      </c>
      <c r="F67" s="1" cm="1">
        <f t="array" ref="F67">(SUMSQ(E63:E76-D63:D76))/COUNTA(E63:E76)</f>
        <v>7.4289071428571427</v>
      </c>
      <c r="G67" s="3" t="s">
        <v>5</v>
      </c>
    </row>
    <row r="68" spans="1:7" x14ac:dyDescent="0.25">
      <c r="A68" s="8" t="s">
        <v>45</v>
      </c>
      <c r="B68" t="s">
        <v>52</v>
      </c>
      <c r="C68" t="s">
        <v>8</v>
      </c>
      <c r="D68" s="1">
        <v>14.8</v>
      </c>
      <c r="E68" s="1">
        <v>17.3</v>
      </c>
      <c r="F68" s="1">
        <f>SQRT(F67/(SUMSQ(E63:E76)))</f>
        <v>4.458594856690945E-2</v>
      </c>
      <c r="G68" s="1"/>
    </row>
    <row r="69" spans="1:7" x14ac:dyDescent="0.25">
      <c r="A69" s="8" t="s">
        <v>45</v>
      </c>
      <c r="B69" t="s">
        <v>53</v>
      </c>
      <c r="C69" t="s">
        <v>8</v>
      </c>
      <c r="D69" s="1">
        <v>14.35</v>
      </c>
      <c r="E69" s="1">
        <v>17.5</v>
      </c>
      <c r="F69" s="2">
        <f>F68*100</f>
        <v>4.4585948566909455</v>
      </c>
      <c r="G69" s="1" t="s">
        <v>6</v>
      </c>
    </row>
    <row r="70" spans="1:7" x14ac:dyDescent="0.25">
      <c r="A70" s="8" t="s">
        <v>45</v>
      </c>
      <c r="B70" t="s">
        <v>54</v>
      </c>
      <c r="C70" t="s">
        <v>8</v>
      </c>
      <c r="D70" s="1">
        <v>12.75</v>
      </c>
      <c r="E70" s="1">
        <v>15</v>
      </c>
    </row>
    <row r="71" spans="1:7" x14ac:dyDescent="0.25">
      <c r="A71" s="8" t="s">
        <v>45</v>
      </c>
      <c r="B71" t="s">
        <v>55</v>
      </c>
      <c r="C71" t="s">
        <v>8</v>
      </c>
      <c r="D71" s="1">
        <v>12</v>
      </c>
      <c r="E71" s="1">
        <v>16</v>
      </c>
    </row>
    <row r="72" spans="1:7" x14ac:dyDescent="0.25">
      <c r="A72" s="8" t="s">
        <v>45</v>
      </c>
      <c r="B72" t="s">
        <v>56</v>
      </c>
      <c r="C72" t="s">
        <v>8</v>
      </c>
      <c r="D72" s="1">
        <v>15.05</v>
      </c>
      <c r="E72" s="1">
        <v>15.8</v>
      </c>
    </row>
    <row r="73" spans="1:7" x14ac:dyDescent="0.25">
      <c r="A73" s="8" t="s">
        <v>45</v>
      </c>
      <c r="B73" t="s">
        <v>57</v>
      </c>
      <c r="C73" t="s">
        <v>8</v>
      </c>
      <c r="D73" s="1">
        <v>15.53</v>
      </c>
      <c r="E73" s="1">
        <v>16.5</v>
      </c>
    </row>
    <row r="74" spans="1:7" x14ac:dyDescent="0.25">
      <c r="A74" s="8" t="s">
        <v>45</v>
      </c>
      <c r="B74" t="s">
        <v>58</v>
      </c>
      <c r="C74" t="s">
        <v>8</v>
      </c>
      <c r="D74" s="1">
        <v>13.17</v>
      </c>
      <c r="E74" s="1">
        <v>18</v>
      </c>
    </row>
    <row r="75" spans="1:7" x14ac:dyDescent="0.25">
      <c r="A75" s="8" t="s">
        <v>45</v>
      </c>
      <c r="B75" t="s">
        <v>59</v>
      </c>
      <c r="C75" t="s">
        <v>8</v>
      </c>
      <c r="D75" s="1">
        <v>14.14</v>
      </c>
      <c r="E75" s="1">
        <v>17.8</v>
      </c>
    </row>
    <row r="76" spans="1:7" x14ac:dyDescent="0.25">
      <c r="A76" s="8" t="s">
        <v>45</v>
      </c>
      <c r="B76" t="s">
        <v>60</v>
      </c>
      <c r="C76" t="s">
        <v>8</v>
      </c>
      <c r="D76" s="1">
        <v>14.76</v>
      </c>
      <c r="E76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F96A-3EF3-4E94-93D1-C69B11BB88DD}">
  <dimension ref="A1:G76"/>
  <sheetViews>
    <sheetView tabSelected="1" workbookViewId="0">
      <selection activeCell="F54" sqref="F54"/>
    </sheetView>
  </sheetViews>
  <sheetFormatPr defaultRowHeight="15" x14ac:dyDescent="0.25"/>
  <cols>
    <col min="1" max="1" width="16.42578125" style="8" customWidth="1"/>
    <col min="2" max="2" width="16.42578125" customWidth="1"/>
    <col min="4" max="4" width="11" customWidth="1"/>
    <col min="5" max="5" width="9" customWidth="1"/>
    <col min="6" max="6" width="17.28515625" bestFit="1" customWidth="1"/>
    <col min="7" max="7" width="18.42578125" bestFit="1" customWidth="1"/>
  </cols>
  <sheetData>
    <row r="1" spans="1:7" ht="31.5" x14ac:dyDescent="0.25">
      <c r="A1" s="14" t="s">
        <v>61</v>
      </c>
      <c r="B1" s="11" t="s">
        <v>12</v>
      </c>
      <c r="C1" s="11" t="s">
        <v>13</v>
      </c>
      <c r="D1" s="15" t="s">
        <v>66</v>
      </c>
      <c r="E1" s="15" t="s">
        <v>67</v>
      </c>
      <c r="F1" s="16" t="s">
        <v>62</v>
      </c>
      <c r="G1" s="10"/>
    </row>
    <row r="2" spans="1:7" x14ac:dyDescent="0.25">
      <c r="A2" s="9" t="s">
        <v>42</v>
      </c>
      <c r="B2" s="6" t="s">
        <v>14</v>
      </c>
      <c r="C2" s="6" t="s">
        <v>3</v>
      </c>
      <c r="D2" s="7">
        <v>22</v>
      </c>
      <c r="E2" s="7">
        <v>22.1</v>
      </c>
      <c r="F2" s="2" cm="1">
        <f t="array" ref="F2">SQRT(SUMSQ(D2:D76-E2:E76) / COUNTA(D2:D76))</f>
        <v>2.1983855439844944</v>
      </c>
      <c r="G2" t="s">
        <v>4</v>
      </c>
    </row>
    <row r="3" spans="1:7" x14ac:dyDescent="0.25">
      <c r="A3" s="9" t="s">
        <v>42</v>
      </c>
      <c r="B3" s="6" t="s">
        <v>15</v>
      </c>
      <c r="C3" s="6" t="s">
        <v>3</v>
      </c>
      <c r="D3" s="7">
        <v>24.84</v>
      </c>
      <c r="E3" s="7">
        <v>19.5</v>
      </c>
      <c r="F3" s="2"/>
    </row>
    <row r="4" spans="1:7" x14ac:dyDescent="0.25">
      <c r="A4" s="9" t="s">
        <v>42</v>
      </c>
      <c r="B4" s="6" t="s">
        <v>16</v>
      </c>
      <c r="C4" s="6" t="s">
        <v>3</v>
      </c>
      <c r="D4" s="7">
        <v>20.329999999999998</v>
      </c>
      <c r="E4" s="7">
        <v>20.7</v>
      </c>
      <c r="F4" s="2"/>
    </row>
    <row r="5" spans="1:7" x14ac:dyDescent="0.25">
      <c r="A5" s="9" t="s">
        <v>42</v>
      </c>
      <c r="B5" s="6" t="s">
        <v>17</v>
      </c>
      <c r="C5" s="6" t="s">
        <v>3</v>
      </c>
      <c r="D5" s="7">
        <v>20.170000000000002</v>
      </c>
      <c r="E5" s="7">
        <v>20</v>
      </c>
    </row>
    <row r="6" spans="1:7" x14ac:dyDescent="0.25">
      <c r="A6" s="9" t="s">
        <v>42</v>
      </c>
      <c r="B6" s="6" t="s">
        <v>18</v>
      </c>
      <c r="C6" s="6" t="s">
        <v>3</v>
      </c>
      <c r="D6" s="7">
        <v>20.58</v>
      </c>
      <c r="E6" s="7">
        <v>22</v>
      </c>
      <c r="F6" s="1" cm="1">
        <f t="array" ref="F6">(SUMSQ(E2:E76-D2:D76))/COUNTA(E2:E76)</f>
        <v>4.8328990000000003</v>
      </c>
      <c r="G6" s="3" t="s">
        <v>5</v>
      </c>
    </row>
    <row r="7" spans="1:7" x14ac:dyDescent="0.25">
      <c r="A7" s="9" t="s">
        <v>42</v>
      </c>
      <c r="B7" s="6" t="s">
        <v>19</v>
      </c>
      <c r="C7" s="6" t="s">
        <v>3</v>
      </c>
      <c r="D7" s="7">
        <v>21.03</v>
      </c>
      <c r="E7" s="7">
        <v>22.3</v>
      </c>
      <c r="F7" s="1">
        <f>SQRT(F6/(SUMSQ(E2:E48)))</f>
        <v>1.4415192223811976E-2</v>
      </c>
      <c r="G7" s="1"/>
    </row>
    <row r="8" spans="1:7" x14ac:dyDescent="0.25">
      <c r="A8" s="9" t="s">
        <v>42</v>
      </c>
      <c r="B8" s="6" t="s">
        <v>20</v>
      </c>
      <c r="C8" s="6" t="s">
        <v>3</v>
      </c>
      <c r="D8" s="7">
        <v>21.3</v>
      </c>
      <c r="E8" s="7">
        <v>22.61</v>
      </c>
      <c r="F8" s="2">
        <f>F7*100</f>
        <v>1.4415192223811977</v>
      </c>
      <c r="G8" s="1" t="s">
        <v>6</v>
      </c>
    </row>
    <row r="9" spans="1:7" x14ac:dyDescent="0.25">
      <c r="A9" s="9" t="s">
        <v>42</v>
      </c>
      <c r="B9" s="6" t="s">
        <v>21</v>
      </c>
      <c r="C9" s="6" t="s">
        <v>3</v>
      </c>
      <c r="D9" s="7">
        <v>22</v>
      </c>
      <c r="E9" s="7">
        <v>23.1</v>
      </c>
    </row>
    <row r="10" spans="1:7" x14ac:dyDescent="0.25">
      <c r="A10" s="9" t="s">
        <v>42</v>
      </c>
      <c r="B10" s="6" t="s">
        <v>22</v>
      </c>
      <c r="C10" s="6" t="s">
        <v>3</v>
      </c>
      <c r="D10" s="7">
        <v>23.83</v>
      </c>
      <c r="E10" s="7">
        <v>21.7</v>
      </c>
    </row>
    <row r="11" spans="1:7" x14ac:dyDescent="0.25">
      <c r="A11" s="9" t="s">
        <v>42</v>
      </c>
      <c r="B11" s="6" t="s">
        <v>23</v>
      </c>
      <c r="C11" s="6" t="s">
        <v>3</v>
      </c>
      <c r="D11" s="7">
        <v>22</v>
      </c>
      <c r="E11" s="7">
        <v>22.5</v>
      </c>
      <c r="F11" s="1"/>
      <c r="G11" s="1"/>
    </row>
    <row r="12" spans="1:7" x14ac:dyDescent="0.25">
      <c r="A12" s="9" t="s">
        <v>42</v>
      </c>
      <c r="B12" s="6" t="s">
        <v>24</v>
      </c>
      <c r="C12" s="6" t="s">
        <v>3</v>
      </c>
      <c r="D12" s="7">
        <v>24.26</v>
      </c>
      <c r="E12" s="7">
        <v>21.7</v>
      </c>
      <c r="F12" s="4"/>
      <c r="G12" s="1"/>
    </row>
    <row r="13" spans="1:7" x14ac:dyDescent="0.25">
      <c r="A13" s="9" t="s">
        <v>42</v>
      </c>
      <c r="B13" s="6" t="s">
        <v>24</v>
      </c>
      <c r="C13" s="6" t="s">
        <v>3</v>
      </c>
      <c r="D13" s="7">
        <v>22</v>
      </c>
      <c r="E13" s="7">
        <v>22.5</v>
      </c>
      <c r="F13" s="5"/>
    </row>
    <row r="14" spans="1:7" x14ac:dyDescent="0.25">
      <c r="A14" s="9" t="s">
        <v>42</v>
      </c>
      <c r="B14" s="6" t="s">
        <v>25</v>
      </c>
      <c r="C14" s="6" t="s">
        <v>3</v>
      </c>
      <c r="D14" s="7">
        <v>22</v>
      </c>
      <c r="E14" s="7">
        <v>22.1</v>
      </c>
    </row>
    <row r="15" spans="1:7" x14ac:dyDescent="0.25">
      <c r="A15" s="9" t="s">
        <v>42</v>
      </c>
      <c r="B15" s="6" t="s">
        <v>26</v>
      </c>
      <c r="C15" s="6" t="s">
        <v>3</v>
      </c>
      <c r="D15" s="7">
        <v>22</v>
      </c>
      <c r="E15" s="7">
        <v>20.87</v>
      </c>
    </row>
    <row r="16" spans="1:7" x14ac:dyDescent="0.25">
      <c r="A16" s="9" t="s">
        <v>42</v>
      </c>
      <c r="B16" s="6" t="s">
        <v>27</v>
      </c>
      <c r="C16" s="6" t="s">
        <v>3</v>
      </c>
      <c r="D16" s="7">
        <v>22</v>
      </c>
      <c r="E16" s="7">
        <v>22.27</v>
      </c>
    </row>
    <row r="17" spans="1:7" x14ac:dyDescent="0.25">
      <c r="A17" s="9" t="s">
        <v>42</v>
      </c>
      <c r="B17" s="6" t="s">
        <v>28</v>
      </c>
      <c r="C17" s="6" t="s">
        <v>3</v>
      </c>
      <c r="D17" s="7">
        <v>20.2</v>
      </c>
      <c r="E17" s="7">
        <v>23.3</v>
      </c>
      <c r="F17" s="2"/>
    </row>
    <row r="18" spans="1:7" x14ac:dyDescent="0.25">
      <c r="A18" s="9" t="s">
        <v>42</v>
      </c>
      <c r="B18" s="6" t="s">
        <v>29</v>
      </c>
      <c r="C18" s="6" t="s">
        <v>3</v>
      </c>
      <c r="D18" s="7">
        <v>21.3</v>
      </c>
      <c r="E18" s="7">
        <v>23</v>
      </c>
      <c r="F18" s="2"/>
    </row>
    <row r="19" spans="1:7" x14ac:dyDescent="0.25">
      <c r="A19" s="9" t="s">
        <v>42</v>
      </c>
      <c r="B19" s="6" t="s">
        <v>30</v>
      </c>
      <c r="C19" s="6" t="s">
        <v>3</v>
      </c>
      <c r="D19" s="7">
        <v>20.07</v>
      </c>
      <c r="E19" s="7">
        <v>22</v>
      </c>
      <c r="F19" s="2"/>
    </row>
    <row r="20" spans="1:7" x14ac:dyDescent="0.25">
      <c r="A20" s="9" t="s">
        <v>42</v>
      </c>
      <c r="B20" s="6" t="s">
        <v>31</v>
      </c>
      <c r="C20" s="6" t="s">
        <v>3</v>
      </c>
      <c r="D20" s="7">
        <v>21.3</v>
      </c>
      <c r="E20" s="7">
        <v>22.4</v>
      </c>
      <c r="F20" s="2" cm="1">
        <f t="array" ref="F20">SQRT(SUMSQ(D2:D21-E2:E21) / COUNTA(D2:D21))</f>
        <v>2.0114683691273894</v>
      </c>
      <c r="G20" t="s">
        <v>7</v>
      </c>
    </row>
    <row r="21" spans="1:7" x14ac:dyDescent="0.25">
      <c r="A21" s="9" t="s">
        <v>42</v>
      </c>
      <c r="B21" s="6" t="s">
        <v>32</v>
      </c>
      <c r="C21" s="6" t="s">
        <v>3</v>
      </c>
      <c r="D21" s="7">
        <v>19.09</v>
      </c>
      <c r="E21" s="7">
        <v>23</v>
      </c>
      <c r="F21" s="5" cm="1">
        <f t="array" ref="F21">(SUMSQ(E2:E21-D2:D21))/COUNTA(E2:E21)</f>
        <v>4.0460050000000001</v>
      </c>
      <c r="G21" s="3" t="s">
        <v>5</v>
      </c>
    </row>
    <row r="22" spans="1:7" x14ac:dyDescent="0.25">
      <c r="A22" s="8" t="s">
        <v>43</v>
      </c>
      <c r="B22" t="s">
        <v>14</v>
      </c>
      <c r="C22" t="s">
        <v>8</v>
      </c>
      <c r="D22" s="1">
        <v>19.89</v>
      </c>
      <c r="E22" s="1">
        <v>22.27</v>
      </c>
      <c r="F22" s="5">
        <f>SQRT(F21/(SUMSQ(E1:E21)))</f>
        <v>2.0440113735556823E-2</v>
      </c>
      <c r="G22" s="1"/>
    </row>
    <row r="23" spans="1:7" x14ac:dyDescent="0.25">
      <c r="A23" s="8" t="s">
        <v>43</v>
      </c>
      <c r="B23" t="s">
        <v>16</v>
      </c>
      <c r="C23" t="s">
        <v>8</v>
      </c>
      <c r="D23" s="1">
        <v>22</v>
      </c>
      <c r="E23" s="1">
        <v>22.4</v>
      </c>
      <c r="F23" s="2">
        <f>F22*100</f>
        <v>2.0440113735556822</v>
      </c>
      <c r="G23" s="1" t="s">
        <v>6</v>
      </c>
    </row>
    <row r="24" spans="1:7" x14ac:dyDescent="0.25">
      <c r="A24" s="8" t="s">
        <v>43</v>
      </c>
      <c r="B24" t="s">
        <v>17</v>
      </c>
      <c r="C24" t="s">
        <v>8</v>
      </c>
      <c r="D24" s="1">
        <v>22</v>
      </c>
      <c r="E24" s="1">
        <v>23</v>
      </c>
    </row>
    <row r="25" spans="1:7" x14ac:dyDescent="0.25">
      <c r="A25" s="8" t="s">
        <v>43</v>
      </c>
      <c r="B25" t="s">
        <v>18</v>
      </c>
      <c r="C25" t="s">
        <v>8</v>
      </c>
      <c r="D25" s="1">
        <v>22</v>
      </c>
      <c r="E25" s="1">
        <v>23</v>
      </c>
      <c r="F25" s="2" cm="1">
        <f t="array" ref="F25">SQRT(SUMSQ(D22:D48-E22:E48) / COUNTA(D22:D48))</f>
        <v>1.9857242824536157</v>
      </c>
      <c r="G25" t="s">
        <v>9</v>
      </c>
    </row>
    <row r="26" spans="1:7" x14ac:dyDescent="0.25">
      <c r="A26" s="8" t="s">
        <v>43</v>
      </c>
      <c r="B26" t="s">
        <v>19</v>
      </c>
      <c r="C26" t="s">
        <v>8</v>
      </c>
      <c r="D26" s="1">
        <v>22</v>
      </c>
      <c r="E26" s="1">
        <v>23.25</v>
      </c>
      <c r="F26" s="1" cm="1">
        <f t="array" ref="F26">(SUMSQ(E27:E53-D27:D53))/COUNTA(E27:E53)</f>
        <v>4.2277009259259266</v>
      </c>
      <c r="G26" s="3" t="s">
        <v>5</v>
      </c>
    </row>
    <row r="27" spans="1:7" x14ac:dyDescent="0.25">
      <c r="A27" s="8" t="s">
        <v>43</v>
      </c>
      <c r="B27" t="s">
        <v>19</v>
      </c>
      <c r="C27" t="s">
        <v>8</v>
      </c>
      <c r="D27" s="1">
        <v>22</v>
      </c>
      <c r="E27" s="1">
        <v>22.3</v>
      </c>
      <c r="F27" s="1">
        <f>SQRT(F26/(SUMSQ(E27:E53)))</f>
        <v>1.7618549891700492E-2</v>
      </c>
      <c r="G27" s="1"/>
    </row>
    <row r="28" spans="1:7" x14ac:dyDescent="0.25">
      <c r="A28" s="8" t="s">
        <v>43</v>
      </c>
      <c r="B28" t="s">
        <v>20</v>
      </c>
      <c r="C28" t="s">
        <v>8</v>
      </c>
      <c r="D28" s="1">
        <v>22</v>
      </c>
      <c r="E28" s="1">
        <v>24.6</v>
      </c>
      <c r="F28" s="2">
        <f>F27*100</f>
        <v>1.7618549891700492</v>
      </c>
      <c r="G28" s="1" t="s">
        <v>6</v>
      </c>
    </row>
    <row r="29" spans="1:7" x14ac:dyDescent="0.25">
      <c r="A29" s="8" t="s">
        <v>43</v>
      </c>
      <c r="B29" t="s">
        <v>33</v>
      </c>
      <c r="C29" t="s">
        <v>8</v>
      </c>
      <c r="D29" s="1">
        <v>22</v>
      </c>
      <c r="E29" s="1">
        <v>22.22</v>
      </c>
    </row>
    <row r="30" spans="1:7" x14ac:dyDescent="0.25">
      <c r="A30" s="8" t="s">
        <v>43</v>
      </c>
      <c r="B30" t="s">
        <v>34</v>
      </c>
      <c r="C30" t="s">
        <v>8</v>
      </c>
      <c r="D30" s="1">
        <v>22.42</v>
      </c>
      <c r="E30" s="1">
        <v>22.11</v>
      </c>
    </row>
    <row r="31" spans="1:7" x14ac:dyDescent="0.25">
      <c r="A31" s="8" t="s">
        <v>43</v>
      </c>
      <c r="B31" t="s">
        <v>35</v>
      </c>
      <c r="C31" t="s">
        <v>8</v>
      </c>
      <c r="D31" s="1">
        <v>22.85</v>
      </c>
      <c r="E31" s="1">
        <v>21.61</v>
      </c>
    </row>
    <row r="32" spans="1:7" x14ac:dyDescent="0.25">
      <c r="A32" s="8" t="s">
        <v>43</v>
      </c>
      <c r="B32" t="s">
        <v>36</v>
      </c>
      <c r="C32" t="s">
        <v>8</v>
      </c>
      <c r="D32" s="1">
        <v>22.28</v>
      </c>
      <c r="E32" s="1">
        <v>21.92</v>
      </c>
    </row>
    <row r="33" spans="1:5" x14ac:dyDescent="0.25">
      <c r="A33" s="8" t="s">
        <v>43</v>
      </c>
      <c r="B33" t="s">
        <v>37</v>
      </c>
      <c r="C33" t="s">
        <v>8</v>
      </c>
      <c r="D33" s="1">
        <v>22</v>
      </c>
      <c r="E33" s="1">
        <v>19.2</v>
      </c>
    </row>
    <row r="34" spans="1:5" x14ac:dyDescent="0.25">
      <c r="A34" s="8" t="s">
        <v>43</v>
      </c>
      <c r="B34" t="s">
        <v>38</v>
      </c>
      <c r="C34" t="s">
        <v>8</v>
      </c>
      <c r="D34" s="1">
        <v>24.97</v>
      </c>
      <c r="E34" s="1">
        <v>20.75</v>
      </c>
    </row>
    <row r="35" spans="1:5" x14ac:dyDescent="0.25">
      <c r="A35" s="8" t="s">
        <v>43</v>
      </c>
      <c r="B35" t="s">
        <v>20</v>
      </c>
      <c r="C35" t="s">
        <v>8</v>
      </c>
      <c r="D35" s="1">
        <v>25.51</v>
      </c>
      <c r="E35" s="1">
        <v>21.2</v>
      </c>
    </row>
    <row r="36" spans="1:5" x14ac:dyDescent="0.25">
      <c r="A36" s="8" t="s">
        <v>43</v>
      </c>
      <c r="B36" t="s">
        <v>28</v>
      </c>
      <c r="C36" t="s">
        <v>8</v>
      </c>
      <c r="D36" s="1">
        <v>22</v>
      </c>
      <c r="E36" s="1">
        <v>23.78</v>
      </c>
    </row>
    <row r="37" spans="1:5" x14ac:dyDescent="0.25">
      <c r="A37" s="8" t="s">
        <v>43</v>
      </c>
      <c r="B37" t="s">
        <v>29</v>
      </c>
      <c r="C37" t="s">
        <v>8</v>
      </c>
      <c r="D37" s="1">
        <v>25.12</v>
      </c>
      <c r="E37" s="1">
        <v>20.67</v>
      </c>
    </row>
    <row r="38" spans="1:5" x14ac:dyDescent="0.25">
      <c r="A38" s="8" t="s">
        <v>43</v>
      </c>
      <c r="B38" t="s">
        <v>29</v>
      </c>
      <c r="C38" t="s">
        <v>8</v>
      </c>
      <c r="D38" s="1">
        <v>22</v>
      </c>
      <c r="E38" s="1">
        <v>22.6</v>
      </c>
    </row>
    <row r="39" spans="1:5" x14ac:dyDescent="0.25">
      <c r="A39" s="8" t="s">
        <v>43</v>
      </c>
      <c r="B39" t="s">
        <v>30</v>
      </c>
      <c r="C39" t="s">
        <v>8</v>
      </c>
      <c r="D39" s="1">
        <v>22</v>
      </c>
      <c r="E39" s="1">
        <v>21.25</v>
      </c>
    </row>
    <row r="40" spans="1:5" x14ac:dyDescent="0.25">
      <c r="A40" s="8" t="s">
        <v>43</v>
      </c>
      <c r="B40" t="s">
        <v>39</v>
      </c>
      <c r="C40" t="s">
        <v>8</v>
      </c>
      <c r="D40" s="1">
        <v>22</v>
      </c>
      <c r="E40" s="1">
        <v>22.5</v>
      </c>
    </row>
    <row r="41" spans="1:5" x14ac:dyDescent="0.25">
      <c r="A41" s="8" t="s">
        <v>43</v>
      </c>
      <c r="B41" t="s">
        <v>39</v>
      </c>
      <c r="C41" t="s">
        <v>8</v>
      </c>
      <c r="D41" s="1">
        <v>22</v>
      </c>
      <c r="E41" s="1">
        <v>23</v>
      </c>
    </row>
    <row r="42" spans="1:5" x14ac:dyDescent="0.25">
      <c r="A42" s="8" t="s">
        <v>43</v>
      </c>
      <c r="B42" t="s">
        <v>31</v>
      </c>
      <c r="C42" t="s">
        <v>8</v>
      </c>
      <c r="D42" s="1">
        <v>24.86</v>
      </c>
      <c r="E42" s="1">
        <v>22.4</v>
      </c>
    </row>
    <row r="43" spans="1:5" x14ac:dyDescent="0.25">
      <c r="A43" s="8" t="s">
        <v>43</v>
      </c>
      <c r="B43" t="s">
        <v>31</v>
      </c>
      <c r="C43" t="s">
        <v>8</v>
      </c>
      <c r="D43" s="1">
        <v>22</v>
      </c>
      <c r="E43" s="1">
        <v>23.625</v>
      </c>
    </row>
    <row r="44" spans="1:5" x14ac:dyDescent="0.25">
      <c r="A44" s="8" t="s">
        <v>43</v>
      </c>
      <c r="B44" t="s">
        <v>40</v>
      </c>
      <c r="C44" t="s">
        <v>8</v>
      </c>
      <c r="D44" s="1">
        <v>22</v>
      </c>
      <c r="E44" s="1">
        <v>23.25</v>
      </c>
    </row>
    <row r="45" spans="1:5" x14ac:dyDescent="0.25">
      <c r="A45" s="8" t="s">
        <v>43</v>
      </c>
      <c r="B45" t="s">
        <v>32</v>
      </c>
      <c r="C45" t="s">
        <v>8</v>
      </c>
      <c r="D45" s="1">
        <v>22</v>
      </c>
      <c r="E45" s="1">
        <v>21.75</v>
      </c>
    </row>
    <row r="46" spans="1:5" x14ac:dyDescent="0.25">
      <c r="A46" s="8" t="s">
        <v>43</v>
      </c>
      <c r="B46" t="s">
        <v>32</v>
      </c>
      <c r="C46" t="s">
        <v>8</v>
      </c>
      <c r="D46" s="1">
        <v>22</v>
      </c>
      <c r="E46" s="1">
        <v>24.7</v>
      </c>
    </row>
    <row r="47" spans="1:5" x14ac:dyDescent="0.25">
      <c r="A47" s="8" t="s">
        <v>43</v>
      </c>
      <c r="B47" t="s">
        <v>41</v>
      </c>
      <c r="C47" t="s">
        <v>8</v>
      </c>
      <c r="D47" s="1">
        <v>22</v>
      </c>
      <c r="E47" s="1">
        <v>22</v>
      </c>
    </row>
    <row r="48" spans="1:5" x14ac:dyDescent="0.25">
      <c r="A48" s="8" t="s">
        <v>43</v>
      </c>
      <c r="B48" t="s">
        <v>41</v>
      </c>
      <c r="C48" t="s">
        <v>8</v>
      </c>
      <c r="D48" s="1">
        <v>22</v>
      </c>
      <c r="E48" s="1">
        <v>23.2</v>
      </c>
    </row>
    <row r="49" spans="1:7" x14ac:dyDescent="0.25">
      <c r="A49" s="9" t="s">
        <v>44</v>
      </c>
      <c r="B49" s="6" t="s">
        <v>47</v>
      </c>
      <c r="C49" s="6" t="s">
        <v>3</v>
      </c>
      <c r="D49" s="7">
        <v>25.39</v>
      </c>
      <c r="E49" s="7">
        <v>25.7</v>
      </c>
      <c r="F49" s="2" cm="1">
        <f t="array" ref="F49">SQRT(SUMSQ(D49:D62-E49:E62) / COUNTA(D49:D62))</f>
        <v>1.9306938057155962</v>
      </c>
      <c r="G49" t="s">
        <v>10</v>
      </c>
    </row>
    <row r="50" spans="1:7" x14ac:dyDescent="0.25">
      <c r="A50" s="9" t="s">
        <v>44</v>
      </c>
      <c r="B50" s="6" t="s">
        <v>48</v>
      </c>
      <c r="C50" s="6" t="s">
        <v>3</v>
      </c>
      <c r="D50" s="7">
        <v>24.29</v>
      </c>
      <c r="E50" s="7">
        <v>22.2</v>
      </c>
      <c r="F50" s="1" cm="1">
        <f t="array" ref="F50">(SUMSQ(E49:E62-D49:D62))/COUNTA(E49:E62)</f>
        <v>3.7275785714285723</v>
      </c>
      <c r="G50" s="3" t="s">
        <v>5</v>
      </c>
    </row>
    <row r="51" spans="1:7" x14ac:dyDescent="0.25">
      <c r="A51" s="9" t="s">
        <v>44</v>
      </c>
      <c r="B51" s="6" t="s">
        <v>49</v>
      </c>
      <c r="C51" s="6" t="s">
        <v>3</v>
      </c>
      <c r="D51" s="7">
        <v>24.67</v>
      </c>
      <c r="E51" s="7">
        <v>21.3</v>
      </c>
      <c r="F51" s="1">
        <f>SQRT(F50/(SUMSQ(E49:E62)))</f>
        <v>2.2420995787436629E-2</v>
      </c>
      <c r="G51" s="1"/>
    </row>
    <row r="52" spans="1:7" x14ac:dyDescent="0.25">
      <c r="A52" s="9" t="s">
        <v>44</v>
      </c>
      <c r="B52" s="6" t="s">
        <v>50</v>
      </c>
      <c r="C52" s="6" t="s">
        <v>3</v>
      </c>
      <c r="D52" s="7">
        <v>22</v>
      </c>
      <c r="E52" s="7">
        <v>22.5</v>
      </c>
      <c r="F52" s="2">
        <f>F51*100</f>
        <v>2.2420995787436628</v>
      </c>
      <c r="G52" s="1" t="s">
        <v>6</v>
      </c>
    </row>
    <row r="53" spans="1:7" x14ac:dyDescent="0.25">
      <c r="A53" s="9" t="s">
        <v>44</v>
      </c>
      <c r="B53" s="6" t="s">
        <v>51</v>
      </c>
      <c r="C53" s="6" t="s">
        <v>3</v>
      </c>
      <c r="D53" s="7">
        <v>22</v>
      </c>
      <c r="E53" s="7">
        <v>23</v>
      </c>
    </row>
    <row r="54" spans="1:7" x14ac:dyDescent="0.25">
      <c r="A54" s="9" t="s">
        <v>44</v>
      </c>
      <c r="B54" s="6" t="s">
        <v>52</v>
      </c>
      <c r="C54" s="6" t="s">
        <v>3</v>
      </c>
      <c r="D54" s="7">
        <v>22</v>
      </c>
      <c r="E54" s="7">
        <v>23.6</v>
      </c>
    </row>
    <row r="55" spans="1:7" x14ac:dyDescent="0.25">
      <c r="A55" s="9" t="s">
        <v>44</v>
      </c>
      <c r="B55" s="6" t="s">
        <v>53</v>
      </c>
      <c r="C55" s="6" t="s">
        <v>3</v>
      </c>
      <c r="D55" s="7">
        <v>22</v>
      </c>
      <c r="E55" s="7">
        <v>23</v>
      </c>
    </row>
    <row r="56" spans="1:7" x14ac:dyDescent="0.25">
      <c r="A56" s="9" t="s">
        <v>44</v>
      </c>
      <c r="B56" s="6" t="s">
        <v>54</v>
      </c>
      <c r="C56" s="6" t="s">
        <v>3</v>
      </c>
      <c r="D56" s="7">
        <v>24.94</v>
      </c>
      <c r="E56" s="7">
        <v>21</v>
      </c>
    </row>
    <row r="57" spans="1:7" x14ac:dyDescent="0.25">
      <c r="A57" s="9" t="s">
        <v>44</v>
      </c>
      <c r="B57" s="6" t="s">
        <v>55</v>
      </c>
      <c r="C57" s="6" t="s">
        <v>3</v>
      </c>
      <c r="D57" s="7">
        <v>22</v>
      </c>
      <c r="E57" s="7">
        <v>20</v>
      </c>
    </row>
    <row r="58" spans="1:7" x14ac:dyDescent="0.25">
      <c r="A58" s="9" t="s">
        <v>44</v>
      </c>
      <c r="B58" s="6" t="s">
        <v>56</v>
      </c>
      <c r="C58" s="6" t="s">
        <v>3</v>
      </c>
      <c r="D58" s="7">
        <v>22.35</v>
      </c>
      <c r="E58" s="7">
        <v>24.9</v>
      </c>
    </row>
    <row r="59" spans="1:7" x14ac:dyDescent="0.25">
      <c r="A59" s="9" t="s">
        <v>44</v>
      </c>
      <c r="B59" s="6" t="s">
        <v>57</v>
      </c>
      <c r="C59" s="6" t="s">
        <v>3</v>
      </c>
      <c r="D59" s="7">
        <v>25.57</v>
      </c>
      <c r="E59" s="7">
        <v>25.4</v>
      </c>
    </row>
    <row r="60" spans="1:7" x14ac:dyDescent="0.25">
      <c r="A60" s="9" t="s">
        <v>44</v>
      </c>
      <c r="B60" s="6" t="s">
        <v>58</v>
      </c>
      <c r="C60" s="6" t="s">
        <v>3</v>
      </c>
      <c r="D60" s="7">
        <v>22</v>
      </c>
      <c r="E60" s="7">
        <v>21.7</v>
      </c>
    </row>
    <row r="61" spans="1:7" x14ac:dyDescent="0.25">
      <c r="A61" s="9" t="s">
        <v>44</v>
      </c>
      <c r="B61" s="6" t="s">
        <v>59</v>
      </c>
      <c r="C61" s="6" t="s">
        <v>3</v>
      </c>
      <c r="D61" s="7">
        <v>22</v>
      </c>
      <c r="E61" s="7">
        <v>23</v>
      </c>
    </row>
    <row r="62" spans="1:7" x14ac:dyDescent="0.25">
      <c r="A62" s="9" t="s">
        <v>44</v>
      </c>
      <c r="B62" s="6" t="s">
        <v>60</v>
      </c>
      <c r="C62" s="6" t="s">
        <v>3</v>
      </c>
      <c r="D62" s="7">
        <v>22</v>
      </c>
      <c r="E62" s="7">
        <v>24.1</v>
      </c>
    </row>
    <row r="63" spans="1:7" x14ac:dyDescent="0.25">
      <c r="A63" s="8" t="s">
        <v>45</v>
      </c>
      <c r="B63" t="s">
        <v>47</v>
      </c>
      <c r="C63" t="s">
        <v>8</v>
      </c>
      <c r="D63" s="1">
        <v>19.55</v>
      </c>
      <c r="E63" s="1">
        <v>22.3</v>
      </c>
      <c r="F63" s="2" cm="1">
        <f t="array" ref="F63">SQRT(SUMSQ(D63:D76-E63:E76) / COUNTA(D63:D76))</f>
        <v>2.9628352733729324</v>
      </c>
      <c r="G63" t="s">
        <v>65</v>
      </c>
    </row>
    <row r="64" spans="1:7" x14ac:dyDescent="0.25">
      <c r="A64" s="8" t="s">
        <v>45</v>
      </c>
      <c r="B64" t="s">
        <v>48</v>
      </c>
      <c r="C64" t="s">
        <v>8</v>
      </c>
      <c r="D64" s="1">
        <v>21.3</v>
      </c>
      <c r="E64" s="1">
        <v>20.2</v>
      </c>
      <c r="F64" s="2"/>
    </row>
    <row r="65" spans="1:7" x14ac:dyDescent="0.25">
      <c r="A65" s="8" t="s">
        <v>45</v>
      </c>
      <c r="B65" t="s">
        <v>49</v>
      </c>
      <c r="C65" t="s">
        <v>8</v>
      </c>
      <c r="D65" s="1">
        <v>21.3</v>
      </c>
      <c r="E65" s="1">
        <v>21.6</v>
      </c>
      <c r="F65" s="2"/>
    </row>
    <row r="66" spans="1:7" x14ac:dyDescent="0.25">
      <c r="A66" s="8" t="s">
        <v>45</v>
      </c>
      <c r="B66" t="s">
        <v>50</v>
      </c>
      <c r="C66" t="s">
        <v>8</v>
      </c>
      <c r="D66" s="1">
        <v>21.3</v>
      </c>
      <c r="E66" s="1">
        <v>25.5</v>
      </c>
    </row>
    <row r="67" spans="1:7" x14ac:dyDescent="0.25">
      <c r="A67" s="8" t="s">
        <v>45</v>
      </c>
      <c r="B67" t="s">
        <v>51</v>
      </c>
      <c r="C67" t="s">
        <v>8</v>
      </c>
      <c r="D67" s="1">
        <v>21.3</v>
      </c>
      <c r="E67" s="1">
        <v>23</v>
      </c>
      <c r="F67" s="1" cm="1">
        <f t="array" ref="F67">(SUMSQ(E63:E76-D63:D76))/COUNTA(E63:E76)</f>
        <v>8.7783928571428582</v>
      </c>
      <c r="G67" s="3" t="s">
        <v>5</v>
      </c>
    </row>
    <row r="68" spans="1:7" x14ac:dyDescent="0.25">
      <c r="A68" s="8" t="s">
        <v>45</v>
      </c>
      <c r="B68" t="s">
        <v>52</v>
      </c>
      <c r="C68" t="s">
        <v>8</v>
      </c>
      <c r="D68" s="1">
        <v>21.3</v>
      </c>
      <c r="E68" s="1">
        <v>23.8</v>
      </c>
      <c r="F68" s="1">
        <f>SQRT(F67/(SUMSQ(E63:E76)))</f>
        <v>3.4686179145758195E-2</v>
      </c>
      <c r="G68" s="1"/>
    </row>
    <row r="69" spans="1:7" x14ac:dyDescent="0.25">
      <c r="A69" s="8" t="s">
        <v>45</v>
      </c>
      <c r="B69" t="s">
        <v>53</v>
      </c>
      <c r="C69" t="s">
        <v>8</v>
      </c>
      <c r="D69" s="1">
        <v>21.3</v>
      </c>
      <c r="E69" s="1">
        <v>23.6</v>
      </c>
      <c r="F69" s="2">
        <f>F68*100</f>
        <v>3.4686179145758196</v>
      </c>
      <c r="G69" s="1" t="s">
        <v>6</v>
      </c>
    </row>
    <row r="70" spans="1:7" x14ac:dyDescent="0.25">
      <c r="A70" s="8" t="s">
        <v>45</v>
      </c>
      <c r="B70" t="s">
        <v>54</v>
      </c>
      <c r="C70" t="s">
        <v>8</v>
      </c>
      <c r="D70" s="1">
        <v>21.3</v>
      </c>
      <c r="E70" s="1">
        <v>18.899999999999999</v>
      </c>
    </row>
    <row r="71" spans="1:7" x14ac:dyDescent="0.25">
      <c r="A71" s="8" t="s">
        <v>45</v>
      </c>
      <c r="B71" t="s">
        <v>55</v>
      </c>
      <c r="C71" t="s">
        <v>8</v>
      </c>
      <c r="D71" s="1">
        <v>21.3</v>
      </c>
      <c r="E71" s="1">
        <v>19.8</v>
      </c>
    </row>
    <row r="72" spans="1:7" x14ac:dyDescent="0.25">
      <c r="A72" s="8" t="s">
        <v>45</v>
      </c>
      <c r="B72" t="s">
        <v>56</v>
      </c>
      <c r="C72" t="s">
        <v>8</v>
      </c>
      <c r="D72" s="1">
        <v>19.07</v>
      </c>
      <c r="E72" s="1">
        <v>24</v>
      </c>
    </row>
    <row r="73" spans="1:7" x14ac:dyDescent="0.25">
      <c r="A73" s="8" t="s">
        <v>45</v>
      </c>
      <c r="B73" t="s">
        <v>57</v>
      </c>
      <c r="C73" t="s">
        <v>8</v>
      </c>
      <c r="D73" s="1">
        <v>19.09</v>
      </c>
      <c r="E73" s="1">
        <v>24.6</v>
      </c>
    </row>
    <row r="74" spans="1:7" x14ac:dyDescent="0.25">
      <c r="A74" s="8" t="s">
        <v>45</v>
      </c>
      <c r="B74" t="s">
        <v>58</v>
      </c>
      <c r="C74" t="s">
        <v>8</v>
      </c>
      <c r="D74" s="1">
        <v>21.3</v>
      </c>
      <c r="E74" s="1">
        <v>23</v>
      </c>
    </row>
    <row r="75" spans="1:7" x14ac:dyDescent="0.25">
      <c r="A75" s="8" t="s">
        <v>45</v>
      </c>
      <c r="B75" t="s">
        <v>59</v>
      </c>
      <c r="C75" t="s">
        <v>8</v>
      </c>
      <c r="D75" s="1">
        <v>21.3</v>
      </c>
      <c r="E75" s="1">
        <v>23.5</v>
      </c>
    </row>
    <row r="76" spans="1:7" x14ac:dyDescent="0.25">
      <c r="A76" s="8" t="s">
        <v>45</v>
      </c>
      <c r="B76" t="s">
        <v>60</v>
      </c>
      <c r="C76" t="s">
        <v>8</v>
      </c>
      <c r="D76" s="1">
        <v>21.3</v>
      </c>
      <c r="E76" s="1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Brix end harvest</vt:lpstr>
      <vt:lpstr>Brix end campaing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2022-02-03T10:56:26Z</dcterms:created>
  <dcterms:modified xsi:type="dcterms:W3CDTF">2022-02-03T11:26:19Z</dcterms:modified>
</cp:coreProperties>
</file>