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ela\"/>
    </mc:Choice>
  </mc:AlternateContent>
  <xr:revisionPtr revIDLastSave="0" documentId="13_ncr:1_{B6475397-667B-4850-A2A0-8638F427C5AE}" xr6:coauthVersionLast="45" xr6:coauthVersionMax="46" xr10:uidLastSave="{00000000-0000-0000-0000-000000000000}"/>
  <bookViews>
    <workbookView xWindow="-120" yWindow="-120" windowWidth="20730" windowHeight="11160" activeTab="6" xr2:uid="{7894B038-8607-407A-BFEF-13F85B372C17}"/>
  </bookViews>
  <sheets>
    <sheet name="Cut 0 Nov 2019" sheetId="1" r:id="rId1"/>
    <sheet name="plotalign" sheetId="5" r:id="rId2"/>
    <sheet name="Avtim" sheetId="2" r:id="rId3"/>
    <sheet name="plotdata" sheetId="3" r:id="rId4"/>
    <sheet name="Sheet1" sheetId="7" r:id="rId5"/>
    <sheet name="Sheet2" sheetId="8" r:id="rId6"/>
    <sheet name="cuts 0-5" sheetId="4" r:id="rId7"/>
    <sheet name="correl" sheetId="6" r:id="rId8"/>
  </sheets>
  <definedNames>
    <definedName name="_xlnm._FilterDatabase" localSheetId="2" hidden="1">Avtim!$A$1:$K$221</definedName>
    <definedName name="_xlnm._FilterDatabase" localSheetId="0" hidden="1">'Cut 0 Nov 2019'!$A$2:$S$221</definedName>
    <definedName name="_xlnm.Print_Area" localSheetId="3">plotdata!$I$1:$W$23</definedName>
    <definedName name="ver">Avtim!$K$5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" i="4" l="1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103" i="4"/>
  <c r="R104" i="4"/>
  <c r="R105" i="4"/>
  <c r="R106" i="4"/>
  <c r="R107" i="4"/>
  <c r="R108" i="4"/>
  <c r="R109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4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3" i="4"/>
  <c r="Q104" i="4"/>
  <c r="Q105" i="4"/>
  <c r="Q106" i="4"/>
  <c r="Q107" i="4"/>
  <c r="Q108" i="4"/>
  <c r="Q109" i="4"/>
  <c r="Q18" i="4"/>
  <c r="X17" i="3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9" i="4"/>
  <c r="Q20" i="4"/>
  <c r="Q21" i="4"/>
  <c r="Q22" i="4"/>
  <c r="Q23" i="4"/>
  <c r="Q24" i="4"/>
  <c r="Q4" i="4"/>
  <c r="B103" i="4" l="1"/>
  <c r="B104" i="4"/>
  <c r="B105" i="4"/>
  <c r="B106" i="4"/>
  <c r="B107" i="4"/>
  <c r="B108" i="4"/>
  <c r="B109" i="4"/>
  <c r="B102" i="4"/>
  <c r="B87" i="4"/>
  <c r="R88" i="4" s="1"/>
  <c r="B88" i="4"/>
  <c r="R89" i="4" s="1"/>
  <c r="B89" i="4"/>
  <c r="R90" i="4" s="1"/>
  <c r="B90" i="4"/>
  <c r="R91" i="4" s="1"/>
  <c r="B91" i="4"/>
  <c r="R92" i="4" s="1"/>
  <c r="B92" i="4"/>
  <c r="R93" i="4" s="1"/>
  <c r="B93" i="4"/>
  <c r="R94" i="4" s="1"/>
  <c r="B94" i="4"/>
  <c r="R95" i="4" s="1"/>
  <c r="B95" i="4"/>
  <c r="R96" i="4" s="1"/>
  <c r="B96" i="4"/>
  <c r="R97" i="4" s="1"/>
  <c r="B97" i="4"/>
  <c r="R98" i="4" s="1"/>
  <c r="B98" i="4"/>
  <c r="R99" i="4" s="1"/>
  <c r="B99" i="4"/>
  <c r="R100" i="4" s="1"/>
  <c r="B100" i="4"/>
  <c r="B75" i="4"/>
  <c r="B76" i="4"/>
  <c r="B77" i="4"/>
  <c r="B78" i="4"/>
  <c r="B79" i="4"/>
  <c r="B80" i="4"/>
  <c r="B81" i="4"/>
  <c r="B82" i="4"/>
  <c r="B83" i="4"/>
  <c r="B84" i="4"/>
  <c r="B68" i="4"/>
  <c r="B69" i="4"/>
  <c r="B70" i="4"/>
  <c r="B71" i="4"/>
  <c r="B72" i="4"/>
  <c r="B73" i="4"/>
  <c r="B74" i="4"/>
  <c r="B67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48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6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3" i="4"/>
  <c r="B4" i="4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3" i="3"/>
  <c r="X20" i="3"/>
  <c r="X12" i="3"/>
  <c r="X7" i="3"/>
  <c r="X8" i="3"/>
  <c r="X9" i="3"/>
  <c r="X10" i="3"/>
  <c r="X11" i="3"/>
  <c r="X13" i="3"/>
  <c r="X14" i="3"/>
  <c r="X15" i="3"/>
  <c r="X16" i="3"/>
  <c r="X18" i="3"/>
  <c r="X19" i="3"/>
  <c r="X21" i="3"/>
  <c r="X22" i="3"/>
  <c r="X23" i="3"/>
  <c r="X4" i="3"/>
  <c r="X5" i="3"/>
  <c r="X6" i="3"/>
  <c r="X3" i="3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" i="3"/>
  <c r="G221" i="3" l="1"/>
  <c r="F221" i="3"/>
  <c r="D221" i="3"/>
  <c r="G199" i="3"/>
  <c r="F199" i="3"/>
  <c r="D199" i="3"/>
  <c r="G177" i="3"/>
  <c r="F177" i="3"/>
  <c r="D177" i="3"/>
  <c r="G155" i="3"/>
  <c r="F155" i="3"/>
  <c r="D155" i="3"/>
  <c r="G133" i="3"/>
  <c r="F133" i="3"/>
  <c r="D133" i="3"/>
  <c r="G111" i="3"/>
  <c r="F111" i="3"/>
  <c r="D111" i="3"/>
  <c r="G89" i="3"/>
  <c r="F89" i="3"/>
  <c r="D89" i="3"/>
  <c r="G67" i="3"/>
  <c r="F67" i="3"/>
  <c r="D67" i="3"/>
  <c r="G45" i="3"/>
  <c r="F45" i="3"/>
  <c r="D45" i="3"/>
  <c r="G23" i="3"/>
  <c r="F23" i="3"/>
  <c r="G220" i="3"/>
  <c r="F220" i="3"/>
  <c r="D220" i="3"/>
  <c r="G198" i="3"/>
  <c r="F198" i="3"/>
  <c r="D198" i="3"/>
  <c r="G176" i="3"/>
  <c r="F176" i="3"/>
  <c r="D176" i="3"/>
  <c r="G154" i="3"/>
  <c r="F154" i="3"/>
  <c r="D154" i="3"/>
  <c r="G132" i="3"/>
  <c r="F132" i="3"/>
  <c r="D132" i="3"/>
  <c r="G110" i="3"/>
  <c r="F110" i="3"/>
  <c r="D110" i="3"/>
  <c r="G88" i="3"/>
  <c r="F88" i="3"/>
  <c r="D88" i="3"/>
  <c r="G66" i="3"/>
  <c r="F66" i="3"/>
  <c r="D66" i="3"/>
  <c r="G44" i="3"/>
  <c r="F44" i="3"/>
  <c r="D44" i="3"/>
  <c r="G22" i="3"/>
  <c r="F22" i="3"/>
  <c r="G219" i="3"/>
  <c r="F219" i="3"/>
  <c r="D219" i="3"/>
  <c r="G197" i="3"/>
  <c r="F197" i="3"/>
  <c r="D197" i="3"/>
  <c r="G175" i="3"/>
  <c r="F175" i="3"/>
  <c r="D175" i="3"/>
  <c r="G153" i="3"/>
  <c r="F153" i="3"/>
  <c r="D153" i="3"/>
  <c r="G131" i="3"/>
  <c r="F131" i="3"/>
  <c r="D131" i="3"/>
  <c r="G109" i="3"/>
  <c r="F109" i="3"/>
  <c r="D109" i="3"/>
  <c r="G87" i="3"/>
  <c r="F87" i="3"/>
  <c r="D87" i="3"/>
  <c r="G65" i="3"/>
  <c r="F65" i="3"/>
  <c r="D65" i="3"/>
  <c r="G43" i="3"/>
  <c r="F43" i="3"/>
  <c r="D43" i="3"/>
  <c r="G21" i="3"/>
  <c r="F21" i="3"/>
  <c r="G218" i="3"/>
  <c r="F218" i="3"/>
  <c r="D218" i="3"/>
  <c r="G196" i="3"/>
  <c r="F196" i="3"/>
  <c r="D196" i="3"/>
  <c r="G174" i="3"/>
  <c r="F174" i="3"/>
  <c r="D174" i="3"/>
  <c r="G152" i="3"/>
  <c r="F152" i="3"/>
  <c r="D152" i="3"/>
  <c r="G130" i="3"/>
  <c r="F130" i="3"/>
  <c r="D130" i="3"/>
  <c r="G108" i="3"/>
  <c r="F108" i="3"/>
  <c r="D108" i="3"/>
  <c r="G86" i="3"/>
  <c r="F86" i="3"/>
  <c r="D86" i="3"/>
  <c r="G64" i="3"/>
  <c r="F64" i="3"/>
  <c r="D64" i="3"/>
  <c r="G42" i="3"/>
  <c r="F42" i="3"/>
  <c r="D42" i="3"/>
  <c r="G20" i="3"/>
  <c r="F20" i="3"/>
  <c r="G217" i="3"/>
  <c r="F217" i="3"/>
  <c r="D217" i="3"/>
  <c r="G195" i="3"/>
  <c r="F195" i="3"/>
  <c r="D195" i="3"/>
  <c r="G173" i="3"/>
  <c r="F173" i="3"/>
  <c r="D173" i="3"/>
  <c r="G151" i="3"/>
  <c r="F151" i="3"/>
  <c r="D151" i="3"/>
  <c r="G129" i="3"/>
  <c r="F129" i="3"/>
  <c r="D129" i="3"/>
  <c r="G107" i="3"/>
  <c r="F107" i="3"/>
  <c r="D107" i="3"/>
  <c r="G85" i="3"/>
  <c r="F85" i="3"/>
  <c r="D85" i="3"/>
  <c r="G63" i="3"/>
  <c r="F63" i="3"/>
  <c r="D63" i="3"/>
  <c r="G41" i="3"/>
  <c r="F41" i="3"/>
  <c r="D41" i="3"/>
  <c r="G19" i="3"/>
  <c r="F19" i="3"/>
  <c r="G216" i="3"/>
  <c r="F216" i="3"/>
  <c r="D216" i="3"/>
  <c r="G194" i="3"/>
  <c r="F194" i="3"/>
  <c r="D194" i="3"/>
  <c r="G172" i="3"/>
  <c r="F172" i="3"/>
  <c r="D172" i="3"/>
  <c r="G150" i="3"/>
  <c r="F150" i="3"/>
  <c r="D150" i="3"/>
  <c r="G128" i="3"/>
  <c r="F128" i="3"/>
  <c r="D128" i="3"/>
  <c r="G106" i="3"/>
  <c r="F106" i="3"/>
  <c r="D106" i="3"/>
  <c r="G84" i="3"/>
  <c r="F84" i="3"/>
  <c r="D84" i="3"/>
  <c r="G62" i="3"/>
  <c r="F62" i="3"/>
  <c r="D62" i="3"/>
  <c r="G40" i="3"/>
  <c r="F40" i="3"/>
  <c r="D40" i="3"/>
  <c r="G18" i="3"/>
  <c r="F18" i="3"/>
  <c r="G215" i="3"/>
  <c r="F215" i="3"/>
  <c r="D215" i="3"/>
  <c r="G193" i="3"/>
  <c r="F193" i="3"/>
  <c r="D193" i="3"/>
  <c r="G171" i="3"/>
  <c r="F171" i="3"/>
  <c r="D171" i="3"/>
  <c r="G149" i="3"/>
  <c r="F149" i="3"/>
  <c r="D149" i="3"/>
  <c r="G127" i="3"/>
  <c r="F127" i="3"/>
  <c r="D127" i="3"/>
  <c r="G105" i="3"/>
  <c r="F105" i="3"/>
  <c r="D105" i="3"/>
  <c r="G83" i="3"/>
  <c r="F83" i="3"/>
  <c r="D83" i="3"/>
  <c r="G61" i="3"/>
  <c r="F61" i="3"/>
  <c r="D61" i="3"/>
  <c r="G39" i="3"/>
  <c r="F39" i="3"/>
  <c r="D39" i="3"/>
  <c r="G17" i="3"/>
  <c r="F17" i="3"/>
  <c r="G214" i="3"/>
  <c r="F214" i="3"/>
  <c r="D214" i="3"/>
  <c r="G192" i="3"/>
  <c r="F192" i="3"/>
  <c r="D192" i="3"/>
  <c r="G170" i="3"/>
  <c r="F170" i="3"/>
  <c r="D170" i="3"/>
  <c r="G148" i="3"/>
  <c r="F148" i="3"/>
  <c r="D148" i="3"/>
  <c r="G126" i="3"/>
  <c r="F126" i="3"/>
  <c r="D126" i="3"/>
  <c r="G104" i="3"/>
  <c r="F104" i="3"/>
  <c r="D104" i="3"/>
  <c r="G82" i="3"/>
  <c r="F82" i="3"/>
  <c r="D82" i="3"/>
  <c r="G60" i="3"/>
  <c r="F60" i="3"/>
  <c r="D60" i="3"/>
  <c r="G38" i="3"/>
  <c r="F38" i="3"/>
  <c r="D38" i="3"/>
  <c r="G16" i="3"/>
  <c r="F16" i="3"/>
  <c r="G213" i="3"/>
  <c r="F213" i="3"/>
  <c r="D213" i="3"/>
  <c r="G191" i="3"/>
  <c r="F191" i="3"/>
  <c r="D191" i="3"/>
  <c r="G169" i="3"/>
  <c r="F169" i="3"/>
  <c r="D169" i="3"/>
  <c r="G147" i="3"/>
  <c r="F147" i="3"/>
  <c r="D147" i="3"/>
  <c r="G125" i="3"/>
  <c r="F125" i="3"/>
  <c r="D125" i="3"/>
  <c r="G103" i="3"/>
  <c r="F103" i="3"/>
  <c r="D103" i="3"/>
  <c r="G81" i="3"/>
  <c r="F81" i="3"/>
  <c r="D81" i="3"/>
  <c r="G59" i="3"/>
  <c r="F59" i="3"/>
  <c r="D59" i="3"/>
  <c r="G37" i="3"/>
  <c r="F37" i="3"/>
  <c r="D37" i="3"/>
  <c r="G15" i="3"/>
  <c r="F15" i="3"/>
  <c r="G212" i="3"/>
  <c r="F212" i="3"/>
  <c r="D212" i="3"/>
  <c r="G190" i="3"/>
  <c r="F190" i="3"/>
  <c r="D190" i="3"/>
  <c r="G168" i="3"/>
  <c r="F168" i="3"/>
  <c r="D168" i="3"/>
  <c r="G146" i="3"/>
  <c r="F146" i="3"/>
  <c r="D146" i="3"/>
  <c r="G124" i="3"/>
  <c r="F124" i="3"/>
  <c r="D124" i="3"/>
  <c r="G102" i="3"/>
  <c r="F102" i="3"/>
  <c r="D102" i="3"/>
  <c r="G80" i="3"/>
  <c r="F80" i="3"/>
  <c r="D80" i="3"/>
  <c r="G58" i="3"/>
  <c r="F58" i="3"/>
  <c r="D58" i="3"/>
  <c r="G36" i="3"/>
  <c r="F36" i="3"/>
  <c r="D36" i="3"/>
  <c r="G14" i="3"/>
  <c r="F14" i="3"/>
  <c r="G211" i="3"/>
  <c r="F211" i="3"/>
  <c r="D211" i="3"/>
  <c r="G189" i="3"/>
  <c r="F189" i="3"/>
  <c r="D189" i="3"/>
  <c r="G167" i="3"/>
  <c r="F167" i="3"/>
  <c r="D167" i="3"/>
  <c r="G145" i="3"/>
  <c r="F145" i="3"/>
  <c r="D145" i="3"/>
  <c r="G123" i="3"/>
  <c r="F123" i="3"/>
  <c r="D123" i="3"/>
  <c r="G101" i="3"/>
  <c r="F101" i="3"/>
  <c r="D101" i="3"/>
  <c r="G79" i="3"/>
  <c r="F79" i="3"/>
  <c r="D79" i="3"/>
  <c r="G57" i="3"/>
  <c r="F57" i="3"/>
  <c r="D57" i="3"/>
  <c r="G35" i="3"/>
  <c r="F35" i="3"/>
  <c r="D35" i="3"/>
  <c r="G13" i="3"/>
  <c r="F13" i="3"/>
  <c r="G210" i="3"/>
  <c r="F210" i="3"/>
  <c r="D210" i="3"/>
  <c r="G188" i="3"/>
  <c r="F188" i="3"/>
  <c r="D188" i="3"/>
  <c r="G166" i="3"/>
  <c r="F166" i="3"/>
  <c r="D166" i="3"/>
  <c r="G144" i="3"/>
  <c r="F144" i="3"/>
  <c r="D144" i="3"/>
  <c r="G122" i="3"/>
  <c r="F122" i="3"/>
  <c r="D122" i="3"/>
  <c r="G100" i="3"/>
  <c r="F100" i="3"/>
  <c r="D100" i="3"/>
  <c r="G78" i="3"/>
  <c r="F78" i="3"/>
  <c r="D78" i="3"/>
  <c r="G56" i="3"/>
  <c r="F56" i="3"/>
  <c r="D56" i="3"/>
  <c r="G34" i="3"/>
  <c r="F34" i="3"/>
  <c r="D34" i="3"/>
  <c r="G12" i="3"/>
  <c r="F12" i="3"/>
  <c r="G209" i="3"/>
  <c r="F209" i="3"/>
  <c r="D209" i="3"/>
  <c r="G187" i="3"/>
  <c r="F187" i="3"/>
  <c r="D187" i="3"/>
  <c r="G165" i="3"/>
  <c r="F165" i="3"/>
  <c r="D165" i="3"/>
  <c r="G143" i="3"/>
  <c r="F143" i="3"/>
  <c r="D143" i="3"/>
  <c r="G121" i="3"/>
  <c r="F121" i="3"/>
  <c r="D121" i="3"/>
  <c r="G99" i="3"/>
  <c r="F99" i="3"/>
  <c r="D99" i="3"/>
  <c r="G77" i="3"/>
  <c r="F77" i="3"/>
  <c r="D77" i="3"/>
  <c r="G55" i="3"/>
  <c r="F55" i="3"/>
  <c r="D55" i="3"/>
  <c r="G33" i="3"/>
  <c r="F33" i="3"/>
  <c r="D33" i="3"/>
  <c r="G11" i="3"/>
  <c r="F11" i="3"/>
  <c r="G208" i="3"/>
  <c r="F208" i="3"/>
  <c r="D208" i="3"/>
  <c r="G186" i="3"/>
  <c r="F186" i="3"/>
  <c r="D186" i="3"/>
  <c r="G164" i="3"/>
  <c r="F164" i="3"/>
  <c r="D164" i="3"/>
  <c r="G142" i="3"/>
  <c r="F142" i="3"/>
  <c r="D142" i="3"/>
  <c r="G120" i="3"/>
  <c r="F120" i="3"/>
  <c r="D120" i="3"/>
  <c r="G98" i="3"/>
  <c r="F98" i="3"/>
  <c r="D98" i="3"/>
  <c r="G76" i="3"/>
  <c r="F76" i="3"/>
  <c r="D76" i="3"/>
  <c r="G54" i="3"/>
  <c r="F54" i="3"/>
  <c r="D54" i="3"/>
  <c r="G32" i="3"/>
  <c r="F32" i="3"/>
  <c r="D32" i="3"/>
  <c r="G10" i="3"/>
  <c r="F10" i="3"/>
  <c r="G207" i="3"/>
  <c r="F207" i="3"/>
  <c r="D207" i="3"/>
  <c r="G185" i="3"/>
  <c r="F185" i="3"/>
  <c r="D185" i="3"/>
  <c r="G163" i="3"/>
  <c r="F163" i="3"/>
  <c r="D163" i="3"/>
  <c r="G141" i="3"/>
  <c r="F141" i="3"/>
  <c r="D141" i="3"/>
  <c r="G119" i="3"/>
  <c r="F119" i="3"/>
  <c r="D119" i="3"/>
  <c r="G97" i="3"/>
  <c r="F97" i="3"/>
  <c r="D97" i="3"/>
  <c r="G75" i="3"/>
  <c r="F75" i="3"/>
  <c r="D75" i="3"/>
  <c r="G53" i="3"/>
  <c r="F53" i="3"/>
  <c r="D53" i="3"/>
  <c r="G31" i="3"/>
  <c r="F31" i="3"/>
  <c r="D31" i="3"/>
  <c r="G9" i="3"/>
  <c r="F9" i="3"/>
  <c r="G206" i="3"/>
  <c r="F206" i="3"/>
  <c r="D206" i="3"/>
  <c r="G184" i="3"/>
  <c r="F184" i="3"/>
  <c r="D184" i="3"/>
  <c r="G162" i="3"/>
  <c r="F162" i="3"/>
  <c r="D162" i="3"/>
  <c r="G140" i="3"/>
  <c r="F140" i="3"/>
  <c r="D140" i="3"/>
  <c r="G118" i="3"/>
  <c r="F118" i="3"/>
  <c r="D118" i="3"/>
  <c r="G96" i="3"/>
  <c r="F96" i="3"/>
  <c r="D96" i="3"/>
  <c r="G74" i="3"/>
  <c r="F74" i="3"/>
  <c r="D74" i="3"/>
  <c r="G52" i="3"/>
  <c r="F52" i="3"/>
  <c r="D52" i="3"/>
  <c r="G30" i="3"/>
  <c r="F30" i="3"/>
  <c r="D30" i="3"/>
  <c r="G8" i="3"/>
  <c r="F8" i="3"/>
  <c r="G205" i="3"/>
  <c r="F205" i="3"/>
  <c r="D205" i="3"/>
  <c r="G183" i="3"/>
  <c r="F183" i="3"/>
  <c r="D183" i="3"/>
  <c r="G161" i="3"/>
  <c r="F161" i="3"/>
  <c r="D161" i="3"/>
  <c r="G139" i="3"/>
  <c r="F139" i="3"/>
  <c r="D139" i="3"/>
  <c r="G117" i="3"/>
  <c r="F117" i="3"/>
  <c r="D117" i="3"/>
  <c r="G95" i="3"/>
  <c r="F95" i="3"/>
  <c r="D95" i="3"/>
  <c r="G73" i="3"/>
  <c r="F73" i="3"/>
  <c r="D73" i="3"/>
  <c r="G51" i="3"/>
  <c r="F51" i="3"/>
  <c r="D51" i="3"/>
  <c r="G29" i="3"/>
  <c r="F29" i="3"/>
  <c r="D29" i="3"/>
  <c r="G7" i="3"/>
  <c r="F7" i="3"/>
  <c r="G204" i="3"/>
  <c r="F204" i="3"/>
  <c r="D204" i="3"/>
  <c r="G182" i="3"/>
  <c r="F182" i="3"/>
  <c r="D182" i="3"/>
  <c r="G160" i="3"/>
  <c r="F160" i="3"/>
  <c r="D160" i="3"/>
  <c r="G138" i="3"/>
  <c r="F138" i="3"/>
  <c r="D138" i="3"/>
  <c r="G116" i="3"/>
  <c r="F116" i="3"/>
  <c r="D116" i="3"/>
  <c r="G94" i="3"/>
  <c r="F94" i="3"/>
  <c r="D94" i="3"/>
  <c r="G72" i="3"/>
  <c r="F72" i="3"/>
  <c r="D72" i="3"/>
  <c r="G50" i="3"/>
  <c r="F50" i="3"/>
  <c r="D50" i="3"/>
  <c r="G28" i="3"/>
  <c r="F28" i="3"/>
  <c r="D28" i="3"/>
  <c r="G6" i="3"/>
  <c r="F6" i="3"/>
  <c r="G203" i="3"/>
  <c r="F203" i="3"/>
  <c r="D203" i="3"/>
  <c r="G181" i="3"/>
  <c r="F181" i="3"/>
  <c r="D181" i="3"/>
  <c r="G159" i="3"/>
  <c r="F159" i="3"/>
  <c r="D159" i="3"/>
  <c r="G137" i="3"/>
  <c r="F137" i="3"/>
  <c r="D137" i="3"/>
  <c r="G115" i="3"/>
  <c r="F115" i="3"/>
  <c r="D115" i="3"/>
  <c r="G93" i="3"/>
  <c r="F93" i="3"/>
  <c r="D93" i="3"/>
  <c r="G71" i="3"/>
  <c r="F71" i="3"/>
  <c r="D71" i="3"/>
  <c r="G49" i="3"/>
  <c r="F49" i="3"/>
  <c r="D49" i="3"/>
  <c r="G27" i="3"/>
  <c r="F27" i="3"/>
  <c r="D27" i="3"/>
  <c r="G5" i="3"/>
  <c r="F5" i="3"/>
  <c r="G202" i="3"/>
  <c r="F202" i="3"/>
  <c r="D202" i="3"/>
  <c r="G180" i="3"/>
  <c r="F180" i="3"/>
  <c r="D180" i="3"/>
  <c r="G158" i="3"/>
  <c r="F158" i="3"/>
  <c r="D158" i="3"/>
  <c r="G136" i="3"/>
  <c r="F136" i="3"/>
  <c r="D136" i="3"/>
  <c r="G114" i="3"/>
  <c r="F114" i="3"/>
  <c r="D114" i="3"/>
  <c r="G92" i="3"/>
  <c r="F92" i="3"/>
  <c r="D92" i="3"/>
  <c r="G70" i="3"/>
  <c r="F70" i="3"/>
  <c r="D70" i="3"/>
  <c r="G48" i="3"/>
  <c r="F48" i="3"/>
  <c r="D48" i="3"/>
  <c r="G26" i="3"/>
  <c r="F26" i="3"/>
  <c r="D26" i="3"/>
  <c r="G4" i="3"/>
  <c r="F4" i="3"/>
  <c r="G201" i="3"/>
  <c r="F201" i="3"/>
  <c r="D201" i="3"/>
  <c r="G179" i="3"/>
  <c r="F179" i="3"/>
  <c r="D179" i="3"/>
  <c r="G157" i="3"/>
  <c r="F157" i="3"/>
  <c r="D157" i="3"/>
  <c r="G135" i="3"/>
  <c r="F135" i="3"/>
  <c r="D135" i="3"/>
  <c r="G113" i="3"/>
  <c r="F113" i="3"/>
  <c r="D113" i="3"/>
  <c r="G91" i="3"/>
  <c r="F91" i="3"/>
  <c r="D91" i="3"/>
  <c r="G69" i="3"/>
  <c r="F69" i="3"/>
  <c r="D69" i="3"/>
  <c r="G47" i="3"/>
  <c r="F47" i="3"/>
  <c r="D47" i="3"/>
  <c r="G25" i="3"/>
  <c r="F25" i="3"/>
  <c r="D25" i="3"/>
  <c r="G3" i="3"/>
  <c r="F3" i="3"/>
  <c r="G200" i="3"/>
  <c r="F200" i="3"/>
  <c r="D200" i="3"/>
  <c r="G178" i="3"/>
  <c r="F178" i="3"/>
  <c r="D178" i="3"/>
  <c r="G156" i="3"/>
  <c r="F156" i="3"/>
  <c r="D156" i="3"/>
  <c r="G134" i="3"/>
  <c r="F134" i="3"/>
  <c r="D134" i="3"/>
  <c r="G112" i="3"/>
  <c r="F112" i="3"/>
  <c r="D112" i="3"/>
  <c r="G90" i="3"/>
  <c r="F90" i="3"/>
  <c r="D90" i="3"/>
  <c r="G68" i="3"/>
  <c r="F68" i="3"/>
  <c r="D68" i="3"/>
  <c r="G46" i="3"/>
  <c r="F46" i="3"/>
  <c r="D46" i="3"/>
  <c r="G24" i="3"/>
  <c r="F24" i="3"/>
  <c r="D24" i="3"/>
  <c r="G2" i="3"/>
  <c r="F2" i="3"/>
  <c r="I42" i="2"/>
  <c r="I12" i="2"/>
  <c r="I22" i="2"/>
  <c r="I32" i="2"/>
  <c r="I52" i="2"/>
  <c r="I62" i="2"/>
  <c r="I72" i="2"/>
  <c r="I82" i="2"/>
  <c r="I92" i="2"/>
  <c r="I102" i="2"/>
  <c r="I112" i="2"/>
  <c r="I122" i="2"/>
  <c r="I132" i="2"/>
  <c r="I142" i="2"/>
  <c r="I152" i="2"/>
  <c r="I162" i="2"/>
  <c r="I172" i="2"/>
  <c r="I182" i="2"/>
  <c r="I192" i="2"/>
  <c r="I202" i="2"/>
  <c r="I212" i="2"/>
  <c r="I2" i="2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222" i="1" s="1"/>
  <c r="H55" i="3" l="1"/>
  <c r="H59" i="3"/>
  <c r="H179" i="3"/>
  <c r="H26" i="3"/>
  <c r="H202" i="3"/>
  <c r="H126" i="3"/>
  <c r="H173" i="3"/>
  <c r="H2" i="3"/>
  <c r="H60" i="3"/>
  <c r="H156" i="3"/>
  <c r="H74" i="3"/>
  <c r="H164" i="3"/>
  <c r="H134" i="3"/>
  <c r="H91" i="3"/>
  <c r="H48" i="3"/>
  <c r="H5" i="3"/>
  <c r="H181" i="3"/>
  <c r="H9" i="3"/>
  <c r="H146" i="3"/>
  <c r="H27" i="3"/>
  <c r="H47" i="3"/>
  <c r="H184" i="3"/>
  <c r="H211" i="3"/>
  <c r="H160" i="3"/>
  <c r="H97" i="3"/>
  <c r="H210" i="3"/>
  <c r="H191" i="3"/>
  <c r="H105" i="3"/>
  <c r="H19" i="3"/>
  <c r="H195" i="3"/>
  <c r="H109" i="3"/>
  <c r="H66" i="3"/>
  <c r="H203" i="3"/>
  <c r="H35" i="3"/>
  <c r="H200" i="3"/>
  <c r="H161" i="3"/>
  <c r="H32" i="3"/>
  <c r="H99" i="3"/>
  <c r="H13" i="3"/>
  <c r="H189" i="3"/>
  <c r="H213" i="3"/>
  <c r="H84" i="3"/>
  <c r="H45" i="3"/>
  <c r="H221" i="3"/>
  <c r="H24" i="3"/>
  <c r="H4" i="3"/>
  <c r="H94" i="3"/>
  <c r="H51" i="3"/>
  <c r="H117" i="3"/>
  <c r="H165" i="3"/>
  <c r="H122" i="3"/>
  <c r="H64" i="3"/>
  <c r="H130" i="3"/>
  <c r="H111" i="3"/>
  <c r="H140" i="3"/>
  <c r="H78" i="3"/>
  <c r="H20" i="3"/>
  <c r="H110" i="3"/>
  <c r="H7" i="3"/>
  <c r="H192" i="3"/>
  <c r="H67" i="3"/>
  <c r="H46" i="3"/>
  <c r="H206" i="3"/>
  <c r="H187" i="3"/>
  <c r="H144" i="3"/>
  <c r="H125" i="3"/>
  <c r="H172" i="3"/>
  <c r="H86" i="3"/>
  <c r="H139" i="3"/>
  <c r="H96" i="3"/>
  <c r="H34" i="3"/>
  <c r="H112" i="3"/>
  <c r="H201" i="3"/>
  <c r="H72" i="3"/>
  <c r="H29" i="3"/>
  <c r="H205" i="3"/>
  <c r="H119" i="3"/>
  <c r="H186" i="3"/>
  <c r="H190" i="3"/>
  <c r="H81" i="3"/>
  <c r="H214" i="3"/>
  <c r="H42" i="3"/>
  <c r="H218" i="3"/>
  <c r="H175" i="3"/>
  <c r="H71" i="3"/>
  <c r="H28" i="3"/>
  <c r="H52" i="3"/>
  <c r="H120" i="3"/>
  <c r="H11" i="3"/>
  <c r="H121" i="3"/>
  <c r="H145" i="3"/>
  <c r="H102" i="3"/>
  <c r="H212" i="3"/>
  <c r="H169" i="3"/>
  <c r="H61" i="3"/>
  <c r="H18" i="3"/>
  <c r="H128" i="3"/>
  <c r="H85" i="3"/>
  <c r="H151" i="3"/>
  <c r="H152" i="3"/>
  <c r="H43" i="3"/>
  <c r="H219" i="3"/>
  <c r="H220" i="3"/>
  <c r="H76" i="3"/>
  <c r="H58" i="3"/>
  <c r="H17" i="3"/>
  <c r="H41" i="3"/>
  <c r="H50" i="3"/>
  <c r="H75" i="3"/>
  <c r="H33" i="3"/>
  <c r="H143" i="3"/>
  <c r="H167" i="3"/>
  <c r="H15" i="3"/>
  <c r="H83" i="3"/>
  <c r="H40" i="3"/>
  <c r="H150" i="3"/>
  <c r="H216" i="3"/>
  <c r="H107" i="3"/>
  <c r="H174" i="3"/>
  <c r="H23" i="3"/>
  <c r="H199" i="3"/>
  <c r="H141" i="3"/>
  <c r="H100" i="3"/>
  <c r="H131" i="3"/>
  <c r="H132" i="3"/>
  <c r="H69" i="3"/>
  <c r="H135" i="3"/>
  <c r="H92" i="3"/>
  <c r="H158" i="3"/>
  <c r="H49" i="3"/>
  <c r="H6" i="3"/>
  <c r="H182" i="3"/>
  <c r="H73" i="3"/>
  <c r="H98" i="3"/>
  <c r="H208" i="3"/>
  <c r="H166" i="3"/>
  <c r="H80" i="3"/>
  <c r="H37" i="3"/>
  <c r="H148" i="3"/>
  <c r="H39" i="3"/>
  <c r="H215" i="3"/>
  <c r="H106" i="3"/>
  <c r="H63" i="3"/>
  <c r="H198" i="3"/>
  <c r="H155" i="3"/>
  <c r="H113" i="3"/>
  <c r="H178" i="3"/>
  <c r="H138" i="3"/>
  <c r="H12" i="3"/>
  <c r="H104" i="3"/>
  <c r="H154" i="3"/>
  <c r="H90" i="3"/>
  <c r="H25" i="3"/>
  <c r="H70" i="3"/>
  <c r="H180" i="3"/>
  <c r="H137" i="3"/>
  <c r="H31" i="3"/>
  <c r="H207" i="3"/>
  <c r="H142" i="3"/>
  <c r="H77" i="3"/>
  <c r="H56" i="3"/>
  <c r="H101" i="3"/>
  <c r="H16" i="3"/>
  <c r="H170" i="3"/>
  <c r="H171" i="3"/>
  <c r="H62" i="3"/>
  <c r="H65" i="3"/>
  <c r="H22" i="3"/>
  <c r="H176" i="3"/>
  <c r="H177" i="3"/>
  <c r="H136" i="3"/>
  <c r="H93" i="3"/>
  <c r="H8" i="3"/>
  <c r="H162" i="3"/>
  <c r="H163" i="3"/>
  <c r="H54" i="3"/>
  <c r="H57" i="3"/>
  <c r="H14" i="3"/>
  <c r="H168" i="3"/>
  <c r="H147" i="3"/>
  <c r="H82" i="3"/>
  <c r="H127" i="3"/>
  <c r="H21" i="3"/>
  <c r="H197" i="3"/>
  <c r="H88" i="3"/>
  <c r="H133" i="3"/>
  <c r="H159" i="3"/>
  <c r="H204" i="3"/>
  <c r="H183" i="3"/>
  <c r="H118" i="3"/>
  <c r="H53" i="3"/>
  <c r="H10" i="3"/>
  <c r="H123" i="3"/>
  <c r="H124" i="3"/>
  <c r="H103" i="3"/>
  <c r="H38" i="3"/>
  <c r="H193" i="3"/>
  <c r="H217" i="3"/>
  <c r="H196" i="3"/>
  <c r="H87" i="3"/>
  <c r="H44" i="3"/>
  <c r="H153" i="3"/>
  <c r="H89" i="3"/>
  <c r="H68" i="3"/>
  <c r="H3" i="3"/>
  <c r="H157" i="3"/>
  <c r="H115" i="3"/>
  <c r="H116" i="3"/>
  <c r="H95" i="3"/>
  <c r="H30" i="3"/>
  <c r="H185" i="3"/>
  <c r="H209" i="3"/>
  <c r="H188" i="3"/>
  <c r="H79" i="3"/>
  <c r="H36" i="3"/>
  <c r="H149" i="3"/>
  <c r="H194" i="3"/>
  <c r="H129" i="3"/>
  <c r="H108" i="3"/>
  <c r="H114" i="3"/>
  <c r="D2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" i="2"/>
  <c r="G12" i="2"/>
  <c r="G22" i="2"/>
  <c r="G32" i="2"/>
  <c r="G42" i="2"/>
  <c r="G52" i="2"/>
  <c r="G62" i="2"/>
  <c r="G72" i="2"/>
  <c r="G82" i="2"/>
  <c r="G92" i="2"/>
  <c r="G102" i="2"/>
  <c r="G112" i="2"/>
  <c r="G122" i="2"/>
  <c r="G132" i="2"/>
  <c r="G142" i="2"/>
  <c r="G152" i="2"/>
  <c r="G162" i="2"/>
  <c r="G172" i="2"/>
  <c r="G182" i="2"/>
  <c r="G192" i="2"/>
  <c r="G202" i="2"/>
  <c r="G212" i="2"/>
  <c r="G3" i="2"/>
  <c r="G13" i="2"/>
  <c r="G23" i="2"/>
  <c r="G33" i="2"/>
  <c r="G43" i="2"/>
  <c r="G53" i="2"/>
  <c r="G63" i="2"/>
  <c r="G73" i="2"/>
  <c r="G83" i="2"/>
  <c r="G93" i="2"/>
  <c r="G103" i="2"/>
  <c r="G113" i="2"/>
  <c r="G123" i="2"/>
  <c r="G133" i="2"/>
  <c r="G143" i="2"/>
  <c r="G153" i="2"/>
  <c r="G163" i="2"/>
  <c r="G173" i="2"/>
  <c r="G183" i="2"/>
  <c r="G193" i="2"/>
  <c r="G203" i="2"/>
  <c r="G213" i="2"/>
  <c r="G4" i="2"/>
  <c r="G14" i="2"/>
  <c r="G24" i="2"/>
  <c r="G34" i="2"/>
  <c r="G44" i="2"/>
  <c r="G54" i="2"/>
  <c r="G64" i="2"/>
  <c r="G74" i="2"/>
  <c r="G84" i="2"/>
  <c r="G94" i="2"/>
  <c r="G104" i="2"/>
  <c r="G114" i="2"/>
  <c r="G124" i="2"/>
  <c r="G134" i="2"/>
  <c r="G144" i="2"/>
  <c r="G154" i="2"/>
  <c r="G164" i="2"/>
  <c r="G174" i="2"/>
  <c r="G184" i="2"/>
  <c r="G194" i="2"/>
  <c r="G204" i="2"/>
  <c r="G214" i="2"/>
  <c r="G5" i="2"/>
  <c r="G15" i="2"/>
  <c r="G25" i="2"/>
  <c r="G35" i="2"/>
  <c r="G45" i="2"/>
  <c r="G55" i="2"/>
  <c r="G65" i="2"/>
  <c r="G75" i="2"/>
  <c r="G85" i="2"/>
  <c r="G95" i="2"/>
  <c r="G105" i="2"/>
  <c r="G115" i="2"/>
  <c r="G125" i="2"/>
  <c r="G135" i="2"/>
  <c r="G145" i="2"/>
  <c r="G155" i="2"/>
  <c r="G165" i="2"/>
  <c r="G175" i="2"/>
  <c r="G185" i="2"/>
  <c r="G195" i="2"/>
  <c r="G205" i="2"/>
  <c r="G215" i="2"/>
  <c r="G6" i="2"/>
  <c r="G16" i="2"/>
  <c r="G26" i="2"/>
  <c r="G36" i="2"/>
  <c r="G46" i="2"/>
  <c r="G56" i="2"/>
  <c r="G66" i="2"/>
  <c r="G76" i="2"/>
  <c r="G86" i="2"/>
  <c r="G96" i="2"/>
  <c r="G106" i="2"/>
  <c r="G116" i="2"/>
  <c r="G126" i="2"/>
  <c r="G136" i="2"/>
  <c r="G146" i="2"/>
  <c r="G156" i="2"/>
  <c r="G166" i="2"/>
  <c r="G176" i="2"/>
  <c r="G186" i="2"/>
  <c r="G196" i="2"/>
  <c r="G206" i="2"/>
  <c r="G216" i="2"/>
  <c r="G7" i="2"/>
  <c r="G17" i="2"/>
  <c r="G27" i="2"/>
  <c r="G37" i="2"/>
  <c r="G47" i="2"/>
  <c r="G57" i="2"/>
  <c r="G67" i="2"/>
  <c r="G77" i="2"/>
  <c r="G87" i="2"/>
  <c r="G97" i="2"/>
  <c r="G107" i="2"/>
  <c r="G117" i="2"/>
  <c r="G127" i="2"/>
  <c r="G137" i="2"/>
  <c r="G147" i="2"/>
  <c r="G157" i="2"/>
  <c r="G167" i="2"/>
  <c r="G177" i="2"/>
  <c r="G187" i="2"/>
  <c r="G197" i="2"/>
  <c r="G207" i="2"/>
  <c r="G217" i="2"/>
  <c r="G8" i="2"/>
  <c r="G18" i="2"/>
  <c r="G28" i="2"/>
  <c r="G38" i="2"/>
  <c r="G48" i="2"/>
  <c r="G58" i="2"/>
  <c r="G68" i="2"/>
  <c r="G78" i="2"/>
  <c r="G88" i="2"/>
  <c r="G98" i="2"/>
  <c r="G108" i="2"/>
  <c r="G118" i="2"/>
  <c r="G128" i="2"/>
  <c r="G138" i="2"/>
  <c r="G148" i="2"/>
  <c r="G158" i="2"/>
  <c r="G168" i="2"/>
  <c r="G178" i="2"/>
  <c r="G188" i="2"/>
  <c r="G198" i="2"/>
  <c r="G208" i="2"/>
  <c r="G218" i="2"/>
  <c r="G9" i="2"/>
  <c r="G19" i="2"/>
  <c r="G29" i="2"/>
  <c r="G39" i="2"/>
  <c r="G49" i="2"/>
  <c r="G59" i="2"/>
  <c r="G69" i="2"/>
  <c r="G79" i="2"/>
  <c r="G89" i="2"/>
  <c r="G99" i="2"/>
  <c r="G109" i="2"/>
  <c r="G119" i="2"/>
  <c r="G129" i="2"/>
  <c r="G139" i="2"/>
  <c r="G149" i="2"/>
  <c r="G159" i="2"/>
  <c r="G169" i="2"/>
  <c r="G179" i="2"/>
  <c r="G189" i="2"/>
  <c r="G199" i="2"/>
  <c r="G209" i="2"/>
  <c r="G219" i="2"/>
  <c r="G10" i="2"/>
  <c r="G20" i="2"/>
  <c r="G30" i="2"/>
  <c r="G40" i="2"/>
  <c r="G50" i="2"/>
  <c r="G60" i="2"/>
  <c r="G70" i="2"/>
  <c r="G80" i="2"/>
  <c r="G90" i="2"/>
  <c r="G100" i="2"/>
  <c r="G110" i="2"/>
  <c r="G120" i="2"/>
  <c r="G130" i="2"/>
  <c r="G140" i="2"/>
  <c r="G150" i="2"/>
  <c r="G160" i="2"/>
  <c r="G170" i="2"/>
  <c r="G180" i="2"/>
  <c r="G190" i="2"/>
  <c r="G200" i="2"/>
  <c r="G210" i="2"/>
  <c r="G220" i="2"/>
  <c r="G11" i="2"/>
  <c r="G21" i="2"/>
  <c r="G31" i="2"/>
  <c r="G41" i="2"/>
  <c r="G51" i="2"/>
  <c r="G61" i="2"/>
  <c r="G71" i="2"/>
  <c r="G81" i="2"/>
  <c r="G91" i="2"/>
  <c r="G101" i="2"/>
  <c r="G111" i="2"/>
  <c r="G121" i="2"/>
  <c r="G131" i="2"/>
  <c r="G141" i="2"/>
  <c r="G151" i="2"/>
  <c r="G161" i="2"/>
  <c r="G171" i="2"/>
  <c r="G181" i="2"/>
  <c r="G191" i="2"/>
  <c r="G201" i="2"/>
  <c r="G211" i="2"/>
  <c r="G221" i="2"/>
  <c r="G2" i="2"/>
  <c r="F12" i="2"/>
  <c r="F22" i="2"/>
  <c r="F32" i="2"/>
  <c r="F42" i="2"/>
  <c r="F52" i="2"/>
  <c r="F62" i="2"/>
  <c r="F72" i="2"/>
  <c r="F82" i="2"/>
  <c r="F92" i="2"/>
  <c r="F102" i="2"/>
  <c r="F112" i="2"/>
  <c r="F122" i="2"/>
  <c r="F132" i="2"/>
  <c r="F142" i="2"/>
  <c r="F152" i="2"/>
  <c r="F162" i="2"/>
  <c r="F172" i="2"/>
  <c r="F182" i="2"/>
  <c r="F192" i="2"/>
  <c r="F202" i="2"/>
  <c r="F212" i="2"/>
  <c r="F3" i="2"/>
  <c r="F13" i="2"/>
  <c r="F23" i="2"/>
  <c r="F33" i="2"/>
  <c r="F43" i="2"/>
  <c r="F53" i="2"/>
  <c r="F63" i="2"/>
  <c r="F73" i="2"/>
  <c r="F83" i="2"/>
  <c r="F93" i="2"/>
  <c r="F103" i="2"/>
  <c r="F113" i="2"/>
  <c r="F123" i="2"/>
  <c r="F133" i="2"/>
  <c r="F143" i="2"/>
  <c r="F153" i="2"/>
  <c r="F163" i="2"/>
  <c r="F173" i="2"/>
  <c r="F183" i="2"/>
  <c r="F193" i="2"/>
  <c r="F203" i="2"/>
  <c r="F213" i="2"/>
  <c r="F4" i="2"/>
  <c r="F14" i="2"/>
  <c r="F24" i="2"/>
  <c r="F34" i="2"/>
  <c r="F44" i="2"/>
  <c r="F54" i="2"/>
  <c r="F64" i="2"/>
  <c r="F74" i="2"/>
  <c r="F84" i="2"/>
  <c r="F94" i="2"/>
  <c r="F104" i="2"/>
  <c r="F114" i="2"/>
  <c r="F124" i="2"/>
  <c r="F134" i="2"/>
  <c r="F144" i="2"/>
  <c r="F154" i="2"/>
  <c r="F164" i="2"/>
  <c r="F174" i="2"/>
  <c r="F184" i="2"/>
  <c r="F194" i="2"/>
  <c r="F204" i="2"/>
  <c r="F214" i="2"/>
  <c r="F5" i="2"/>
  <c r="F15" i="2"/>
  <c r="F25" i="2"/>
  <c r="F35" i="2"/>
  <c r="F45" i="2"/>
  <c r="F55" i="2"/>
  <c r="F65" i="2"/>
  <c r="F75" i="2"/>
  <c r="F85" i="2"/>
  <c r="F95" i="2"/>
  <c r="F105" i="2"/>
  <c r="F115" i="2"/>
  <c r="F125" i="2"/>
  <c r="F135" i="2"/>
  <c r="F145" i="2"/>
  <c r="F155" i="2"/>
  <c r="F165" i="2"/>
  <c r="F175" i="2"/>
  <c r="F185" i="2"/>
  <c r="F195" i="2"/>
  <c r="F205" i="2"/>
  <c r="F215" i="2"/>
  <c r="F6" i="2"/>
  <c r="F16" i="2"/>
  <c r="F26" i="2"/>
  <c r="F36" i="2"/>
  <c r="F46" i="2"/>
  <c r="F56" i="2"/>
  <c r="F66" i="2"/>
  <c r="F76" i="2"/>
  <c r="F86" i="2"/>
  <c r="F96" i="2"/>
  <c r="F106" i="2"/>
  <c r="F116" i="2"/>
  <c r="F126" i="2"/>
  <c r="F136" i="2"/>
  <c r="F146" i="2"/>
  <c r="F156" i="2"/>
  <c r="F166" i="2"/>
  <c r="F176" i="2"/>
  <c r="F186" i="2"/>
  <c r="F196" i="2"/>
  <c r="F206" i="2"/>
  <c r="F216" i="2"/>
  <c r="F7" i="2"/>
  <c r="F17" i="2"/>
  <c r="F27" i="2"/>
  <c r="F37" i="2"/>
  <c r="F47" i="2"/>
  <c r="F57" i="2"/>
  <c r="F67" i="2"/>
  <c r="F77" i="2"/>
  <c r="F87" i="2"/>
  <c r="F97" i="2"/>
  <c r="F107" i="2"/>
  <c r="F117" i="2"/>
  <c r="F127" i="2"/>
  <c r="F137" i="2"/>
  <c r="F147" i="2"/>
  <c r="F157" i="2"/>
  <c r="F167" i="2"/>
  <c r="F177" i="2"/>
  <c r="F187" i="2"/>
  <c r="F197" i="2"/>
  <c r="F207" i="2"/>
  <c r="F217" i="2"/>
  <c r="F8" i="2"/>
  <c r="F18" i="2"/>
  <c r="F28" i="2"/>
  <c r="F38" i="2"/>
  <c r="F48" i="2"/>
  <c r="F58" i="2"/>
  <c r="F68" i="2"/>
  <c r="F78" i="2"/>
  <c r="F88" i="2"/>
  <c r="F98" i="2"/>
  <c r="F108" i="2"/>
  <c r="F118" i="2"/>
  <c r="F128" i="2"/>
  <c r="F138" i="2"/>
  <c r="F148" i="2"/>
  <c r="F158" i="2"/>
  <c r="F168" i="2"/>
  <c r="F178" i="2"/>
  <c r="F188" i="2"/>
  <c r="F198" i="2"/>
  <c r="F208" i="2"/>
  <c r="F218" i="2"/>
  <c r="F9" i="2"/>
  <c r="F19" i="2"/>
  <c r="F29" i="2"/>
  <c r="F39" i="2"/>
  <c r="F49" i="2"/>
  <c r="F59" i="2"/>
  <c r="F69" i="2"/>
  <c r="F79" i="2"/>
  <c r="F89" i="2"/>
  <c r="F99" i="2"/>
  <c r="F109" i="2"/>
  <c r="F119" i="2"/>
  <c r="F129" i="2"/>
  <c r="F139" i="2"/>
  <c r="F149" i="2"/>
  <c r="F159" i="2"/>
  <c r="F169" i="2"/>
  <c r="F179" i="2"/>
  <c r="F189" i="2"/>
  <c r="F199" i="2"/>
  <c r="F209" i="2"/>
  <c r="F219" i="2"/>
  <c r="F10" i="2"/>
  <c r="F20" i="2"/>
  <c r="F30" i="2"/>
  <c r="F40" i="2"/>
  <c r="F50" i="2"/>
  <c r="F60" i="2"/>
  <c r="F70" i="2"/>
  <c r="F80" i="2"/>
  <c r="F90" i="2"/>
  <c r="F100" i="2"/>
  <c r="F110" i="2"/>
  <c r="F120" i="2"/>
  <c r="F130" i="2"/>
  <c r="F140" i="2"/>
  <c r="F150" i="2"/>
  <c r="F160" i="2"/>
  <c r="F170" i="2"/>
  <c r="F180" i="2"/>
  <c r="F190" i="2"/>
  <c r="F200" i="2"/>
  <c r="F210" i="2"/>
  <c r="F220" i="2"/>
  <c r="F11" i="2"/>
  <c r="F21" i="2"/>
  <c r="F31" i="2"/>
  <c r="F41" i="2"/>
  <c r="F51" i="2"/>
  <c r="F61" i="2"/>
  <c r="F71" i="2"/>
  <c r="F81" i="2"/>
  <c r="F91" i="2"/>
  <c r="F101" i="2"/>
  <c r="F111" i="2"/>
  <c r="F121" i="2"/>
  <c r="F131" i="2"/>
  <c r="F141" i="2"/>
  <c r="F151" i="2"/>
  <c r="F161" i="2"/>
  <c r="F171" i="2"/>
  <c r="F181" i="2"/>
  <c r="F191" i="2"/>
  <c r="F201" i="2"/>
  <c r="F211" i="2"/>
  <c r="F221" i="2"/>
  <c r="F2" i="2"/>
  <c r="H72" i="2" l="1"/>
  <c r="K6" i="2"/>
  <c r="H63" i="2"/>
  <c r="H122" i="2"/>
  <c r="K5" i="2"/>
  <c r="K4" i="2"/>
  <c r="K3" i="2"/>
  <c r="H191" i="2"/>
  <c r="H111" i="2"/>
  <c r="H31" i="2"/>
  <c r="H86" i="2"/>
  <c r="H103" i="2"/>
  <c r="H2" i="2"/>
  <c r="H120" i="2"/>
  <c r="H179" i="2"/>
  <c r="H19" i="2"/>
  <c r="H137" i="2"/>
  <c r="H196" i="2"/>
  <c r="H36" i="2"/>
  <c r="H154" i="2"/>
  <c r="H213" i="2"/>
  <c r="H53" i="2"/>
  <c r="H129" i="2"/>
  <c r="H188" i="2"/>
  <c r="H146" i="2"/>
  <c r="H205" i="2"/>
  <c r="H163" i="2"/>
  <c r="H3" i="2"/>
  <c r="K2" i="2"/>
  <c r="H151" i="2"/>
  <c r="H170" i="2"/>
  <c r="H10" i="2"/>
  <c r="H69" i="2"/>
  <c r="H128" i="2"/>
  <c r="H187" i="2"/>
  <c r="H27" i="2"/>
  <c r="H145" i="2"/>
  <c r="H204" i="2"/>
  <c r="H44" i="2"/>
  <c r="H162" i="2"/>
  <c r="H121" i="2"/>
  <c r="H221" i="2"/>
  <c r="H141" i="2"/>
  <c r="H61" i="2"/>
  <c r="H78" i="2"/>
  <c r="H95" i="2"/>
  <c r="H112" i="2"/>
  <c r="H181" i="2"/>
  <c r="H80" i="2"/>
  <c r="H59" i="2"/>
  <c r="H198" i="2"/>
  <c r="H118" i="2"/>
  <c r="H38" i="2"/>
  <c r="H97" i="2"/>
  <c r="H76" i="2"/>
  <c r="H215" i="2"/>
  <c r="H135" i="2"/>
  <c r="H55" i="2"/>
  <c r="H114" i="2"/>
  <c r="H93" i="2"/>
  <c r="H152" i="2"/>
  <c r="H99" i="2"/>
  <c r="H46" i="2"/>
  <c r="H133" i="2"/>
  <c r="H11" i="2"/>
  <c r="H160" i="2"/>
  <c r="H90" i="2"/>
  <c r="H168" i="2"/>
  <c r="H28" i="2"/>
  <c r="H177" i="2"/>
  <c r="H107" i="2"/>
  <c r="H185" i="2"/>
  <c r="H45" i="2"/>
  <c r="H194" i="2"/>
  <c r="H124" i="2"/>
  <c r="H202" i="2"/>
  <c r="H62" i="2"/>
  <c r="H158" i="2"/>
  <c r="H88" i="2"/>
  <c r="H175" i="2"/>
  <c r="H105" i="2"/>
  <c r="H192" i="2"/>
  <c r="H29" i="2"/>
  <c r="H101" i="2"/>
  <c r="H13" i="2"/>
  <c r="H71" i="2"/>
  <c r="H210" i="2"/>
  <c r="H70" i="2"/>
  <c r="H219" i="2"/>
  <c r="H149" i="2"/>
  <c r="H8" i="2"/>
  <c r="H87" i="2"/>
  <c r="H17" i="2"/>
  <c r="H166" i="2"/>
  <c r="H25" i="2"/>
  <c r="H104" i="2"/>
  <c r="H34" i="2"/>
  <c r="H183" i="2"/>
  <c r="H42" i="2"/>
  <c r="H116" i="2"/>
  <c r="H200" i="2"/>
  <c r="H130" i="2"/>
  <c r="H139" i="2"/>
  <c r="H217" i="2"/>
  <c r="H147" i="2"/>
  <c r="H156" i="2"/>
  <c r="H15" i="2"/>
  <c r="H164" i="2"/>
  <c r="H173" i="2"/>
  <c r="H32" i="2"/>
  <c r="H50" i="2"/>
  <c r="H208" i="2"/>
  <c r="H67" i="2"/>
  <c r="H6" i="2"/>
  <c r="H84" i="2"/>
  <c r="H23" i="2"/>
  <c r="H40" i="2"/>
  <c r="H189" i="2"/>
  <c r="H57" i="2"/>
  <c r="H206" i="2"/>
  <c r="H74" i="2"/>
  <c r="H4" i="2"/>
  <c r="H109" i="2"/>
  <c r="H48" i="2"/>
  <c r="H126" i="2"/>
  <c r="H65" i="2"/>
  <c r="H143" i="2"/>
  <c r="H82" i="2"/>
  <c r="H171" i="2"/>
  <c r="H220" i="2"/>
  <c r="H60" i="2"/>
  <c r="H119" i="2"/>
  <c r="H178" i="2"/>
  <c r="H18" i="2"/>
  <c r="H77" i="2"/>
  <c r="H136" i="2"/>
  <c r="H195" i="2"/>
  <c r="H35" i="2"/>
  <c r="H94" i="2"/>
  <c r="H153" i="2"/>
  <c r="H212" i="2"/>
  <c r="H52" i="2"/>
  <c r="H161" i="2"/>
  <c r="H110" i="2"/>
  <c r="H169" i="2"/>
  <c r="H9" i="2"/>
  <c r="H68" i="2"/>
  <c r="H127" i="2"/>
  <c r="H186" i="2"/>
  <c r="H26" i="2"/>
  <c r="H85" i="2"/>
  <c r="H144" i="2"/>
  <c r="H203" i="2"/>
  <c r="H43" i="2"/>
  <c r="H102" i="2"/>
  <c r="H211" i="2"/>
  <c r="H51" i="2"/>
  <c r="H100" i="2"/>
  <c r="H159" i="2"/>
  <c r="H218" i="2"/>
  <c r="H58" i="2"/>
  <c r="H117" i="2"/>
  <c r="H176" i="2"/>
  <c r="H16" i="2"/>
  <c r="H75" i="2"/>
  <c r="H134" i="2"/>
  <c r="H193" i="2"/>
  <c r="H33" i="2"/>
  <c r="H92" i="2"/>
  <c r="H201" i="2"/>
  <c r="H41" i="2"/>
  <c r="H150" i="2"/>
  <c r="H209" i="2"/>
  <c r="H49" i="2"/>
  <c r="H108" i="2"/>
  <c r="H167" i="2"/>
  <c r="H7" i="2"/>
  <c r="H66" i="2"/>
  <c r="H125" i="2"/>
  <c r="H184" i="2"/>
  <c r="H24" i="2"/>
  <c r="H83" i="2"/>
  <c r="H142" i="2"/>
  <c r="H91" i="2"/>
  <c r="H140" i="2"/>
  <c r="H199" i="2"/>
  <c r="H39" i="2"/>
  <c r="H98" i="2"/>
  <c r="H157" i="2"/>
  <c r="H216" i="2"/>
  <c r="H56" i="2"/>
  <c r="H115" i="2"/>
  <c r="H174" i="2"/>
  <c r="H14" i="2"/>
  <c r="H73" i="2"/>
  <c r="H132" i="2"/>
  <c r="H81" i="2"/>
  <c r="H190" i="2"/>
  <c r="H30" i="2"/>
  <c r="H89" i="2"/>
  <c r="H148" i="2"/>
  <c r="H207" i="2"/>
  <c r="H47" i="2"/>
  <c r="H106" i="2"/>
  <c r="H165" i="2"/>
  <c r="H5" i="2"/>
  <c r="H64" i="2"/>
  <c r="H123" i="2"/>
  <c r="H182" i="2"/>
  <c r="H22" i="2"/>
  <c r="H131" i="2"/>
  <c r="H21" i="2"/>
  <c r="H180" i="2"/>
  <c r="H20" i="2"/>
  <c r="H79" i="2"/>
  <c r="H138" i="2"/>
  <c r="H197" i="2"/>
  <c r="H37" i="2"/>
  <c r="H96" i="2"/>
  <c r="H155" i="2"/>
  <c r="H214" i="2"/>
  <c r="H54" i="2"/>
  <c r="H113" i="2"/>
  <c r="H172" i="2"/>
  <c r="H12" i="2"/>
  <c r="P3" i="1"/>
  <c r="Q3" i="1"/>
  <c r="S3" i="1" s="1"/>
  <c r="R3" i="1" s="1"/>
  <c r="P4" i="1"/>
  <c r="Q4" i="1"/>
  <c r="S4" i="1" s="1"/>
  <c r="R4" i="1" s="1"/>
  <c r="P5" i="1"/>
  <c r="Q5" i="1"/>
  <c r="S5" i="1" s="1"/>
  <c r="R5" i="1" s="1"/>
  <c r="P6" i="1"/>
  <c r="Q6" i="1"/>
  <c r="S6" i="1" s="1"/>
  <c r="P7" i="1"/>
  <c r="R7" i="1" s="1"/>
  <c r="P8" i="1"/>
  <c r="Q8" i="1"/>
  <c r="S8" i="1" s="1"/>
  <c r="P9" i="1"/>
  <c r="Q9" i="1"/>
  <c r="S9" i="1" s="1"/>
  <c r="P10" i="1"/>
  <c r="Q10" i="1"/>
  <c r="S10" i="1" s="1"/>
  <c r="P11" i="1"/>
  <c r="Q11" i="1"/>
  <c r="S11" i="1" s="1"/>
  <c r="P12" i="1"/>
  <c r="R12" i="1" s="1"/>
  <c r="P13" i="1"/>
  <c r="Q13" i="1"/>
  <c r="S13" i="1" s="1"/>
  <c r="P14" i="1"/>
  <c r="Q14" i="1"/>
  <c r="S14" i="1" s="1"/>
  <c r="P15" i="1"/>
  <c r="Q15" i="1"/>
  <c r="S15" i="1" s="1"/>
  <c r="P16" i="1"/>
  <c r="Q16" i="1"/>
  <c r="S16" i="1" s="1"/>
  <c r="P17" i="1"/>
  <c r="R17" i="1" s="1"/>
  <c r="Q17" i="1"/>
  <c r="P18" i="1"/>
  <c r="Q18" i="1"/>
  <c r="S18" i="1" s="1"/>
  <c r="P19" i="1"/>
  <c r="Q19" i="1"/>
  <c r="S19" i="1" s="1"/>
  <c r="P20" i="1"/>
  <c r="Q20" i="1"/>
  <c r="S20" i="1" s="1"/>
  <c r="P21" i="1"/>
  <c r="Q21" i="1"/>
  <c r="S21" i="1" s="1"/>
  <c r="P22" i="1"/>
  <c r="Q22" i="1"/>
  <c r="S22" i="1" s="1"/>
  <c r="P23" i="1"/>
  <c r="Q23" i="1"/>
  <c r="S23" i="1" s="1"/>
  <c r="P25" i="1"/>
  <c r="Q25" i="1"/>
  <c r="S25" i="1" s="1"/>
  <c r="P26" i="1"/>
  <c r="Q26" i="1"/>
  <c r="S26" i="1" s="1"/>
  <c r="P27" i="1"/>
  <c r="Q27" i="1"/>
  <c r="S27" i="1" s="1"/>
  <c r="P28" i="1"/>
  <c r="Q28" i="1"/>
  <c r="S28" i="1" s="1"/>
  <c r="P29" i="1"/>
  <c r="S29" i="1"/>
  <c r="P30" i="1"/>
  <c r="Q30" i="1"/>
  <c r="S30" i="1" s="1"/>
  <c r="P31" i="1"/>
  <c r="Q31" i="1"/>
  <c r="S31" i="1" s="1"/>
  <c r="P32" i="1"/>
  <c r="Q32" i="1"/>
  <c r="S32" i="1" s="1"/>
  <c r="P33" i="1"/>
  <c r="Q33" i="1"/>
  <c r="S33" i="1" s="1"/>
  <c r="R33" i="1" s="1"/>
  <c r="P34" i="1"/>
  <c r="R34" i="1" s="1"/>
  <c r="P35" i="1"/>
  <c r="Q35" i="1"/>
  <c r="S35" i="1" s="1"/>
  <c r="P36" i="1"/>
  <c r="Q36" i="1"/>
  <c r="S36" i="1" s="1"/>
  <c r="P37" i="1"/>
  <c r="Q37" i="1"/>
  <c r="S37" i="1" s="1"/>
  <c r="P38" i="1"/>
  <c r="Q38" i="1"/>
  <c r="S38" i="1" s="1"/>
  <c r="P39" i="1"/>
  <c r="R39" i="1" s="1"/>
  <c r="P40" i="1"/>
  <c r="Q40" i="1"/>
  <c r="S40" i="1" s="1"/>
  <c r="P41" i="1"/>
  <c r="Q41" i="1"/>
  <c r="S41" i="1" s="1"/>
  <c r="P42" i="1"/>
  <c r="Q42" i="1"/>
  <c r="S42" i="1" s="1"/>
  <c r="P43" i="1"/>
  <c r="Q43" i="1"/>
  <c r="S43" i="1" s="1"/>
  <c r="P44" i="1"/>
  <c r="Q44" i="1"/>
  <c r="S44" i="1" s="1"/>
  <c r="P45" i="1"/>
  <c r="Q45" i="1"/>
  <c r="S45" i="1" s="1"/>
  <c r="Q46" i="1"/>
  <c r="S46" i="1" s="1"/>
  <c r="P47" i="1"/>
  <c r="Q47" i="1"/>
  <c r="S47" i="1" s="1"/>
  <c r="P48" i="1"/>
  <c r="Q48" i="1"/>
  <c r="S48" i="1" s="1"/>
  <c r="P49" i="1"/>
  <c r="Q49" i="1"/>
  <c r="S49" i="1" s="1"/>
  <c r="P50" i="1"/>
  <c r="Q50" i="1"/>
  <c r="S50" i="1" s="1"/>
  <c r="P51" i="1"/>
  <c r="R51" i="1" s="1"/>
  <c r="P52" i="1"/>
  <c r="Q52" i="1"/>
  <c r="S52" i="1" s="1"/>
  <c r="P53" i="1"/>
  <c r="Q53" i="1"/>
  <c r="S53" i="1" s="1"/>
  <c r="P54" i="1"/>
  <c r="Q54" i="1"/>
  <c r="S54" i="1" s="1"/>
  <c r="P55" i="1"/>
  <c r="Q55" i="1"/>
  <c r="S55" i="1" s="1"/>
  <c r="P56" i="1"/>
  <c r="R56" i="1" s="1"/>
  <c r="P57" i="1"/>
  <c r="Q57" i="1"/>
  <c r="S57" i="1" s="1"/>
  <c r="P58" i="1"/>
  <c r="Q58" i="1"/>
  <c r="S58" i="1" s="1"/>
  <c r="P59" i="1"/>
  <c r="Q59" i="1"/>
  <c r="S59" i="1" s="1"/>
  <c r="P60" i="1"/>
  <c r="Q60" i="1"/>
  <c r="S60" i="1" s="1"/>
  <c r="P61" i="1"/>
  <c r="R61" i="1" s="1"/>
  <c r="P62" i="1"/>
  <c r="Q62" i="1"/>
  <c r="S62" i="1" s="1"/>
  <c r="P63" i="1"/>
  <c r="Q63" i="1"/>
  <c r="S63" i="1" s="1"/>
  <c r="P64" i="1"/>
  <c r="R64" i="1" s="1"/>
  <c r="Q64" i="1"/>
  <c r="P65" i="1"/>
  <c r="Q65" i="1"/>
  <c r="S65" i="1" s="1"/>
  <c r="P66" i="1"/>
  <c r="Q66" i="1"/>
  <c r="S66" i="1" s="1"/>
  <c r="P67" i="1"/>
  <c r="Q67" i="1"/>
  <c r="S67" i="1" s="1"/>
  <c r="S68" i="1"/>
  <c r="P69" i="1"/>
  <c r="Q69" i="1"/>
  <c r="S69" i="1"/>
  <c r="P70" i="1"/>
  <c r="Q70" i="1"/>
  <c r="S70" i="1" s="1"/>
  <c r="P71" i="1"/>
  <c r="Q71" i="1"/>
  <c r="S71" i="1" s="1"/>
  <c r="P72" i="1"/>
  <c r="Q72" i="1"/>
  <c r="S72" i="1" s="1"/>
  <c r="P73" i="1"/>
  <c r="R73" i="1" s="1"/>
  <c r="Q73" i="1"/>
  <c r="P74" i="1"/>
  <c r="Q74" i="1"/>
  <c r="S74" i="1" s="1"/>
  <c r="P75" i="1"/>
  <c r="Q75" i="1"/>
  <c r="S75" i="1" s="1"/>
  <c r="P76" i="1"/>
  <c r="Q76" i="1"/>
  <c r="S76" i="1" s="1"/>
  <c r="P77" i="1"/>
  <c r="Q77" i="1"/>
  <c r="S77" i="1" s="1"/>
  <c r="P78" i="1"/>
  <c r="R78" i="1" s="1"/>
  <c r="Q78" i="1"/>
  <c r="P79" i="1"/>
  <c r="Q79" i="1"/>
  <c r="S79" i="1" s="1"/>
  <c r="P80" i="1"/>
  <c r="Q80" i="1"/>
  <c r="S80" i="1" s="1"/>
  <c r="P81" i="1"/>
  <c r="Q81" i="1"/>
  <c r="S81" i="1" s="1"/>
  <c r="P82" i="1"/>
  <c r="Q82" i="1"/>
  <c r="S82" i="1" s="1"/>
  <c r="P83" i="1"/>
  <c r="R83" i="1" s="1"/>
  <c r="Q83" i="1"/>
  <c r="P84" i="1"/>
  <c r="Q84" i="1"/>
  <c r="S84" i="1" s="1"/>
  <c r="P85" i="1"/>
  <c r="Q85" i="1"/>
  <c r="S85" i="1" s="1"/>
  <c r="R85" i="1" s="1"/>
  <c r="P86" i="1"/>
  <c r="R86" i="1" s="1"/>
  <c r="Q86" i="1"/>
  <c r="P87" i="1"/>
  <c r="Q87" i="1"/>
  <c r="S87" i="1" s="1"/>
  <c r="P88" i="1"/>
  <c r="Q88" i="1"/>
  <c r="S88" i="1" s="1"/>
  <c r="P89" i="1"/>
  <c r="Q89" i="1"/>
  <c r="S89" i="1" s="1"/>
  <c r="Q90" i="1"/>
  <c r="S90" i="1" s="1"/>
  <c r="P91" i="1"/>
  <c r="Q91" i="1"/>
  <c r="S91" i="1" s="1"/>
  <c r="P92" i="1"/>
  <c r="Q92" i="1"/>
  <c r="S92" i="1" s="1"/>
  <c r="P93" i="1"/>
  <c r="Q93" i="1"/>
  <c r="S93" i="1" s="1"/>
  <c r="P94" i="1"/>
  <c r="Q94" i="1"/>
  <c r="S94" i="1" s="1"/>
  <c r="P95" i="1"/>
  <c r="R95" i="1" s="1"/>
  <c r="Q95" i="1"/>
  <c r="P96" i="1"/>
  <c r="Q96" i="1"/>
  <c r="S96" i="1" s="1"/>
  <c r="P97" i="1"/>
  <c r="Q97" i="1"/>
  <c r="S97" i="1" s="1"/>
  <c r="P98" i="1"/>
  <c r="Q98" i="1"/>
  <c r="S98" i="1" s="1"/>
  <c r="P99" i="1"/>
  <c r="Q99" i="1"/>
  <c r="S99" i="1" s="1"/>
  <c r="P100" i="1"/>
  <c r="R100" i="1" s="1"/>
  <c r="Q100" i="1"/>
  <c r="P101" i="1"/>
  <c r="Q101" i="1"/>
  <c r="S101" i="1" s="1"/>
  <c r="P102" i="1"/>
  <c r="Q102" i="1"/>
  <c r="S102" i="1" s="1"/>
  <c r="P103" i="1"/>
  <c r="Q103" i="1"/>
  <c r="S103" i="1" s="1"/>
  <c r="P104" i="1"/>
  <c r="Q104" i="1"/>
  <c r="S104" i="1" s="1"/>
  <c r="P105" i="1"/>
  <c r="R105" i="1" s="1"/>
  <c r="Q105" i="1"/>
  <c r="P106" i="1"/>
  <c r="Q106" i="1"/>
  <c r="S106" i="1" s="1"/>
  <c r="P107" i="1"/>
  <c r="Q107" i="1"/>
  <c r="S107" i="1" s="1"/>
  <c r="P108" i="1"/>
  <c r="R108" i="1" s="1"/>
  <c r="Q108" i="1"/>
  <c r="P109" i="1"/>
  <c r="Q109" i="1"/>
  <c r="S109" i="1" s="1"/>
  <c r="P110" i="1"/>
  <c r="Q110" i="1"/>
  <c r="S110" i="1" s="1"/>
  <c r="P111" i="1"/>
  <c r="Q111" i="1"/>
  <c r="S111" i="1" s="1"/>
  <c r="Q112" i="1"/>
  <c r="S112" i="1" s="1"/>
  <c r="R112" i="1" s="1"/>
  <c r="P113" i="1"/>
  <c r="Q113" i="1"/>
  <c r="S113" i="1" s="1"/>
  <c r="P114" i="1"/>
  <c r="Q114" i="1"/>
  <c r="S114" i="1" s="1"/>
  <c r="P115" i="1"/>
  <c r="Q115" i="1"/>
  <c r="S115" i="1" s="1"/>
  <c r="P116" i="1"/>
  <c r="Q116" i="1"/>
  <c r="S116" i="1" s="1"/>
  <c r="P117" i="1"/>
  <c r="R117" i="1" s="1"/>
  <c r="Q117" i="1"/>
  <c r="P118" i="1"/>
  <c r="Q118" i="1"/>
  <c r="S118" i="1" s="1"/>
  <c r="P119" i="1"/>
  <c r="Q119" i="1"/>
  <c r="S119" i="1" s="1"/>
  <c r="P120" i="1"/>
  <c r="Q120" i="1"/>
  <c r="S120" i="1" s="1"/>
  <c r="P121" i="1"/>
  <c r="Q121" i="1"/>
  <c r="S121" i="1" s="1"/>
  <c r="P122" i="1"/>
  <c r="R122" i="1" s="1"/>
  <c r="Q122" i="1"/>
  <c r="P123" i="1"/>
  <c r="Q123" i="1"/>
  <c r="S123" i="1" s="1"/>
  <c r="P124" i="1"/>
  <c r="Q124" i="1"/>
  <c r="S124" i="1" s="1"/>
  <c r="P125" i="1"/>
  <c r="Q125" i="1"/>
  <c r="S125" i="1" s="1"/>
  <c r="P126" i="1"/>
  <c r="Q126" i="1"/>
  <c r="S126" i="1" s="1"/>
  <c r="P127" i="1"/>
  <c r="R127" i="1" s="1"/>
  <c r="Q127" i="1"/>
  <c r="P128" i="1"/>
  <c r="Q128" i="1"/>
  <c r="S128" i="1" s="1"/>
  <c r="P129" i="1"/>
  <c r="Q129" i="1"/>
  <c r="S129" i="1" s="1"/>
  <c r="R129" i="1" s="1"/>
  <c r="P130" i="1"/>
  <c r="R130" i="1" s="1"/>
  <c r="Q130" i="1"/>
  <c r="P131" i="1"/>
  <c r="Q131" i="1"/>
  <c r="S131" i="1" s="1"/>
  <c r="P132" i="1"/>
  <c r="Q132" i="1"/>
  <c r="S132" i="1" s="1"/>
  <c r="P133" i="1"/>
  <c r="Q133" i="1"/>
  <c r="S133" i="1" s="1"/>
  <c r="Q134" i="1"/>
  <c r="S134" i="1" s="1"/>
  <c r="R134" i="1" s="1"/>
  <c r="P135" i="1"/>
  <c r="Q135" i="1"/>
  <c r="S135" i="1" s="1"/>
  <c r="P136" i="1"/>
  <c r="Q136" i="1"/>
  <c r="S136" i="1" s="1"/>
  <c r="P137" i="1"/>
  <c r="Q137" i="1"/>
  <c r="S137" i="1" s="1"/>
  <c r="P138" i="1"/>
  <c r="Q138" i="1"/>
  <c r="S138" i="1" s="1"/>
  <c r="P139" i="1"/>
  <c r="R139" i="1" s="1"/>
  <c r="Q139" i="1"/>
  <c r="P140" i="1"/>
  <c r="Q140" i="1"/>
  <c r="S140" i="1" s="1"/>
  <c r="P141" i="1"/>
  <c r="Q141" i="1"/>
  <c r="S141" i="1" s="1"/>
  <c r="P142" i="1"/>
  <c r="Q142" i="1"/>
  <c r="S142" i="1" s="1"/>
  <c r="P143" i="1"/>
  <c r="Q143" i="1"/>
  <c r="S143" i="1" s="1"/>
  <c r="P144" i="1"/>
  <c r="R144" i="1" s="1"/>
  <c r="Q144" i="1"/>
  <c r="P145" i="1"/>
  <c r="Q145" i="1"/>
  <c r="S145" i="1" s="1"/>
  <c r="P146" i="1"/>
  <c r="Q146" i="1"/>
  <c r="S146" i="1" s="1"/>
  <c r="P147" i="1"/>
  <c r="Q147" i="1"/>
  <c r="S147" i="1" s="1"/>
  <c r="P148" i="1"/>
  <c r="Q148" i="1"/>
  <c r="S148" i="1" s="1"/>
  <c r="P149" i="1"/>
  <c r="R149" i="1" s="1"/>
  <c r="Q149" i="1"/>
  <c r="P150" i="1"/>
  <c r="Q150" i="1"/>
  <c r="S150" i="1" s="1"/>
  <c r="P151" i="1"/>
  <c r="Q151" i="1"/>
  <c r="S151" i="1" s="1"/>
  <c r="P152" i="1"/>
  <c r="R152" i="1" s="1"/>
  <c r="Q152" i="1"/>
  <c r="P153" i="1"/>
  <c r="Q153" i="1"/>
  <c r="S153" i="1" s="1"/>
  <c r="P154" i="1"/>
  <c r="Q154" i="1"/>
  <c r="S154" i="1" s="1"/>
  <c r="P155" i="1"/>
  <c r="Q155" i="1"/>
  <c r="S155" i="1" s="1"/>
  <c r="P156" i="1"/>
  <c r="Q156" i="1"/>
  <c r="S156" i="1" s="1"/>
  <c r="P157" i="1"/>
  <c r="Q157" i="1"/>
  <c r="S157" i="1" s="1"/>
  <c r="P158" i="1"/>
  <c r="Q158" i="1"/>
  <c r="S158" i="1" s="1"/>
  <c r="P159" i="1"/>
  <c r="Q159" i="1"/>
  <c r="S159" i="1" s="1"/>
  <c r="P160" i="1"/>
  <c r="Q160" i="1"/>
  <c r="S160" i="1" s="1"/>
  <c r="P161" i="1"/>
  <c r="Q161" i="1"/>
  <c r="S161" i="1" s="1"/>
  <c r="P162" i="1"/>
  <c r="Q162" i="1"/>
  <c r="S162" i="1" s="1"/>
  <c r="P163" i="1"/>
  <c r="Q163" i="1"/>
  <c r="S163" i="1" s="1"/>
  <c r="P164" i="1"/>
  <c r="Q164" i="1"/>
  <c r="S164" i="1" s="1"/>
  <c r="P165" i="1"/>
  <c r="Q165" i="1"/>
  <c r="S165" i="1" s="1"/>
  <c r="P166" i="1"/>
  <c r="Q166" i="1"/>
  <c r="S166" i="1" s="1"/>
  <c r="P167" i="1"/>
  <c r="Q167" i="1"/>
  <c r="S167" i="1" s="1"/>
  <c r="P168" i="1"/>
  <c r="Q168" i="1"/>
  <c r="S168" i="1" s="1"/>
  <c r="P169" i="1"/>
  <c r="Q169" i="1"/>
  <c r="S169" i="1" s="1"/>
  <c r="P170" i="1"/>
  <c r="Q170" i="1"/>
  <c r="S170" i="1" s="1"/>
  <c r="P171" i="1"/>
  <c r="Q171" i="1"/>
  <c r="S171" i="1" s="1"/>
  <c r="P172" i="1"/>
  <c r="Q172" i="1"/>
  <c r="S172" i="1" s="1"/>
  <c r="P173" i="1"/>
  <c r="Q173" i="1"/>
  <c r="S173" i="1" s="1"/>
  <c r="P174" i="1"/>
  <c r="Q174" i="1"/>
  <c r="S174" i="1" s="1"/>
  <c r="P175" i="1"/>
  <c r="Q175" i="1"/>
  <c r="S175" i="1" s="1"/>
  <c r="P176" i="1"/>
  <c r="Q176" i="1"/>
  <c r="S176" i="1" s="1"/>
  <c r="P177" i="1"/>
  <c r="Q177" i="1"/>
  <c r="S177" i="1" s="1"/>
  <c r="P178" i="1"/>
  <c r="Q178" i="1"/>
  <c r="S178" i="1" s="1"/>
  <c r="P179" i="1"/>
  <c r="Q179" i="1"/>
  <c r="S179" i="1" s="1"/>
  <c r="P180" i="1"/>
  <c r="Q180" i="1"/>
  <c r="S180" i="1" s="1"/>
  <c r="P181" i="1"/>
  <c r="Q181" i="1"/>
  <c r="S181" i="1" s="1"/>
  <c r="P182" i="1"/>
  <c r="Q182" i="1"/>
  <c r="S182" i="1" s="1"/>
  <c r="P183" i="1"/>
  <c r="Q183" i="1"/>
  <c r="S183" i="1" s="1"/>
  <c r="P184" i="1"/>
  <c r="Q184" i="1"/>
  <c r="S184" i="1" s="1"/>
  <c r="P185" i="1"/>
  <c r="Q185" i="1"/>
  <c r="S185" i="1" s="1"/>
  <c r="P186" i="1"/>
  <c r="Q186" i="1"/>
  <c r="S186" i="1" s="1"/>
  <c r="P187" i="1"/>
  <c r="Q187" i="1"/>
  <c r="S187" i="1" s="1"/>
  <c r="P188" i="1"/>
  <c r="Q188" i="1"/>
  <c r="S188" i="1" s="1"/>
  <c r="P189" i="1"/>
  <c r="Q189" i="1"/>
  <c r="S189" i="1" s="1"/>
  <c r="P190" i="1"/>
  <c r="Q190" i="1"/>
  <c r="S190" i="1" s="1"/>
  <c r="P191" i="1"/>
  <c r="Q191" i="1"/>
  <c r="S191" i="1" s="1"/>
  <c r="P192" i="1"/>
  <c r="Q192" i="1"/>
  <c r="S192" i="1" s="1"/>
  <c r="P193" i="1"/>
  <c r="Q193" i="1"/>
  <c r="S193" i="1" s="1"/>
  <c r="P194" i="1"/>
  <c r="Q194" i="1"/>
  <c r="S194" i="1" s="1"/>
  <c r="P195" i="1"/>
  <c r="Q195" i="1"/>
  <c r="S195" i="1" s="1"/>
  <c r="P196" i="1"/>
  <c r="Q196" i="1"/>
  <c r="S196" i="1" s="1"/>
  <c r="P197" i="1"/>
  <c r="Q197" i="1"/>
  <c r="S197" i="1" s="1"/>
  <c r="P198" i="1"/>
  <c r="Q198" i="1"/>
  <c r="S198" i="1" s="1"/>
  <c r="P199" i="1"/>
  <c r="Q199" i="1"/>
  <c r="S199" i="1" s="1"/>
  <c r="P200" i="1"/>
  <c r="Q200" i="1"/>
  <c r="S200" i="1" s="1"/>
  <c r="P201" i="1"/>
  <c r="Q201" i="1"/>
  <c r="S201" i="1" s="1"/>
  <c r="P202" i="1"/>
  <c r="Q202" i="1"/>
  <c r="S202" i="1" s="1"/>
  <c r="P203" i="1"/>
  <c r="Q203" i="1"/>
  <c r="S203" i="1" s="1"/>
  <c r="P204" i="1"/>
  <c r="Q204" i="1"/>
  <c r="S204" i="1" s="1"/>
  <c r="P205" i="1"/>
  <c r="R205" i="1" s="1"/>
  <c r="Q205" i="1"/>
  <c r="P206" i="1"/>
  <c r="Q206" i="1"/>
  <c r="S206" i="1" s="1"/>
  <c r="P207" i="1"/>
  <c r="Q207" i="1"/>
  <c r="S207" i="1" s="1"/>
  <c r="P208" i="1"/>
  <c r="Q208" i="1"/>
  <c r="S208" i="1" s="1"/>
  <c r="P209" i="1"/>
  <c r="Q209" i="1"/>
  <c r="S209" i="1" s="1"/>
  <c r="P210" i="1"/>
  <c r="R210" i="1" s="1"/>
  <c r="Q210" i="1"/>
  <c r="P211" i="1"/>
  <c r="Q211" i="1"/>
  <c r="S211" i="1" s="1"/>
  <c r="P212" i="1"/>
  <c r="Q212" i="1"/>
  <c r="S212" i="1" s="1"/>
  <c r="P213" i="1"/>
  <c r="Q213" i="1"/>
  <c r="S213" i="1" s="1"/>
  <c r="P214" i="1"/>
  <c r="Q214" i="1"/>
  <c r="S214" i="1" s="1"/>
  <c r="P215" i="1"/>
  <c r="R215" i="1" s="1"/>
  <c r="Q215" i="1"/>
  <c r="P216" i="1"/>
  <c r="Q216" i="1"/>
  <c r="S216" i="1" s="1"/>
  <c r="P217" i="1"/>
  <c r="Q217" i="1"/>
  <c r="S217" i="1" s="1"/>
  <c r="P218" i="1"/>
  <c r="R218" i="1" s="1"/>
  <c r="Q218" i="1"/>
  <c r="P219" i="1"/>
  <c r="Q219" i="1"/>
  <c r="S219" i="1" s="1"/>
  <c r="P220" i="1"/>
  <c r="Q220" i="1"/>
  <c r="S220" i="1" s="1"/>
  <c r="P221" i="1"/>
  <c r="Q221" i="1"/>
  <c r="S221" i="1" s="1"/>
  <c r="L3" i="2" l="1"/>
  <c r="L5" i="2"/>
  <c r="L2" i="2"/>
  <c r="L4" i="2"/>
  <c r="L6" i="2"/>
  <c r="R150" i="1"/>
  <c r="R126" i="1"/>
  <c r="R8" i="1"/>
  <c r="R221" i="1"/>
  <c r="R217" i="1"/>
  <c r="R99" i="1"/>
  <c r="R63" i="1"/>
  <c r="R32" i="1"/>
  <c r="R151" i="1"/>
  <c r="R147" i="1"/>
  <c r="R148" i="1"/>
  <c r="R142" i="1"/>
  <c r="R93" i="1"/>
  <c r="R191" i="1"/>
  <c r="R187" i="1"/>
  <c r="R183" i="1"/>
  <c r="R106" i="1"/>
  <c r="R87" i="1"/>
  <c r="R206" i="1"/>
  <c r="R194" i="1"/>
  <c r="R190" i="1"/>
  <c r="R186" i="1"/>
  <c r="R209" i="1"/>
  <c r="R193" i="1"/>
  <c r="R189" i="1"/>
  <c r="R185" i="1"/>
  <c r="R111" i="1"/>
  <c r="R92" i="1"/>
  <c r="R192" i="1"/>
  <c r="R188" i="1"/>
  <c r="R184" i="1"/>
  <c r="R52" i="1"/>
  <c r="R43" i="1"/>
  <c r="R107" i="1"/>
  <c r="R53" i="1"/>
  <c r="R9" i="1"/>
  <c r="R98" i="1"/>
  <c r="R202" i="1"/>
  <c r="R198" i="1"/>
  <c r="R84" i="1"/>
  <c r="R11" i="1"/>
  <c r="R97" i="1"/>
  <c r="R199" i="1"/>
  <c r="R141" i="1"/>
  <c r="R119" i="1"/>
  <c r="R116" i="1"/>
  <c r="R13" i="1"/>
  <c r="R118" i="1"/>
  <c r="R91" i="1"/>
  <c r="R71" i="1"/>
  <c r="R31" i="1"/>
  <c r="R128" i="1"/>
  <c r="R125" i="1"/>
  <c r="R110" i="1"/>
  <c r="R62" i="1"/>
  <c r="R42" i="1"/>
  <c r="R208" i="1"/>
  <c r="R201" i="1"/>
  <c r="R45" i="1"/>
  <c r="R10" i="1"/>
  <c r="R96" i="1"/>
  <c r="R211" i="1"/>
  <c r="R200" i="1"/>
  <c r="R145" i="1"/>
  <c r="R120" i="1"/>
  <c r="R41" i="1"/>
  <c r="R213" i="1"/>
  <c r="R132" i="1"/>
  <c r="R123" i="1"/>
  <c r="R114" i="1"/>
  <c r="R207" i="1"/>
  <c r="R146" i="1"/>
  <c r="R121" i="1"/>
  <c r="R54" i="1"/>
  <c r="R44" i="1"/>
  <c r="R40" i="1"/>
  <c r="R30" i="1"/>
  <c r="R15" i="1"/>
  <c r="R219" i="1"/>
  <c r="R214" i="1"/>
  <c r="R204" i="1"/>
  <c r="R197" i="1"/>
  <c r="R195" i="1"/>
  <c r="R143" i="1"/>
  <c r="R140" i="1"/>
  <c r="R133" i="1"/>
  <c r="R124" i="1"/>
  <c r="R115" i="1"/>
  <c r="R109" i="1"/>
  <c r="R101" i="1"/>
  <c r="R94" i="1"/>
  <c r="R82" i="1"/>
  <c r="R80" i="1"/>
  <c r="R70" i="1"/>
  <c r="R66" i="1"/>
  <c r="R57" i="1"/>
  <c r="R47" i="1"/>
  <c r="R16" i="1"/>
  <c r="R220" i="1"/>
  <c r="R212" i="1"/>
  <c r="R203" i="1"/>
  <c r="R196" i="1"/>
  <c r="R131" i="1"/>
  <c r="R113" i="1"/>
  <c r="R81" i="1"/>
  <c r="R79" i="1"/>
  <c r="R48" i="1"/>
  <c r="R14" i="1"/>
  <c r="R216" i="1"/>
  <c r="R177" i="1"/>
  <c r="R136" i="1"/>
  <c r="R173" i="1"/>
  <c r="R169" i="1"/>
  <c r="R182" i="1"/>
  <c r="R178" i="1"/>
  <c r="R174" i="1"/>
  <c r="R166" i="1"/>
  <c r="R162" i="1"/>
  <c r="R158" i="1"/>
  <c r="R137" i="1"/>
  <c r="R102" i="1"/>
  <c r="R76" i="1"/>
  <c r="R74" i="1"/>
  <c r="R59" i="1"/>
  <c r="R49" i="1"/>
  <c r="R38" i="1"/>
  <c r="R36" i="1"/>
  <c r="R28" i="1"/>
  <c r="R26" i="1"/>
  <c r="R23" i="1"/>
  <c r="R21" i="1"/>
  <c r="R19" i="1"/>
  <c r="R170" i="1"/>
  <c r="R154" i="1"/>
  <c r="R179" i="1"/>
  <c r="R175" i="1"/>
  <c r="R171" i="1"/>
  <c r="R167" i="1"/>
  <c r="R163" i="1"/>
  <c r="R159" i="1"/>
  <c r="R155" i="1"/>
  <c r="R138" i="1"/>
  <c r="R103" i="1"/>
  <c r="R88" i="1"/>
  <c r="R72" i="1"/>
  <c r="R67" i="1"/>
  <c r="R65" i="1"/>
  <c r="R55" i="1"/>
  <c r="R181" i="1"/>
  <c r="R165" i="1"/>
  <c r="R161" i="1"/>
  <c r="R157" i="1"/>
  <c r="R153" i="1"/>
  <c r="R180" i="1"/>
  <c r="R176" i="1"/>
  <c r="R172" i="1"/>
  <c r="R168" i="1"/>
  <c r="R164" i="1"/>
  <c r="R160" i="1"/>
  <c r="R156" i="1"/>
  <c r="R135" i="1"/>
  <c r="R104" i="1"/>
  <c r="R89" i="1"/>
  <c r="R77" i="1"/>
  <c r="R75" i="1"/>
  <c r="R69" i="1"/>
  <c r="R60" i="1"/>
  <c r="R58" i="1"/>
  <c r="R50" i="1"/>
  <c r="R37" i="1"/>
  <c r="R35" i="1"/>
  <c r="R27" i="1"/>
  <c r="R25" i="1"/>
  <c r="R22" i="1"/>
  <c r="R20" i="1"/>
  <c r="R18" i="1"/>
  <c r="R6" i="1"/>
  <c r="O6" i="2" l="1"/>
  <c r="N6" i="2"/>
  <c r="M6" i="2"/>
  <c r="N4" i="2"/>
  <c r="O4" i="2"/>
  <c r="M4" i="2"/>
  <c r="O2" i="2"/>
  <c r="N2" i="2"/>
  <c r="M2" i="2"/>
  <c r="N5" i="2"/>
  <c r="O5" i="2"/>
  <c r="M5" i="2"/>
  <c r="M3" i="2"/>
  <c r="O3" i="2"/>
  <c r="N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Gay</author>
  </authors>
  <commentList>
    <comment ref="R2" authorId="0" shapeId="0" xr:uid="{0292CD61-9EC0-4432-8051-9BD1FEBFBD6C}">
      <text>
        <r>
          <rPr>
            <b/>
            <sz val="9"/>
            <color indexed="81"/>
            <rFont val="Tahoma"/>
            <family val="2"/>
          </rPr>
          <t>Alan Gay:</t>
        </r>
        <r>
          <rPr>
            <sz val="9"/>
            <color indexed="81"/>
            <rFont val="Tahoma"/>
            <family val="2"/>
          </rPr>
          <t xml:space="preserve">
this is assuming length o at midnight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abgadmin</author>
  </authors>
  <commentList>
    <comment ref="A1" authorId="0" shapeId="0" xr:uid="{A51EDF0A-E42A-4548-A7CE-4DDC5BF0E10A}">
      <text>
        <r>
          <rPr>
            <b/>
            <sz val="9"/>
            <color indexed="81"/>
            <rFont val="Tahoma"/>
            <family val="2"/>
          </rPr>
          <t>abgadmin:</t>
        </r>
        <r>
          <rPr>
            <sz val="9"/>
            <color indexed="81"/>
            <rFont val="Tahoma"/>
            <family val="2"/>
          </rPr>
          <t xml:space="preserve">
from cuts0-5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Gay</author>
  </authors>
  <commentList>
    <comment ref="L1" authorId="0" shapeId="0" xr:uid="{17EAB309-1AAD-4EFB-A4E2-0D824927707F}">
      <text>
        <r>
          <rPr>
            <b/>
            <sz val="9"/>
            <color indexed="81"/>
            <rFont val="Tahoma"/>
            <family val="2"/>
          </rPr>
          <t>Alan Gay:</t>
        </r>
        <r>
          <rPr>
            <sz val="9"/>
            <color indexed="81"/>
            <rFont val="Tahoma"/>
            <family val="2"/>
          </rPr>
          <t xml:space="preserve">
From tempnovdan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abgadmin</author>
  </authors>
  <commentList>
    <comment ref="N86" authorId="0" shapeId="0" xr:uid="{9B92A401-B518-40BD-9F20-057BAADCA1A1}">
      <text>
        <r>
          <rPr>
            <b/>
            <sz val="9"/>
            <color indexed="81"/>
            <rFont val="Tahoma"/>
            <family val="2"/>
          </rPr>
          <t>abgadmin:</t>
        </r>
        <r>
          <rPr>
            <sz val="9"/>
            <color indexed="81"/>
            <rFont val="Tahoma"/>
            <family val="2"/>
          </rPr>
          <t xml:space="preserve">
no start here , too few reps</t>
        </r>
      </text>
    </comment>
  </commentList>
</comments>
</file>

<file path=xl/sharedStrings.xml><?xml version="1.0" encoding="utf-8"?>
<sst xmlns="http://schemas.openxmlformats.org/spreadsheetml/2006/main" count="4535" uniqueCount="481">
  <si>
    <t>Tamaño Cm.</t>
  </si>
  <si>
    <t>Altura de Turión</t>
  </si>
  <si>
    <t>Biometría</t>
  </si>
  <si>
    <t>Tasa de Crecimiento Turión</t>
  </si>
  <si>
    <t>ESPÁRRAGO</t>
  </si>
  <si>
    <t>14</t>
  </si>
  <si>
    <t>L08483</t>
  </si>
  <si>
    <t>T 03</t>
  </si>
  <si>
    <t>M 14</t>
  </si>
  <si>
    <t>COMPOSITAN 3</t>
  </si>
  <si>
    <t>VARGAS OTINIANO ALVARO ALFREDO</t>
  </si>
  <si>
    <t>14:39:01</t>
  </si>
  <si>
    <t>28</t>
  </si>
  <si>
    <t>11-11-2019</t>
  </si>
  <si>
    <t>12:44:37</t>
  </si>
  <si>
    <t>26.5</t>
  </si>
  <si>
    <t>09:32:04</t>
  </si>
  <si>
    <t>24.4</t>
  </si>
  <si>
    <t>07:31:11</t>
  </si>
  <si>
    <t>23.2</t>
  </si>
  <si>
    <t>11:27:18</t>
  </si>
  <si>
    <t>15</t>
  </si>
  <si>
    <t>10-11-2019</t>
  </si>
  <si>
    <t>09:32:28</t>
  </si>
  <si>
    <t>13.9</t>
  </si>
  <si>
    <t>07:10:14</t>
  </si>
  <si>
    <t>12.9</t>
  </si>
  <si>
    <t>15:46:01</t>
  </si>
  <si>
    <t>9.7</t>
  </si>
  <si>
    <t>09-11-2019</t>
  </si>
  <si>
    <t>13:36:40</t>
  </si>
  <si>
    <t>8.8</t>
  </si>
  <si>
    <t>11:25:03</t>
  </si>
  <si>
    <t>7.9</t>
  </si>
  <si>
    <t>09:22:43</t>
  </si>
  <si>
    <t>7.2</t>
  </si>
  <si>
    <t>06:52:02</t>
  </si>
  <si>
    <t>6.5</t>
  </si>
  <si>
    <t>15:48:39</t>
  </si>
  <si>
    <t>4.5</t>
  </si>
  <si>
    <t>08-11-2019</t>
  </si>
  <si>
    <t>13:41:56</t>
  </si>
  <si>
    <t>4</t>
  </si>
  <si>
    <t>13</t>
  </si>
  <si>
    <t>11:33:13</t>
  </si>
  <si>
    <t>3.6</t>
  </si>
  <si>
    <t>09:15:30</t>
  </si>
  <si>
    <t>3.2</t>
  </si>
  <si>
    <t>06:54:20</t>
  </si>
  <si>
    <t>2.9</t>
  </si>
  <si>
    <t>16:14:03</t>
  </si>
  <si>
    <t>1.7</t>
  </si>
  <si>
    <t>07-11-2019</t>
  </si>
  <si>
    <t>14:19:16</t>
  </si>
  <si>
    <t>1.4</t>
  </si>
  <si>
    <t>11:48:36</t>
  </si>
  <si>
    <t>1.1</t>
  </si>
  <si>
    <t>09:29:14</t>
  </si>
  <si>
    <t>0.8</t>
  </si>
  <si>
    <t>07:02:03</t>
  </si>
  <si>
    <t>0.5</t>
  </si>
  <si>
    <t>14:38:07</t>
  </si>
  <si>
    <t>33.3</t>
  </si>
  <si>
    <t>12:43:58</t>
  </si>
  <si>
    <t>31.9</t>
  </si>
  <si>
    <t>09:31:01</t>
  </si>
  <si>
    <t>29.8</t>
  </si>
  <si>
    <t>07:29:55</t>
  </si>
  <si>
    <t>28.6</t>
  </si>
  <si>
    <t>11:26:12</t>
  </si>
  <si>
    <t>20.1</t>
  </si>
  <si>
    <t>09:31:28</t>
  </si>
  <si>
    <t>18.9</t>
  </si>
  <si>
    <t>07:09:19</t>
  </si>
  <si>
    <t>17.8</t>
  </si>
  <si>
    <t>15:44:56</t>
  </si>
  <si>
    <t>13.6</t>
  </si>
  <si>
    <t>13:35:01</t>
  </si>
  <si>
    <t>12.6</t>
  </si>
  <si>
    <t>11:23:54</t>
  </si>
  <si>
    <t>11.6</t>
  </si>
  <si>
    <t>09:20:43</t>
  </si>
  <si>
    <t>10.7</t>
  </si>
  <si>
    <t>06:50:57</t>
  </si>
  <si>
    <t>9.8</t>
  </si>
  <si>
    <t>15:47:26</t>
  </si>
  <si>
    <t>6.9</t>
  </si>
  <si>
    <t>13:40:16</t>
  </si>
  <si>
    <t>6</t>
  </si>
  <si>
    <t>11:32:05</t>
  </si>
  <si>
    <t>5.3</t>
  </si>
  <si>
    <t>09:14:05</t>
  </si>
  <si>
    <t>4.7</t>
  </si>
  <si>
    <t>06:52:52</t>
  </si>
  <si>
    <t>4.1</t>
  </si>
  <si>
    <t>16:13:11</t>
  </si>
  <si>
    <t>2.3</t>
  </si>
  <si>
    <t>14:17:45</t>
  </si>
  <si>
    <t>1.8</t>
  </si>
  <si>
    <t>11:47:03</t>
  </si>
  <si>
    <t>1.3</t>
  </si>
  <si>
    <t>09:27:23</t>
  </si>
  <si>
    <t>0.9</t>
  </si>
  <si>
    <t>07:00:11</t>
  </si>
  <si>
    <t>14:36:48</t>
  </si>
  <si>
    <t>26.3</t>
  </si>
  <si>
    <t>12:43:12</t>
  </si>
  <si>
    <t>24.8</t>
  </si>
  <si>
    <t>09:30:00</t>
  </si>
  <si>
    <t>21.9</t>
  </si>
  <si>
    <t>07:28:45</t>
  </si>
  <si>
    <t>21</t>
  </si>
  <si>
    <t>11:24:59</t>
  </si>
  <si>
    <t>13.2</t>
  </si>
  <si>
    <t>09:30:25</t>
  </si>
  <si>
    <t>12.1</t>
  </si>
  <si>
    <t>07:08:02</t>
  </si>
  <si>
    <t>11.1</t>
  </si>
  <si>
    <t>15:43:48</t>
  </si>
  <si>
    <t>8.2</t>
  </si>
  <si>
    <t>13:33:49</t>
  </si>
  <si>
    <t>7.5</t>
  </si>
  <si>
    <t>11:22:16</t>
  </si>
  <si>
    <t>6.8</t>
  </si>
  <si>
    <t>09:18:07</t>
  </si>
  <si>
    <t>6.3</t>
  </si>
  <si>
    <t>06:49:28</t>
  </si>
  <si>
    <t>5.8</t>
  </si>
  <si>
    <t>15:46:06</t>
  </si>
  <si>
    <t>3.9</t>
  </si>
  <si>
    <t>13:38:48</t>
  </si>
  <si>
    <t>3.5</t>
  </si>
  <si>
    <t>11:31:11</t>
  </si>
  <si>
    <t>3.1</t>
  </si>
  <si>
    <t>09:12:34</t>
  </si>
  <si>
    <t>2.8</t>
  </si>
  <si>
    <t>06:51:39</t>
  </si>
  <si>
    <t>16:12:21</t>
  </si>
  <si>
    <t>1.6</t>
  </si>
  <si>
    <t>14:16:08</t>
  </si>
  <si>
    <t>11:45:46</t>
  </si>
  <si>
    <t>1</t>
  </si>
  <si>
    <t>09:26:23</t>
  </si>
  <si>
    <t>0.7</t>
  </si>
  <si>
    <t>06:58:33</t>
  </si>
  <si>
    <t>0.4</t>
  </si>
  <si>
    <t>14:35:58</t>
  </si>
  <si>
    <t>30.5</t>
  </si>
  <si>
    <t>12:42:20</t>
  </si>
  <si>
    <t>28.9</t>
  </si>
  <si>
    <t>09:29:03</t>
  </si>
  <si>
    <t>07:27:36</t>
  </si>
  <si>
    <t>25.3</t>
  </si>
  <si>
    <t>11:24:01</t>
  </si>
  <si>
    <t>16.1</t>
  </si>
  <si>
    <t>09:29:31</t>
  </si>
  <si>
    <t>14.9</t>
  </si>
  <si>
    <t>07:06:44</t>
  </si>
  <si>
    <t>13.7</t>
  </si>
  <si>
    <t>15:42:18</t>
  </si>
  <si>
    <t>9.9</t>
  </si>
  <si>
    <t>13:32:27</t>
  </si>
  <si>
    <t>9</t>
  </si>
  <si>
    <t>11:21:09</t>
  </si>
  <si>
    <t>8</t>
  </si>
  <si>
    <t>09:16:31</t>
  </si>
  <si>
    <t>7.4</t>
  </si>
  <si>
    <t>06:48:19</t>
  </si>
  <si>
    <t>6.6</t>
  </si>
  <si>
    <t>15:45:10</t>
  </si>
  <si>
    <t>4.8</t>
  </si>
  <si>
    <t>13:37:14</t>
  </si>
  <si>
    <t>4.4</t>
  </si>
  <si>
    <t>11:30:00</t>
  </si>
  <si>
    <t>09:11:11</t>
  </si>
  <si>
    <t>3.7</t>
  </si>
  <si>
    <t>06:48:46</t>
  </si>
  <si>
    <t>3.4</t>
  </si>
  <si>
    <t>16:11:34</t>
  </si>
  <si>
    <t>2.4</t>
  </si>
  <si>
    <t>14:14:27</t>
  </si>
  <si>
    <t>2</t>
  </si>
  <si>
    <t>11:43:42</t>
  </si>
  <si>
    <t>09:24:54</t>
  </si>
  <si>
    <t>1.2</t>
  </si>
  <si>
    <t>06:57:10</t>
  </si>
  <si>
    <t>14:35:18</t>
  </si>
  <si>
    <t>39.9</t>
  </si>
  <si>
    <t>12:41:32</t>
  </si>
  <si>
    <t>38.5</t>
  </si>
  <si>
    <t>09:27:30</t>
  </si>
  <si>
    <t>35.8</t>
  </si>
  <si>
    <t>07:26:35</t>
  </si>
  <si>
    <t>34.4</t>
  </si>
  <si>
    <t>11:23:03</t>
  </si>
  <si>
    <t>25</t>
  </si>
  <si>
    <t>09:28:40</t>
  </si>
  <si>
    <t>22.9</t>
  </si>
  <si>
    <t>07:05:28</t>
  </si>
  <si>
    <t>21.5</t>
  </si>
  <si>
    <t>15:41:14</t>
  </si>
  <si>
    <t>16.5</t>
  </si>
  <si>
    <t>13:30:47</t>
  </si>
  <si>
    <t>15.4</t>
  </si>
  <si>
    <t>11:19:20</t>
  </si>
  <si>
    <t>09:15:00</t>
  </si>
  <si>
    <t>13.1</t>
  </si>
  <si>
    <t>06:46:59</t>
  </si>
  <si>
    <t>15:43:39</t>
  </si>
  <si>
    <t>9.5</t>
  </si>
  <si>
    <t>13:36:02</t>
  </si>
  <si>
    <t>8.5</t>
  </si>
  <si>
    <t>11:29:01</t>
  </si>
  <si>
    <t>7.3</t>
  </si>
  <si>
    <t>09:10:15</t>
  </si>
  <si>
    <t>6.4</t>
  </si>
  <si>
    <t>06:46:19</t>
  </si>
  <si>
    <t>5.6</t>
  </si>
  <si>
    <t>16:10:35</t>
  </si>
  <si>
    <t>14:13:04</t>
  </si>
  <si>
    <t>11:42:50</t>
  </si>
  <si>
    <t>2.2</t>
  </si>
  <si>
    <t>09:23:22</t>
  </si>
  <si>
    <t>06:55:33</t>
  </si>
  <si>
    <t>14:34:26</t>
  </si>
  <si>
    <t>27.5</t>
  </si>
  <si>
    <t>12:40:41</t>
  </si>
  <si>
    <t>26</t>
  </si>
  <si>
    <t>09:25:35</t>
  </si>
  <si>
    <t>24</t>
  </si>
  <si>
    <t>07:25:09</t>
  </si>
  <si>
    <t>11:20:46</t>
  </si>
  <si>
    <t>15.2</t>
  </si>
  <si>
    <t>09:26:04</t>
  </si>
  <si>
    <t>14.3</t>
  </si>
  <si>
    <t>07:02:42</t>
  </si>
  <si>
    <t>15:39:45</t>
  </si>
  <si>
    <t>10</t>
  </si>
  <si>
    <t>13:29:22</t>
  </si>
  <si>
    <t>9.1</t>
  </si>
  <si>
    <t>11:17:55</t>
  </si>
  <si>
    <t>09:13:13</t>
  </si>
  <si>
    <t>7.6</t>
  </si>
  <si>
    <t>06:45:44</t>
  </si>
  <si>
    <t>7.1</t>
  </si>
  <si>
    <t>15:42:32</t>
  </si>
  <si>
    <t>5</t>
  </si>
  <si>
    <t>13:34:05</t>
  </si>
  <si>
    <t>11:28:00</t>
  </si>
  <si>
    <t>09:08:25</t>
  </si>
  <si>
    <t>06:44:29</t>
  </si>
  <si>
    <t>16:09:31</t>
  </si>
  <si>
    <t>14:10:49</t>
  </si>
  <si>
    <t>11:40:23</t>
  </si>
  <si>
    <t>09:21:01</t>
  </si>
  <si>
    <t>06:53:35</t>
  </si>
  <si>
    <t>14:33:37</t>
  </si>
  <si>
    <t>36.8</t>
  </si>
  <si>
    <t>12:39:56</t>
  </si>
  <si>
    <t>35.2</t>
  </si>
  <si>
    <t>09:24:18</t>
  </si>
  <si>
    <t>32.4</t>
  </si>
  <si>
    <t>07:24:08</t>
  </si>
  <si>
    <t>30.9</t>
  </si>
  <si>
    <t>11:19:27</t>
  </si>
  <si>
    <t>20.5</t>
  </si>
  <si>
    <t>09:24:40</t>
  </si>
  <si>
    <t>07:00:51</t>
  </si>
  <si>
    <t>17.5</t>
  </si>
  <si>
    <t>15:38:37</t>
  </si>
  <si>
    <t>13:28:13</t>
  </si>
  <si>
    <t>12.2</t>
  </si>
  <si>
    <t>11:16:55</t>
  </si>
  <si>
    <t>11.2</t>
  </si>
  <si>
    <t>09:12:01</t>
  </si>
  <si>
    <t>10.3</t>
  </si>
  <si>
    <t>06:44:25</t>
  </si>
  <si>
    <t>9.3</t>
  </si>
  <si>
    <t>15:41:29</t>
  </si>
  <si>
    <t>13:32:37</t>
  </si>
  <si>
    <t>11:27:03</t>
  </si>
  <si>
    <t>09:06:59</t>
  </si>
  <si>
    <t>06:42:53</t>
  </si>
  <si>
    <t>4.3</t>
  </si>
  <si>
    <t>16:08:28</t>
  </si>
  <si>
    <t>14:08:57</t>
  </si>
  <si>
    <t>11:38:31</t>
  </si>
  <si>
    <t>09:19:35</t>
  </si>
  <si>
    <t>06:51:47</t>
  </si>
  <si>
    <t>14:32:52</t>
  </si>
  <si>
    <t>12:39:12</t>
  </si>
  <si>
    <t>31.1</t>
  </si>
  <si>
    <t>09:23:21</t>
  </si>
  <si>
    <t>28.7</t>
  </si>
  <si>
    <t>07:19:44</t>
  </si>
  <si>
    <t>27.4</t>
  </si>
  <si>
    <t>11:18:01</t>
  </si>
  <si>
    <t>18.5</t>
  </si>
  <si>
    <t>09:23:09</t>
  </si>
  <si>
    <t>17.3</t>
  </si>
  <si>
    <t>06:53:11</t>
  </si>
  <si>
    <t>16</t>
  </si>
  <si>
    <t>15:37:39</t>
  </si>
  <si>
    <t>12.3</t>
  </si>
  <si>
    <t>13:27:05</t>
  </si>
  <si>
    <t>11.3</t>
  </si>
  <si>
    <t>11:15:52</t>
  </si>
  <si>
    <t>09:11:00</t>
  </si>
  <si>
    <t>9.6</t>
  </si>
  <si>
    <t>06:42:46</t>
  </si>
  <si>
    <t>8.6</t>
  </si>
  <si>
    <t>15:40:20</t>
  </si>
  <si>
    <t>13:31:31</t>
  </si>
  <si>
    <t>11:26:02</t>
  </si>
  <si>
    <t>5.2</t>
  </si>
  <si>
    <t>09:05:25</t>
  </si>
  <si>
    <t>06:41:46</t>
  </si>
  <si>
    <t>16:07:33</t>
  </si>
  <si>
    <t>14:07:28</t>
  </si>
  <si>
    <t>11:36:25</t>
  </si>
  <si>
    <t>1.9</t>
  </si>
  <si>
    <t>09:18:02</t>
  </si>
  <si>
    <t>06:50:07</t>
  </si>
  <si>
    <t>14:31:46</t>
  </si>
  <si>
    <t>40.2</t>
  </si>
  <si>
    <t>12:38:24</t>
  </si>
  <si>
    <t>38.3</t>
  </si>
  <si>
    <t>09:21:59</t>
  </si>
  <si>
    <t>34.9</t>
  </si>
  <si>
    <t>07:17:30</t>
  </si>
  <si>
    <t>11:16:51</t>
  </si>
  <si>
    <t>22.5</t>
  </si>
  <si>
    <t>09:21:55</t>
  </si>
  <si>
    <t>20.8</t>
  </si>
  <si>
    <t>06:51:36</t>
  </si>
  <si>
    <t>19.4</t>
  </si>
  <si>
    <t>15:36:07</t>
  </si>
  <si>
    <t>14.2</t>
  </si>
  <si>
    <t>13:25:53</t>
  </si>
  <si>
    <t>11:14:06</t>
  </si>
  <si>
    <t>12</t>
  </si>
  <si>
    <t>09:09:42</t>
  </si>
  <si>
    <t>10.9</t>
  </si>
  <si>
    <t>06:41:31</t>
  </si>
  <si>
    <t>15:39:05</t>
  </si>
  <si>
    <t>13:30:04</t>
  </si>
  <si>
    <t>6.1</t>
  </si>
  <si>
    <t>11:25:05</t>
  </si>
  <si>
    <t>09:04:12</t>
  </si>
  <si>
    <t>06:40:27</t>
  </si>
  <si>
    <t>4.2</t>
  </si>
  <si>
    <t>16:06:39</t>
  </si>
  <si>
    <t>2.7</t>
  </si>
  <si>
    <t>14:05:23</t>
  </si>
  <si>
    <t>11:35:06</t>
  </si>
  <si>
    <t>09:16:37</t>
  </si>
  <si>
    <t>06:49:19</t>
  </si>
  <si>
    <t>14:30:46</t>
  </si>
  <si>
    <t>42.4</t>
  </si>
  <si>
    <t>12:37:48</t>
  </si>
  <si>
    <t>40.8</t>
  </si>
  <si>
    <t>09:20:53</t>
  </si>
  <si>
    <t>37.8</t>
  </si>
  <si>
    <t>07:15:40</t>
  </si>
  <si>
    <t>36.5</t>
  </si>
  <si>
    <t>11:15:35</t>
  </si>
  <si>
    <t>24.9</t>
  </si>
  <si>
    <t>09:20:54</t>
  </si>
  <si>
    <t>23.1</t>
  </si>
  <si>
    <t>06:49:51</t>
  </si>
  <si>
    <t>21.3</t>
  </si>
  <si>
    <t>15:35:08</t>
  </si>
  <si>
    <t>15.7</t>
  </si>
  <si>
    <t>13:24:46</t>
  </si>
  <si>
    <t>11:12:33</t>
  </si>
  <si>
    <t>09:08:05</t>
  </si>
  <si>
    <t>11.9</t>
  </si>
  <si>
    <t>06:40:25</t>
  </si>
  <si>
    <t>10.8</t>
  </si>
  <si>
    <t>15:37:56</t>
  </si>
  <si>
    <t>7.8</t>
  </si>
  <si>
    <t>13:29:06</t>
  </si>
  <si>
    <t>11:24:05</t>
  </si>
  <si>
    <t>09:03:05</t>
  </si>
  <si>
    <t>06:39:02</t>
  </si>
  <si>
    <t>16:05:21</t>
  </si>
  <si>
    <t>14:04:05</t>
  </si>
  <si>
    <t>11:33:25</t>
  </si>
  <si>
    <t>09:15:16</t>
  </si>
  <si>
    <t>06:48:23</t>
  </si>
  <si>
    <t>Umbral de Acción</t>
  </si>
  <si>
    <t>Variable</t>
  </si>
  <si>
    <t>Grupo Variable</t>
  </si>
  <si>
    <t>Tipo</t>
  </si>
  <si>
    <t>Cartilla</t>
  </si>
  <si>
    <t>Cultivo</t>
  </si>
  <si>
    <t>Campaña</t>
  </si>
  <si>
    <t>Lote</t>
  </si>
  <si>
    <t>Turno</t>
  </si>
  <si>
    <t>Módulo</t>
  </si>
  <si>
    <t>Fundo</t>
  </si>
  <si>
    <t>Evaluador</t>
  </si>
  <si>
    <t>Stem number</t>
  </si>
  <si>
    <t>Date</t>
  </si>
  <si>
    <t>cm value</t>
  </si>
  <si>
    <t>time</t>
  </si>
  <si>
    <t>growth rate cm/h</t>
  </si>
  <si>
    <t>number of hours</t>
  </si>
  <si>
    <t>Decimal time</t>
  </si>
  <si>
    <t>decimal date</t>
  </si>
  <si>
    <t>dateval</t>
  </si>
  <si>
    <t>cm value txt</t>
  </si>
  <si>
    <t>cm as no</t>
  </si>
  <si>
    <t>av over day cm</t>
  </si>
  <si>
    <t>av time</t>
  </si>
  <si>
    <t>date</t>
  </si>
  <si>
    <t>hour</t>
  </si>
  <si>
    <t>min</t>
  </si>
  <si>
    <t>above values used for cut 0</t>
  </si>
  <si>
    <t>with daily thermal time</t>
  </si>
  <si>
    <t>in eg spears and stems 3</t>
  </si>
  <si>
    <t>time taken for 10 meas</t>
  </si>
  <si>
    <t xml:space="preserve">used sort and </t>
  </si>
  <si>
    <t>filters to calculate</t>
  </si>
  <si>
    <t>Not saved</t>
  </si>
  <si>
    <t>average (mins)</t>
  </si>
  <si>
    <t>average time of measurements</t>
  </si>
  <si>
    <r>
      <rPr>
        <b/>
        <sz val="10"/>
        <color rgb="FFFF0000"/>
        <rFont val="Arial"/>
        <family val="2"/>
      </rPr>
      <t xml:space="preserve">cut 0 </t>
    </r>
    <r>
      <rPr>
        <b/>
        <sz val="10"/>
        <rFont val="Arial"/>
        <family val="2"/>
      </rPr>
      <t xml:space="preserve">   </t>
    </r>
    <r>
      <rPr>
        <b/>
        <sz val="8"/>
        <rFont val="Arial"/>
        <family val="2"/>
      </rPr>
      <t>7/11/19</t>
    </r>
  </si>
  <si>
    <t>06:45:00</t>
  </si>
  <si>
    <t>11:45:00</t>
  </si>
  <si>
    <t>14:15:00</t>
  </si>
  <si>
    <t>16:15:00</t>
  </si>
  <si>
    <t>13:30:00</t>
  </si>
  <si>
    <t>15:45:00</t>
  </si>
  <si>
    <t>11:15:00</t>
  </si>
  <si>
    <t>07:00:00</t>
  </si>
  <si>
    <t>07:30:00</t>
  </si>
  <si>
    <t>12:45:00</t>
  </si>
  <si>
    <t>14:30:00</t>
  </si>
  <si>
    <t>Nearest temperature values at</t>
  </si>
  <si>
    <t>tsum C*h</t>
  </si>
  <si>
    <t>Stem 1</t>
  </si>
  <si>
    <t>Stem 2</t>
  </si>
  <si>
    <t>Stem 3</t>
  </si>
  <si>
    <t>Stem 4</t>
  </si>
  <si>
    <t>Stem 5</t>
  </si>
  <si>
    <t>Stem 6</t>
  </si>
  <si>
    <t>Stem 7</t>
  </si>
  <si>
    <t>Stem 8</t>
  </si>
  <si>
    <t>Stem 9</t>
  </si>
  <si>
    <t>Stem 10</t>
  </si>
  <si>
    <t>Mean</t>
  </si>
  <si>
    <t>Average time of measurements</t>
  </si>
  <si>
    <t xml:space="preserve">cut 1   </t>
  </si>
  <si>
    <t>Cut2</t>
  </si>
  <si>
    <t>cut 3</t>
  </si>
  <si>
    <t>cut 4</t>
  </si>
  <si>
    <t>Cut 5</t>
  </si>
  <si>
    <t>cut 0</t>
  </si>
  <si>
    <t>tt ch</t>
  </si>
  <si>
    <t>delta t h</t>
  </si>
  <si>
    <t>Av temp C</t>
  </si>
  <si>
    <t>av gth cm</t>
  </si>
  <si>
    <t>check</t>
  </si>
  <si>
    <t>duration h</t>
  </si>
  <si>
    <t>tt cd</t>
  </si>
  <si>
    <t>aligned</t>
  </si>
  <si>
    <t>spr len</t>
  </si>
  <si>
    <t>av</t>
  </si>
  <si>
    <t>growth rate</t>
  </si>
  <si>
    <t>(L2/L1) /duration</t>
  </si>
  <si>
    <t>12-12-2019</t>
  </si>
  <si>
    <t>12:00:00</t>
  </si>
  <si>
    <t>14:00:00</t>
  </si>
  <si>
    <t>16:00:00</t>
  </si>
  <si>
    <t>13-12-2019</t>
  </si>
  <si>
    <t>06:00:00</t>
  </si>
  <si>
    <t>08:00:00</t>
  </si>
  <si>
    <t>10:00:00</t>
  </si>
  <si>
    <t>14-12-2019</t>
  </si>
  <si>
    <t>revised after 07:00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</si>
</sst>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0.00000"/>
    <numFmt numFmtId="166" formatCode="0.0"/>
    <numFmt numFmtId="167" formatCode="dd/mm/yy;@"/>
    <numFmt numFmtId="168" formatCode="hh:mm:ss;@"/>
    <numFmt numFmtId="169" formatCode="0.000"/>
  </numFmts>
  <fonts count="14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3C9F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0" fillId="0" borderId="0" xfId="0" applyNumberFormat="1"/>
    <xf numFmtId="165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  <xf numFmtId="16" fontId="0" fillId="0" borderId="0" xfId="0" applyNumberFormat="1"/>
    <xf numFmtId="0" fontId="3" fillId="0" borderId="0" xfId="0" applyFont="1" applyFill="1" applyBorder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164" fontId="3" fillId="0" borderId="0" xfId="0" applyNumberFormat="1" applyFont="1"/>
    <xf numFmtId="0" fontId="7" fillId="2" borderId="3" xfId="0" applyFont="1" applyFill="1" applyBorder="1" applyAlignment="1">
      <alignment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0" xfId="0" applyNumberFormat="1" applyBorder="1"/>
    <xf numFmtId="166" fontId="0" fillId="0" borderId="4" xfId="0" applyNumberFormat="1" applyBorder="1"/>
    <xf numFmtId="0" fontId="0" fillId="0" borderId="4" xfId="0" applyBorder="1"/>
    <xf numFmtId="166" fontId="0" fillId="0" borderId="5" xfId="0" applyNumberFormat="1" applyBorder="1"/>
    <xf numFmtId="0" fontId="0" fillId="0" borderId="5" xfId="0" applyBorder="1"/>
    <xf numFmtId="168" fontId="0" fillId="0" borderId="0" xfId="0" applyNumberFormat="1" applyBorder="1"/>
    <xf numFmtId="168" fontId="0" fillId="0" borderId="4" xfId="0" applyNumberFormat="1" applyBorder="1"/>
    <xf numFmtId="168" fontId="0" fillId="0" borderId="5" xfId="0" applyNumberFormat="1" applyBorder="1"/>
    <xf numFmtId="0" fontId="1" fillId="0" borderId="0" xfId="0" applyFont="1" applyBorder="1"/>
    <xf numFmtId="166" fontId="1" fillId="0" borderId="0" xfId="0" applyNumberFormat="1" applyFont="1" applyBorder="1"/>
    <xf numFmtId="166" fontId="1" fillId="0" borderId="4" xfId="0" applyNumberFormat="1" applyFont="1" applyBorder="1"/>
    <xf numFmtId="166" fontId="1" fillId="0" borderId="5" xfId="0" applyNumberFormat="1" applyFont="1" applyBorder="1"/>
    <xf numFmtId="0" fontId="1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166" fontId="0" fillId="0" borderId="7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2" fontId="0" fillId="0" borderId="7" xfId="0" applyNumberFormat="1" applyBorder="1"/>
    <xf numFmtId="2" fontId="0" fillId="0" borderId="6" xfId="0" applyNumberFormat="1" applyBorder="1"/>
    <xf numFmtId="2" fontId="10" fillId="0" borderId="7" xfId="0" applyNumberFormat="1" applyFont="1" applyBorder="1"/>
    <xf numFmtId="0" fontId="10" fillId="0" borderId="0" xfId="0" applyFont="1"/>
    <xf numFmtId="0" fontId="11" fillId="0" borderId="9" xfId="0" applyFont="1" applyBorder="1"/>
    <xf numFmtId="0" fontId="12" fillId="0" borderId="0" xfId="0" applyFont="1"/>
    <xf numFmtId="2" fontId="11" fillId="0" borderId="9" xfId="0" applyNumberFormat="1" applyFont="1" applyBorder="1"/>
    <xf numFmtId="2" fontId="10" fillId="0" borderId="6" xfId="0" applyNumberFormat="1" applyFont="1" applyBorder="1"/>
    <xf numFmtId="0" fontId="10" fillId="0" borderId="7" xfId="0" applyFont="1" applyBorder="1"/>
    <xf numFmtId="2" fontId="11" fillId="0" borderId="0" xfId="0" applyNumberFormat="1" applyFont="1" applyBorder="1"/>
    <xf numFmtId="0" fontId="1" fillId="0" borderId="0" xfId="0" applyFont="1" applyFill="1" applyBorder="1" applyAlignment="1">
      <alignment wrapText="1"/>
    </xf>
    <xf numFmtId="2" fontId="0" fillId="0" borderId="0" xfId="0" applyNumberFormat="1" applyBorder="1"/>
    <xf numFmtId="169" fontId="1" fillId="0" borderId="0" xfId="0" applyNumberFormat="1" applyFont="1" applyBorder="1"/>
    <xf numFmtId="169" fontId="0" fillId="0" borderId="0" xfId="0" applyNumberFormat="1"/>
    <xf numFmtId="169" fontId="6" fillId="0" borderId="0" xfId="0" applyNumberFormat="1" applyFont="1"/>
    <xf numFmtId="0" fontId="13" fillId="0" borderId="0" xfId="0" applyFont="1" applyAlignment="1">
      <alignment horizontal="center" vertical="center"/>
    </xf>
    <xf numFmtId="165" fontId="1" fillId="0" borderId="0" xfId="0" applyNumberFormat="1" applyFont="1" applyBorder="1" applyAlignment="1">
      <alignment horizontal="center" vertical="top" wrapText="1"/>
    </xf>
    <xf numFmtId="165" fontId="1" fillId="0" borderId="4" xfId="0" applyNumberFormat="1" applyFont="1" applyBorder="1" applyAlignment="1">
      <alignment horizontal="center" vertical="top" wrapText="1"/>
    </xf>
    <xf numFmtId="167" fontId="7" fillId="0" borderId="5" xfId="0" applyNumberFormat="1" applyFont="1" applyBorder="1" applyAlignment="1">
      <alignment horizontal="center" vertical="top" wrapText="1"/>
    </xf>
    <xf numFmtId="167" fontId="7" fillId="0" borderId="0" xfId="0" applyNumberFormat="1" applyFont="1" applyBorder="1" applyAlignment="1">
      <alignment horizontal="center" vertical="top" wrapText="1"/>
    </xf>
    <xf numFmtId="167" fontId="7" fillId="0" borderId="4" xfId="0" applyNumberFormat="1" applyFont="1" applyBorder="1" applyAlignment="1">
      <alignment horizontal="center" vertical="top" wrapText="1"/>
    </xf>
    <xf numFmtId="167" fontId="7" fillId="0" borderId="5" xfId="0" applyNumberFormat="1" applyFont="1" applyBorder="1" applyAlignment="1">
      <alignment horizontal="center" vertical="top"/>
    </xf>
    <xf numFmtId="167" fontId="7" fillId="0" borderId="0" xfId="0" applyNumberFormat="1" applyFont="1" applyBorder="1" applyAlignment="1">
      <alignment horizontal="center" vertical="top"/>
    </xf>
    <xf numFmtId="167" fontId="7" fillId="0" borderId="4" xfId="0" applyNumberFormat="1" applyFont="1" applyBorder="1" applyAlignment="1">
      <alignment horizontal="center" vertical="top"/>
    </xf>
    <xf numFmtId="1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C436-B4FD-465F-94BE-919EC11B6E5F}">
  <dimension ref="A1:Y222"/>
  <sheetViews>
    <sheetView workbookViewId="0">
      <selection activeCell="T9" sqref="T9"/>
    </sheetView>
  </sheetViews>
  <sheetFormatPr defaultRowHeight="12.75" x14ac:dyDescent="0.2"/>
  <cols>
    <col min="1" max="1" width="9.140625" customWidth="1"/>
    <col min="2" max="2" width="14.140625" customWidth="1"/>
    <col min="3" max="3" width="10.140625" style="2" customWidth="1"/>
    <col min="4" max="4" width="20.5703125" style="1" customWidth="1"/>
    <col min="5" max="5" width="3.7109375" customWidth="1"/>
    <col min="6" max="6" width="3.42578125" customWidth="1"/>
    <col min="7" max="7" width="4.28515625" customWidth="1"/>
    <col min="8" max="8" width="7" customWidth="1"/>
    <col min="9" max="9" width="3.28515625" customWidth="1"/>
    <col min="10" max="10" width="3.5703125" customWidth="1"/>
    <col min="11" max="12" width="3.140625" customWidth="1"/>
    <col min="13" max="13" width="2.5703125" customWidth="1"/>
    <col min="14" max="14" width="4.28515625" customWidth="1"/>
    <col min="15" max="15" width="6.85546875" customWidth="1"/>
    <col min="16" max="16" width="6.42578125" customWidth="1"/>
    <col min="17" max="17" width="8.7109375" customWidth="1"/>
    <col min="18" max="18" width="18.140625" customWidth="1"/>
    <col min="19" max="19" width="12.7109375" customWidth="1"/>
  </cols>
  <sheetData>
    <row r="1" spans="1:25" ht="28.5" customHeight="1" x14ac:dyDescent="0.2">
      <c r="A1" s="8" t="s">
        <v>402</v>
      </c>
      <c r="B1" s="8" t="s">
        <v>403</v>
      </c>
      <c r="C1" s="11" t="s">
        <v>404</v>
      </c>
      <c r="D1" s="10" t="s">
        <v>405</v>
      </c>
      <c r="E1" s="8" t="s">
        <v>401</v>
      </c>
      <c r="F1" s="8" t="s">
        <v>400</v>
      </c>
      <c r="G1" s="8" t="s">
        <v>399</v>
      </c>
      <c r="H1" s="8" t="s">
        <v>398</v>
      </c>
      <c r="I1" s="8" t="s">
        <v>397</v>
      </c>
      <c r="J1" s="8" t="s">
        <v>396</v>
      </c>
      <c r="K1" s="8" t="s">
        <v>395</v>
      </c>
      <c r="L1" s="8" t="s">
        <v>394</v>
      </c>
      <c r="M1" s="8" t="s">
        <v>393</v>
      </c>
      <c r="N1" s="8" t="s">
        <v>392</v>
      </c>
      <c r="O1" s="8" t="s">
        <v>391</v>
      </c>
      <c r="P1" s="9"/>
      <c r="Q1" s="8" t="s">
        <v>390</v>
      </c>
      <c r="R1" s="7" t="s">
        <v>406</v>
      </c>
      <c r="S1" s="6" t="s">
        <v>407</v>
      </c>
      <c r="T1" s="24" t="s">
        <v>421</v>
      </c>
    </row>
    <row r="2" spans="1:25" ht="14.1" customHeight="1" x14ac:dyDescent="0.2">
      <c r="A2" s="4">
        <v>1</v>
      </c>
      <c r="B2" s="4" t="s">
        <v>52</v>
      </c>
      <c r="C2" s="3" t="s">
        <v>141</v>
      </c>
      <c r="D2" s="5" t="s">
        <v>389</v>
      </c>
      <c r="E2" s="4" t="s">
        <v>10</v>
      </c>
      <c r="F2" s="4" t="s">
        <v>9</v>
      </c>
      <c r="G2" s="4" t="s">
        <v>8</v>
      </c>
      <c r="H2" s="4" t="s">
        <v>7</v>
      </c>
      <c r="I2" s="4" t="s">
        <v>6</v>
      </c>
      <c r="J2" s="4" t="s">
        <v>43</v>
      </c>
      <c r="K2" s="4" t="s">
        <v>4</v>
      </c>
      <c r="L2" s="4" t="s">
        <v>3</v>
      </c>
      <c r="M2" s="4" t="s">
        <v>2</v>
      </c>
      <c r="N2" s="4" t="s">
        <v>1</v>
      </c>
      <c r="O2" s="4" t="s">
        <v>0</v>
      </c>
      <c r="P2" s="4"/>
      <c r="Q2" s="5"/>
      <c r="R2" s="4">
        <v>0.14692078520997426</v>
      </c>
      <c r="S2" s="3">
        <v>6.8063888888888897</v>
      </c>
      <c r="T2" s="22" t="s">
        <v>425</v>
      </c>
      <c r="V2" s="12"/>
    </row>
    <row r="3" spans="1:25" ht="178.5" x14ac:dyDescent="0.2">
      <c r="A3" s="4">
        <v>1</v>
      </c>
      <c r="B3" s="4" t="s">
        <v>52</v>
      </c>
      <c r="C3" s="3" t="s">
        <v>54</v>
      </c>
      <c r="D3" s="5" t="s">
        <v>388</v>
      </c>
      <c r="E3" s="4" t="s">
        <v>10</v>
      </c>
      <c r="F3" s="4" t="s">
        <v>9</v>
      </c>
      <c r="G3" s="4" t="s">
        <v>8</v>
      </c>
      <c r="H3" s="4" t="s">
        <v>7</v>
      </c>
      <c r="I3" s="4" t="s">
        <v>6</v>
      </c>
      <c r="J3" s="4" t="s">
        <v>43</v>
      </c>
      <c r="K3" s="4" t="s">
        <v>4</v>
      </c>
      <c r="L3" s="4" t="s">
        <v>3</v>
      </c>
      <c r="M3" s="4" t="s">
        <v>2</v>
      </c>
      <c r="N3" s="4" t="s">
        <v>1</v>
      </c>
      <c r="O3" s="4" t="s">
        <v>0</v>
      </c>
      <c r="P3" s="4">
        <f t="shared" ref="P3:Q6" si="0">C3-C2</f>
        <v>0.39999999999999991</v>
      </c>
      <c r="Q3" s="5">
        <f t="shared" si="0"/>
        <v>0.10200231481481481</v>
      </c>
      <c r="R3" s="4">
        <f t="shared" ref="R3:R23" si="1">P3/S3</f>
        <v>0.16339498468172015</v>
      </c>
      <c r="S3" s="3">
        <f>Q3*24</f>
        <v>2.4480555555555554</v>
      </c>
      <c r="T3" s="2">
        <v>12.46</v>
      </c>
      <c r="X3" s="2"/>
      <c r="Y3" s="1"/>
    </row>
    <row r="4" spans="1:25" ht="19.5" customHeight="1" x14ac:dyDescent="0.2">
      <c r="A4" s="4">
        <v>1</v>
      </c>
      <c r="B4" s="4" t="s">
        <v>52</v>
      </c>
      <c r="C4" s="3" t="s">
        <v>138</v>
      </c>
      <c r="D4" s="5" t="s">
        <v>387</v>
      </c>
      <c r="E4" s="4" t="s">
        <v>10</v>
      </c>
      <c r="F4" s="4" t="s">
        <v>9</v>
      </c>
      <c r="G4" s="4" t="s">
        <v>8</v>
      </c>
      <c r="H4" s="4" t="s">
        <v>7</v>
      </c>
      <c r="I4" s="4" t="s">
        <v>6</v>
      </c>
      <c r="J4" s="4" t="s">
        <v>43</v>
      </c>
      <c r="K4" s="4" t="s">
        <v>4</v>
      </c>
      <c r="L4" s="4" t="s">
        <v>3</v>
      </c>
      <c r="M4" s="4" t="s">
        <v>2</v>
      </c>
      <c r="N4" s="4" t="s">
        <v>1</v>
      </c>
      <c r="O4" s="4" t="s">
        <v>0</v>
      </c>
      <c r="P4" s="4">
        <f t="shared" si="0"/>
        <v>0.20000000000000018</v>
      </c>
      <c r="Q4" s="5">
        <f t="shared" si="0"/>
        <v>9.5937499999999953E-2</v>
      </c>
      <c r="R4" s="4">
        <f t="shared" si="1"/>
        <v>8.6862106406080469E-2</v>
      </c>
      <c r="S4" s="3">
        <f>Q4*24</f>
        <v>2.3024999999999989</v>
      </c>
      <c r="T4" s="23" t="s">
        <v>422</v>
      </c>
    </row>
    <row r="5" spans="1:25" ht="13.5" customHeight="1" x14ac:dyDescent="0.2">
      <c r="A5" s="4">
        <v>1</v>
      </c>
      <c r="B5" s="4" t="s">
        <v>52</v>
      </c>
      <c r="C5" s="3" t="s">
        <v>181</v>
      </c>
      <c r="D5" s="5" t="s">
        <v>386</v>
      </c>
      <c r="E5" s="4" t="s">
        <v>10</v>
      </c>
      <c r="F5" s="4" t="s">
        <v>9</v>
      </c>
      <c r="G5" s="4" t="s">
        <v>8</v>
      </c>
      <c r="H5" s="4" t="s">
        <v>7</v>
      </c>
      <c r="I5" s="4" t="s">
        <v>6</v>
      </c>
      <c r="J5" s="4" t="s">
        <v>43</v>
      </c>
      <c r="K5" s="4" t="s">
        <v>4</v>
      </c>
      <c r="L5" s="4" t="s">
        <v>3</v>
      </c>
      <c r="M5" s="4" t="s">
        <v>2</v>
      </c>
      <c r="N5" s="4" t="s">
        <v>1</v>
      </c>
      <c r="O5" s="4" t="s">
        <v>0</v>
      </c>
      <c r="P5" s="4">
        <f t="shared" si="0"/>
        <v>0.39999999999999991</v>
      </c>
      <c r="Q5" s="5">
        <f t="shared" si="0"/>
        <v>0.10462962962962974</v>
      </c>
      <c r="R5" s="4">
        <f t="shared" si="1"/>
        <v>0.15929203539822989</v>
      </c>
      <c r="S5" s="3">
        <f>Q5*24</f>
        <v>2.5111111111111137</v>
      </c>
      <c r="T5" s="23" t="s">
        <v>423</v>
      </c>
    </row>
    <row r="6" spans="1:25" ht="15.95" customHeight="1" x14ac:dyDescent="0.2">
      <c r="A6" s="4">
        <v>1</v>
      </c>
      <c r="B6" s="4" t="s">
        <v>52</v>
      </c>
      <c r="C6" s="3" t="s">
        <v>96</v>
      </c>
      <c r="D6" s="5" t="s">
        <v>385</v>
      </c>
      <c r="E6" s="4" t="s">
        <v>10</v>
      </c>
      <c r="F6" s="4" t="s">
        <v>9</v>
      </c>
      <c r="G6" s="4" t="s">
        <v>8</v>
      </c>
      <c r="H6" s="4" t="s">
        <v>7</v>
      </c>
      <c r="I6" s="4" t="s">
        <v>6</v>
      </c>
      <c r="J6" s="4" t="s">
        <v>43</v>
      </c>
      <c r="K6" s="4" t="s">
        <v>4</v>
      </c>
      <c r="L6" s="4" t="s">
        <v>3</v>
      </c>
      <c r="M6" s="4" t="s">
        <v>2</v>
      </c>
      <c r="N6" s="4" t="s">
        <v>1</v>
      </c>
      <c r="O6" s="4" t="s">
        <v>0</v>
      </c>
      <c r="P6" s="4">
        <f t="shared" si="0"/>
        <v>0.29999999999999982</v>
      </c>
      <c r="Q6" s="5">
        <f t="shared" si="0"/>
        <v>8.4212962962962878E-2</v>
      </c>
      <c r="R6" s="4">
        <f t="shared" si="1"/>
        <v>0.14843320505772409</v>
      </c>
      <c r="S6" s="3">
        <f>Q6*24</f>
        <v>2.0211111111111091</v>
      </c>
      <c r="T6" s="23" t="s">
        <v>424</v>
      </c>
    </row>
    <row r="7" spans="1:25" ht="11.45" customHeight="1" x14ac:dyDescent="0.2">
      <c r="A7" s="4">
        <v>1</v>
      </c>
      <c r="B7" s="4" t="s">
        <v>40</v>
      </c>
      <c r="C7" s="3" t="s">
        <v>350</v>
      </c>
      <c r="D7" s="5" t="s">
        <v>384</v>
      </c>
      <c r="E7" s="4" t="s">
        <v>10</v>
      </c>
      <c r="F7" s="4" t="s">
        <v>9</v>
      </c>
      <c r="G7" s="4" t="s">
        <v>8</v>
      </c>
      <c r="H7" s="4" t="s">
        <v>7</v>
      </c>
      <c r="I7" s="4" t="s">
        <v>6</v>
      </c>
      <c r="J7" s="4" t="s">
        <v>43</v>
      </c>
      <c r="K7" s="4" t="s">
        <v>4</v>
      </c>
      <c r="L7" s="4" t="s">
        <v>3</v>
      </c>
      <c r="M7" s="4" t="s">
        <v>2</v>
      </c>
      <c r="N7" s="4" t="s">
        <v>1</v>
      </c>
      <c r="O7" s="4" t="s">
        <v>0</v>
      </c>
      <c r="P7" s="4">
        <f t="shared" ref="P7:P23" si="2">C7-C6</f>
        <v>1.9000000000000004</v>
      </c>
      <c r="Q7" s="5"/>
      <c r="R7" s="4">
        <f t="shared" si="1"/>
        <v>0.11875000000000002</v>
      </c>
      <c r="S7" s="3">
        <v>16</v>
      </c>
      <c r="T7" s="1"/>
      <c r="V7" s="2"/>
    </row>
    <row r="8" spans="1:25" ht="178.5" x14ac:dyDescent="0.2">
      <c r="A8" s="4">
        <v>1</v>
      </c>
      <c r="B8" s="4" t="s">
        <v>40</v>
      </c>
      <c r="C8" s="3" t="s">
        <v>170</v>
      </c>
      <c r="D8" s="5" t="s">
        <v>383</v>
      </c>
      <c r="E8" s="4" t="s">
        <v>10</v>
      </c>
      <c r="F8" s="4" t="s">
        <v>9</v>
      </c>
      <c r="G8" s="4" t="s">
        <v>8</v>
      </c>
      <c r="H8" s="4" t="s">
        <v>7</v>
      </c>
      <c r="I8" s="4" t="s">
        <v>6</v>
      </c>
      <c r="J8" s="4" t="s">
        <v>43</v>
      </c>
      <c r="K8" s="4" t="s">
        <v>4</v>
      </c>
      <c r="L8" s="4" t="s">
        <v>3</v>
      </c>
      <c r="M8" s="4" t="s">
        <v>2</v>
      </c>
      <c r="N8" s="4" t="s">
        <v>1</v>
      </c>
      <c r="O8" s="4" t="s">
        <v>0</v>
      </c>
      <c r="P8" s="4">
        <f t="shared" si="2"/>
        <v>0.59999999999999964</v>
      </c>
      <c r="Q8" s="5">
        <f>D8-D7</f>
        <v>0.10003472222222221</v>
      </c>
      <c r="R8" s="4">
        <f t="shared" si="1"/>
        <v>0.24991322457480031</v>
      </c>
      <c r="S8" s="3">
        <f>Q8*24</f>
        <v>2.4008333333333329</v>
      </c>
      <c r="T8" s="1"/>
    </row>
    <row r="9" spans="1:25" ht="178.5" x14ac:dyDescent="0.2">
      <c r="A9" s="4">
        <v>1</v>
      </c>
      <c r="B9" s="4" t="s">
        <v>40</v>
      </c>
      <c r="C9" s="3" t="s">
        <v>217</v>
      </c>
      <c r="D9" s="5" t="s">
        <v>382</v>
      </c>
      <c r="E9" s="4" t="s">
        <v>10</v>
      </c>
      <c r="F9" s="4" t="s">
        <v>9</v>
      </c>
      <c r="G9" s="4" t="s">
        <v>8</v>
      </c>
      <c r="H9" s="4" t="s">
        <v>7</v>
      </c>
      <c r="I9" s="4" t="s">
        <v>6</v>
      </c>
      <c r="J9" s="4" t="s">
        <v>43</v>
      </c>
      <c r="K9" s="4" t="s">
        <v>4</v>
      </c>
      <c r="L9" s="4" t="s">
        <v>3</v>
      </c>
      <c r="M9" s="4" t="s">
        <v>2</v>
      </c>
      <c r="N9" s="4" t="s">
        <v>1</v>
      </c>
      <c r="O9" s="4" t="s">
        <v>0</v>
      </c>
      <c r="P9" s="4">
        <f t="shared" si="2"/>
        <v>0.79999999999999982</v>
      </c>
      <c r="Q9" s="5">
        <f>D9-D8</f>
        <v>9.7916666666666652E-2</v>
      </c>
      <c r="R9" s="4">
        <f t="shared" si="1"/>
        <v>0.34042553191489361</v>
      </c>
      <c r="S9" s="3">
        <f>Q9*24</f>
        <v>2.3499999999999996</v>
      </c>
      <c r="T9" s="1"/>
    </row>
    <row r="10" spans="1:25" ht="178.5" x14ac:dyDescent="0.2">
      <c r="A10" s="4">
        <v>1</v>
      </c>
      <c r="B10" s="4" t="s">
        <v>40</v>
      </c>
      <c r="C10" s="3" t="s">
        <v>123</v>
      </c>
      <c r="D10" s="5" t="s">
        <v>381</v>
      </c>
      <c r="E10" s="4" t="s">
        <v>10</v>
      </c>
      <c r="F10" s="4" t="s">
        <v>9</v>
      </c>
      <c r="G10" s="4" t="s">
        <v>8</v>
      </c>
      <c r="H10" s="4" t="s">
        <v>7</v>
      </c>
      <c r="I10" s="4" t="s">
        <v>6</v>
      </c>
      <c r="J10" s="4" t="s">
        <v>5</v>
      </c>
      <c r="K10" s="4" t="s">
        <v>4</v>
      </c>
      <c r="L10" s="4" t="s">
        <v>3</v>
      </c>
      <c r="M10" s="4" t="s">
        <v>2</v>
      </c>
      <c r="N10" s="4" t="s">
        <v>1</v>
      </c>
      <c r="O10" s="4" t="s">
        <v>0</v>
      </c>
      <c r="P10" s="4">
        <f t="shared" si="2"/>
        <v>1.2000000000000002</v>
      </c>
      <c r="Q10" s="5">
        <f>D10-D9</f>
        <v>8.6817129629629675E-2</v>
      </c>
      <c r="R10" s="4">
        <f t="shared" si="1"/>
        <v>0.57592321023863469</v>
      </c>
      <c r="S10" s="3">
        <f>Q10*24</f>
        <v>2.0836111111111122</v>
      </c>
      <c r="T10" s="1"/>
    </row>
    <row r="11" spans="1:25" ht="178.5" x14ac:dyDescent="0.2">
      <c r="A11" s="4">
        <v>1</v>
      </c>
      <c r="B11" s="4" t="s">
        <v>40</v>
      </c>
      <c r="C11" s="3" t="s">
        <v>380</v>
      </c>
      <c r="D11" s="5" t="s">
        <v>379</v>
      </c>
      <c r="E11" s="4" t="s">
        <v>10</v>
      </c>
      <c r="F11" s="4" t="s">
        <v>9</v>
      </c>
      <c r="G11" s="4" t="s">
        <v>8</v>
      </c>
      <c r="H11" s="4" t="s">
        <v>7</v>
      </c>
      <c r="I11" s="4" t="s">
        <v>6</v>
      </c>
      <c r="J11" s="4" t="s">
        <v>5</v>
      </c>
      <c r="K11" s="4" t="s">
        <v>4</v>
      </c>
      <c r="L11" s="4" t="s">
        <v>3</v>
      </c>
      <c r="M11" s="4" t="s">
        <v>2</v>
      </c>
      <c r="N11" s="4" t="s">
        <v>1</v>
      </c>
      <c r="O11" s="4" t="s">
        <v>0</v>
      </c>
      <c r="P11" s="4">
        <f t="shared" si="2"/>
        <v>1</v>
      </c>
      <c r="Q11" s="5">
        <f>D11-D10</f>
        <v>8.9467592592592515E-2</v>
      </c>
      <c r="R11" s="4">
        <f t="shared" si="1"/>
        <v>0.46571798188874552</v>
      </c>
      <c r="S11" s="3">
        <f>Q11*24</f>
        <v>2.1472222222222204</v>
      </c>
      <c r="T11" s="1"/>
    </row>
    <row r="12" spans="1:25" ht="178.5" x14ac:dyDescent="0.2">
      <c r="A12" s="4">
        <v>1</v>
      </c>
      <c r="B12" s="4" t="s">
        <v>29</v>
      </c>
      <c r="C12" s="3" t="s">
        <v>378</v>
      </c>
      <c r="D12" s="5" t="s">
        <v>377</v>
      </c>
      <c r="E12" s="4" t="s">
        <v>10</v>
      </c>
      <c r="F12" s="4" t="s">
        <v>9</v>
      </c>
      <c r="G12" s="4" t="s">
        <v>8</v>
      </c>
      <c r="H12" s="4" t="s">
        <v>7</v>
      </c>
      <c r="I12" s="4" t="s">
        <v>6</v>
      </c>
      <c r="J12" s="4" t="s">
        <v>5</v>
      </c>
      <c r="K12" s="4" t="s">
        <v>4</v>
      </c>
      <c r="L12" s="4" t="s">
        <v>3</v>
      </c>
      <c r="M12" s="4" t="s">
        <v>2</v>
      </c>
      <c r="N12" s="4" t="s">
        <v>1</v>
      </c>
      <c r="O12" s="4" t="s">
        <v>0</v>
      </c>
      <c r="P12" s="4">
        <f t="shared" si="2"/>
        <v>3.0000000000000009</v>
      </c>
      <c r="Q12" s="5"/>
      <c r="R12" s="4">
        <f t="shared" si="1"/>
        <v>0.20000000000000007</v>
      </c>
      <c r="S12" s="3">
        <v>15</v>
      </c>
      <c r="T12" s="1"/>
    </row>
    <row r="13" spans="1:25" ht="178.5" x14ac:dyDescent="0.2">
      <c r="A13" s="4">
        <v>1</v>
      </c>
      <c r="B13" s="4" t="s">
        <v>29</v>
      </c>
      <c r="C13" s="3" t="s">
        <v>376</v>
      </c>
      <c r="D13" s="5" t="s">
        <v>375</v>
      </c>
      <c r="E13" s="4" t="s">
        <v>10</v>
      </c>
      <c r="F13" s="4" t="s">
        <v>9</v>
      </c>
      <c r="G13" s="4" t="s">
        <v>8</v>
      </c>
      <c r="H13" s="4" t="s">
        <v>7</v>
      </c>
      <c r="I13" s="4" t="s">
        <v>6</v>
      </c>
      <c r="J13" s="4" t="s">
        <v>5</v>
      </c>
      <c r="K13" s="4" t="s">
        <v>4</v>
      </c>
      <c r="L13" s="4" t="s">
        <v>3</v>
      </c>
      <c r="M13" s="4" t="s">
        <v>2</v>
      </c>
      <c r="N13" s="4" t="s">
        <v>1</v>
      </c>
      <c r="O13" s="4" t="s">
        <v>0</v>
      </c>
      <c r="P13" s="4">
        <f t="shared" si="2"/>
        <v>1.0999999999999996</v>
      </c>
      <c r="Q13" s="5">
        <f>D13-D12</f>
        <v>0.10254629629629636</v>
      </c>
      <c r="R13" s="4">
        <f t="shared" si="1"/>
        <v>0.44695259593679415</v>
      </c>
      <c r="S13" s="3">
        <f>Q13*24</f>
        <v>2.4611111111111126</v>
      </c>
      <c r="T13" s="1"/>
    </row>
    <row r="14" spans="1:25" ht="178.5" x14ac:dyDescent="0.2">
      <c r="A14" s="4">
        <v>1</v>
      </c>
      <c r="B14" s="4" t="s">
        <v>29</v>
      </c>
      <c r="C14" s="3" t="s">
        <v>26</v>
      </c>
      <c r="D14" s="5" t="s">
        <v>374</v>
      </c>
      <c r="E14" s="4" t="s">
        <v>10</v>
      </c>
      <c r="F14" s="4" t="s">
        <v>9</v>
      </c>
      <c r="G14" s="4" t="s">
        <v>8</v>
      </c>
      <c r="H14" s="4" t="s">
        <v>7</v>
      </c>
      <c r="I14" s="4" t="s">
        <v>6</v>
      </c>
      <c r="J14" s="4" t="s">
        <v>5</v>
      </c>
      <c r="K14" s="4" t="s">
        <v>4</v>
      </c>
      <c r="L14" s="4" t="s">
        <v>3</v>
      </c>
      <c r="M14" s="4" t="s">
        <v>2</v>
      </c>
      <c r="N14" s="4" t="s">
        <v>1</v>
      </c>
      <c r="O14" s="4" t="s">
        <v>0</v>
      </c>
      <c r="P14" s="4">
        <f t="shared" si="2"/>
        <v>1</v>
      </c>
      <c r="Q14" s="5">
        <f>D14-D13</f>
        <v>8.643518518518517E-2</v>
      </c>
      <c r="R14" s="4">
        <f t="shared" si="1"/>
        <v>0.48205677557579013</v>
      </c>
      <c r="S14" s="3">
        <f>Q14*24</f>
        <v>2.0744444444444441</v>
      </c>
      <c r="T14" s="1"/>
    </row>
    <row r="15" spans="1:25" ht="178.5" x14ac:dyDescent="0.2">
      <c r="A15" s="4">
        <v>1</v>
      </c>
      <c r="B15" s="4" t="s">
        <v>29</v>
      </c>
      <c r="C15" s="3" t="s">
        <v>234</v>
      </c>
      <c r="D15" s="5" t="s">
        <v>373</v>
      </c>
      <c r="E15" s="4" t="s">
        <v>10</v>
      </c>
      <c r="F15" s="4" t="s">
        <v>9</v>
      </c>
      <c r="G15" s="4" t="s">
        <v>8</v>
      </c>
      <c r="H15" s="4" t="s">
        <v>7</v>
      </c>
      <c r="I15" s="4" t="s">
        <v>6</v>
      </c>
      <c r="J15" s="4" t="s">
        <v>5</v>
      </c>
      <c r="K15" s="4" t="s">
        <v>4</v>
      </c>
      <c r="L15" s="4" t="s">
        <v>3</v>
      </c>
      <c r="M15" s="4" t="s">
        <v>2</v>
      </c>
      <c r="N15" s="4" t="s">
        <v>1</v>
      </c>
      <c r="O15" s="4" t="s">
        <v>0</v>
      </c>
      <c r="P15" s="4">
        <f t="shared" si="2"/>
        <v>1.4000000000000004</v>
      </c>
      <c r="Q15" s="5">
        <f>D15-D14</f>
        <v>9.1817129629629679E-2</v>
      </c>
      <c r="R15" s="4">
        <f t="shared" si="1"/>
        <v>0.63532081179881494</v>
      </c>
      <c r="S15" s="3">
        <f>Q15*24</f>
        <v>2.2036111111111123</v>
      </c>
      <c r="T15" s="1"/>
    </row>
    <row r="16" spans="1:25" ht="178.5" x14ac:dyDescent="0.2">
      <c r="A16" s="4">
        <v>1</v>
      </c>
      <c r="B16" s="4" t="s">
        <v>29</v>
      </c>
      <c r="C16" s="3" t="s">
        <v>372</v>
      </c>
      <c r="D16" s="5" t="s">
        <v>371</v>
      </c>
      <c r="E16" s="4" t="s">
        <v>10</v>
      </c>
      <c r="F16" s="4" t="s">
        <v>9</v>
      </c>
      <c r="G16" s="4" t="s">
        <v>8</v>
      </c>
      <c r="H16" s="4" t="s">
        <v>7</v>
      </c>
      <c r="I16" s="4" t="s">
        <v>6</v>
      </c>
      <c r="J16" s="4" t="s">
        <v>5</v>
      </c>
      <c r="K16" s="4" t="s">
        <v>4</v>
      </c>
      <c r="L16" s="4" t="s">
        <v>3</v>
      </c>
      <c r="M16" s="4" t="s">
        <v>2</v>
      </c>
      <c r="N16" s="4" t="s">
        <v>1</v>
      </c>
      <c r="O16" s="4" t="s">
        <v>0</v>
      </c>
      <c r="P16" s="4">
        <f t="shared" si="2"/>
        <v>1.3999999999999986</v>
      </c>
      <c r="Q16" s="5">
        <f>D16-D15</f>
        <v>9.0532407407407312E-2</v>
      </c>
      <c r="R16" s="4">
        <f t="shared" si="1"/>
        <v>0.64433648683201228</v>
      </c>
      <c r="S16" s="3">
        <f>Q16*24</f>
        <v>2.1727777777777755</v>
      </c>
      <c r="T16" s="1"/>
    </row>
    <row r="17" spans="1:20" ht="178.5" x14ac:dyDescent="0.2">
      <c r="A17" s="4">
        <v>1</v>
      </c>
      <c r="B17" s="4" t="s">
        <v>22</v>
      </c>
      <c r="C17" s="3" t="s">
        <v>370</v>
      </c>
      <c r="D17" s="5" t="s">
        <v>369</v>
      </c>
      <c r="E17" s="4" t="s">
        <v>10</v>
      </c>
      <c r="F17" s="4" t="s">
        <v>9</v>
      </c>
      <c r="G17" s="4" t="s">
        <v>8</v>
      </c>
      <c r="H17" s="4" t="s">
        <v>7</v>
      </c>
      <c r="I17" s="4" t="s">
        <v>6</v>
      </c>
      <c r="J17" s="4" t="s">
        <v>5</v>
      </c>
      <c r="K17" s="4" t="s">
        <v>4</v>
      </c>
      <c r="L17" s="4" t="s">
        <v>3</v>
      </c>
      <c r="M17" s="4" t="s">
        <v>2</v>
      </c>
      <c r="N17" s="4" t="s">
        <v>1</v>
      </c>
      <c r="O17" s="4" t="s">
        <v>0</v>
      </c>
      <c r="P17" s="4">
        <f t="shared" si="2"/>
        <v>5.6000000000000014</v>
      </c>
      <c r="Q17" s="5">
        <f>D16-D17</f>
        <v>0.36478009259259253</v>
      </c>
      <c r="R17" s="4">
        <f t="shared" si="1"/>
        <v>0.37333333333333341</v>
      </c>
      <c r="S17" s="3">
        <v>15</v>
      </c>
      <c r="T17" s="1"/>
    </row>
    <row r="18" spans="1:20" ht="178.5" x14ac:dyDescent="0.2">
      <c r="A18" s="4">
        <v>1</v>
      </c>
      <c r="B18" s="4" t="s">
        <v>22</v>
      </c>
      <c r="C18" s="3" t="s">
        <v>368</v>
      </c>
      <c r="D18" s="5" t="s">
        <v>367</v>
      </c>
      <c r="E18" s="4" t="s">
        <v>10</v>
      </c>
      <c r="F18" s="4" t="s">
        <v>9</v>
      </c>
      <c r="G18" s="4" t="s">
        <v>8</v>
      </c>
      <c r="H18" s="4" t="s">
        <v>7</v>
      </c>
      <c r="I18" s="4" t="s">
        <v>6</v>
      </c>
      <c r="J18" s="4" t="s">
        <v>5</v>
      </c>
      <c r="K18" s="4" t="s">
        <v>4</v>
      </c>
      <c r="L18" s="4" t="s">
        <v>3</v>
      </c>
      <c r="M18" s="4" t="s">
        <v>2</v>
      </c>
      <c r="N18" s="4" t="s">
        <v>1</v>
      </c>
      <c r="O18" s="4" t="s">
        <v>0</v>
      </c>
      <c r="P18" s="4">
        <f t="shared" si="2"/>
        <v>1.8000000000000007</v>
      </c>
      <c r="Q18" s="5">
        <f>D18-D17</f>
        <v>0.1048958333333333</v>
      </c>
      <c r="R18" s="4">
        <f t="shared" si="1"/>
        <v>0.71499503475670356</v>
      </c>
      <c r="S18" s="3">
        <f t="shared" ref="S18:S23" si="3">Q18*24</f>
        <v>2.5174999999999992</v>
      </c>
      <c r="T18" s="1"/>
    </row>
    <row r="19" spans="1:20" ht="178.5" x14ac:dyDescent="0.2">
      <c r="A19" s="4">
        <v>1</v>
      </c>
      <c r="B19" s="4" t="s">
        <v>22</v>
      </c>
      <c r="C19" s="3" t="s">
        <v>366</v>
      </c>
      <c r="D19" s="5" t="s">
        <v>365</v>
      </c>
      <c r="E19" s="4" t="s">
        <v>10</v>
      </c>
      <c r="F19" s="4" t="s">
        <v>9</v>
      </c>
      <c r="G19" s="4" t="s">
        <v>8</v>
      </c>
      <c r="H19" s="4" t="s">
        <v>7</v>
      </c>
      <c r="I19" s="4" t="s">
        <v>6</v>
      </c>
      <c r="J19" s="4" t="s">
        <v>5</v>
      </c>
      <c r="K19" s="4" t="s">
        <v>4</v>
      </c>
      <c r="L19" s="4" t="s">
        <v>3</v>
      </c>
      <c r="M19" s="4" t="s">
        <v>2</v>
      </c>
      <c r="N19" s="4" t="s">
        <v>1</v>
      </c>
      <c r="O19" s="4" t="s">
        <v>0</v>
      </c>
      <c r="P19" s="4">
        <f t="shared" si="2"/>
        <v>1.7999999999999972</v>
      </c>
      <c r="Q19" s="5">
        <f>D19-D18</f>
        <v>7.9641203703703756E-2</v>
      </c>
      <c r="R19" s="4">
        <f t="shared" si="1"/>
        <v>0.94172358668797929</v>
      </c>
      <c r="S19" s="3">
        <f t="shared" si="3"/>
        <v>1.9113888888888901</v>
      </c>
      <c r="T19" s="1"/>
    </row>
    <row r="20" spans="1:20" ht="178.5" x14ac:dyDescent="0.2">
      <c r="A20" s="4">
        <v>1</v>
      </c>
      <c r="B20" s="4" t="s">
        <v>13</v>
      </c>
      <c r="C20" s="3" t="s">
        <v>364</v>
      </c>
      <c r="D20" s="5" t="s">
        <v>363</v>
      </c>
      <c r="E20" s="4" t="s">
        <v>10</v>
      </c>
      <c r="F20" s="4" t="s">
        <v>9</v>
      </c>
      <c r="G20" s="4" t="s">
        <v>8</v>
      </c>
      <c r="H20" s="4" t="s">
        <v>7</v>
      </c>
      <c r="I20" s="4" t="s">
        <v>6</v>
      </c>
      <c r="J20" s="4" t="s">
        <v>5</v>
      </c>
      <c r="K20" s="4" t="s">
        <v>4</v>
      </c>
      <c r="L20" s="4" t="s">
        <v>3</v>
      </c>
      <c r="M20" s="4" t="s">
        <v>2</v>
      </c>
      <c r="N20" s="4" t="s">
        <v>1</v>
      </c>
      <c r="O20" s="4" t="s">
        <v>0</v>
      </c>
      <c r="P20" s="4">
        <f t="shared" si="2"/>
        <v>11.600000000000001</v>
      </c>
      <c r="Q20" s="5">
        <f>D19+D20</f>
        <v>0.77170138888888895</v>
      </c>
      <c r="R20" s="4">
        <f t="shared" si="1"/>
        <v>0.62632170978627666</v>
      </c>
      <c r="S20" s="3">
        <f t="shared" si="3"/>
        <v>18.520833333333336</v>
      </c>
      <c r="T20" s="1"/>
    </row>
    <row r="21" spans="1:20" ht="178.5" x14ac:dyDescent="0.2">
      <c r="A21" s="4">
        <v>1</v>
      </c>
      <c r="B21" s="4" t="s">
        <v>13</v>
      </c>
      <c r="C21" s="3" t="s">
        <v>362</v>
      </c>
      <c r="D21" s="5" t="s">
        <v>361</v>
      </c>
      <c r="E21" s="4" t="s">
        <v>10</v>
      </c>
      <c r="F21" s="4" t="s">
        <v>9</v>
      </c>
      <c r="G21" s="4" t="s">
        <v>8</v>
      </c>
      <c r="H21" s="4" t="s">
        <v>7</v>
      </c>
      <c r="I21" s="4" t="s">
        <v>6</v>
      </c>
      <c r="J21" s="4" t="s">
        <v>5</v>
      </c>
      <c r="K21" s="4" t="s">
        <v>4</v>
      </c>
      <c r="L21" s="4" t="s">
        <v>3</v>
      </c>
      <c r="M21" s="4" t="s">
        <v>2</v>
      </c>
      <c r="N21" s="4" t="s">
        <v>1</v>
      </c>
      <c r="O21" s="4" t="s">
        <v>0</v>
      </c>
      <c r="P21" s="4">
        <f t="shared" si="2"/>
        <v>1.2999999999999972</v>
      </c>
      <c r="Q21" s="5">
        <f>D21-D20</f>
        <v>8.695601851851853E-2</v>
      </c>
      <c r="R21" s="4">
        <f t="shared" si="1"/>
        <v>0.6229202715293477</v>
      </c>
      <c r="S21" s="3">
        <f t="shared" si="3"/>
        <v>2.0869444444444447</v>
      </c>
      <c r="T21" s="1"/>
    </row>
    <row r="22" spans="1:20" ht="178.5" x14ac:dyDescent="0.2">
      <c r="A22" s="4">
        <v>1</v>
      </c>
      <c r="B22" s="4" t="s">
        <v>13</v>
      </c>
      <c r="C22" s="3" t="s">
        <v>360</v>
      </c>
      <c r="D22" s="5" t="s">
        <v>359</v>
      </c>
      <c r="E22" s="4" t="s">
        <v>10</v>
      </c>
      <c r="F22" s="4" t="s">
        <v>9</v>
      </c>
      <c r="G22" s="4" t="s">
        <v>8</v>
      </c>
      <c r="H22" s="4" t="s">
        <v>7</v>
      </c>
      <c r="I22" s="4" t="s">
        <v>6</v>
      </c>
      <c r="J22" s="4" t="s">
        <v>5</v>
      </c>
      <c r="K22" s="4" t="s">
        <v>4</v>
      </c>
      <c r="L22" s="4" t="s">
        <v>3</v>
      </c>
      <c r="M22" s="4" t="s">
        <v>2</v>
      </c>
      <c r="N22" s="4" t="s">
        <v>1</v>
      </c>
      <c r="O22" s="4" t="s">
        <v>0</v>
      </c>
      <c r="P22" s="4">
        <f t="shared" si="2"/>
        <v>3</v>
      </c>
      <c r="Q22" s="5">
        <f>D22-D21</f>
        <v>0.13674768518518515</v>
      </c>
      <c r="R22" s="4">
        <f t="shared" si="1"/>
        <v>0.91409225560727914</v>
      </c>
      <c r="S22" s="3">
        <f t="shared" si="3"/>
        <v>3.2819444444444437</v>
      </c>
      <c r="T22" s="1"/>
    </row>
    <row r="23" spans="1:20" ht="178.5" x14ac:dyDescent="0.2">
      <c r="A23" s="4">
        <v>1</v>
      </c>
      <c r="B23" s="4" t="s">
        <v>13</v>
      </c>
      <c r="C23" s="3" t="s">
        <v>358</v>
      </c>
      <c r="D23" s="5" t="s">
        <v>357</v>
      </c>
      <c r="E23" s="4" t="s">
        <v>10</v>
      </c>
      <c r="F23" s="4" t="s">
        <v>9</v>
      </c>
      <c r="G23" s="4" t="s">
        <v>8</v>
      </c>
      <c r="H23" s="4" t="s">
        <v>7</v>
      </c>
      <c r="I23" s="4" t="s">
        <v>6</v>
      </c>
      <c r="J23" s="4" t="s">
        <v>5</v>
      </c>
      <c r="K23" s="4" t="s">
        <v>4</v>
      </c>
      <c r="L23" s="4" t="s">
        <v>3</v>
      </c>
      <c r="M23" s="4" t="s">
        <v>2</v>
      </c>
      <c r="N23" s="4" t="s">
        <v>1</v>
      </c>
      <c r="O23" s="4" t="s">
        <v>0</v>
      </c>
      <c r="P23" s="4">
        <f t="shared" si="2"/>
        <v>1.6000000000000014</v>
      </c>
      <c r="Q23" s="5">
        <f>D23-D22</f>
        <v>7.8449074074074088E-2</v>
      </c>
      <c r="R23" s="4">
        <f t="shared" si="1"/>
        <v>0.84980820300973803</v>
      </c>
      <c r="S23" s="3">
        <f t="shared" si="3"/>
        <v>1.8827777777777781</v>
      </c>
      <c r="T23" s="1"/>
    </row>
    <row r="24" spans="1:20" ht="178.5" x14ac:dyDescent="0.2">
      <c r="A24" s="4">
        <v>2</v>
      </c>
      <c r="B24" s="4" t="s">
        <v>52</v>
      </c>
      <c r="C24" s="3" t="s">
        <v>102</v>
      </c>
      <c r="D24" s="5" t="s">
        <v>356</v>
      </c>
      <c r="E24" s="4" t="s">
        <v>10</v>
      </c>
      <c r="F24" s="4" t="s">
        <v>9</v>
      </c>
      <c r="G24" s="4" t="s">
        <v>8</v>
      </c>
      <c r="H24" s="4" t="s">
        <v>7</v>
      </c>
      <c r="I24" s="4" t="s">
        <v>6</v>
      </c>
      <c r="J24" s="4" t="s">
        <v>43</v>
      </c>
      <c r="K24" s="4" t="s">
        <v>4</v>
      </c>
      <c r="L24" s="4" t="s">
        <v>3</v>
      </c>
      <c r="M24" s="4" t="s">
        <v>2</v>
      </c>
      <c r="N24" s="4" t="s">
        <v>1</v>
      </c>
      <c r="O24" s="4" t="s">
        <v>0</v>
      </c>
      <c r="P24" s="21"/>
      <c r="Q24" s="5"/>
      <c r="R24" s="4"/>
      <c r="S24" s="3">
        <v>16</v>
      </c>
    </row>
    <row r="25" spans="1:20" ht="178.5" x14ac:dyDescent="0.2">
      <c r="A25" s="4">
        <v>2</v>
      </c>
      <c r="B25" s="4" t="s">
        <v>52</v>
      </c>
      <c r="C25" s="3" t="s">
        <v>54</v>
      </c>
      <c r="D25" s="5" t="s">
        <v>355</v>
      </c>
      <c r="E25" s="4" t="s">
        <v>10</v>
      </c>
      <c r="F25" s="4" t="s">
        <v>9</v>
      </c>
      <c r="G25" s="4" t="s">
        <v>8</v>
      </c>
      <c r="H25" s="4" t="s">
        <v>7</v>
      </c>
      <c r="I25" s="4" t="s">
        <v>6</v>
      </c>
      <c r="J25" s="4" t="s">
        <v>43</v>
      </c>
      <c r="K25" s="4" t="s">
        <v>4</v>
      </c>
      <c r="L25" s="4" t="s">
        <v>3</v>
      </c>
      <c r="M25" s="4" t="s">
        <v>2</v>
      </c>
      <c r="N25" s="4" t="s">
        <v>1</v>
      </c>
      <c r="O25" s="4" t="s">
        <v>0</v>
      </c>
      <c r="P25" s="20">
        <f t="shared" ref="P25:Q28" si="4">C25-C24</f>
        <v>0.49999999999999989</v>
      </c>
      <c r="Q25" s="5">
        <f t="shared" si="4"/>
        <v>0.10229166666666667</v>
      </c>
      <c r="R25" s="4">
        <f>P25/S25</f>
        <v>0.20366598778004069</v>
      </c>
      <c r="S25" s="3">
        <f t="shared" ref="S25:S33" si="5">Q25*24</f>
        <v>2.4550000000000001</v>
      </c>
    </row>
    <row r="26" spans="1:20" ht="178.5" x14ac:dyDescent="0.2">
      <c r="A26" s="4">
        <v>2</v>
      </c>
      <c r="B26" s="4" t="s">
        <v>52</v>
      </c>
      <c r="C26" s="3" t="s">
        <v>51</v>
      </c>
      <c r="D26" s="5" t="s">
        <v>354</v>
      </c>
      <c r="E26" s="4" t="s">
        <v>10</v>
      </c>
      <c r="F26" s="4" t="s">
        <v>9</v>
      </c>
      <c r="G26" s="4" t="s">
        <v>8</v>
      </c>
      <c r="H26" s="4" t="s">
        <v>7</v>
      </c>
      <c r="I26" s="4" t="s">
        <v>6</v>
      </c>
      <c r="J26" s="4" t="s">
        <v>43</v>
      </c>
      <c r="K26" s="4" t="s">
        <v>4</v>
      </c>
      <c r="L26" s="4" t="s">
        <v>3</v>
      </c>
      <c r="M26" s="4" t="s">
        <v>2</v>
      </c>
      <c r="N26" s="4" t="s">
        <v>1</v>
      </c>
      <c r="O26" s="4" t="s">
        <v>0</v>
      </c>
      <c r="P26" s="20">
        <f t="shared" si="4"/>
        <v>0.30000000000000004</v>
      </c>
      <c r="Q26" s="5">
        <f t="shared" si="4"/>
        <v>9.6168981481481508E-2</v>
      </c>
      <c r="R26" s="4">
        <f>P26/S26</f>
        <v>0.12997954025755204</v>
      </c>
      <c r="S26" s="3">
        <f t="shared" si="5"/>
        <v>2.3080555555555562</v>
      </c>
    </row>
    <row r="27" spans="1:20" ht="178.5" x14ac:dyDescent="0.2">
      <c r="A27" s="4">
        <v>2</v>
      </c>
      <c r="B27" s="4" t="s">
        <v>52</v>
      </c>
      <c r="C27" s="3" t="s">
        <v>221</v>
      </c>
      <c r="D27" s="5" t="s">
        <v>353</v>
      </c>
      <c r="E27" s="4" t="s">
        <v>10</v>
      </c>
      <c r="F27" s="4" t="s">
        <v>9</v>
      </c>
      <c r="G27" s="4" t="s">
        <v>8</v>
      </c>
      <c r="H27" s="4" t="s">
        <v>7</v>
      </c>
      <c r="I27" s="4" t="s">
        <v>6</v>
      </c>
      <c r="J27" s="4" t="s">
        <v>43</v>
      </c>
      <c r="K27" s="4" t="s">
        <v>4</v>
      </c>
      <c r="L27" s="4" t="s">
        <v>3</v>
      </c>
      <c r="M27" s="4" t="s">
        <v>2</v>
      </c>
      <c r="N27" s="4" t="s">
        <v>1</v>
      </c>
      <c r="O27" s="4" t="s">
        <v>0</v>
      </c>
      <c r="P27" s="20">
        <f t="shared" si="4"/>
        <v>0.50000000000000022</v>
      </c>
      <c r="Q27" s="5">
        <f t="shared" si="4"/>
        <v>0.1043634259259259</v>
      </c>
      <c r="R27" s="4">
        <f>P27/S27</f>
        <v>0.19962293445713666</v>
      </c>
      <c r="S27" s="3">
        <f t="shared" si="5"/>
        <v>2.5047222222222216</v>
      </c>
    </row>
    <row r="28" spans="1:20" ht="178.5" x14ac:dyDescent="0.2">
      <c r="A28" s="4">
        <v>2</v>
      </c>
      <c r="B28" s="4" t="s">
        <v>52</v>
      </c>
      <c r="C28" s="3" t="s">
        <v>352</v>
      </c>
      <c r="D28" s="5" t="s">
        <v>351</v>
      </c>
      <c r="E28" s="4" t="s">
        <v>10</v>
      </c>
      <c r="F28" s="4" t="s">
        <v>9</v>
      </c>
      <c r="G28" s="4" t="s">
        <v>8</v>
      </c>
      <c r="H28" s="4" t="s">
        <v>7</v>
      </c>
      <c r="I28" s="4" t="s">
        <v>6</v>
      </c>
      <c r="J28" s="4" t="s">
        <v>43</v>
      </c>
      <c r="K28" s="4" t="s">
        <v>4</v>
      </c>
      <c r="L28" s="4" t="s">
        <v>3</v>
      </c>
      <c r="M28" s="4" t="s">
        <v>2</v>
      </c>
      <c r="N28" s="4" t="s">
        <v>1</v>
      </c>
      <c r="O28" s="4" t="s">
        <v>0</v>
      </c>
      <c r="P28" s="20">
        <f t="shared" si="4"/>
        <v>0.5</v>
      </c>
      <c r="Q28" s="5">
        <f t="shared" si="4"/>
        <v>8.4212962962962878E-2</v>
      </c>
      <c r="R28" s="4">
        <f>P28/S28</f>
        <v>0.24738867509620696</v>
      </c>
      <c r="S28" s="3">
        <f t="shared" si="5"/>
        <v>2.0211111111111091</v>
      </c>
    </row>
    <row r="29" spans="1:20" ht="178.5" x14ac:dyDescent="0.2">
      <c r="A29" s="4">
        <v>2</v>
      </c>
      <c r="B29" s="4" t="s">
        <v>40</v>
      </c>
      <c r="C29" s="3" t="s">
        <v>350</v>
      </c>
      <c r="D29" s="5" t="s">
        <v>349</v>
      </c>
      <c r="E29" s="4" t="s">
        <v>10</v>
      </c>
      <c r="F29" s="4" t="s">
        <v>9</v>
      </c>
      <c r="G29" s="4" t="s">
        <v>8</v>
      </c>
      <c r="H29" s="4" t="s">
        <v>7</v>
      </c>
      <c r="I29" s="4" t="s">
        <v>6</v>
      </c>
      <c r="J29" s="4" t="s">
        <v>43</v>
      </c>
      <c r="K29" s="4" t="s">
        <v>4</v>
      </c>
      <c r="L29" s="4" t="s">
        <v>3</v>
      </c>
      <c r="M29" s="4" t="s">
        <v>2</v>
      </c>
      <c r="N29" s="4" t="s">
        <v>1</v>
      </c>
      <c r="O29" s="4" t="s">
        <v>0</v>
      </c>
      <c r="P29" s="20">
        <f t="shared" ref="P29:P45" si="6">C29-C28</f>
        <v>1.5</v>
      </c>
      <c r="Q29" s="5"/>
      <c r="R29" s="4"/>
      <c r="S29" s="3">
        <f t="shared" si="5"/>
        <v>0</v>
      </c>
    </row>
    <row r="30" spans="1:20" ht="178.5" x14ac:dyDescent="0.2">
      <c r="A30" s="4">
        <v>2</v>
      </c>
      <c r="B30" s="4" t="s">
        <v>40</v>
      </c>
      <c r="C30" s="3" t="s">
        <v>92</v>
      </c>
      <c r="D30" s="5" t="s">
        <v>348</v>
      </c>
      <c r="E30" s="4" t="s">
        <v>10</v>
      </c>
      <c r="F30" s="4" t="s">
        <v>9</v>
      </c>
      <c r="G30" s="4" t="s">
        <v>8</v>
      </c>
      <c r="H30" s="4" t="s">
        <v>7</v>
      </c>
      <c r="I30" s="4" t="s">
        <v>6</v>
      </c>
      <c r="J30" s="4" t="s">
        <v>43</v>
      </c>
      <c r="K30" s="4" t="s">
        <v>4</v>
      </c>
      <c r="L30" s="4" t="s">
        <v>3</v>
      </c>
      <c r="M30" s="4" t="s">
        <v>2</v>
      </c>
      <c r="N30" s="4" t="s">
        <v>1</v>
      </c>
      <c r="O30" s="4" t="s">
        <v>0</v>
      </c>
      <c r="P30" s="20">
        <f t="shared" si="6"/>
        <v>0.5</v>
      </c>
      <c r="Q30" s="5">
        <f>D30-D29</f>
        <v>9.9826388888888895E-2</v>
      </c>
      <c r="R30" s="4">
        <f t="shared" ref="R30:R45" si="7">P30/S30</f>
        <v>0.20869565217391303</v>
      </c>
      <c r="S30" s="3">
        <f t="shared" si="5"/>
        <v>2.3958333333333335</v>
      </c>
    </row>
    <row r="31" spans="1:20" ht="178.5" x14ac:dyDescent="0.2">
      <c r="A31" s="4">
        <v>2</v>
      </c>
      <c r="B31" s="4" t="s">
        <v>40</v>
      </c>
      <c r="C31" s="3" t="s">
        <v>90</v>
      </c>
      <c r="D31" s="5" t="s">
        <v>347</v>
      </c>
      <c r="E31" s="4" t="s">
        <v>10</v>
      </c>
      <c r="F31" s="4" t="s">
        <v>9</v>
      </c>
      <c r="G31" s="4" t="s">
        <v>8</v>
      </c>
      <c r="H31" s="4" t="s">
        <v>7</v>
      </c>
      <c r="I31" s="4" t="s">
        <v>6</v>
      </c>
      <c r="J31" s="4" t="s">
        <v>43</v>
      </c>
      <c r="K31" s="4" t="s">
        <v>4</v>
      </c>
      <c r="L31" s="4" t="s">
        <v>3</v>
      </c>
      <c r="M31" s="4" t="s">
        <v>2</v>
      </c>
      <c r="N31" s="4" t="s">
        <v>1</v>
      </c>
      <c r="O31" s="4" t="s">
        <v>0</v>
      </c>
      <c r="P31" s="20">
        <f t="shared" si="6"/>
        <v>0.59999999999999964</v>
      </c>
      <c r="Q31" s="5">
        <f>D31-D30</f>
        <v>9.7835648148148158E-2</v>
      </c>
      <c r="R31" s="4">
        <f t="shared" si="7"/>
        <v>0.25553058085886649</v>
      </c>
      <c r="S31" s="3">
        <f t="shared" si="5"/>
        <v>2.3480555555555558</v>
      </c>
    </row>
    <row r="32" spans="1:20" ht="178.5" x14ac:dyDescent="0.2">
      <c r="A32" s="4">
        <v>2</v>
      </c>
      <c r="B32" s="4" t="s">
        <v>40</v>
      </c>
      <c r="C32" s="3" t="s">
        <v>346</v>
      </c>
      <c r="D32" s="5" t="s">
        <v>345</v>
      </c>
      <c r="E32" s="4" t="s">
        <v>10</v>
      </c>
      <c r="F32" s="4" t="s">
        <v>9</v>
      </c>
      <c r="G32" s="4" t="s">
        <v>8</v>
      </c>
      <c r="H32" s="4" t="s">
        <v>7</v>
      </c>
      <c r="I32" s="4" t="s">
        <v>6</v>
      </c>
      <c r="J32" s="4" t="s">
        <v>5</v>
      </c>
      <c r="K32" s="4" t="s">
        <v>4</v>
      </c>
      <c r="L32" s="4" t="s">
        <v>3</v>
      </c>
      <c r="M32" s="4" t="s">
        <v>2</v>
      </c>
      <c r="N32" s="4" t="s">
        <v>1</v>
      </c>
      <c r="O32" s="4" t="s">
        <v>0</v>
      </c>
      <c r="P32" s="20">
        <f t="shared" si="6"/>
        <v>0.79999999999999982</v>
      </c>
      <c r="Q32" s="5">
        <f>D32-D31</f>
        <v>8.679398148148143E-2</v>
      </c>
      <c r="R32" s="4">
        <f t="shared" si="7"/>
        <v>0.38405120682757715</v>
      </c>
      <c r="S32" s="3">
        <f t="shared" si="5"/>
        <v>2.0830555555555543</v>
      </c>
    </row>
    <row r="33" spans="1:19" ht="178.5" x14ac:dyDescent="0.2">
      <c r="A33" s="4">
        <v>2</v>
      </c>
      <c r="B33" s="4" t="s">
        <v>40</v>
      </c>
      <c r="C33" s="3" t="s">
        <v>244</v>
      </c>
      <c r="D33" s="5" t="s">
        <v>344</v>
      </c>
      <c r="E33" s="4" t="s">
        <v>10</v>
      </c>
      <c r="F33" s="4" t="s">
        <v>9</v>
      </c>
      <c r="G33" s="4" t="s">
        <v>8</v>
      </c>
      <c r="H33" s="4" t="s">
        <v>7</v>
      </c>
      <c r="I33" s="4" t="s">
        <v>6</v>
      </c>
      <c r="J33" s="4" t="s">
        <v>5</v>
      </c>
      <c r="K33" s="4" t="s">
        <v>4</v>
      </c>
      <c r="L33" s="4" t="s">
        <v>3</v>
      </c>
      <c r="M33" s="4" t="s">
        <v>2</v>
      </c>
      <c r="N33" s="4" t="s">
        <v>1</v>
      </c>
      <c r="O33" s="4" t="s">
        <v>0</v>
      </c>
      <c r="P33" s="20">
        <f t="shared" si="6"/>
        <v>1</v>
      </c>
      <c r="Q33" s="5">
        <f>D33-D32</f>
        <v>8.9594907407407387E-2</v>
      </c>
      <c r="R33" s="4">
        <f t="shared" si="7"/>
        <v>0.4650561942901435</v>
      </c>
      <c r="S33" s="3">
        <f t="shared" si="5"/>
        <v>2.1502777777777773</v>
      </c>
    </row>
    <row r="34" spans="1:19" ht="178.5" x14ac:dyDescent="0.2">
      <c r="A34" s="4">
        <v>2</v>
      </c>
      <c r="B34" s="4" t="s">
        <v>29</v>
      </c>
      <c r="C34" s="3" t="s">
        <v>237</v>
      </c>
      <c r="D34" s="5" t="s">
        <v>343</v>
      </c>
      <c r="E34" s="4" t="s">
        <v>10</v>
      </c>
      <c r="F34" s="4" t="s">
        <v>9</v>
      </c>
      <c r="G34" s="4" t="s">
        <v>8</v>
      </c>
      <c r="H34" s="4" t="s">
        <v>7</v>
      </c>
      <c r="I34" s="4" t="s">
        <v>6</v>
      </c>
      <c r="J34" s="4" t="s">
        <v>5</v>
      </c>
      <c r="K34" s="4" t="s">
        <v>4</v>
      </c>
      <c r="L34" s="4" t="s">
        <v>3</v>
      </c>
      <c r="M34" s="4" t="s">
        <v>2</v>
      </c>
      <c r="N34" s="4" t="s">
        <v>1</v>
      </c>
      <c r="O34" s="4" t="s">
        <v>0</v>
      </c>
      <c r="P34" s="20">
        <f t="shared" si="6"/>
        <v>2.9000000000000004</v>
      </c>
      <c r="Q34" s="5"/>
      <c r="R34" s="4">
        <f t="shared" si="7"/>
        <v>0.19333333333333336</v>
      </c>
      <c r="S34" s="3">
        <v>15</v>
      </c>
    </row>
    <row r="35" spans="1:19" ht="178.5" x14ac:dyDescent="0.2">
      <c r="A35" s="4">
        <v>2</v>
      </c>
      <c r="B35" s="4" t="s">
        <v>29</v>
      </c>
      <c r="C35" s="3" t="s">
        <v>342</v>
      </c>
      <c r="D35" s="5" t="s">
        <v>341</v>
      </c>
      <c r="E35" s="4" t="s">
        <v>10</v>
      </c>
      <c r="F35" s="4" t="s">
        <v>9</v>
      </c>
      <c r="G35" s="4" t="s">
        <v>8</v>
      </c>
      <c r="H35" s="4" t="s">
        <v>7</v>
      </c>
      <c r="I35" s="4" t="s">
        <v>6</v>
      </c>
      <c r="J35" s="4" t="s">
        <v>5</v>
      </c>
      <c r="K35" s="4" t="s">
        <v>4</v>
      </c>
      <c r="L35" s="4" t="s">
        <v>3</v>
      </c>
      <c r="M35" s="4" t="s">
        <v>2</v>
      </c>
      <c r="N35" s="4" t="s">
        <v>1</v>
      </c>
      <c r="O35" s="4" t="s">
        <v>0</v>
      </c>
      <c r="P35" s="20">
        <f t="shared" si="6"/>
        <v>0.90000000000000036</v>
      </c>
      <c r="Q35" s="5">
        <f>D35-D34</f>
        <v>0.10290509259259262</v>
      </c>
      <c r="R35" s="4">
        <f t="shared" si="7"/>
        <v>0.3644134518051963</v>
      </c>
      <c r="S35" s="3">
        <f>Q35*24</f>
        <v>2.4697222222222228</v>
      </c>
    </row>
    <row r="36" spans="1:19" ht="178.5" x14ac:dyDescent="0.2">
      <c r="A36" s="4">
        <v>2</v>
      </c>
      <c r="B36" s="4" t="s">
        <v>29</v>
      </c>
      <c r="C36" s="3" t="s">
        <v>340</v>
      </c>
      <c r="D36" s="5" t="s">
        <v>339</v>
      </c>
      <c r="E36" s="4" t="s">
        <v>10</v>
      </c>
      <c r="F36" s="4" t="s">
        <v>9</v>
      </c>
      <c r="G36" s="4" t="s">
        <v>8</v>
      </c>
      <c r="H36" s="4" t="s">
        <v>7</v>
      </c>
      <c r="I36" s="4" t="s">
        <v>6</v>
      </c>
      <c r="J36" s="4" t="s">
        <v>5</v>
      </c>
      <c r="K36" s="4" t="s">
        <v>4</v>
      </c>
      <c r="L36" s="4" t="s">
        <v>3</v>
      </c>
      <c r="M36" s="4" t="s">
        <v>2</v>
      </c>
      <c r="N36" s="4" t="s">
        <v>1</v>
      </c>
      <c r="O36" s="4" t="s">
        <v>0</v>
      </c>
      <c r="P36" s="20">
        <f t="shared" si="6"/>
        <v>1.0999999999999996</v>
      </c>
      <c r="Q36" s="5">
        <f>D36-D35</f>
        <v>8.6388888888888848E-2</v>
      </c>
      <c r="R36" s="4">
        <f t="shared" si="7"/>
        <v>0.53054662379421225</v>
      </c>
      <c r="S36" s="3">
        <f>Q36*24</f>
        <v>2.0733333333333324</v>
      </c>
    </row>
    <row r="37" spans="1:19" ht="178.5" x14ac:dyDescent="0.2">
      <c r="A37" s="4">
        <v>2</v>
      </c>
      <c r="B37" s="4" t="s">
        <v>29</v>
      </c>
      <c r="C37" s="3" t="s">
        <v>206</v>
      </c>
      <c r="D37" s="5" t="s">
        <v>338</v>
      </c>
      <c r="E37" s="4" t="s">
        <v>10</v>
      </c>
      <c r="F37" s="4" t="s">
        <v>9</v>
      </c>
      <c r="G37" s="4" t="s">
        <v>8</v>
      </c>
      <c r="H37" s="4" t="s">
        <v>7</v>
      </c>
      <c r="I37" s="4" t="s">
        <v>6</v>
      </c>
      <c r="J37" s="4" t="s">
        <v>5</v>
      </c>
      <c r="K37" s="4" t="s">
        <v>4</v>
      </c>
      <c r="L37" s="4" t="s">
        <v>3</v>
      </c>
      <c r="M37" s="4" t="s">
        <v>2</v>
      </c>
      <c r="N37" s="4" t="s">
        <v>1</v>
      </c>
      <c r="O37" s="4" t="s">
        <v>0</v>
      </c>
      <c r="P37" s="20">
        <f t="shared" si="6"/>
        <v>1.0999999999999996</v>
      </c>
      <c r="Q37" s="5">
        <f>D37-D36</f>
        <v>9.151620370370378E-2</v>
      </c>
      <c r="R37" s="4">
        <f t="shared" si="7"/>
        <v>0.50082205640571587</v>
      </c>
      <c r="S37" s="3">
        <f>Q37*24</f>
        <v>2.1963888888888907</v>
      </c>
    </row>
    <row r="38" spans="1:19" ht="178.5" x14ac:dyDescent="0.2">
      <c r="A38" s="4">
        <v>2</v>
      </c>
      <c r="B38" s="4" t="s">
        <v>29</v>
      </c>
      <c r="C38" s="3" t="s">
        <v>337</v>
      </c>
      <c r="D38" s="5" t="s">
        <v>336</v>
      </c>
      <c r="E38" s="4" t="s">
        <v>10</v>
      </c>
      <c r="F38" s="4" t="s">
        <v>9</v>
      </c>
      <c r="G38" s="4" t="s">
        <v>8</v>
      </c>
      <c r="H38" s="4" t="s">
        <v>7</v>
      </c>
      <c r="I38" s="4" t="s">
        <v>6</v>
      </c>
      <c r="J38" s="4" t="s">
        <v>5</v>
      </c>
      <c r="K38" s="4" t="s">
        <v>4</v>
      </c>
      <c r="L38" s="4" t="s">
        <v>3</v>
      </c>
      <c r="M38" s="4" t="s">
        <v>2</v>
      </c>
      <c r="N38" s="4" t="s">
        <v>1</v>
      </c>
      <c r="O38" s="4" t="s">
        <v>0</v>
      </c>
      <c r="P38" s="20">
        <f t="shared" si="6"/>
        <v>1.0999999999999996</v>
      </c>
      <c r="Q38" s="5">
        <f>D38-D37</f>
        <v>9.0439814814814778E-2</v>
      </c>
      <c r="R38" s="4">
        <f t="shared" si="7"/>
        <v>0.50678269772203743</v>
      </c>
      <c r="S38" s="3">
        <f>Q38*24</f>
        <v>2.1705555555555547</v>
      </c>
    </row>
    <row r="39" spans="1:19" ht="178.5" x14ac:dyDescent="0.2">
      <c r="A39" s="4">
        <v>2</v>
      </c>
      <c r="B39" s="4" t="s">
        <v>22</v>
      </c>
      <c r="C39" s="3" t="s">
        <v>335</v>
      </c>
      <c r="D39" s="5" t="s">
        <v>334</v>
      </c>
      <c r="E39" s="4" t="s">
        <v>10</v>
      </c>
      <c r="F39" s="4" t="s">
        <v>9</v>
      </c>
      <c r="G39" s="4" t="s">
        <v>8</v>
      </c>
      <c r="H39" s="4" t="s">
        <v>7</v>
      </c>
      <c r="I39" s="4" t="s">
        <v>6</v>
      </c>
      <c r="J39" s="4" t="s">
        <v>5</v>
      </c>
      <c r="K39" s="4" t="s">
        <v>4</v>
      </c>
      <c r="L39" s="4" t="s">
        <v>3</v>
      </c>
      <c r="M39" s="4" t="s">
        <v>2</v>
      </c>
      <c r="N39" s="4" t="s">
        <v>1</v>
      </c>
      <c r="O39" s="4" t="s">
        <v>0</v>
      </c>
      <c r="P39" s="20">
        <f t="shared" si="6"/>
        <v>5.1999999999999993</v>
      </c>
      <c r="Q39" s="5"/>
      <c r="R39" s="4">
        <f t="shared" si="7"/>
        <v>0.34666666666666662</v>
      </c>
      <c r="S39" s="3">
        <v>15</v>
      </c>
    </row>
    <row r="40" spans="1:19" ht="178.5" x14ac:dyDescent="0.2">
      <c r="A40" s="4">
        <v>2</v>
      </c>
      <c r="B40" s="4" t="s">
        <v>22</v>
      </c>
      <c r="C40" s="3" t="s">
        <v>333</v>
      </c>
      <c r="D40" s="5" t="s">
        <v>332</v>
      </c>
      <c r="E40" s="4" t="s">
        <v>10</v>
      </c>
      <c r="F40" s="4" t="s">
        <v>9</v>
      </c>
      <c r="G40" s="4" t="s">
        <v>8</v>
      </c>
      <c r="H40" s="4" t="s">
        <v>7</v>
      </c>
      <c r="I40" s="4" t="s">
        <v>6</v>
      </c>
      <c r="J40" s="4" t="s">
        <v>5</v>
      </c>
      <c r="K40" s="4" t="s">
        <v>4</v>
      </c>
      <c r="L40" s="4" t="s">
        <v>3</v>
      </c>
      <c r="M40" s="4" t="s">
        <v>2</v>
      </c>
      <c r="N40" s="4" t="s">
        <v>1</v>
      </c>
      <c r="O40" s="4" t="s">
        <v>0</v>
      </c>
      <c r="P40" s="20">
        <f t="shared" si="6"/>
        <v>1.4000000000000021</v>
      </c>
      <c r="Q40" s="5">
        <f>D40-D39</f>
        <v>0.10438657407407403</v>
      </c>
      <c r="R40" s="4">
        <f t="shared" si="7"/>
        <v>0.55882026832243148</v>
      </c>
      <c r="S40" s="3">
        <f t="shared" ref="S40:S50" si="8">Q40*24</f>
        <v>2.5052777777777768</v>
      </c>
    </row>
    <row r="41" spans="1:19" ht="178.5" x14ac:dyDescent="0.2">
      <c r="A41" s="4">
        <v>2</v>
      </c>
      <c r="B41" s="4" t="s">
        <v>22</v>
      </c>
      <c r="C41" s="3" t="s">
        <v>331</v>
      </c>
      <c r="D41" s="5" t="s">
        <v>330</v>
      </c>
      <c r="E41" s="4" t="s">
        <v>10</v>
      </c>
      <c r="F41" s="4" t="s">
        <v>9</v>
      </c>
      <c r="G41" s="4" t="s">
        <v>8</v>
      </c>
      <c r="H41" s="4" t="s">
        <v>7</v>
      </c>
      <c r="I41" s="4" t="s">
        <v>6</v>
      </c>
      <c r="J41" s="4" t="s">
        <v>5</v>
      </c>
      <c r="K41" s="4" t="s">
        <v>4</v>
      </c>
      <c r="L41" s="4" t="s">
        <v>3</v>
      </c>
      <c r="M41" s="4" t="s">
        <v>2</v>
      </c>
      <c r="N41" s="4" t="s">
        <v>1</v>
      </c>
      <c r="O41" s="4" t="s">
        <v>0</v>
      </c>
      <c r="P41" s="20">
        <f t="shared" si="6"/>
        <v>1.6999999999999993</v>
      </c>
      <c r="Q41" s="5">
        <f>D41-D40</f>
        <v>7.9814814814814894E-2</v>
      </c>
      <c r="R41" s="4">
        <f t="shared" si="7"/>
        <v>0.88747099767981319</v>
      </c>
      <c r="S41" s="3">
        <f t="shared" si="8"/>
        <v>1.9155555555555575</v>
      </c>
    </row>
    <row r="42" spans="1:19" ht="178.5" x14ac:dyDescent="0.2">
      <c r="A42" s="4">
        <v>2</v>
      </c>
      <c r="B42" s="4" t="s">
        <v>13</v>
      </c>
      <c r="C42" s="3" t="s">
        <v>62</v>
      </c>
      <c r="D42" s="5" t="s">
        <v>329</v>
      </c>
      <c r="E42" s="4" t="s">
        <v>10</v>
      </c>
      <c r="F42" s="4" t="s">
        <v>9</v>
      </c>
      <c r="G42" s="4" t="s">
        <v>8</v>
      </c>
      <c r="H42" s="4" t="s">
        <v>7</v>
      </c>
      <c r="I42" s="4" t="s">
        <v>6</v>
      </c>
      <c r="J42" s="4" t="s">
        <v>5</v>
      </c>
      <c r="K42" s="4" t="s">
        <v>4</v>
      </c>
      <c r="L42" s="4" t="s">
        <v>3</v>
      </c>
      <c r="M42" s="4" t="s">
        <v>2</v>
      </c>
      <c r="N42" s="4" t="s">
        <v>1</v>
      </c>
      <c r="O42" s="4" t="s">
        <v>0</v>
      </c>
      <c r="P42" s="20">
        <f t="shared" si="6"/>
        <v>10.799999999999997</v>
      </c>
      <c r="Q42" s="5">
        <f>D42+D41</f>
        <v>0.77385416666666673</v>
      </c>
      <c r="R42" s="4">
        <f t="shared" si="7"/>
        <v>0.58150491317808573</v>
      </c>
      <c r="S42" s="3">
        <f t="shared" si="8"/>
        <v>18.572500000000002</v>
      </c>
    </row>
    <row r="43" spans="1:19" ht="178.5" x14ac:dyDescent="0.2">
      <c r="A43" s="4">
        <v>2</v>
      </c>
      <c r="B43" s="4" t="s">
        <v>13</v>
      </c>
      <c r="C43" s="3" t="s">
        <v>328</v>
      </c>
      <c r="D43" s="5" t="s">
        <v>327</v>
      </c>
      <c r="E43" s="4" t="s">
        <v>10</v>
      </c>
      <c r="F43" s="4" t="s">
        <v>9</v>
      </c>
      <c r="G43" s="4" t="s">
        <v>8</v>
      </c>
      <c r="H43" s="4" t="s">
        <v>7</v>
      </c>
      <c r="I43" s="4" t="s">
        <v>6</v>
      </c>
      <c r="J43" s="4" t="s">
        <v>5</v>
      </c>
      <c r="K43" s="4" t="s">
        <v>4</v>
      </c>
      <c r="L43" s="4" t="s">
        <v>3</v>
      </c>
      <c r="M43" s="4" t="s">
        <v>2</v>
      </c>
      <c r="N43" s="4" t="s">
        <v>1</v>
      </c>
      <c r="O43" s="4" t="s">
        <v>0</v>
      </c>
      <c r="P43" s="20">
        <f t="shared" si="6"/>
        <v>1.6000000000000014</v>
      </c>
      <c r="Q43" s="5">
        <f>D43-D42</f>
        <v>8.6446759259259209E-2</v>
      </c>
      <c r="R43" s="4">
        <f t="shared" si="7"/>
        <v>0.77118757531128779</v>
      </c>
      <c r="S43" s="3">
        <f t="shared" si="8"/>
        <v>2.074722222222221</v>
      </c>
    </row>
    <row r="44" spans="1:19" ht="178.5" x14ac:dyDescent="0.2">
      <c r="A44" s="4">
        <v>2</v>
      </c>
      <c r="B44" s="4" t="s">
        <v>13</v>
      </c>
      <c r="C44" s="3" t="s">
        <v>326</v>
      </c>
      <c r="D44" s="5" t="s">
        <v>325</v>
      </c>
      <c r="E44" s="4" t="s">
        <v>10</v>
      </c>
      <c r="F44" s="4" t="s">
        <v>9</v>
      </c>
      <c r="G44" s="4" t="s">
        <v>8</v>
      </c>
      <c r="H44" s="4" t="s">
        <v>7</v>
      </c>
      <c r="I44" s="4" t="s">
        <v>6</v>
      </c>
      <c r="J44" s="4" t="s">
        <v>5</v>
      </c>
      <c r="K44" s="4" t="s">
        <v>4</v>
      </c>
      <c r="L44" s="4" t="s">
        <v>3</v>
      </c>
      <c r="M44" s="4" t="s">
        <v>2</v>
      </c>
      <c r="N44" s="4" t="s">
        <v>1</v>
      </c>
      <c r="O44" s="4" t="s">
        <v>0</v>
      </c>
      <c r="P44" s="20">
        <f t="shared" si="6"/>
        <v>3.3999999999999986</v>
      </c>
      <c r="Q44" s="5">
        <f>D44-D43</f>
        <v>0.13640046296296304</v>
      </c>
      <c r="R44" s="4">
        <f t="shared" si="7"/>
        <v>1.0386084005091207</v>
      </c>
      <c r="S44" s="3">
        <f t="shared" si="8"/>
        <v>3.273611111111113</v>
      </c>
    </row>
    <row r="45" spans="1:19" ht="178.5" x14ac:dyDescent="0.2">
      <c r="A45" s="4">
        <v>2</v>
      </c>
      <c r="B45" s="4" t="s">
        <v>13</v>
      </c>
      <c r="C45" s="3" t="s">
        <v>324</v>
      </c>
      <c r="D45" s="5" t="s">
        <v>323</v>
      </c>
      <c r="E45" s="4" t="s">
        <v>10</v>
      </c>
      <c r="F45" s="4" t="s">
        <v>9</v>
      </c>
      <c r="G45" s="4" t="s">
        <v>8</v>
      </c>
      <c r="H45" s="4" t="s">
        <v>7</v>
      </c>
      <c r="I45" s="4" t="s">
        <v>6</v>
      </c>
      <c r="J45" s="4" t="s">
        <v>5</v>
      </c>
      <c r="K45" s="4" t="s">
        <v>4</v>
      </c>
      <c r="L45" s="4" t="s">
        <v>3</v>
      </c>
      <c r="M45" s="4" t="s">
        <v>2</v>
      </c>
      <c r="N45" s="4" t="s">
        <v>1</v>
      </c>
      <c r="O45" s="4" t="s">
        <v>0</v>
      </c>
      <c r="P45" s="20">
        <f t="shared" si="6"/>
        <v>1.9000000000000057</v>
      </c>
      <c r="Q45" s="5">
        <f>D45-D44</f>
        <v>7.8726851851851798E-2</v>
      </c>
      <c r="R45" s="4">
        <f t="shared" si="7"/>
        <v>1.0055865921787746</v>
      </c>
      <c r="S45" s="3">
        <f t="shared" si="8"/>
        <v>1.8894444444444431</v>
      </c>
    </row>
    <row r="46" spans="1:19" ht="178.5" x14ac:dyDescent="0.2">
      <c r="A46" s="4">
        <v>3</v>
      </c>
      <c r="B46" s="4" t="s">
        <v>52</v>
      </c>
      <c r="C46" s="3" t="s">
        <v>100</v>
      </c>
      <c r="D46" s="5" t="s">
        <v>322</v>
      </c>
      <c r="E46" s="4" t="s">
        <v>10</v>
      </c>
      <c r="F46" s="4" t="s">
        <v>9</v>
      </c>
      <c r="G46" s="4" t="s">
        <v>8</v>
      </c>
      <c r="H46" s="4" t="s">
        <v>7</v>
      </c>
      <c r="I46" s="4" t="s">
        <v>6</v>
      </c>
      <c r="J46" s="4" t="s">
        <v>43</v>
      </c>
      <c r="K46" s="4" t="s">
        <v>4</v>
      </c>
      <c r="L46" s="4" t="s">
        <v>3</v>
      </c>
      <c r="M46" s="4" t="s">
        <v>2</v>
      </c>
      <c r="N46" s="4" t="s">
        <v>1</v>
      </c>
      <c r="O46" s="4" t="s">
        <v>0</v>
      </c>
      <c r="P46" s="4"/>
      <c r="Q46" s="5">
        <f>D46+D45</f>
        <v>0.89019675925925923</v>
      </c>
      <c r="R46" s="4"/>
      <c r="S46" s="3">
        <f t="shared" si="8"/>
        <v>21.36472222222222</v>
      </c>
    </row>
    <row r="47" spans="1:19" ht="178.5" x14ac:dyDescent="0.2">
      <c r="A47" s="4">
        <v>3</v>
      </c>
      <c r="B47" s="4" t="s">
        <v>52</v>
      </c>
      <c r="C47" s="3" t="s">
        <v>138</v>
      </c>
      <c r="D47" s="5" t="s">
        <v>321</v>
      </c>
      <c r="E47" s="4" t="s">
        <v>10</v>
      </c>
      <c r="F47" s="4" t="s">
        <v>9</v>
      </c>
      <c r="G47" s="4" t="s">
        <v>8</v>
      </c>
      <c r="H47" s="4" t="s">
        <v>7</v>
      </c>
      <c r="I47" s="4" t="s">
        <v>6</v>
      </c>
      <c r="J47" s="4" t="s">
        <v>43</v>
      </c>
      <c r="K47" s="4" t="s">
        <v>4</v>
      </c>
      <c r="L47" s="4" t="s">
        <v>3</v>
      </c>
      <c r="M47" s="4" t="s">
        <v>2</v>
      </c>
      <c r="N47" s="4" t="s">
        <v>1</v>
      </c>
      <c r="O47" s="4" t="s">
        <v>0</v>
      </c>
      <c r="P47" s="4">
        <f t="shared" ref="P47:Q50" si="9">C47-C46</f>
        <v>0.30000000000000004</v>
      </c>
      <c r="Q47" s="5">
        <f t="shared" si="9"/>
        <v>0.10271990740740744</v>
      </c>
      <c r="R47" s="4">
        <f t="shared" ref="R47:R67" si="10">P47/S47</f>
        <v>0.1216901408450704</v>
      </c>
      <c r="S47" s="3">
        <f t="shared" si="8"/>
        <v>2.4652777777777786</v>
      </c>
    </row>
    <row r="48" spans="1:19" ht="178.5" x14ac:dyDescent="0.2">
      <c r="A48" s="4">
        <v>3</v>
      </c>
      <c r="B48" s="4" t="s">
        <v>52</v>
      </c>
      <c r="C48" s="3" t="s">
        <v>320</v>
      </c>
      <c r="D48" s="5" t="s">
        <v>319</v>
      </c>
      <c r="E48" s="4" t="s">
        <v>10</v>
      </c>
      <c r="F48" s="4" t="s">
        <v>9</v>
      </c>
      <c r="G48" s="4" t="s">
        <v>8</v>
      </c>
      <c r="H48" s="4" t="s">
        <v>7</v>
      </c>
      <c r="I48" s="4" t="s">
        <v>6</v>
      </c>
      <c r="J48" s="4" t="s">
        <v>43</v>
      </c>
      <c r="K48" s="4" t="s">
        <v>4</v>
      </c>
      <c r="L48" s="4" t="s">
        <v>3</v>
      </c>
      <c r="M48" s="4" t="s">
        <v>2</v>
      </c>
      <c r="N48" s="4" t="s">
        <v>1</v>
      </c>
      <c r="O48" s="4" t="s">
        <v>0</v>
      </c>
      <c r="P48" s="4">
        <f t="shared" si="9"/>
        <v>0.29999999999999982</v>
      </c>
      <c r="Q48" s="5">
        <f t="shared" si="9"/>
        <v>9.6099537037036997E-2</v>
      </c>
      <c r="R48" s="4">
        <f t="shared" si="10"/>
        <v>0.13007346742141393</v>
      </c>
      <c r="S48" s="3">
        <f t="shared" si="8"/>
        <v>2.3063888888888879</v>
      </c>
    </row>
    <row r="49" spans="1:19" ht="178.5" x14ac:dyDescent="0.2">
      <c r="A49" s="4">
        <v>3</v>
      </c>
      <c r="B49" s="4" t="s">
        <v>52</v>
      </c>
      <c r="C49" s="3" t="s">
        <v>179</v>
      </c>
      <c r="D49" s="5" t="s">
        <v>318</v>
      </c>
      <c r="E49" s="4" t="s">
        <v>10</v>
      </c>
      <c r="F49" s="4" t="s">
        <v>9</v>
      </c>
      <c r="G49" s="4" t="s">
        <v>8</v>
      </c>
      <c r="H49" s="4" t="s">
        <v>7</v>
      </c>
      <c r="I49" s="4" t="s">
        <v>6</v>
      </c>
      <c r="J49" s="4" t="s">
        <v>43</v>
      </c>
      <c r="K49" s="4" t="s">
        <v>4</v>
      </c>
      <c r="L49" s="4" t="s">
        <v>3</v>
      </c>
      <c r="M49" s="4" t="s">
        <v>2</v>
      </c>
      <c r="N49" s="4" t="s">
        <v>1</v>
      </c>
      <c r="O49" s="4" t="s">
        <v>0</v>
      </c>
      <c r="P49" s="4">
        <f t="shared" si="9"/>
        <v>0.5</v>
      </c>
      <c r="Q49" s="5">
        <f t="shared" si="9"/>
        <v>0.10489583333333335</v>
      </c>
      <c r="R49" s="4">
        <f t="shared" si="10"/>
        <v>0.19860973187686193</v>
      </c>
      <c r="S49" s="3">
        <f t="shared" si="8"/>
        <v>2.5175000000000005</v>
      </c>
    </row>
    <row r="50" spans="1:19" ht="178.5" x14ac:dyDescent="0.2">
      <c r="A50" s="4">
        <v>3</v>
      </c>
      <c r="B50" s="4" t="s">
        <v>52</v>
      </c>
      <c r="C50" s="3" t="s">
        <v>135</v>
      </c>
      <c r="D50" s="5" t="s">
        <v>317</v>
      </c>
      <c r="E50" s="4" t="s">
        <v>10</v>
      </c>
      <c r="F50" s="4" t="s">
        <v>9</v>
      </c>
      <c r="G50" s="4" t="s">
        <v>8</v>
      </c>
      <c r="H50" s="4" t="s">
        <v>7</v>
      </c>
      <c r="I50" s="4" t="s">
        <v>6</v>
      </c>
      <c r="J50" s="4" t="s">
        <v>43</v>
      </c>
      <c r="K50" s="4" t="s">
        <v>4</v>
      </c>
      <c r="L50" s="4" t="s">
        <v>3</v>
      </c>
      <c r="M50" s="4" t="s">
        <v>2</v>
      </c>
      <c r="N50" s="4" t="s">
        <v>1</v>
      </c>
      <c r="O50" s="4" t="s">
        <v>0</v>
      </c>
      <c r="P50" s="4">
        <f t="shared" si="9"/>
        <v>0.39999999999999991</v>
      </c>
      <c r="Q50" s="5">
        <f t="shared" si="9"/>
        <v>8.3391203703703676E-2</v>
      </c>
      <c r="R50" s="4">
        <f t="shared" si="10"/>
        <v>0.1998612074947953</v>
      </c>
      <c r="S50" s="3">
        <f t="shared" si="8"/>
        <v>2.0013888888888882</v>
      </c>
    </row>
    <row r="51" spans="1:19" ht="178.5" x14ac:dyDescent="0.2">
      <c r="A51" s="4">
        <v>3</v>
      </c>
      <c r="B51" s="4" t="s">
        <v>40</v>
      </c>
      <c r="C51" s="3" t="s">
        <v>283</v>
      </c>
      <c r="D51" s="5" t="s">
        <v>316</v>
      </c>
      <c r="E51" s="4" t="s">
        <v>10</v>
      </c>
      <c r="F51" s="4" t="s">
        <v>9</v>
      </c>
      <c r="G51" s="4" t="s">
        <v>8</v>
      </c>
      <c r="H51" s="4" t="s">
        <v>7</v>
      </c>
      <c r="I51" s="4" t="s">
        <v>6</v>
      </c>
      <c r="J51" s="4" t="s">
        <v>43</v>
      </c>
      <c r="K51" s="4" t="s">
        <v>4</v>
      </c>
      <c r="L51" s="4" t="s">
        <v>3</v>
      </c>
      <c r="M51" s="4" t="s">
        <v>2</v>
      </c>
      <c r="N51" s="4" t="s">
        <v>1</v>
      </c>
      <c r="O51" s="4" t="s">
        <v>0</v>
      </c>
      <c r="P51" s="4">
        <f t="shared" ref="P51:P67" si="11">C51-C50</f>
        <v>1.5</v>
      </c>
      <c r="Q51" s="5"/>
      <c r="R51" s="4">
        <f t="shared" si="10"/>
        <v>0.10714285714285714</v>
      </c>
      <c r="S51" s="3">
        <v>14</v>
      </c>
    </row>
    <row r="52" spans="1:19" ht="178.5" x14ac:dyDescent="0.2">
      <c r="A52" s="4">
        <v>3</v>
      </c>
      <c r="B52" s="4" t="s">
        <v>40</v>
      </c>
      <c r="C52" s="3" t="s">
        <v>92</v>
      </c>
      <c r="D52" s="5" t="s">
        <v>315</v>
      </c>
      <c r="E52" s="4" t="s">
        <v>10</v>
      </c>
      <c r="F52" s="4" t="s">
        <v>9</v>
      </c>
      <c r="G52" s="4" t="s">
        <v>8</v>
      </c>
      <c r="H52" s="4" t="s">
        <v>7</v>
      </c>
      <c r="I52" s="4" t="s">
        <v>6</v>
      </c>
      <c r="J52" s="4" t="s">
        <v>43</v>
      </c>
      <c r="K52" s="4" t="s">
        <v>4</v>
      </c>
      <c r="L52" s="4" t="s">
        <v>3</v>
      </c>
      <c r="M52" s="4" t="s">
        <v>2</v>
      </c>
      <c r="N52" s="4" t="s">
        <v>1</v>
      </c>
      <c r="O52" s="4" t="s">
        <v>0</v>
      </c>
      <c r="P52" s="4">
        <f t="shared" si="11"/>
        <v>0.40000000000000036</v>
      </c>
      <c r="Q52" s="5">
        <f>D52-D51</f>
        <v>9.9756944444444495E-2</v>
      </c>
      <c r="R52" s="4">
        <f t="shared" si="10"/>
        <v>0.16707274625826668</v>
      </c>
      <c r="S52" s="3">
        <f>Q52*24</f>
        <v>2.3941666666666679</v>
      </c>
    </row>
    <row r="53" spans="1:19" ht="178.5" x14ac:dyDescent="0.2">
      <c r="A53" s="4">
        <v>3</v>
      </c>
      <c r="B53" s="4" t="s">
        <v>40</v>
      </c>
      <c r="C53" s="3" t="s">
        <v>314</v>
      </c>
      <c r="D53" s="5" t="s">
        <v>313</v>
      </c>
      <c r="E53" s="4" t="s">
        <v>10</v>
      </c>
      <c r="F53" s="4" t="s">
        <v>9</v>
      </c>
      <c r="G53" s="4" t="s">
        <v>8</v>
      </c>
      <c r="H53" s="4" t="s">
        <v>7</v>
      </c>
      <c r="I53" s="4" t="s">
        <v>6</v>
      </c>
      <c r="J53" s="4" t="s">
        <v>43</v>
      </c>
      <c r="K53" s="4" t="s">
        <v>4</v>
      </c>
      <c r="L53" s="4" t="s">
        <v>3</v>
      </c>
      <c r="M53" s="4" t="s">
        <v>2</v>
      </c>
      <c r="N53" s="4" t="s">
        <v>1</v>
      </c>
      <c r="O53" s="4" t="s">
        <v>0</v>
      </c>
      <c r="P53" s="4">
        <f t="shared" si="11"/>
        <v>0.5</v>
      </c>
      <c r="Q53" s="5">
        <f>D53-D52</f>
        <v>9.7650462962962925E-2</v>
      </c>
      <c r="R53" s="4">
        <f t="shared" si="10"/>
        <v>0.21334597605784056</v>
      </c>
      <c r="S53" s="3">
        <f>Q53*24</f>
        <v>2.3436111111111102</v>
      </c>
    </row>
    <row r="54" spans="1:19" ht="178.5" x14ac:dyDescent="0.2">
      <c r="A54" s="4">
        <v>3</v>
      </c>
      <c r="B54" s="4" t="s">
        <v>40</v>
      </c>
      <c r="C54" s="3" t="s">
        <v>127</v>
      </c>
      <c r="D54" s="5" t="s">
        <v>312</v>
      </c>
      <c r="E54" s="4" t="s">
        <v>10</v>
      </c>
      <c r="F54" s="4" t="s">
        <v>9</v>
      </c>
      <c r="G54" s="4" t="s">
        <v>8</v>
      </c>
      <c r="H54" s="4" t="s">
        <v>7</v>
      </c>
      <c r="I54" s="4" t="s">
        <v>6</v>
      </c>
      <c r="J54" s="4" t="s">
        <v>5</v>
      </c>
      <c r="K54" s="4" t="s">
        <v>4</v>
      </c>
      <c r="L54" s="4" t="s">
        <v>3</v>
      </c>
      <c r="M54" s="4" t="s">
        <v>2</v>
      </c>
      <c r="N54" s="4" t="s">
        <v>1</v>
      </c>
      <c r="O54" s="4" t="s">
        <v>0</v>
      </c>
      <c r="P54" s="4">
        <f t="shared" si="11"/>
        <v>0.59999999999999964</v>
      </c>
      <c r="Q54" s="5">
        <f>D54-D53</f>
        <v>8.7141203703703707E-2</v>
      </c>
      <c r="R54" s="4">
        <f t="shared" si="10"/>
        <v>0.28689068933457279</v>
      </c>
      <c r="S54" s="3">
        <f>Q54*24</f>
        <v>2.091388888888889</v>
      </c>
    </row>
    <row r="55" spans="1:19" ht="178.5" x14ac:dyDescent="0.2">
      <c r="A55" s="4">
        <v>3</v>
      </c>
      <c r="B55" s="4" t="s">
        <v>40</v>
      </c>
      <c r="C55" s="3" t="s">
        <v>125</v>
      </c>
      <c r="D55" s="5" t="s">
        <v>311</v>
      </c>
      <c r="E55" s="4" t="s">
        <v>10</v>
      </c>
      <c r="F55" s="4" t="s">
        <v>9</v>
      </c>
      <c r="G55" s="4" t="s">
        <v>8</v>
      </c>
      <c r="H55" s="4" t="s">
        <v>7</v>
      </c>
      <c r="I55" s="4" t="s">
        <v>6</v>
      </c>
      <c r="J55" s="4" t="s">
        <v>5</v>
      </c>
      <c r="K55" s="4" t="s">
        <v>4</v>
      </c>
      <c r="L55" s="4" t="s">
        <v>3</v>
      </c>
      <c r="M55" s="4" t="s">
        <v>2</v>
      </c>
      <c r="N55" s="4" t="s">
        <v>1</v>
      </c>
      <c r="O55" s="4" t="s">
        <v>0</v>
      </c>
      <c r="P55" s="4">
        <f t="shared" si="11"/>
        <v>0.5</v>
      </c>
      <c r="Q55" s="5">
        <f>D55-D54</f>
        <v>8.9456018518518476E-2</v>
      </c>
      <c r="R55" s="4">
        <f t="shared" si="10"/>
        <v>0.23288911890283359</v>
      </c>
      <c r="S55" s="3">
        <f>Q55*24</f>
        <v>2.1469444444444434</v>
      </c>
    </row>
    <row r="56" spans="1:19" ht="178.5" x14ac:dyDescent="0.2">
      <c r="A56" s="4">
        <v>3</v>
      </c>
      <c r="B56" s="4" t="s">
        <v>29</v>
      </c>
      <c r="C56" s="3" t="s">
        <v>310</v>
      </c>
      <c r="D56" s="5" t="s">
        <v>309</v>
      </c>
      <c r="E56" s="4" t="s">
        <v>10</v>
      </c>
      <c r="F56" s="4" t="s">
        <v>9</v>
      </c>
      <c r="G56" s="4" t="s">
        <v>8</v>
      </c>
      <c r="H56" s="4" t="s">
        <v>7</v>
      </c>
      <c r="I56" s="4" t="s">
        <v>6</v>
      </c>
      <c r="J56" s="4" t="s">
        <v>5</v>
      </c>
      <c r="K56" s="4" t="s">
        <v>4</v>
      </c>
      <c r="L56" s="4" t="s">
        <v>3</v>
      </c>
      <c r="M56" s="4" t="s">
        <v>2</v>
      </c>
      <c r="N56" s="4" t="s">
        <v>1</v>
      </c>
      <c r="O56" s="4" t="s">
        <v>0</v>
      </c>
      <c r="P56" s="4">
        <f t="shared" si="11"/>
        <v>2.2999999999999998</v>
      </c>
      <c r="Q56" s="5"/>
      <c r="R56" s="4">
        <f t="shared" si="10"/>
        <v>0.15333333333333332</v>
      </c>
      <c r="S56" s="3">
        <v>15</v>
      </c>
    </row>
    <row r="57" spans="1:19" ht="178.5" x14ac:dyDescent="0.2">
      <c r="A57" s="4">
        <v>3</v>
      </c>
      <c r="B57" s="4" t="s">
        <v>29</v>
      </c>
      <c r="C57" s="3" t="s">
        <v>308</v>
      </c>
      <c r="D57" s="5" t="s">
        <v>307</v>
      </c>
      <c r="E57" s="4" t="s">
        <v>10</v>
      </c>
      <c r="F57" s="4" t="s">
        <v>9</v>
      </c>
      <c r="G57" s="4" t="s">
        <v>8</v>
      </c>
      <c r="H57" s="4" t="s">
        <v>7</v>
      </c>
      <c r="I57" s="4" t="s">
        <v>6</v>
      </c>
      <c r="J57" s="4" t="s">
        <v>5</v>
      </c>
      <c r="K57" s="4" t="s">
        <v>4</v>
      </c>
      <c r="L57" s="4" t="s">
        <v>3</v>
      </c>
      <c r="M57" s="4" t="s">
        <v>2</v>
      </c>
      <c r="N57" s="4" t="s">
        <v>1</v>
      </c>
      <c r="O57" s="4" t="s">
        <v>0</v>
      </c>
      <c r="P57" s="4">
        <f t="shared" si="11"/>
        <v>1</v>
      </c>
      <c r="Q57" s="5">
        <f>D57-D56</f>
        <v>0.10293981481481485</v>
      </c>
      <c r="R57" s="4">
        <f t="shared" si="10"/>
        <v>0.40476725882617481</v>
      </c>
      <c r="S57" s="3">
        <f>Q57*24</f>
        <v>2.4705555555555563</v>
      </c>
    </row>
    <row r="58" spans="1:19" ht="178.5" x14ac:dyDescent="0.2">
      <c r="A58" s="4">
        <v>3</v>
      </c>
      <c r="B58" s="4" t="s">
        <v>29</v>
      </c>
      <c r="C58" s="3" t="s">
        <v>275</v>
      </c>
      <c r="D58" s="5" t="s">
        <v>306</v>
      </c>
      <c r="E58" s="4" t="s">
        <v>10</v>
      </c>
      <c r="F58" s="4" t="s">
        <v>9</v>
      </c>
      <c r="G58" s="4" t="s">
        <v>8</v>
      </c>
      <c r="H58" s="4" t="s">
        <v>7</v>
      </c>
      <c r="I58" s="4" t="s">
        <v>6</v>
      </c>
      <c r="J58" s="4" t="s">
        <v>5</v>
      </c>
      <c r="K58" s="4" t="s">
        <v>4</v>
      </c>
      <c r="L58" s="4" t="s">
        <v>3</v>
      </c>
      <c r="M58" s="4" t="s">
        <v>2</v>
      </c>
      <c r="N58" s="4" t="s">
        <v>1</v>
      </c>
      <c r="O58" s="4" t="s">
        <v>0</v>
      </c>
      <c r="P58" s="4">
        <f t="shared" si="11"/>
        <v>0.70000000000000107</v>
      </c>
      <c r="Q58" s="5">
        <f>D58-D57</f>
        <v>8.6712962962962936E-2</v>
      </c>
      <c r="R58" s="4">
        <f t="shared" si="10"/>
        <v>0.33635878270154895</v>
      </c>
      <c r="S58" s="3">
        <f>Q58*24</f>
        <v>2.0811111111111105</v>
      </c>
    </row>
    <row r="59" spans="1:19" ht="178.5" x14ac:dyDescent="0.2">
      <c r="A59" s="4">
        <v>3</v>
      </c>
      <c r="B59" s="4" t="s">
        <v>29</v>
      </c>
      <c r="C59" s="3" t="s">
        <v>305</v>
      </c>
      <c r="D59" s="5" t="s">
        <v>304</v>
      </c>
      <c r="E59" s="4" t="s">
        <v>10</v>
      </c>
      <c r="F59" s="4" t="s">
        <v>9</v>
      </c>
      <c r="G59" s="4" t="s">
        <v>8</v>
      </c>
      <c r="H59" s="4" t="s">
        <v>7</v>
      </c>
      <c r="I59" s="4" t="s">
        <v>6</v>
      </c>
      <c r="J59" s="4" t="s">
        <v>5</v>
      </c>
      <c r="K59" s="4" t="s">
        <v>4</v>
      </c>
      <c r="L59" s="4" t="s">
        <v>3</v>
      </c>
      <c r="M59" s="4" t="s">
        <v>2</v>
      </c>
      <c r="N59" s="4" t="s">
        <v>1</v>
      </c>
      <c r="O59" s="4" t="s">
        <v>0</v>
      </c>
      <c r="P59" s="4">
        <f t="shared" si="11"/>
        <v>1</v>
      </c>
      <c r="Q59" s="5">
        <f>D59-D58</f>
        <v>9.1122685185185237E-2</v>
      </c>
      <c r="R59" s="4">
        <f t="shared" si="10"/>
        <v>0.45725898640924656</v>
      </c>
      <c r="S59" s="3">
        <f>Q59*24</f>
        <v>2.1869444444444457</v>
      </c>
    </row>
    <row r="60" spans="1:19" ht="178.5" x14ac:dyDescent="0.2">
      <c r="A60" s="4">
        <v>3</v>
      </c>
      <c r="B60" s="4" t="s">
        <v>29</v>
      </c>
      <c r="C60" s="3" t="s">
        <v>303</v>
      </c>
      <c r="D60" s="5" t="s">
        <v>302</v>
      </c>
      <c r="E60" s="4" t="s">
        <v>10</v>
      </c>
      <c r="F60" s="4" t="s">
        <v>9</v>
      </c>
      <c r="G60" s="4" t="s">
        <v>8</v>
      </c>
      <c r="H60" s="4" t="s">
        <v>7</v>
      </c>
      <c r="I60" s="4" t="s">
        <v>6</v>
      </c>
      <c r="J60" s="4" t="s">
        <v>5</v>
      </c>
      <c r="K60" s="4" t="s">
        <v>4</v>
      </c>
      <c r="L60" s="4" t="s">
        <v>3</v>
      </c>
      <c r="M60" s="4" t="s">
        <v>2</v>
      </c>
      <c r="N60" s="4" t="s">
        <v>1</v>
      </c>
      <c r="O60" s="4" t="s">
        <v>0</v>
      </c>
      <c r="P60" s="4">
        <f t="shared" si="11"/>
        <v>1</v>
      </c>
      <c r="Q60" s="5">
        <f>D60-D59</f>
        <v>9.0671296296296222E-2</v>
      </c>
      <c r="R60" s="4">
        <f t="shared" si="10"/>
        <v>0.45953535869287759</v>
      </c>
      <c r="S60" s="3">
        <f>Q60*24</f>
        <v>2.1761111111111093</v>
      </c>
    </row>
    <row r="61" spans="1:19" ht="178.5" x14ac:dyDescent="0.2">
      <c r="A61" s="4">
        <v>3</v>
      </c>
      <c r="B61" s="4" t="s">
        <v>22</v>
      </c>
      <c r="C61" s="3" t="s">
        <v>301</v>
      </c>
      <c r="D61" s="5" t="s">
        <v>300</v>
      </c>
      <c r="E61" s="4" t="s">
        <v>10</v>
      </c>
      <c r="F61" s="4" t="s">
        <v>9</v>
      </c>
      <c r="G61" s="4" t="s">
        <v>8</v>
      </c>
      <c r="H61" s="4" t="s">
        <v>7</v>
      </c>
      <c r="I61" s="4" t="s">
        <v>6</v>
      </c>
      <c r="J61" s="4" t="s">
        <v>5</v>
      </c>
      <c r="K61" s="4" t="s">
        <v>4</v>
      </c>
      <c r="L61" s="4" t="s">
        <v>3</v>
      </c>
      <c r="M61" s="4" t="s">
        <v>2</v>
      </c>
      <c r="N61" s="4" t="s">
        <v>1</v>
      </c>
      <c r="O61" s="4" t="s">
        <v>0</v>
      </c>
      <c r="P61" s="4">
        <f t="shared" si="11"/>
        <v>3.6999999999999993</v>
      </c>
      <c r="Q61" s="5"/>
      <c r="R61" s="4">
        <f t="shared" si="10"/>
        <v>0.24666666666666662</v>
      </c>
      <c r="S61" s="3">
        <v>15</v>
      </c>
    </row>
    <row r="62" spans="1:19" ht="178.5" x14ac:dyDescent="0.2">
      <c r="A62" s="4">
        <v>3</v>
      </c>
      <c r="B62" s="4" t="s">
        <v>22</v>
      </c>
      <c r="C62" s="3" t="s">
        <v>299</v>
      </c>
      <c r="D62" s="5" t="s">
        <v>298</v>
      </c>
      <c r="E62" s="4" t="s">
        <v>10</v>
      </c>
      <c r="F62" s="4" t="s">
        <v>9</v>
      </c>
      <c r="G62" s="4" t="s">
        <v>8</v>
      </c>
      <c r="H62" s="4" t="s">
        <v>7</v>
      </c>
      <c r="I62" s="4" t="s">
        <v>6</v>
      </c>
      <c r="J62" s="4" t="s">
        <v>5</v>
      </c>
      <c r="K62" s="4" t="s">
        <v>4</v>
      </c>
      <c r="L62" s="4" t="s">
        <v>3</v>
      </c>
      <c r="M62" s="4" t="s">
        <v>2</v>
      </c>
      <c r="N62" s="4" t="s">
        <v>1</v>
      </c>
      <c r="O62" s="4" t="s">
        <v>0</v>
      </c>
      <c r="P62" s="4">
        <f t="shared" si="11"/>
        <v>1.3000000000000007</v>
      </c>
      <c r="Q62" s="5">
        <f t="shared" ref="Q62:Q67" si="12">D62-D61</f>
        <v>0.10414351851851855</v>
      </c>
      <c r="R62" s="4">
        <f t="shared" si="10"/>
        <v>0.52011558124027568</v>
      </c>
      <c r="S62" s="3">
        <f>Q62*24</f>
        <v>2.4994444444444452</v>
      </c>
    </row>
    <row r="63" spans="1:19" ht="178.5" x14ac:dyDescent="0.2">
      <c r="A63" s="4">
        <v>3</v>
      </c>
      <c r="B63" s="4" t="s">
        <v>22</v>
      </c>
      <c r="C63" s="3" t="s">
        <v>297</v>
      </c>
      <c r="D63" s="5" t="s">
        <v>296</v>
      </c>
      <c r="E63" s="4" t="s">
        <v>10</v>
      </c>
      <c r="F63" s="4" t="s">
        <v>9</v>
      </c>
      <c r="G63" s="4" t="s">
        <v>8</v>
      </c>
      <c r="H63" s="4" t="s">
        <v>7</v>
      </c>
      <c r="I63" s="4" t="s">
        <v>6</v>
      </c>
      <c r="J63" s="4" t="s">
        <v>5</v>
      </c>
      <c r="K63" s="4" t="s">
        <v>4</v>
      </c>
      <c r="L63" s="4" t="s">
        <v>3</v>
      </c>
      <c r="M63" s="4" t="s">
        <v>2</v>
      </c>
      <c r="N63" s="4" t="s">
        <v>1</v>
      </c>
      <c r="O63" s="4" t="s">
        <v>0</v>
      </c>
      <c r="P63" s="4">
        <f t="shared" si="11"/>
        <v>1.1999999999999993</v>
      </c>
      <c r="Q63" s="5">
        <f t="shared" si="12"/>
        <v>7.9768518518518516E-2</v>
      </c>
      <c r="R63" s="4">
        <f t="shared" si="10"/>
        <v>0.62681369704004608</v>
      </c>
      <c r="S63" s="3">
        <f>Q63*24</f>
        <v>1.9144444444444444</v>
      </c>
    </row>
    <row r="64" spans="1:19" ht="178.5" x14ac:dyDescent="0.2">
      <c r="A64" s="4">
        <v>3</v>
      </c>
      <c r="B64" s="4" t="s">
        <v>13</v>
      </c>
      <c r="C64" s="3" t="s">
        <v>295</v>
      </c>
      <c r="D64" s="5" t="s">
        <v>294</v>
      </c>
      <c r="E64" s="4" t="s">
        <v>10</v>
      </c>
      <c r="F64" s="4" t="s">
        <v>9</v>
      </c>
      <c r="G64" s="4" t="s">
        <v>8</v>
      </c>
      <c r="H64" s="4" t="s">
        <v>7</v>
      </c>
      <c r="I64" s="4" t="s">
        <v>6</v>
      </c>
      <c r="J64" s="4" t="s">
        <v>5</v>
      </c>
      <c r="K64" s="4" t="s">
        <v>4</v>
      </c>
      <c r="L64" s="4" t="s">
        <v>3</v>
      </c>
      <c r="M64" s="4" t="s">
        <v>2</v>
      </c>
      <c r="N64" s="4" t="s">
        <v>1</v>
      </c>
      <c r="O64" s="4" t="s">
        <v>0</v>
      </c>
      <c r="P64" s="4">
        <f t="shared" si="11"/>
        <v>8.8999999999999986</v>
      </c>
      <c r="Q64" s="5">
        <f t="shared" si="12"/>
        <v>-0.16547453703703707</v>
      </c>
      <c r="R64" s="4">
        <f t="shared" si="10"/>
        <v>0.49444444444444435</v>
      </c>
      <c r="S64" s="3">
        <v>18</v>
      </c>
    </row>
    <row r="65" spans="1:20" ht="178.5" x14ac:dyDescent="0.2">
      <c r="A65" s="4">
        <v>3</v>
      </c>
      <c r="B65" s="4" t="s">
        <v>13</v>
      </c>
      <c r="C65" s="3" t="s">
        <v>293</v>
      </c>
      <c r="D65" s="5" t="s">
        <v>292</v>
      </c>
      <c r="E65" s="4" t="s">
        <v>10</v>
      </c>
      <c r="F65" s="4" t="s">
        <v>9</v>
      </c>
      <c r="G65" s="4" t="s">
        <v>8</v>
      </c>
      <c r="H65" s="4" t="s">
        <v>7</v>
      </c>
      <c r="I65" s="4" t="s">
        <v>6</v>
      </c>
      <c r="J65" s="4" t="s">
        <v>5</v>
      </c>
      <c r="K65" s="4" t="s">
        <v>4</v>
      </c>
      <c r="L65" s="4" t="s">
        <v>3</v>
      </c>
      <c r="M65" s="4" t="s">
        <v>2</v>
      </c>
      <c r="N65" s="4" t="s">
        <v>1</v>
      </c>
      <c r="O65" s="4" t="s">
        <v>0</v>
      </c>
      <c r="P65" s="4">
        <f t="shared" si="11"/>
        <v>1.3000000000000007</v>
      </c>
      <c r="Q65" s="5">
        <f t="shared" si="12"/>
        <v>8.5844907407407411E-2</v>
      </c>
      <c r="R65" s="4">
        <f t="shared" si="10"/>
        <v>0.63098287717405988</v>
      </c>
      <c r="S65" s="3">
        <f t="shared" ref="S65:S72" si="13">Q65*24</f>
        <v>2.0602777777777779</v>
      </c>
    </row>
    <row r="66" spans="1:20" ht="178.5" x14ac:dyDescent="0.2">
      <c r="A66" s="4">
        <v>3</v>
      </c>
      <c r="B66" s="4" t="s">
        <v>13</v>
      </c>
      <c r="C66" s="3" t="s">
        <v>291</v>
      </c>
      <c r="D66" s="5" t="s">
        <v>290</v>
      </c>
      <c r="E66" s="4" t="s">
        <v>10</v>
      </c>
      <c r="F66" s="4" t="s">
        <v>9</v>
      </c>
      <c r="G66" s="4" t="s">
        <v>8</v>
      </c>
      <c r="H66" s="4" t="s">
        <v>7</v>
      </c>
      <c r="I66" s="4" t="s">
        <v>6</v>
      </c>
      <c r="J66" s="4" t="s">
        <v>5</v>
      </c>
      <c r="K66" s="4" t="s">
        <v>4</v>
      </c>
      <c r="L66" s="4" t="s">
        <v>3</v>
      </c>
      <c r="M66" s="4" t="s">
        <v>2</v>
      </c>
      <c r="N66" s="4" t="s">
        <v>1</v>
      </c>
      <c r="O66" s="4" t="s">
        <v>0</v>
      </c>
      <c r="P66" s="4">
        <f t="shared" si="11"/>
        <v>2.4000000000000021</v>
      </c>
      <c r="Q66" s="5">
        <f t="shared" si="12"/>
        <v>0.1360069444444445</v>
      </c>
      <c r="R66" s="4">
        <f t="shared" si="10"/>
        <v>0.73525657390860388</v>
      </c>
      <c r="S66" s="3">
        <f t="shared" si="13"/>
        <v>3.264166666666668</v>
      </c>
    </row>
    <row r="67" spans="1:20" ht="178.5" x14ac:dyDescent="0.2">
      <c r="A67" s="4">
        <v>3</v>
      </c>
      <c r="B67" s="4" t="s">
        <v>13</v>
      </c>
      <c r="C67" s="3" t="s">
        <v>261</v>
      </c>
      <c r="D67" s="5" t="s">
        <v>289</v>
      </c>
      <c r="E67" s="4" t="s">
        <v>10</v>
      </c>
      <c r="F67" s="4" t="s">
        <v>9</v>
      </c>
      <c r="G67" s="4" t="s">
        <v>8</v>
      </c>
      <c r="H67" s="4" t="s">
        <v>7</v>
      </c>
      <c r="I67" s="4" t="s">
        <v>6</v>
      </c>
      <c r="J67" s="4" t="s">
        <v>5</v>
      </c>
      <c r="K67" s="4" t="s">
        <v>4</v>
      </c>
      <c r="L67" s="4" t="s">
        <v>3</v>
      </c>
      <c r="M67" s="4" t="s">
        <v>2</v>
      </c>
      <c r="N67" s="4" t="s">
        <v>1</v>
      </c>
      <c r="O67" s="4" t="s">
        <v>0</v>
      </c>
      <c r="P67" s="4">
        <f t="shared" si="11"/>
        <v>1.2999999999999972</v>
      </c>
      <c r="Q67" s="5">
        <f t="shared" si="12"/>
        <v>7.8935185185185164E-2</v>
      </c>
      <c r="R67" s="4">
        <f t="shared" si="10"/>
        <v>0.68621700879765268</v>
      </c>
      <c r="S67" s="3">
        <f t="shared" si="13"/>
        <v>1.8944444444444439</v>
      </c>
    </row>
    <row r="68" spans="1:20" ht="178.5" x14ac:dyDescent="0.2">
      <c r="A68" s="4">
        <v>4</v>
      </c>
      <c r="B68" s="4" t="s">
        <v>52</v>
      </c>
      <c r="C68" s="3" t="s">
        <v>56</v>
      </c>
      <c r="D68" s="5" t="s">
        <v>288</v>
      </c>
      <c r="E68" s="4" t="s">
        <v>10</v>
      </c>
      <c r="F68" s="4" t="s">
        <v>9</v>
      </c>
      <c r="G68" s="4" t="s">
        <v>8</v>
      </c>
      <c r="H68" s="4" t="s">
        <v>7</v>
      </c>
      <c r="I68" s="4" t="s">
        <v>6</v>
      </c>
      <c r="J68" s="4" t="s">
        <v>43</v>
      </c>
      <c r="K68" s="4" t="s">
        <v>4</v>
      </c>
      <c r="L68" s="4" t="s">
        <v>3</v>
      </c>
      <c r="M68" s="4" t="s">
        <v>2</v>
      </c>
      <c r="N68" s="4" t="s">
        <v>1</v>
      </c>
      <c r="O68" s="4" t="s">
        <v>0</v>
      </c>
      <c r="P68" s="4"/>
      <c r="Q68" s="4"/>
      <c r="R68" s="4"/>
      <c r="S68" s="3">
        <f t="shared" si="13"/>
        <v>0</v>
      </c>
      <c r="T68" s="2"/>
    </row>
    <row r="69" spans="1:20" ht="178.5" x14ac:dyDescent="0.2">
      <c r="A69" s="4">
        <v>4</v>
      </c>
      <c r="B69" s="4" t="s">
        <v>52</v>
      </c>
      <c r="C69" s="3" t="s">
        <v>54</v>
      </c>
      <c r="D69" s="5" t="s">
        <v>287</v>
      </c>
      <c r="E69" s="4" t="s">
        <v>10</v>
      </c>
      <c r="F69" s="4" t="s">
        <v>9</v>
      </c>
      <c r="G69" s="4" t="s">
        <v>8</v>
      </c>
      <c r="H69" s="4" t="s">
        <v>7</v>
      </c>
      <c r="I69" s="4" t="s">
        <v>6</v>
      </c>
      <c r="J69" s="4" t="s">
        <v>43</v>
      </c>
      <c r="K69" s="4" t="s">
        <v>4</v>
      </c>
      <c r="L69" s="4" t="s">
        <v>3</v>
      </c>
      <c r="M69" s="4" t="s">
        <v>2</v>
      </c>
      <c r="N69" s="4" t="s">
        <v>1</v>
      </c>
      <c r="O69" s="4" t="s">
        <v>0</v>
      </c>
      <c r="P69" s="4">
        <f t="shared" ref="P69:P89" si="14">C69-C68</f>
        <v>0.29999999999999982</v>
      </c>
      <c r="Q69" s="5">
        <f t="shared" ref="Q69:Q89" si="15">D69-D68</f>
        <v>0.10263888888888889</v>
      </c>
      <c r="R69" s="4">
        <f t="shared" ref="R69:R89" si="16">P69/S69</f>
        <v>0.12178619756427597</v>
      </c>
      <c r="S69" s="3">
        <f t="shared" si="13"/>
        <v>2.4633333333333334</v>
      </c>
    </row>
    <row r="70" spans="1:20" ht="178.5" x14ac:dyDescent="0.2">
      <c r="A70" s="4">
        <v>4</v>
      </c>
      <c r="B70" s="4" t="s">
        <v>52</v>
      </c>
      <c r="C70" s="3" t="s">
        <v>98</v>
      </c>
      <c r="D70" s="5" t="s">
        <v>286</v>
      </c>
      <c r="E70" s="4" t="s">
        <v>10</v>
      </c>
      <c r="F70" s="4" t="s">
        <v>9</v>
      </c>
      <c r="G70" s="4" t="s">
        <v>8</v>
      </c>
      <c r="H70" s="4" t="s">
        <v>7</v>
      </c>
      <c r="I70" s="4" t="s">
        <v>6</v>
      </c>
      <c r="J70" s="4" t="s">
        <v>43</v>
      </c>
      <c r="K70" s="4" t="s">
        <v>4</v>
      </c>
      <c r="L70" s="4" t="s">
        <v>3</v>
      </c>
      <c r="M70" s="4" t="s">
        <v>2</v>
      </c>
      <c r="N70" s="4" t="s">
        <v>1</v>
      </c>
      <c r="O70" s="4" t="s">
        <v>0</v>
      </c>
      <c r="P70" s="4">
        <f t="shared" si="14"/>
        <v>0.40000000000000013</v>
      </c>
      <c r="Q70" s="5">
        <f t="shared" si="15"/>
        <v>9.6481481481481501E-2</v>
      </c>
      <c r="R70" s="4">
        <f t="shared" si="16"/>
        <v>0.17274472168905952</v>
      </c>
      <c r="S70" s="3">
        <f t="shared" si="13"/>
        <v>2.315555555555556</v>
      </c>
    </row>
    <row r="71" spans="1:20" ht="178.5" x14ac:dyDescent="0.2">
      <c r="A71" s="4">
        <v>4</v>
      </c>
      <c r="B71" s="4" t="s">
        <v>52</v>
      </c>
      <c r="C71" s="3" t="s">
        <v>96</v>
      </c>
      <c r="D71" s="5" t="s">
        <v>285</v>
      </c>
      <c r="E71" s="4" t="s">
        <v>10</v>
      </c>
      <c r="F71" s="4" t="s">
        <v>9</v>
      </c>
      <c r="G71" s="4" t="s">
        <v>8</v>
      </c>
      <c r="H71" s="4" t="s">
        <v>7</v>
      </c>
      <c r="I71" s="4" t="s">
        <v>6</v>
      </c>
      <c r="J71" s="4" t="s">
        <v>43</v>
      </c>
      <c r="K71" s="4" t="s">
        <v>4</v>
      </c>
      <c r="L71" s="4" t="s">
        <v>3</v>
      </c>
      <c r="M71" s="4" t="s">
        <v>2</v>
      </c>
      <c r="N71" s="4" t="s">
        <v>1</v>
      </c>
      <c r="O71" s="4" t="s">
        <v>0</v>
      </c>
      <c r="P71" s="4">
        <f t="shared" si="14"/>
        <v>0.49999999999999978</v>
      </c>
      <c r="Q71" s="5">
        <f t="shared" si="15"/>
        <v>0.10446759259259258</v>
      </c>
      <c r="R71" s="4">
        <f t="shared" si="16"/>
        <v>0.19942388654996668</v>
      </c>
      <c r="S71" s="3">
        <f t="shared" si="13"/>
        <v>2.507222222222222</v>
      </c>
    </row>
    <row r="72" spans="1:20" ht="178.5" x14ac:dyDescent="0.2">
      <c r="A72" s="4">
        <v>4</v>
      </c>
      <c r="B72" s="4" t="s">
        <v>52</v>
      </c>
      <c r="C72" s="3" t="s">
        <v>135</v>
      </c>
      <c r="D72" s="5" t="s">
        <v>284</v>
      </c>
      <c r="E72" s="4" t="s">
        <v>10</v>
      </c>
      <c r="F72" s="4" t="s">
        <v>9</v>
      </c>
      <c r="G72" s="4" t="s">
        <v>8</v>
      </c>
      <c r="H72" s="4" t="s">
        <v>7</v>
      </c>
      <c r="I72" s="4" t="s">
        <v>6</v>
      </c>
      <c r="J72" s="4" t="s">
        <v>43</v>
      </c>
      <c r="K72" s="4" t="s">
        <v>4</v>
      </c>
      <c r="L72" s="4" t="s">
        <v>3</v>
      </c>
      <c r="M72" s="4" t="s">
        <v>2</v>
      </c>
      <c r="N72" s="4" t="s">
        <v>1</v>
      </c>
      <c r="O72" s="4" t="s">
        <v>0</v>
      </c>
      <c r="P72" s="4">
        <f t="shared" si="14"/>
        <v>0.5</v>
      </c>
      <c r="Q72" s="5">
        <f t="shared" si="15"/>
        <v>8.2997685185185244E-2</v>
      </c>
      <c r="R72" s="4">
        <f t="shared" si="16"/>
        <v>0.25101101659461705</v>
      </c>
      <c r="S72" s="3">
        <f t="shared" si="13"/>
        <v>1.9919444444444458</v>
      </c>
    </row>
    <row r="73" spans="1:20" ht="178.5" x14ac:dyDescent="0.2">
      <c r="A73" s="4">
        <v>4</v>
      </c>
      <c r="B73" s="4" t="s">
        <v>40</v>
      </c>
      <c r="C73" s="3" t="s">
        <v>283</v>
      </c>
      <c r="D73" s="5" t="s">
        <v>282</v>
      </c>
      <c r="E73" s="4" t="s">
        <v>10</v>
      </c>
      <c r="F73" s="4" t="s">
        <v>9</v>
      </c>
      <c r="G73" s="4" t="s">
        <v>8</v>
      </c>
      <c r="H73" s="4" t="s">
        <v>7</v>
      </c>
      <c r="I73" s="4" t="s">
        <v>6</v>
      </c>
      <c r="J73" s="4" t="s">
        <v>43</v>
      </c>
      <c r="K73" s="4" t="s">
        <v>4</v>
      </c>
      <c r="L73" s="4" t="s">
        <v>3</v>
      </c>
      <c r="M73" s="4" t="s">
        <v>2</v>
      </c>
      <c r="N73" s="4" t="s">
        <v>1</v>
      </c>
      <c r="O73" s="4" t="s">
        <v>0</v>
      </c>
      <c r="P73" s="4">
        <f t="shared" si="14"/>
        <v>1.5</v>
      </c>
      <c r="Q73" s="5">
        <f t="shared" si="15"/>
        <v>-0.3927662037037038</v>
      </c>
      <c r="R73" s="4">
        <f t="shared" si="16"/>
        <v>9.375E-2</v>
      </c>
      <c r="S73" s="3">
        <v>16</v>
      </c>
    </row>
    <row r="74" spans="1:20" ht="178.5" x14ac:dyDescent="0.2">
      <c r="A74" s="4">
        <v>4</v>
      </c>
      <c r="B74" s="4" t="s">
        <v>40</v>
      </c>
      <c r="C74" s="3" t="s">
        <v>92</v>
      </c>
      <c r="D74" s="5" t="s">
        <v>281</v>
      </c>
      <c r="E74" s="4" t="s">
        <v>10</v>
      </c>
      <c r="F74" s="4" t="s">
        <v>9</v>
      </c>
      <c r="G74" s="4" t="s">
        <v>8</v>
      </c>
      <c r="H74" s="4" t="s">
        <v>7</v>
      </c>
      <c r="I74" s="4" t="s">
        <v>6</v>
      </c>
      <c r="J74" s="4" t="s">
        <v>43</v>
      </c>
      <c r="K74" s="4" t="s">
        <v>4</v>
      </c>
      <c r="L74" s="4" t="s">
        <v>3</v>
      </c>
      <c r="M74" s="4" t="s">
        <v>2</v>
      </c>
      <c r="N74" s="4" t="s">
        <v>1</v>
      </c>
      <c r="O74" s="4" t="s">
        <v>0</v>
      </c>
      <c r="P74" s="4">
        <f t="shared" si="14"/>
        <v>0.40000000000000036</v>
      </c>
      <c r="Q74" s="5">
        <f t="shared" si="15"/>
        <v>0.10006944444444443</v>
      </c>
      <c r="R74" s="4">
        <f t="shared" si="16"/>
        <v>0.16655100624566291</v>
      </c>
      <c r="S74" s="3">
        <f>Q74*24</f>
        <v>2.4016666666666664</v>
      </c>
    </row>
    <row r="75" spans="1:20" ht="178.5" x14ac:dyDescent="0.2">
      <c r="A75" s="4">
        <v>4</v>
      </c>
      <c r="B75" s="4" t="s">
        <v>40</v>
      </c>
      <c r="C75" s="3" t="s">
        <v>90</v>
      </c>
      <c r="D75" s="5" t="s">
        <v>280</v>
      </c>
      <c r="E75" s="4" t="s">
        <v>10</v>
      </c>
      <c r="F75" s="4" t="s">
        <v>9</v>
      </c>
      <c r="G75" s="4" t="s">
        <v>8</v>
      </c>
      <c r="H75" s="4" t="s">
        <v>7</v>
      </c>
      <c r="I75" s="4" t="s">
        <v>6</v>
      </c>
      <c r="J75" s="4" t="s">
        <v>43</v>
      </c>
      <c r="K75" s="4" t="s">
        <v>4</v>
      </c>
      <c r="L75" s="4" t="s">
        <v>3</v>
      </c>
      <c r="M75" s="4" t="s">
        <v>2</v>
      </c>
      <c r="N75" s="4" t="s">
        <v>1</v>
      </c>
      <c r="O75" s="4" t="s">
        <v>0</v>
      </c>
      <c r="P75" s="4">
        <f t="shared" si="14"/>
        <v>0.59999999999999964</v>
      </c>
      <c r="Q75" s="5">
        <f t="shared" si="15"/>
        <v>9.7268518518518587E-2</v>
      </c>
      <c r="R75" s="4">
        <f t="shared" si="16"/>
        <v>0.2570204664445499</v>
      </c>
      <c r="S75" s="3">
        <f>Q75*24</f>
        <v>2.3344444444444461</v>
      </c>
    </row>
    <row r="76" spans="1:20" ht="178.5" x14ac:dyDescent="0.2">
      <c r="A76" s="4">
        <v>4</v>
      </c>
      <c r="B76" s="4" t="s">
        <v>40</v>
      </c>
      <c r="C76" s="3" t="s">
        <v>88</v>
      </c>
      <c r="D76" s="5" t="s">
        <v>279</v>
      </c>
      <c r="E76" s="4" t="s">
        <v>10</v>
      </c>
      <c r="F76" s="4" t="s">
        <v>9</v>
      </c>
      <c r="G76" s="4" t="s">
        <v>8</v>
      </c>
      <c r="H76" s="4" t="s">
        <v>7</v>
      </c>
      <c r="I76" s="4" t="s">
        <v>6</v>
      </c>
      <c r="J76" s="4" t="s">
        <v>5</v>
      </c>
      <c r="K76" s="4" t="s">
        <v>4</v>
      </c>
      <c r="L76" s="4" t="s">
        <v>3</v>
      </c>
      <c r="M76" s="4" t="s">
        <v>2</v>
      </c>
      <c r="N76" s="4" t="s">
        <v>1</v>
      </c>
      <c r="O76" s="4" t="s">
        <v>0</v>
      </c>
      <c r="P76" s="4">
        <f t="shared" si="14"/>
        <v>0.70000000000000018</v>
      </c>
      <c r="Q76" s="5">
        <f t="shared" si="15"/>
        <v>8.7199074074074068E-2</v>
      </c>
      <c r="R76" s="4">
        <f t="shared" si="16"/>
        <v>0.33448367401114959</v>
      </c>
      <c r="S76" s="3">
        <f>Q76*24</f>
        <v>2.0927777777777776</v>
      </c>
    </row>
    <row r="77" spans="1:20" ht="178.5" x14ac:dyDescent="0.2">
      <c r="A77" s="4">
        <v>4</v>
      </c>
      <c r="B77" s="4" t="s">
        <v>40</v>
      </c>
      <c r="C77" s="3" t="s">
        <v>86</v>
      </c>
      <c r="D77" s="5" t="s">
        <v>278</v>
      </c>
      <c r="E77" s="4" t="s">
        <v>10</v>
      </c>
      <c r="F77" s="4" t="s">
        <v>9</v>
      </c>
      <c r="G77" s="4" t="s">
        <v>8</v>
      </c>
      <c r="H77" s="4" t="s">
        <v>7</v>
      </c>
      <c r="I77" s="4" t="s">
        <v>6</v>
      </c>
      <c r="J77" s="4" t="s">
        <v>5</v>
      </c>
      <c r="K77" s="4" t="s">
        <v>4</v>
      </c>
      <c r="L77" s="4" t="s">
        <v>3</v>
      </c>
      <c r="M77" s="4" t="s">
        <v>2</v>
      </c>
      <c r="N77" s="4" t="s">
        <v>1</v>
      </c>
      <c r="O77" s="4" t="s">
        <v>0</v>
      </c>
      <c r="P77" s="4">
        <f t="shared" si="14"/>
        <v>0.90000000000000036</v>
      </c>
      <c r="Q77" s="5">
        <f t="shared" si="15"/>
        <v>8.9490740740740704E-2</v>
      </c>
      <c r="R77" s="4">
        <f t="shared" si="16"/>
        <v>0.41903776513191965</v>
      </c>
      <c r="S77" s="3">
        <f>Q77*24</f>
        <v>2.1477777777777769</v>
      </c>
    </row>
    <row r="78" spans="1:20" ht="178.5" x14ac:dyDescent="0.2">
      <c r="A78" s="4">
        <v>4</v>
      </c>
      <c r="B78" s="4" t="s">
        <v>29</v>
      </c>
      <c r="C78" s="3" t="s">
        <v>277</v>
      </c>
      <c r="D78" s="5" t="s">
        <v>276</v>
      </c>
      <c r="E78" s="4" t="s">
        <v>10</v>
      </c>
      <c r="F78" s="4" t="s">
        <v>9</v>
      </c>
      <c r="G78" s="4" t="s">
        <v>8</v>
      </c>
      <c r="H78" s="4" t="s">
        <v>7</v>
      </c>
      <c r="I78" s="4" t="s">
        <v>6</v>
      </c>
      <c r="J78" s="4" t="s">
        <v>5</v>
      </c>
      <c r="K78" s="4" t="s">
        <v>4</v>
      </c>
      <c r="L78" s="4" t="s">
        <v>3</v>
      </c>
      <c r="M78" s="4" t="s">
        <v>2</v>
      </c>
      <c r="N78" s="4" t="s">
        <v>1</v>
      </c>
      <c r="O78" s="4" t="s">
        <v>0</v>
      </c>
      <c r="P78" s="4">
        <f t="shared" si="14"/>
        <v>2.4000000000000004</v>
      </c>
      <c r="Q78" s="5">
        <f t="shared" si="15"/>
        <v>-0.37296296296296294</v>
      </c>
      <c r="R78" s="4">
        <f t="shared" si="16"/>
        <v>0.16000000000000003</v>
      </c>
      <c r="S78" s="3">
        <v>15</v>
      </c>
    </row>
    <row r="79" spans="1:20" ht="178.5" x14ac:dyDescent="0.2">
      <c r="A79" s="4">
        <v>4</v>
      </c>
      <c r="B79" s="4" t="s">
        <v>29</v>
      </c>
      <c r="C79" s="3" t="s">
        <v>275</v>
      </c>
      <c r="D79" s="5" t="s">
        <v>274</v>
      </c>
      <c r="E79" s="4" t="s">
        <v>10</v>
      </c>
      <c r="F79" s="4" t="s">
        <v>9</v>
      </c>
      <c r="G79" s="4" t="s">
        <v>8</v>
      </c>
      <c r="H79" s="4" t="s">
        <v>7</v>
      </c>
      <c r="I79" s="4" t="s">
        <v>6</v>
      </c>
      <c r="J79" s="4" t="s">
        <v>5</v>
      </c>
      <c r="K79" s="4" t="s">
        <v>4</v>
      </c>
      <c r="L79" s="4" t="s">
        <v>3</v>
      </c>
      <c r="M79" s="4" t="s">
        <v>2</v>
      </c>
      <c r="N79" s="4" t="s">
        <v>1</v>
      </c>
      <c r="O79" s="4" t="s">
        <v>0</v>
      </c>
      <c r="P79" s="4">
        <f t="shared" si="14"/>
        <v>1</v>
      </c>
      <c r="Q79" s="5">
        <f t="shared" si="15"/>
        <v>0.10249999999999998</v>
      </c>
      <c r="R79" s="4">
        <f t="shared" si="16"/>
        <v>0.40650406504065051</v>
      </c>
      <c r="S79" s="3">
        <f>Q79*24</f>
        <v>2.4599999999999995</v>
      </c>
    </row>
    <row r="80" spans="1:20" ht="178.5" x14ac:dyDescent="0.2">
      <c r="A80" s="4">
        <v>4</v>
      </c>
      <c r="B80" s="4" t="s">
        <v>29</v>
      </c>
      <c r="C80" s="3" t="s">
        <v>273</v>
      </c>
      <c r="D80" s="5" t="s">
        <v>272</v>
      </c>
      <c r="E80" s="4" t="s">
        <v>10</v>
      </c>
      <c r="F80" s="4" t="s">
        <v>9</v>
      </c>
      <c r="G80" s="4" t="s">
        <v>8</v>
      </c>
      <c r="H80" s="4" t="s">
        <v>7</v>
      </c>
      <c r="I80" s="4" t="s">
        <v>6</v>
      </c>
      <c r="J80" s="4" t="s">
        <v>5</v>
      </c>
      <c r="K80" s="4" t="s">
        <v>4</v>
      </c>
      <c r="L80" s="4" t="s">
        <v>3</v>
      </c>
      <c r="M80" s="4" t="s">
        <v>2</v>
      </c>
      <c r="N80" s="4" t="s">
        <v>1</v>
      </c>
      <c r="O80" s="4" t="s">
        <v>0</v>
      </c>
      <c r="P80" s="4">
        <f t="shared" si="14"/>
        <v>0.89999999999999858</v>
      </c>
      <c r="Q80" s="5">
        <f t="shared" si="15"/>
        <v>8.6736111111111125E-2</v>
      </c>
      <c r="R80" s="4">
        <f t="shared" si="16"/>
        <v>0.43234587670136032</v>
      </c>
      <c r="S80" s="3">
        <f>Q80*24</f>
        <v>2.081666666666667</v>
      </c>
    </row>
    <row r="81" spans="1:19" ht="178.5" x14ac:dyDescent="0.2">
      <c r="A81" s="4">
        <v>4</v>
      </c>
      <c r="B81" s="4" t="s">
        <v>29</v>
      </c>
      <c r="C81" s="3" t="s">
        <v>271</v>
      </c>
      <c r="D81" s="5" t="s">
        <v>270</v>
      </c>
      <c r="E81" s="4" t="s">
        <v>10</v>
      </c>
      <c r="F81" s="4" t="s">
        <v>9</v>
      </c>
      <c r="G81" s="4" t="s">
        <v>8</v>
      </c>
      <c r="H81" s="4" t="s">
        <v>7</v>
      </c>
      <c r="I81" s="4" t="s">
        <v>6</v>
      </c>
      <c r="J81" s="4" t="s">
        <v>5</v>
      </c>
      <c r="K81" s="4" t="s">
        <v>4</v>
      </c>
      <c r="L81" s="4" t="s">
        <v>3</v>
      </c>
      <c r="M81" s="4" t="s">
        <v>2</v>
      </c>
      <c r="N81" s="4" t="s">
        <v>1</v>
      </c>
      <c r="O81" s="4" t="s">
        <v>0</v>
      </c>
      <c r="P81" s="4">
        <f t="shared" si="14"/>
        <v>1</v>
      </c>
      <c r="Q81" s="5">
        <f t="shared" si="15"/>
        <v>9.1180555555555542E-2</v>
      </c>
      <c r="R81" s="4">
        <f t="shared" si="16"/>
        <v>0.45696877380045703</v>
      </c>
      <c r="S81" s="3">
        <f>Q81*24</f>
        <v>2.188333333333333</v>
      </c>
    </row>
    <row r="82" spans="1:19" ht="178.5" x14ac:dyDescent="0.2">
      <c r="A82" s="4">
        <v>4</v>
      </c>
      <c r="B82" s="4" t="s">
        <v>29</v>
      </c>
      <c r="C82" s="3" t="s">
        <v>113</v>
      </c>
      <c r="D82" s="5" t="s">
        <v>269</v>
      </c>
      <c r="E82" s="4" t="s">
        <v>10</v>
      </c>
      <c r="F82" s="4" t="s">
        <v>9</v>
      </c>
      <c r="G82" s="4" t="s">
        <v>8</v>
      </c>
      <c r="H82" s="4" t="s">
        <v>7</v>
      </c>
      <c r="I82" s="4" t="s">
        <v>6</v>
      </c>
      <c r="J82" s="4" t="s">
        <v>5</v>
      </c>
      <c r="K82" s="4" t="s">
        <v>4</v>
      </c>
      <c r="L82" s="4" t="s">
        <v>3</v>
      </c>
      <c r="M82" s="4" t="s">
        <v>2</v>
      </c>
      <c r="N82" s="4" t="s">
        <v>1</v>
      </c>
      <c r="O82" s="4" t="s">
        <v>0</v>
      </c>
      <c r="P82" s="4">
        <f t="shared" si="14"/>
        <v>1</v>
      </c>
      <c r="Q82" s="5">
        <f t="shared" si="15"/>
        <v>9.0555555555555611E-2</v>
      </c>
      <c r="R82" s="4">
        <f t="shared" si="16"/>
        <v>0.4601226993865028</v>
      </c>
      <c r="S82" s="3">
        <f>Q82*24</f>
        <v>2.1733333333333347</v>
      </c>
    </row>
    <row r="83" spans="1:19" ht="178.5" x14ac:dyDescent="0.2">
      <c r="A83" s="4">
        <v>4</v>
      </c>
      <c r="B83" s="4" t="s">
        <v>22</v>
      </c>
      <c r="C83" s="3" t="s">
        <v>268</v>
      </c>
      <c r="D83" s="5" t="s">
        <v>267</v>
      </c>
      <c r="E83" s="4" t="s">
        <v>10</v>
      </c>
      <c r="F83" s="4" t="s">
        <v>9</v>
      </c>
      <c r="G83" s="4" t="s">
        <v>8</v>
      </c>
      <c r="H83" s="4" t="s">
        <v>7</v>
      </c>
      <c r="I83" s="4" t="s">
        <v>6</v>
      </c>
      <c r="J83" s="4" t="s">
        <v>5</v>
      </c>
      <c r="K83" s="4" t="s">
        <v>4</v>
      </c>
      <c r="L83" s="4" t="s">
        <v>3</v>
      </c>
      <c r="M83" s="4" t="s">
        <v>2</v>
      </c>
      <c r="N83" s="4" t="s">
        <v>1</v>
      </c>
      <c r="O83" s="4" t="s">
        <v>0</v>
      </c>
      <c r="P83" s="4">
        <f t="shared" si="14"/>
        <v>4.3000000000000007</v>
      </c>
      <c r="Q83" s="5">
        <f t="shared" si="15"/>
        <v>-0.35956018518518523</v>
      </c>
      <c r="R83" s="4">
        <f t="shared" si="16"/>
        <v>0.28666666666666674</v>
      </c>
      <c r="S83" s="3">
        <v>15</v>
      </c>
    </row>
    <row r="84" spans="1:19" ht="178.5" x14ac:dyDescent="0.2">
      <c r="A84" s="4">
        <v>4</v>
      </c>
      <c r="B84" s="4" t="s">
        <v>22</v>
      </c>
      <c r="C84" s="3" t="s">
        <v>72</v>
      </c>
      <c r="D84" s="5" t="s">
        <v>266</v>
      </c>
      <c r="E84" s="4" t="s">
        <v>10</v>
      </c>
      <c r="F84" s="4" t="s">
        <v>9</v>
      </c>
      <c r="G84" s="4" t="s">
        <v>8</v>
      </c>
      <c r="H84" s="4" t="s">
        <v>7</v>
      </c>
      <c r="I84" s="4" t="s">
        <v>6</v>
      </c>
      <c r="J84" s="4" t="s">
        <v>5</v>
      </c>
      <c r="K84" s="4" t="s">
        <v>4</v>
      </c>
      <c r="L84" s="4" t="s">
        <v>3</v>
      </c>
      <c r="M84" s="4" t="s">
        <v>2</v>
      </c>
      <c r="N84" s="4" t="s">
        <v>1</v>
      </c>
      <c r="O84" s="4" t="s">
        <v>0</v>
      </c>
      <c r="P84" s="4">
        <f t="shared" si="14"/>
        <v>1.3999999999999986</v>
      </c>
      <c r="Q84" s="5">
        <f t="shared" si="15"/>
        <v>9.9872685185185217E-2</v>
      </c>
      <c r="R84" s="4">
        <f t="shared" si="16"/>
        <v>0.58407694982037239</v>
      </c>
      <c r="S84" s="3">
        <f>Q84*24</f>
        <v>2.3969444444444452</v>
      </c>
    </row>
    <row r="85" spans="1:19" ht="178.5" x14ac:dyDescent="0.2">
      <c r="A85" s="4">
        <v>4</v>
      </c>
      <c r="B85" s="4" t="s">
        <v>22</v>
      </c>
      <c r="C85" s="3" t="s">
        <v>265</v>
      </c>
      <c r="D85" s="5" t="s">
        <v>264</v>
      </c>
      <c r="E85" s="4" t="s">
        <v>10</v>
      </c>
      <c r="F85" s="4" t="s">
        <v>9</v>
      </c>
      <c r="G85" s="4" t="s">
        <v>8</v>
      </c>
      <c r="H85" s="4" t="s">
        <v>7</v>
      </c>
      <c r="I85" s="4" t="s">
        <v>6</v>
      </c>
      <c r="J85" s="4" t="s">
        <v>5</v>
      </c>
      <c r="K85" s="4" t="s">
        <v>4</v>
      </c>
      <c r="L85" s="4" t="s">
        <v>3</v>
      </c>
      <c r="M85" s="4" t="s">
        <v>2</v>
      </c>
      <c r="N85" s="4" t="s">
        <v>1</v>
      </c>
      <c r="O85" s="4" t="s">
        <v>0</v>
      </c>
      <c r="P85" s="4">
        <f t="shared" si="14"/>
        <v>1.6000000000000014</v>
      </c>
      <c r="Q85" s="5">
        <f t="shared" si="15"/>
        <v>7.97106481481481E-2</v>
      </c>
      <c r="R85" s="4">
        <f t="shared" si="16"/>
        <v>0.8363583563235093</v>
      </c>
      <c r="S85" s="3">
        <f>Q85*24</f>
        <v>1.9130555555555544</v>
      </c>
    </row>
    <row r="86" spans="1:19" ht="178.5" x14ac:dyDescent="0.2">
      <c r="A86" s="4">
        <v>4</v>
      </c>
      <c r="B86" s="4" t="s">
        <v>13</v>
      </c>
      <c r="C86" s="3" t="s">
        <v>263</v>
      </c>
      <c r="D86" s="5" t="s">
        <v>262</v>
      </c>
      <c r="E86" s="4" t="s">
        <v>10</v>
      </c>
      <c r="F86" s="4" t="s">
        <v>9</v>
      </c>
      <c r="G86" s="4" t="s">
        <v>8</v>
      </c>
      <c r="H86" s="4" t="s">
        <v>7</v>
      </c>
      <c r="I86" s="4" t="s">
        <v>6</v>
      </c>
      <c r="J86" s="4" t="s">
        <v>5</v>
      </c>
      <c r="K86" s="4" t="s">
        <v>4</v>
      </c>
      <c r="L86" s="4" t="s">
        <v>3</v>
      </c>
      <c r="M86" s="4" t="s">
        <v>2</v>
      </c>
      <c r="N86" s="4" t="s">
        <v>1</v>
      </c>
      <c r="O86" s="4" t="s">
        <v>0</v>
      </c>
      <c r="P86" s="4">
        <f t="shared" si="14"/>
        <v>10.399999999999999</v>
      </c>
      <c r="Q86" s="5">
        <f t="shared" si="15"/>
        <v>-0.16341435185185182</v>
      </c>
      <c r="R86" s="4">
        <f t="shared" si="16"/>
        <v>0.69333333333333325</v>
      </c>
      <c r="S86" s="3">
        <v>15</v>
      </c>
    </row>
    <row r="87" spans="1:19" ht="178.5" x14ac:dyDescent="0.2">
      <c r="A87" s="4">
        <v>4</v>
      </c>
      <c r="B87" s="4" t="s">
        <v>13</v>
      </c>
      <c r="C87" s="3" t="s">
        <v>261</v>
      </c>
      <c r="D87" s="5" t="s">
        <v>260</v>
      </c>
      <c r="E87" s="4" t="s">
        <v>10</v>
      </c>
      <c r="F87" s="4" t="s">
        <v>9</v>
      </c>
      <c r="G87" s="4" t="s">
        <v>8</v>
      </c>
      <c r="H87" s="4" t="s">
        <v>7</v>
      </c>
      <c r="I87" s="4" t="s">
        <v>6</v>
      </c>
      <c r="J87" s="4" t="s">
        <v>5</v>
      </c>
      <c r="K87" s="4" t="s">
        <v>4</v>
      </c>
      <c r="L87" s="4" t="s">
        <v>3</v>
      </c>
      <c r="M87" s="4" t="s">
        <v>2</v>
      </c>
      <c r="N87" s="4" t="s">
        <v>1</v>
      </c>
      <c r="O87" s="4" t="s">
        <v>0</v>
      </c>
      <c r="P87" s="4">
        <f t="shared" si="14"/>
        <v>1.5</v>
      </c>
      <c r="Q87" s="5">
        <f t="shared" si="15"/>
        <v>8.3449074074074037E-2</v>
      </c>
      <c r="R87" s="4">
        <f t="shared" si="16"/>
        <v>0.74895977808599201</v>
      </c>
      <c r="S87" s="3">
        <f t="shared" ref="S87:S94" si="17">Q87*24</f>
        <v>2.0027777777777769</v>
      </c>
    </row>
    <row r="88" spans="1:19" ht="178.5" x14ac:dyDescent="0.2">
      <c r="A88" s="4">
        <v>4</v>
      </c>
      <c r="B88" s="4" t="s">
        <v>13</v>
      </c>
      <c r="C88" s="3" t="s">
        <v>259</v>
      </c>
      <c r="D88" s="5" t="s">
        <v>258</v>
      </c>
      <c r="E88" s="4" t="s">
        <v>10</v>
      </c>
      <c r="F88" s="4" t="s">
        <v>9</v>
      </c>
      <c r="G88" s="4" t="s">
        <v>8</v>
      </c>
      <c r="H88" s="4" t="s">
        <v>7</v>
      </c>
      <c r="I88" s="4" t="s">
        <v>6</v>
      </c>
      <c r="J88" s="4" t="s">
        <v>5</v>
      </c>
      <c r="K88" s="4" t="s">
        <v>4</v>
      </c>
      <c r="L88" s="4" t="s">
        <v>3</v>
      </c>
      <c r="M88" s="4" t="s">
        <v>2</v>
      </c>
      <c r="N88" s="4" t="s">
        <v>1</v>
      </c>
      <c r="O88" s="4" t="s">
        <v>0</v>
      </c>
      <c r="P88" s="4">
        <f t="shared" si="14"/>
        <v>2.8000000000000043</v>
      </c>
      <c r="Q88" s="5">
        <f t="shared" si="15"/>
        <v>0.13585648148148144</v>
      </c>
      <c r="R88" s="4">
        <f t="shared" si="16"/>
        <v>0.8587493610495841</v>
      </c>
      <c r="S88" s="3">
        <f t="shared" si="17"/>
        <v>3.2605555555555545</v>
      </c>
    </row>
    <row r="89" spans="1:19" ht="178.5" x14ac:dyDescent="0.2">
      <c r="A89" s="4">
        <v>4</v>
      </c>
      <c r="B89" s="4" t="s">
        <v>13</v>
      </c>
      <c r="C89" s="3" t="s">
        <v>257</v>
      </c>
      <c r="D89" s="5" t="s">
        <v>256</v>
      </c>
      <c r="E89" s="4" t="s">
        <v>10</v>
      </c>
      <c r="F89" s="4" t="s">
        <v>9</v>
      </c>
      <c r="G89" s="4" t="s">
        <v>8</v>
      </c>
      <c r="H89" s="4" t="s">
        <v>7</v>
      </c>
      <c r="I89" s="4" t="s">
        <v>6</v>
      </c>
      <c r="J89" s="4" t="s">
        <v>5</v>
      </c>
      <c r="K89" s="4" t="s">
        <v>4</v>
      </c>
      <c r="L89" s="4" t="s">
        <v>3</v>
      </c>
      <c r="M89" s="4" t="s">
        <v>2</v>
      </c>
      <c r="N89" s="4" t="s">
        <v>1</v>
      </c>
      <c r="O89" s="4" t="s">
        <v>0</v>
      </c>
      <c r="P89" s="4">
        <f t="shared" si="14"/>
        <v>1.5999999999999943</v>
      </c>
      <c r="Q89" s="5">
        <f t="shared" si="15"/>
        <v>7.8946759259259314E-2</v>
      </c>
      <c r="R89" s="4">
        <f t="shared" si="16"/>
        <v>0.84445096026975164</v>
      </c>
      <c r="S89" s="3">
        <f t="shared" si="17"/>
        <v>1.8947222222222235</v>
      </c>
    </row>
    <row r="90" spans="1:19" ht="178.5" x14ac:dyDescent="0.2">
      <c r="A90" s="4">
        <v>5</v>
      </c>
      <c r="B90" s="4" t="s">
        <v>52</v>
      </c>
      <c r="C90" s="3" t="s">
        <v>58</v>
      </c>
      <c r="D90" s="5" t="s">
        <v>255</v>
      </c>
      <c r="E90" s="4" t="s">
        <v>10</v>
      </c>
      <c r="F90" s="4" t="s">
        <v>9</v>
      </c>
      <c r="G90" s="4" t="s">
        <v>8</v>
      </c>
      <c r="H90" s="4" t="s">
        <v>7</v>
      </c>
      <c r="I90" s="4" t="s">
        <v>6</v>
      </c>
      <c r="J90" s="4" t="s">
        <v>43</v>
      </c>
      <c r="K90" s="4" t="s">
        <v>4</v>
      </c>
      <c r="L90" s="4" t="s">
        <v>3</v>
      </c>
      <c r="M90" s="4" t="s">
        <v>2</v>
      </c>
      <c r="N90" s="4" t="s">
        <v>1</v>
      </c>
      <c r="O90" s="4" t="s">
        <v>0</v>
      </c>
      <c r="P90" s="21"/>
      <c r="Q90" s="5">
        <f t="shared" ref="Q90:Q121" si="18">D90-D89</f>
        <v>-0.31946759259259255</v>
      </c>
      <c r="R90" s="4"/>
      <c r="S90" s="3">
        <f t="shared" si="17"/>
        <v>-7.6672222222222217</v>
      </c>
    </row>
    <row r="91" spans="1:19" ht="178.5" x14ac:dyDescent="0.2">
      <c r="A91" s="4">
        <v>5</v>
      </c>
      <c r="B91" s="4" t="s">
        <v>52</v>
      </c>
      <c r="C91" s="3" t="s">
        <v>184</v>
      </c>
      <c r="D91" s="5" t="s">
        <v>254</v>
      </c>
      <c r="E91" s="4" t="s">
        <v>10</v>
      </c>
      <c r="F91" s="4" t="s">
        <v>9</v>
      </c>
      <c r="G91" s="4" t="s">
        <v>8</v>
      </c>
      <c r="H91" s="4" t="s">
        <v>7</v>
      </c>
      <c r="I91" s="4" t="s">
        <v>6</v>
      </c>
      <c r="J91" s="4" t="s">
        <v>43</v>
      </c>
      <c r="K91" s="4" t="s">
        <v>4</v>
      </c>
      <c r="L91" s="4" t="s">
        <v>3</v>
      </c>
      <c r="M91" s="4" t="s">
        <v>2</v>
      </c>
      <c r="N91" s="4" t="s">
        <v>1</v>
      </c>
      <c r="O91" s="4" t="s">
        <v>0</v>
      </c>
      <c r="P91" s="21">
        <f t="shared" ref="P91:P111" si="19">C91-C90</f>
        <v>0.39999999999999991</v>
      </c>
      <c r="Q91" s="5">
        <f t="shared" si="18"/>
        <v>0.10238425925925926</v>
      </c>
      <c r="R91" s="4">
        <f t="shared" ref="R91:R122" si="20">P91/S91</f>
        <v>0.16278543974677817</v>
      </c>
      <c r="S91" s="3">
        <f t="shared" si="17"/>
        <v>2.4572222222222222</v>
      </c>
    </row>
    <row r="92" spans="1:19" ht="178.5" x14ac:dyDescent="0.2">
      <c r="A92" s="4">
        <v>5</v>
      </c>
      <c r="B92" s="4" t="s">
        <v>52</v>
      </c>
      <c r="C92" s="3" t="s">
        <v>138</v>
      </c>
      <c r="D92" s="5" t="s">
        <v>253</v>
      </c>
      <c r="E92" s="4" t="s">
        <v>10</v>
      </c>
      <c r="F92" s="4" t="s">
        <v>9</v>
      </c>
      <c r="G92" s="4" t="s">
        <v>8</v>
      </c>
      <c r="H92" s="4" t="s">
        <v>7</v>
      </c>
      <c r="I92" s="4" t="s">
        <v>6</v>
      </c>
      <c r="J92" s="4" t="s">
        <v>43</v>
      </c>
      <c r="K92" s="4" t="s">
        <v>4</v>
      </c>
      <c r="L92" s="4" t="s">
        <v>3</v>
      </c>
      <c r="M92" s="4" t="s">
        <v>2</v>
      </c>
      <c r="N92" s="4" t="s">
        <v>1</v>
      </c>
      <c r="O92" s="4" t="s">
        <v>0</v>
      </c>
      <c r="P92" s="21">
        <f t="shared" si="19"/>
        <v>0.40000000000000013</v>
      </c>
      <c r="Q92" s="5">
        <f t="shared" si="18"/>
        <v>9.6782407407407345E-2</v>
      </c>
      <c r="R92" s="4">
        <f t="shared" si="20"/>
        <v>0.17220760583592459</v>
      </c>
      <c r="S92" s="3">
        <f t="shared" si="17"/>
        <v>2.3227777777777763</v>
      </c>
    </row>
    <row r="93" spans="1:19" ht="178.5" x14ac:dyDescent="0.2">
      <c r="A93" s="4">
        <v>5</v>
      </c>
      <c r="B93" s="4" t="s">
        <v>52</v>
      </c>
      <c r="C93" s="3" t="s">
        <v>181</v>
      </c>
      <c r="D93" s="5" t="s">
        <v>252</v>
      </c>
      <c r="E93" s="4" t="s">
        <v>10</v>
      </c>
      <c r="F93" s="4" t="s">
        <v>9</v>
      </c>
      <c r="G93" s="4" t="s">
        <v>8</v>
      </c>
      <c r="H93" s="4" t="s">
        <v>7</v>
      </c>
      <c r="I93" s="4" t="s">
        <v>6</v>
      </c>
      <c r="J93" s="4" t="s">
        <v>43</v>
      </c>
      <c r="K93" s="4" t="s">
        <v>4</v>
      </c>
      <c r="L93" s="4" t="s">
        <v>3</v>
      </c>
      <c r="M93" s="4" t="s">
        <v>2</v>
      </c>
      <c r="N93" s="4" t="s">
        <v>1</v>
      </c>
      <c r="O93" s="4" t="s">
        <v>0</v>
      </c>
      <c r="P93" s="21">
        <f t="shared" si="19"/>
        <v>0.39999999999999991</v>
      </c>
      <c r="Q93" s="5">
        <f t="shared" si="18"/>
        <v>0.1044675925925927</v>
      </c>
      <c r="R93" s="4">
        <f t="shared" si="20"/>
        <v>0.15953910923997322</v>
      </c>
      <c r="S93" s="3">
        <f t="shared" si="17"/>
        <v>2.5072222222222247</v>
      </c>
    </row>
    <row r="94" spans="1:19" ht="178.5" x14ac:dyDescent="0.2">
      <c r="A94" s="4">
        <v>5</v>
      </c>
      <c r="B94" s="4" t="s">
        <v>52</v>
      </c>
      <c r="C94" s="3" t="s">
        <v>179</v>
      </c>
      <c r="D94" s="5" t="s">
        <v>251</v>
      </c>
      <c r="E94" s="4" t="s">
        <v>10</v>
      </c>
      <c r="F94" s="4" t="s">
        <v>9</v>
      </c>
      <c r="G94" s="4" t="s">
        <v>8</v>
      </c>
      <c r="H94" s="4" t="s">
        <v>7</v>
      </c>
      <c r="I94" s="4" t="s">
        <v>6</v>
      </c>
      <c r="J94" s="4" t="s">
        <v>43</v>
      </c>
      <c r="K94" s="4" t="s">
        <v>4</v>
      </c>
      <c r="L94" s="4" t="s">
        <v>3</v>
      </c>
      <c r="M94" s="4" t="s">
        <v>2</v>
      </c>
      <c r="N94" s="4" t="s">
        <v>1</v>
      </c>
      <c r="O94" s="4" t="s">
        <v>0</v>
      </c>
      <c r="P94" s="21">
        <f t="shared" si="19"/>
        <v>0.39999999999999991</v>
      </c>
      <c r="Q94" s="5">
        <f t="shared" si="18"/>
        <v>8.2430555555555451E-2</v>
      </c>
      <c r="R94" s="4">
        <f t="shared" si="20"/>
        <v>0.20219039595619229</v>
      </c>
      <c r="S94" s="3">
        <f t="shared" si="17"/>
        <v>1.9783333333333308</v>
      </c>
    </row>
    <row r="95" spans="1:19" ht="178.5" x14ac:dyDescent="0.2">
      <c r="A95" s="4">
        <v>5</v>
      </c>
      <c r="B95" s="4" t="s">
        <v>40</v>
      </c>
      <c r="C95" s="3" t="s">
        <v>177</v>
      </c>
      <c r="D95" s="5" t="s">
        <v>250</v>
      </c>
      <c r="E95" s="4" t="s">
        <v>10</v>
      </c>
      <c r="F95" s="4" t="s">
        <v>9</v>
      </c>
      <c r="G95" s="4" t="s">
        <v>8</v>
      </c>
      <c r="H95" s="4" t="s">
        <v>7</v>
      </c>
      <c r="I95" s="4" t="s">
        <v>6</v>
      </c>
      <c r="J95" s="4" t="s">
        <v>43</v>
      </c>
      <c r="K95" s="4" t="s">
        <v>4</v>
      </c>
      <c r="L95" s="4" t="s">
        <v>3</v>
      </c>
      <c r="M95" s="4" t="s">
        <v>2</v>
      </c>
      <c r="N95" s="4" t="s">
        <v>1</v>
      </c>
      <c r="O95" s="4" t="s">
        <v>0</v>
      </c>
      <c r="P95" s="21">
        <f t="shared" si="19"/>
        <v>1</v>
      </c>
      <c r="Q95" s="5">
        <f t="shared" si="18"/>
        <v>-0.39238425925925924</v>
      </c>
      <c r="R95" s="4">
        <f t="shared" si="20"/>
        <v>6.25E-2</v>
      </c>
      <c r="S95" s="3">
        <v>16</v>
      </c>
    </row>
    <row r="96" spans="1:19" ht="178.5" x14ac:dyDescent="0.2">
      <c r="A96" s="4">
        <v>5</v>
      </c>
      <c r="B96" s="4" t="s">
        <v>40</v>
      </c>
      <c r="C96" s="3" t="s">
        <v>175</v>
      </c>
      <c r="D96" s="5" t="s">
        <v>249</v>
      </c>
      <c r="E96" s="4" t="s">
        <v>10</v>
      </c>
      <c r="F96" s="4" t="s">
        <v>9</v>
      </c>
      <c r="G96" s="4" t="s">
        <v>8</v>
      </c>
      <c r="H96" s="4" t="s">
        <v>7</v>
      </c>
      <c r="I96" s="4" t="s">
        <v>6</v>
      </c>
      <c r="J96" s="4" t="s">
        <v>43</v>
      </c>
      <c r="K96" s="4" t="s">
        <v>4</v>
      </c>
      <c r="L96" s="4" t="s">
        <v>3</v>
      </c>
      <c r="M96" s="4" t="s">
        <v>2</v>
      </c>
      <c r="N96" s="4" t="s">
        <v>1</v>
      </c>
      <c r="O96" s="4" t="s">
        <v>0</v>
      </c>
      <c r="P96" s="21">
        <f t="shared" si="19"/>
        <v>0.30000000000000027</v>
      </c>
      <c r="Q96" s="5">
        <f t="shared" si="18"/>
        <v>9.9953703703703711E-2</v>
      </c>
      <c r="R96" s="4">
        <f t="shared" si="20"/>
        <v>0.12505789717461799</v>
      </c>
      <c r="S96" s="3">
        <f>Q96*24</f>
        <v>2.3988888888888891</v>
      </c>
    </row>
    <row r="97" spans="1:19" ht="178.5" x14ac:dyDescent="0.2">
      <c r="A97" s="4">
        <v>5</v>
      </c>
      <c r="B97" s="4" t="s">
        <v>40</v>
      </c>
      <c r="C97" s="3" t="s">
        <v>42</v>
      </c>
      <c r="D97" s="5" t="s">
        <v>248</v>
      </c>
      <c r="E97" s="4" t="s">
        <v>10</v>
      </c>
      <c r="F97" s="4" t="s">
        <v>9</v>
      </c>
      <c r="G97" s="4" t="s">
        <v>8</v>
      </c>
      <c r="H97" s="4" t="s">
        <v>7</v>
      </c>
      <c r="I97" s="4" t="s">
        <v>6</v>
      </c>
      <c r="J97" s="4" t="s">
        <v>43</v>
      </c>
      <c r="K97" s="4" t="s">
        <v>4</v>
      </c>
      <c r="L97" s="4" t="s">
        <v>3</v>
      </c>
      <c r="M97" s="4" t="s">
        <v>2</v>
      </c>
      <c r="N97" s="4" t="s">
        <v>1</v>
      </c>
      <c r="O97" s="4" t="s">
        <v>0</v>
      </c>
      <c r="P97" s="21">
        <f t="shared" si="19"/>
        <v>0.29999999999999982</v>
      </c>
      <c r="Q97" s="5">
        <f t="shared" si="18"/>
        <v>9.6932870370370405E-2</v>
      </c>
      <c r="R97" s="4">
        <f t="shared" si="20"/>
        <v>0.12895522388059688</v>
      </c>
      <c r="S97" s="3">
        <f>Q97*24</f>
        <v>2.3263888888888897</v>
      </c>
    </row>
    <row r="98" spans="1:19" ht="178.5" x14ac:dyDescent="0.2">
      <c r="A98" s="4">
        <v>5</v>
      </c>
      <c r="B98" s="4" t="s">
        <v>40</v>
      </c>
      <c r="C98" s="3" t="s">
        <v>39</v>
      </c>
      <c r="D98" s="5" t="s">
        <v>247</v>
      </c>
      <c r="E98" s="4" t="s">
        <v>10</v>
      </c>
      <c r="F98" s="4" t="s">
        <v>9</v>
      </c>
      <c r="G98" s="4" t="s">
        <v>8</v>
      </c>
      <c r="H98" s="4" t="s">
        <v>7</v>
      </c>
      <c r="I98" s="4" t="s">
        <v>6</v>
      </c>
      <c r="J98" s="4" t="s">
        <v>5</v>
      </c>
      <c r="K98" s="4" t="s">
        <v>4</v>
      </c>
      <c r="L98" s="4" t="s">
        <v>3</v>
      </c>
      <c r="M98" s="4" t="s">
        <v>2</v>
      </c>
      <c r="N98" s="4" t="s">
        <v>1</v>
      </c>
      <c r="O98" s="4" t="s">
        <v>0</v>
      </c>
      <c r="P98" s="21">
        <f t="shared" si="19"/>
        <v>0.5</v>
      </c>
      <c r="Q98" s="5">
        <f t="shared" si="18"/>
        <v>8.7557870370370383E-2</v>
      </c>
      <c r="R98" s="4">
        <f t="shared" si="20"/>
        <v>0.23793787177792461</v>
      </c>
      <c r="S98" s="3">
        <f>Q98*24</f>
        <v>2.1013888888888892</v>
      </c>
    </row>
    <row r="99" spans="1:19" ht="178.5" x14ac:dyDescent="0.2">
      <c r="A99" s="4">
        <v>5</v>
      </c>
      <c r="B99" s="4" t="s">
        <v>40</v>
      </c>
      <c r="C99" s="3" t="s">
        <v>246</v>
      </c>
      <c r="D99" s="5" t="s">
        <v>245</v>
      </c>
      <c r="E99" s="4" t="s">
        <v>10</v>
      </c>
      <c r="F99" s="4" t="s">
        <v>9</v>
      </c>
      <c r="G99" s="4" t="s">
        <v>8</v>
      </c>
      <c r="H99" s="4" t="s">
        <v>7</v>
      </c>
      <c r="I99" s="4" t="s">
        <v>6</v>
      </c>
      <c r="J99" s="4" t="s">
        <v>5</v>
      </c>
      <c r="K99" s="4" t="s">
        <v>4</v>
      </c>
      <c r="L99" s="4" t="s">
        <v>3</v>
      </c>
      <c r="M99" s="4" t="s">
        <v>2</v>
      </c>
      <c r="N99" s="4" t="s">
        <v>1</v>
      </c>
      <c r="O99" s="4" t="s">
        <v>0</v>
      </c>
      <c r="P99" s="21">
        <f t="shared" si="19"/>
        <v>0.5</v>
      </c>
      <c r="Q99" s="5">
        <f t="shared" si="18"/>
        <v>8.9201388888888844E-2</v>
      </c>
      <c r="R99" s="4">
        <f t="shared" si="20"/>
        <v>0.23355391202802658</v>
      </c>
      <c r="S99" s="3">
        <f>Q99*24</f>
        <v>2.1408333333333323</v>
      </c>
    </row>
    <row r="100" spans="1:19" ht="178.5" x14ac:dyDescent="0.2">
      <c r="A100" s="4">
        <v>5</v>
      </c>
      <c r="B100" s="4" t="s">
        <v>29</v>
      </c>
      <c r="C100" s="3" t="s">
        <v>244</v>
      </c>
      <c r="D100" s="5" t="s">
        <v>243</v>
      </c>
      <c r="E100" s="4" t="s">
        <v>10</v>
      </c>
      <c r="F100" s="4" t="s">
        <v>9</v>
      </c>
      <c r="G100" s="4" t="s">
        <v>8</v>
      </c>
      <c r="H100" s="4" t="s">
        <v>7</v>
      </c>
      <c r="I100" s="4" t="s">
        <v>6</v>
      </c>
      <c r="J100" s="4" t="s">
        <v>5</v>
      </c>
      <c r="K100" s="4" t="s">
        <v>4</v>
      </c>
      <c r="L100" s="4" t="s">
        <v>3</v>
      </c>
      <c r="M100" s="4" t="s">
        <v>2</v>
      </c>
      <c r="N100" s="4" t="s">
        <v>1</v>
      </c>
      <c r="O100" s="4" t="s">
        <v>0</v>
      </c>
      <c r="P100" s="21">
        <f t="shared" si="19"/>
        <v>2.0999999999999996</v>
      </c>
      <c r="Q100" s="5">
        <f t="shared" si="18"/>
        <v>-0.37277777777777776</v>
      </c>
      <c r="R100" s="4">
        <f t="shared" si="20"/>
        <v>0.13999999999999999</v>
      </c>
      <c r="S100" s="3">
        <v>15</v>
      </c>
    </row>
    <row r="101" spans="1:19" ht="178.5" x14ac:dyDescent="0.2">
      <c r="A101" s="4">
        <v>5</v>
      </c>
      <c r="B101" s="4" t="s">
        <v>29</v>
      </c>
      <c r="C101" s="3" t="s">
        <v>242</v>
      </c>
      <c r="D101" s="5" t="s">
        <v>241</v>
      </c>
      <c r="E101" s="4" t="s">
        <v>10</v>
      </c>
      <c r="F101" s="4" t="s">
        <v>9</v>
      </c>
      <c r="G101" s="4" t="s">
        <v>8</v>
      </c>
      <c r="H101" s="4" t="s">
        <v>7</v>
      </c>
      <c r="I101" s="4" t="s">
        <v>6</v>
      </c>
      <c r="J101" s="4" t="s">
        <v>5</v>
      </c>
      <c r="K101" s="4" t="s">
        <v>4</v>
      </c>
      <c r="L101" s="4" t="s">
        <v>3</v>
      </c>
      <c r="M101" s="4" t="s">
        <v>2</v>
      </c>
      <c r="N101" s="4" t="s">
        <v>1</v>
      </c>
      <c r="O101" s="4" t="s">
        <v>0</v>
      </c>
      <c r="P101" s="21">
        <f t="shared" si="19"/>
        <v>0.5</v>
      </c>
      <c r="Q101" s="5">
        <f t="shared" si="18"/>
        <v>0.10241898148148149</v>
      </c>
      <c r="R101" s="4">
        <f t="shared" si="20"/>
        <v>0.20341281500734545</v>
      </c>
      <c r="S101" s="3">
        <f>Q101*24</f>
        <v>2.4580555555555557</v>
      </c>
    </row>
    <row r="102" spans="1:19" ht="178.5" x14ac:dyDescent="0.2">
      <c r="A102" s="4">
        <v>5</v>
      </c>
      <c r="B102" s="4" t="s">
        <v>29</v>
      </c>
      <c r="C102" s="3" t="s">
        <v>119</v>
      </c>
      <c r="D102" s="5" t="s">
        <v>240</v>
      </c>
      <c r="E102" s="4" t="s">
        <v>10</v>
      </c>
      <c r="F102" s="4" t="s">
        <v>9</v>
      </c>
      <c r="G102" s="4" t="s">
        <v>8</v>
      </c>
      <c r="H102" s="4" t="s">
        <v>7</v>
      </c>
      <c r="I102" s="4" t="s">
        <v>6</v>
      </c>
      <c r="J102" s="4" t="s">
        <v>5</v>
      </c>
      <c r="K102" s="4" t="s">
        <v>4</v>
      </c>
      <c r="L102" s="4" t="s">
        <v>3</v>
      </c>
      <c r="M102" s="4" t="s">
        <v>2</v>
      </c>
      <c r="N102" s="4" t="s">
        <v>1</v>
      </c>
      <c r="O102" s="4" t="s">
        <v>0</v>
      </c>
      <c r="P102" s="21">
        <f t="shared" si="19"/>
        <v>0.59999999999999964</v>
      </c>
      <c r="Q102" s="5">
        <f t="shared" si="18"/>
        <v>8.6597222222222214E-2</v>
      </c>
      <c r="R102" s="4">
        <f t="shared" si="20"/>
        <v>0.28869286287088997</v>
      </c>
      <c r="S102" s="3">
        <f>Q102*24</f>
        <v>2.0783333333333331</v>
      </c>
    </row>
    <row r="103" spans="1:19" ht="178.5" x14ac:dyDescent="0.2">
      <c r="A103" s="4">
        <v>5</v>
      </c>
      <c r="B103" s="4" t="s">
        <v>29</v>
      </c>
      <c r="C103" s="3" t="s">
        <v>239</v>
      </c>
      <c r="D103" s="5" t="s">
        <v>238</v>
      </c>
      <c r="E103" s="4" t="s">
        <v>10</v>
      </c>
      <c r="F103" s="4" t="s">
        <v>9</v>
      </c>
      <c r="G103" s="4" t="s">
        <v>8</v>
      </c>
      <c r="H103" s="4" t="s">
        <v>7</v>
      </c>
      <c r="I103" s="4" t="s">
        <v>6</v>
      </c>
      <c r="J103" s="4" t="s">
        <v>5</v>
      </c>
      <c r="K103" s="4" t="s">
        <v>4</v>
      </c>
      <c r="L103" s="4" t="s">
        <v>3</v>
      </c>
      <c r="M103" s="4" t="s">
        <v>2</v>
      </c>
      <c r="N103" s="4" t="s">
        <v>1</v>
      </c>
      <c r="O103" s="4" t="s">
        <v>0</v>
      </c>
      <c r="P103" s="21">
        <f t="shared" si="19"/>
        <v>0.90000000000000036</v>
      </c>
      <c r="Q103" s="5">
        <f t="shared" si="18"/>
        <v>9.1284722222222225E-2</v>
      </c>
      <c r="R103" s="4">
        <f t="shared" si="20"/>
        <v>0.41080258653480428</v>
      </c>
      <c r="S103" s="3">
        <f>Q103*24</f>
        <v>2.1908333333333334</v>
      </c>
    </row>
    <row r="104" spans="1:19" ht="178.5" x14ac:dyDescent="0.2">
      <c r="A104" s="4">
        <v>5</v>
      </c>
      <c r="B104" s="4" t="s">
        <v>29</v>
      </c>
      <c r="C104" s="3" t="s">
        <v>237</v>
      </c>
      <c r="D104" s="5" t="s">
        <v>236</v>
      </c>
      <c r="E104" s="4" t="s">
        <v>10</v>
      </c>
      <c r="F104" s="4" t="s">
        <v>9</v>
      </c>
      <c r="G104" s="4" t="s">
        <v>8</v>
      </c>
      <c r="H104" s="4" t="s">
        <v>7</v>
      </c>
      <c r="I104" s="4" t="s">
        <v>6</v>
      </c>
      <c r="J104" s="4" t="s">
        <v>5</v>
      </c>
      <c r="K104" s="4" t="s">
        <v>4</v>
      </c>
      <c r="L104" s="4" t="s">
        <v>3</v>
      </c>
      <c r="M104" s="4" t="s">
        <v>2</v>
      </c>
      <c r="N104" s="4" t="s">
        <v>1</v>
      </c>
      <c r="O104" s="4" t="s">
        <v>0</v>
      </c>
      <c r="P104" s="21">
        <f t="shared" si="19"/>
        <v>0.90000000000000036</v>
      </c>
      <c r="Q104" s="5">
        <f t="shared" si="18"/>
        <v>9.0543981481481461E-2</v>
      </c>
      <c r="R104" s="4">
        <f t="shared" si="20"/>
        <v>0.41416336443819535</v>
      </c>
      <c r="S104" s="3">
        <f>Q104*24</f>
        <v>2.1730555555555551</v>
      </c>
    </row>
    <row r="105" spans="1:19" ht="178.5" x14ac:dyDescent="0.2">
      <c r="A105" s="4">
        <v>5</v>
      </c>
      <c r="B105" s="4" t="s">
        <v>22</v>
      </c>
      <c r="C105" s="3" t="s">
        <v>113</v>
      </c>
      <c r="D105" s="5" t="s">
        <v>235</v>
      </c>
      <c r="E105" s="4" t="s">
        <v>10</v>
      </c>
      <c r="F105" s="4" t="s">
        <v>9</v>
      </c>
      <c r="G105" s="4" t="s">
        <v>8</v>
      </c>
      <c r="H105" s="4" t="s">
        <v>7</v>
      </c>
      <c r="I105" s="4" t="s">
        <v>6</v>
      </c>
      <c r="J105" s="4" t="s">
        <v>5</v>
      </c>
      <c r="K105" s="4" t="s">
        <v>4</v>
      </c>
      <c r="L105" s="4" t="s">
        <v>3</v>
      </c>
      <c r="M105" s="4" t="s">
        <v>2</v>
      </c>
      <c r="N105" s="4" t="s">
        <v>1</v>
      </c>
      <c r="O105" s="4" t="s">
        <v>0</v>
      </c>
      <c r="P105" s="21">
        <f t="shared" si="19"/>
        <v>3.1999999999999993</v>
      </c>
      <c r="Q105" s="5">
        <f t="shared" si="18"/>
        <v>-0.35906250000000001</v>
      </c>
      <c r="R105" s="4">
        <f t="shared" si="20"/>
        <v>0.21333333333333329</v>
      </c>
      <c r="S105" s="3">
        <v>15</v>
      </c>
    </row>
    <row r="106" spans="1:19" ht="178.5" x14ac:dyDescent="0.2">
      <c r="A106" s="4">
        <v>5</v>
      </c>
      <c r="B106" s="4" t="s">
        <v>22</v>
      </c>
      <c r="C106" s="3" t="s">
        <v>234</v>
      </c>
      <c r="D106" s="5" t="s">
        <v>233</v>
      </c>
      <c r="E106" s="4" t="s">
        <v>10</v>
      </c>
      <c r="F106" s="4" t="s">
        <v>9</v>
      </c>
      <c r="G106" s="4" t="s">
        <v>8</v>
      </c>
      <c r="H106" s="4" t="s">
        <v>7</v>
      </c>
      <c r="I106" s="4" t="s">
        <v>6</v>
      </c>
      <c r="J106" s="4" t="s">
        <v>5</v>
      </c>
      <c r="K106" s="4" t="s">
        <v>4</v>
      </c>
      <c r="L106" s="4" t="s">
        <v>3</v>
      </c>
      <c r="M106" s="4" t="s">
        <v>2</v>
      </c>
      <c r="N106" s="4" t="s">
        <v>1</v>
      </c>
      <c r="O106" s="4" t="s">
        <v>0</v>
      </c>
      <c r="P106" s="21">
        <f t="shared" si="19"/>
        <v>1.1000000000000014</v>
      </c>
      <c r="Q106" s="5">
        <f t="shared" si="18"/>
        <v>9.9560185185185224E-2</v>
      </c>
      <c r="R106" s="4">
        <f t="shared" si="20"/>
        <v>0.46035805626598508</v>
      </c>
      <c r="S106" s="3">
        <f>Q106*24</f>
        <v>2.3894444444444454</v>
      </c>
    </row>
    <row r="107" spans="1:19" ht="178.5" x14ac:dyDescent="0.2">
      <c r="A107" s="4">
        <v>5</v>
      </c>
      <c r="B107" s="4" t="s">
        <v>22</v>
      </c>
      <c r="C107" s="3" t="s">
        <v>232</v>
      </c>
      <c r="D107" s="5" t="s">
        <v>231</v>
      </c>
      <c r="E107" s="4" t="s">
        <v>10</v>
      </c>
      <c r="F107" s="4" t="s">
        <v>9</v>
      </c>
      <c r="G107" s="4" t="s">
        <v>8</v>
      </c>
      <c r="H107" s="4" t="s">
        <v>7</v>
      </c>
      <c r="I107" s="4" t="s">
        <v>6</v>
      </c>
      <c r="J107" s="4" t="s">
        <v>5</v>
      </c>
      <c r="K107" s="4" t="s">
        <v>4</v>
      </c>
      <c r="L107" s="4" t="s">
        <v>3</v>
      </c>
      <c r="M107" s="4" t="s">
        <v>2</v>
      </c>
      <c r="N107" s="4" t="s">
        <v>1</v>
      </c>
      <c r="O107" s="4" t="s">
        <v>0</v>
      </c>
      <c r="P107" s="21">
        <f t="shared" si="19"/>
        <v>0.89999999999999858</v>
      </c>
      <c r="Q107" s="5">
        <f t="shared" si="18"/>
        <v>7.9652777777777795E-2</v>
      </c>
      <c r="R107" s="4">
        <f t="shared" si="20"/>
        <v>0.47079337401917964</v>
      </c>
      <c r="S107" s="3">
        <f>Q107*24</f>
        <v>1.9116666666666671</v>
      </c>
    </row>
    <row r="108" spans="1:19" ht="178.5" x14ac:dyDescent="0.2">
      <c r="A108" s="4">
        <v>5</v>
      </c>
      <c r="B108" s="4" t="s">
        <v>13</v>
      </c>
      <c r="C108" s="3" t="s">
        <v>197</v>
      </c>
      <c r="D108" s="5" t="s">
        <v>230</v>
      </c>
      <c r="E108" s="4" t="s">
        <v>10</v>
      </c>
      <c r="F108" s="4" t="s">
        <v>9</v>
      </c>
      <c r="G108" s="4" t="s">
        <v>8</v>
      </c>
      <c r="H108" s="4" t="s">
        <v>7</v>
      </c>
      <c r="I108" s="4" t="s">
        <v>6</v>
      </c>
      <c r="J108" s="4" t="s">
        <v>5</v>
      </c>
      <c r="K108" s="4" t="s">
        <v>4</v>
      </c>
      <c r="L108" s="4" t="s">
        <v>3</v>
      </c>
      <c r="M108" s="4" t="s">
        <v>2</v>
      </c>
      <c r="N108" s="4" t="s">
        <v>1</v>
      </c>
      <c r="O108" s="4" t="s">
        <v>0</v>
      </c>
      <c r="P108" s="21">
        <f t="shared" si="19"/>
        <v>7.6999999999999993</v>
      </c>
      <c r="Q108" s="5">
        <f t="shared" si="18"/>
        <v>-0.16362268518518525</v>
      </c>
      <c r="R108" s="4">
        <f t="shared" si="20"/>
        <v>0.51333333333333331</v>
      </c>
      <c r="S108" s="3">
        <v>15</v>
      </c>
    </row>
    <row r="109" spans="1:19" ht="178.5" x14ac:dyDescent="0.2">
      <c r="A109" s="4">
        <v>5</v>
      </c>
      <c r="B109" s="4" t="s">
        <v>13</v>
      </c>
      <c r="C109" s="3" t="s">
        <v>229</v>
      </c>
      <c r="D109" s="5" t="s">
        <v>228</v>
      </c>
      <c r="E109" s="4" t="s">
        <v>10</v>
      </c>
      <c r="F109" s="4" t="s">
        <v>9</v>
      </c>
      <c r="G109" s="4" t="s">
        <v>8</v>
      </c>
      <c r="H109" s="4" t="s">
        <v>7</v>
      </c>
      <c r="I109" s="4" t="s">
        <v>6</v>
      </c>
      <c r="J109" s="4" t="s">
        <v>5</v>
      </c>
      <c r="K109" s="4" t="s">
        <v>4</v>
      </c>
      <c r="L109" s="4" t="s">
        <v>3</v>
      </c>
      <c r="M109" s="4" t="s">
        <v>2</v>
      </c>
      <c r="N109" s="4" t="s">
        <v>1</v>
      </c>
      <c r="O109" s="4" t="s">
        <v>0</v>
      </c>
      <c r="P109" s="21">
        <f t="shared" si="19"/>
        <v>1.1000000000000014</v>
      </c>
      <c r="Q109" s="5">
        <f t="shared" si="18"/>
        <v>8.3634259259259269E-2</v>
      </c>
      <c r="R109" s="4">
        <f t="shared" si="20"/>
        <v>0.54802103515084477</v>
      </c>
      <c r="S109" s="3">
        <f t="shared" ref="S109:S116" si="21">Q109*24</f>
        <v>2.0072222222222225</v>
      </c>
    </row>
    <row r="110" spans="1:19" ht="178.5" x14ac:dyDescent="0.2">
      <c r="A110" s="4">
        <v>5</v>
      </c>
      <c r="B110" s="4" t="s">
        <v>13</v>
      </c>
      <c r="C110" s="3" t="s">
        <v>227</v>
      </c>
      <c r="D110" s="5" t="s">
        <v>226</v>
      </c>
      <c r="E110" s="4" t="s">
        <v>10</v>
      </c>
      <c r="F110" s="4" t="s">
        <v>9</v>
      </c>
      <c r="G110" s="4" t="s">
        <v>8</v>
      </c>
      <c r="H110" s="4" t="s">
        <v>7</v>
      </c>
      <c r="I110" s="4" t="s">
        <v>6</v>
      </c>
      <c r="J110" s="4" t="s">
        <v>5</v>
      </c>
      <c r="K110" s="4" t="s">
        <v>4</v>
      </c>
      <c r="L110" s="4" t="s">
        <v>3</v>
      </c>
      <c r="M110" s="4" t="s">
        <v>2</v>
      </c>
      <c r="N110" s="4" t="s">
        <v>1</v>
      </c>
      <c r="O110" s="4" t="s">
        <v>0</v>
      </c>
      <c r="P110" s="21">
        <f t="shared" si="19"/>
        <v>2</v>
      </c>
      <c r="Q110" s="5">
        <f t="shared" si="18"/>
        <v>0.13548611111111114</v>
      </c>
      <c r="R110" s="4">
        <f t="shared" si="20"/>
        <v>0.61506919528446935</v>
      </c>
      <c r="S110" s="3">
        <f t="shared" si="21"/>
        <v>3.2516666666666674</v>
      </c>
    </row>
    <row r="111" spans="1:19" ht="178.5" x14ac:dyDescent="0.2">
      <c r="A111" s="4">
        <v>5</v>
      </c>
      <c r="B111" s="4" t="s">
        <v>13</v>
      </c>
      <c r="C111" s="3" t="s">
        <v>225</v>
      </c>
      <c r="D111" s="5" t="s">
        <v>224</v>
      </c>
      <c r="E111" s="4" t="s">
        <v>10</v>
      </c>
      <c r="F111" s="4" t="s">
        <v>9</v>
      </c>
      <c r="G111" s="4" t="s">
        <v>8</v>
      </c>
      <c r="H111" s="4" t="s">
        <v>7</v>
      </c>
      <c r="I111" s="4" t="s">
        <v>6</v>
      </c>
      <c r="J111" s="4" t="s">
        <v>5</v>
      </c>
      <c r="K111" s="4" t="s">
        <v>4</v>
      </c>
      <c r="L111" s="4" t="s">
        <v>3</v>
      </c>
      <c r="M111" s="4" t="s">
        <v>2</v>
      </c>
      <c r="N111" s="4" t="s">
        <v>1</v>
      </c>
      <c r="O111" s="4" t="s">
        <v>0</v>
      </c>
      <c r="P111" s="21">
        <f t="shared" si="19"/>
        <v>1.5</v>
      </c>
      <c r="Q111" s="5">
        <f t="shared" si="18"/>
        <v>7.8993055555555469E-2</v>
      </c>
      <c r="R111" s="4">
        <f t="shared" si="20"/>
        <v>0.79120879120879206</v>
      </c>
      <c r="S111" s="3">
        <f t="shared" si="21"/>
        <v>1.8958333333333313</v>
      </c>
    </row>
    <row r="112" spans="1:19" ht="178.5" x14ac:dyDescent="0.2">
      <c r="A112" s="4">
        <v>6</v>
      </c>
      <c r="B112" s="4" t="s">
        <v>52</v>
      </c>
      <c r="C112" s="3" t="s">
        <v>184</v>
      </c>
      <c r="D112" s="5" t="s">
        <v>223</v>
      </c>
      <c r="E112" s="4" t="s">
        <v>10</v>
      </c>
      <c r="F112" s="4" t="s">
        <v>9</v>
      </c>
      <c r="G112" s="4" t="s">
        <v>8</v>
      </c>
      <c r="H112" s="4" t="s">
        <v>7</v>
      </c>
      <c r="I112" s="4" t="s">
        <v>6</v>
      </c>
      <c r="J112" s="4" t="s">
        <v>43</v>
      </c>
      <c r="K112" s="4" t="s">
        <v>4</v>
      </c>
      <c r="L112" s="4" t="s">
        <v>3</v>
      </c>
      <c r="M112" s="4" t="s">
        <v>2</v>
      </c>
      <c r="N112" s="4" t="s">
        <v>1</v>
      </c>
      <c r="O112" s="4" t="s">
        <v>0</v>
      </c>
      <c r="P112" s="4"/>
      <c r="Q112" s="5">
        <f t="shared" si="18"/>
        <v>-0.31866898148148143</v>
      </c>
      <c r="R112" s="4">
        <f t="shared" si="20"/>
        <v>0</v>
      </c>
      <c r="S112" s="3">
        <f t="shared" si="21"/>
        <v>-7.6480555555555547</v>
      </c>
    </row>
    <row r="113" spans="1:19" ht="178.5" x14ac:dyDescent="0.2">
      <c r="A113" s="4">
        <v>6</v>
      </c>
      <c r="B113" s="4" t="s">
        <v>52</v>
      </c>
      <c r="C113" s="3" t="s">
        <v>51</v>
      </c>
      <c r="D113" s="5" t="s">
        <v>222</v>
      </c>
      <c r="E113" s="4" t="s">
        <v>10</v>
      </c>
      <c r="F113" s="4" t="s">
        <v>9</v>
      </c>
      <c r="G113" s="4" t="s">
        <v>8</v>
      </c>
      <c r="H113" s="4" t="s">
        <v>7</v>
      </c>
      <c r="I113" s="4" t="s">
        <v>6</v>
      </c>
      <c r="J113" s="4" t="s">
        <v>43</v>
      </c>
      <c r="K113" s="4" t="s">
        <v>4</v>
      </c>
      <c r="L113" s="4" t="s">
        <v>3</v>
      </c>
      <c r="M113" s="4" t="s">
        <v>2</v>
      </c>
      <c r="N113" s="4" t="s">
        <v>1</v>
      </c>
      <c r="O113" s="4" t="s">
        <v>0</v>
      </c>
      <c r="P113" s="4">
        <f t="shared" ref="P113:P133" si="22">C113-C112</f>
        <v>0.5</v>
      </c>
      <c r="Q113" s="5">
        <f t="shared" si="18"/>
        <v>0.10265046296296299</v>
      </c>
      <c r="R113" s="4">
        <f t="shared" si="20"/>
        <v>0.20295410982072382</v>
      </c>
      <c r="S113" s="3">
        <f t="shared" si="21"/>
        <v>2.4636111111111116</v>
      </c>
    </row>
    <row r="114" spans="1:19" ht="178.5" x14ac:dyDescent="0.2">
      <c r="A114" s="4">
        <v>6</v>
      </c>
      <c r="B114" s="4" t="s">
        <v>52</v>
      </c>
      <c r="C114" s="3" t="s">
        <v>221</v>
      </c>
      <c r="D114" s="5" t="s">
        <v>220</v>
      </c>
      <c r="E114" s="4" t="s">
        <v>10</v>
      </c>
      <c r="F114" s="4" t="s">
        <v>9</v>
      </c>
      <c r="G114" s="4" t="s">
        <v>8</v>
      </c>
      <c r="H114" s="4" t="s">
        <v>7</v>
      </c>
      <c r="I114" s="4" t="s">
        <v>6</v>
      </c>
      <c r="J114" s="4" t="s">
        <v>43</v>
      </c>
      <c r="K114" s="4" t="s">
        <v>4</v>
      </c>
      <c r="L114" s="4" t="s">
        <v>3</v>
      </c>
      <c r="M114" s="4" t="s">
        <v>2</v>
      </c>
      <c r="N114" s="4" t="s">
        <v>1</v>
      </c>
      <c r="O114" s="4" t="s">
        <v>0</v>
      </c>
      <c r="P114" s="4">
        <f t="shared" si="22"/>
        <v>0.50000000000000022</v>
      </c>
      <c r="Q114" s="5">
        <f t="shared" si="18"/>
        <v>9.6851851851851856E-2</v>
      </c>
      <c r="R114" s="4">
        <f t="shared" si="20"/>
        <v>0.21510516252390066</v>
      </c>
      <c r="S114" s="3">
        <f t="shared" si="21"/>
        <v>2.3244444444444445</v>
      </c>
    </row>
    <row r="115" spans="1:19" ht="178.5" x14ac:dyDescent="0.2">
      <c r="A115" s="4">
        <v>6</v>
      </c>
      <c r="B115" s="4" t="s">
        <v>52</v>
      </c>
      <c r="C115" s="3" t="s">
        <v>135</v>
      </c>
      <c r="D115" s="5" t="s">
        <v>219</v>
      </c>
      <c r="E115" s="4" t="s">
        <v>10</v>
      </c>
      <c r="F115" s="4" t="s">
        <v>9</v>
      </c>
      <c r="G115" s="4" t="s">
        <v>8</v>
      </c>
      <c r="H115" s="4" t="s">
        <v>7</v>
      </c>
      <c r="I115" s="4" t="s">
        <v>6</v>
      </c>
      <c r="J115" s="4" t="s">
        <v>43</v>
      </c>
      <c r="K115" s="4" t="s">
        <v>4</v>
      </c>
      <c r="L115" s="4" t="s">
        <v>3</v>
      </c>
      <c r="M115" s="4" t="s">
        <v>2</v>
      </c>
      <c r="N115" s="4" t="s">
        <v>1</v>
      </c>
      <c r="O115" s="4" t="s">
        <v>0</v>
      </c>
      <c r="P115" s="4">
        <f t="shared" si="22"/>
        <v>0.59999999999999964</v>
      </c>
      <c r="Q115" s="5">
        <f t="shared" si="18"/>
        <v>0.10432870370370367</v>
      </c>
      <c r="R115" s="4">
        <f t="shared" si="20"/>
        <v>0.2396272465054359</v>
      </c>
      <c r="S115" s="3">
        <f t="shared" si="21"/>
        <v>2.5038888888888882</v>
      </c>
    </row>
    <row r="116" spans="1:19" ht="178.5" x14ac:dyDescent="0.2">
      <c r="A116" s="4">
        <v>6</v>
      </c>
      <c r="B116" s="4" t="s">
        <v>52</v>
      </c>
      <c r="C116" s="3" t="s">
        <v>131</v>
      </c>
      <c r="D116" s="5" t="s">
        <v>218</v>
      </c>
      <c r="E116" s="4" t="s">
        <v>10</v>
      </c>
      <c r="F116" s="4" t="s">
        <v>9</v>
      </c>
      <c r="G116" s="4" t="s">
        <v>8</v>
      </c>
      <c r="H116" s="4" t="s">
        <v>7</v>
      </c>
      <c r="I116" s="4" t="s">
        <v>6</v>
      </c>
      <c r="J116" s="4" t="s">
        <v>43</v>
      </c>
      <c r="K116" s="4" t="s">
        <v>4</v>
      </c>
      <c r="L116" s="4" t="s">
        <v>3</v>
      </c>
      <c r="M116" s="4" t="s">
        <v>2</v>
      </c>
      <c r="N116" s="4" t="s">
        <v>1</v>
      </c>
      <c r="O116" s="4" t="s">
        <v>0</v>
      </c>
      <c r="P116" s="4">
        <f t="shared" si="22"/>
        <v>0.70000000000000018</v>
      </c>
      <c r="Q116" s="5">
        <f t="shared" si="18"/>
        <v>8.1608796296296249E-2</v>
      </c>
      <c r="R116" s="4">
        <f t="shared" si="20"/>
        <v>0.35739611402637955</v>
      </c>
      <c r="S116" s="3">
        <f t="shared" si="21"/>
        <v>1.95861111111111</v>
      </c>
    </row>
    <row r="117" spans="1:19" ht="178.5" x14ac:dyDescent="0.2">
      <c r="A117" s="4">
        <v>6</v>
      </c>
      <c r="B117" s="4" t="s">
        <v>40</v>
      </c>
      <c r="C117" s="3" t="s">
        <v>217</v>
      </c>
      <c r="D117" s="5" t="s">
        <v>216</v>
      </c>
      <c r="E117" s="4" t="s">
        <v>10</v>
      </c>
      <c r="F117" s="4" t="s">
        <v>9</v>
      </c>
      <c r="G117" s="4" t="s">
        <v>8</v>
      </c>
      <c r="H117" s="4" t="s">
        <v>7</v>
      </c>
      <c r="I117" s="4" t="s">
        <v>6</v>
      </c>
      <c r="J117" s="4" t="s">
        <v>43</v>
      </c>
      <c r="K117" s="4" t="s">
        <v>4</v>
      </c>
      <c r="L117" s="4" t="s">
        <v>3</v>
      </c>
      <c r="M117" s="4" t="s">
        <v>2</v>
      </c>
      <c r="N117" s="4" t="s">
        <v>1</v>
      </c>
      <c r="O117" s="4" t="s">
        <v>0</v>
      </c>
      <c r="P117" s="4">
        <f t="shared" si="22"/>
        <v>2.0999999999999996</v>
      </c>
      <c r="Q117" s="5">
        <f t="shared" si="18"/>
        <v>-0.39185185185185178</v>
      </c>
      <c r="R117" s="4">
        <f t="shared" si="20"/>
        <v>0.13124999999999998</v>
      </c>
      <c r="S117" s="3">
        <v>16</v>
      </c>
    </row>
    <row r="118" spans="1:19" ht="178.5" x14ac:dyDescent="0.2">
      <c r="A118" s="4">
        <v>6</v>
      </c>
      <c r="B118" s="4" t="s">
        <v>40</v>
      </c>
      <c r="C118" s="3" t="s">
        <v>215</v>
      </c>
      <c r="D118" s="5" t="s">
        <v>214</v>
      </c>
      <c r="E118" s="4" t="s">
        <v>10</v>
      </c>
      <c r="F118" s="4" t="s">
        <v>9</v>
      </c>
      <c r="G118" s="4" t="s">
        <v>8</v>
      </c>
      <c r="H118" s="4" t="s">
        <v>7</v>
      </c>
      <c r="I118" s="4" t="s">
        <v>6</v>
      </c>
      <c r="J118" s="4" t="s">
        <v>43</v>
      </c>
      <c r="K118" s="4" t="s">
        <v>4</v>
      </c>
      <c r="L118" s="4" t="s">
        <v>3</v>
      </c>
      <c r="M118" s="4" t="s">
        <v>2</v>
      </c>
      <c r="N118" s="4" t="s">
        <v>1</v>
      </c>
      <c r="O118" s="4" t="s">
        <v>0</v>
      </c>
      <c r="P118" s="4">
        <f t="shared" si="22"/>
        <v>0.80000000000000071</v>
      </c>
      <c r="Q118" s="5">
        <f t="shared" si="18"/>
        <v>9.9953703703703656E-2</v>
      </c>
      <c r="R118" s="4">
        <f t="shared" si="20"/>
        <v>0.33348772579898145</v>
      </c>
      <c r="S118" s="3">
        <f>Q118*24</f>
        <v>2.3988888888888877</v>
      </c>
    </row>
    <row r="119" spans="1:19" ht="178.5" x14ac:dyDescent="0.2">
      <c r="A119" s="4">
        <v>6</v>
      </c>
      <c r="B119" s="4" t="s">
        <v>40</v>
      </c>
      <c r="C119" s="3" t="s">
        <v>213</v>
      </c>
      <c r="D119" s="5" t="s">
        <v>212</v>
      </c>
      <c r="E119" s="4" t="s">
        <v>10</v>
      </c>
      <c r="F119" s="4" t="s">
        <v>9</v>
      </c>
      <c r="G119" s="4" t="s">
        <v>8</v>
      </c>
      <c r="H119" s="4" t="s">
        <v>7</v>
      </c>
      <c r="I119" s="4" t="s">
        <v>6</v>
      </c>
      <c r="J119" s="4" t="s">
        <v>43</v>
      </c>
      <c r="K119" s="4" t="s">
        <v>4</v>
      </c>
      <c r="L119" s="4" t="s">
        <v>3</v>
      </c>
      <c r="M119" s="4" t="s">
        <v>2</v>
      </c>
      <c r="N119" s="4" t="s">
        <v>1</v>
      </c>
      <c r="O119" s="4" t="s">
        <v>0</v>
      </c>
      <c r="P119" s="4">
        <f t="shared" si="22"/>
        <v>0.89999999999999947</v>
      </c>
      <c r="Q119" s="5">
        <f t="shared" si="18"/>
        <v>9.636574074074078E-2</v>
      </c>
      <c r="R119" s="4">
        <f t="shared" si="20"/>
        <v>0.38914244535190928</v>
      </c>
      <c r="S119" s="3">
        <f>Q119*24</f>
        <v>2.3127777777777787</v>
      </c>
    </row>
    <row r="120" spans="1:19" ht="178.5" x14ac:dyDescent="0.2">
      <c r="A120" s="4">
        <v>6</v>
      </c>
      <c r="B120" s="4" t="s">
        <v>40</v>
      </c>
      <c r="C120" s="3" t="s">
        <v>211</v>
      </c>
      <c r="D120" s="5" t="s">
        <v>210</v>
      </c>
      <c r="E120" s="4" t="s">
        <v>10</v>
      </c>
      <c r="F120" s="4" t="s">
        <v>9</v>
      </c>
      <c r="G120" s="4" t="s">
        <v>8</v>
      </c>
      <c r="H120" s="4" t="s">
        <v>7</v>
      </c>
      <c r="I120" s="4" t="s">
        <v>6</v>
      </c>
      <c r="J120" s="4" t="s">
        <v>5</v>
      </c>
      <c r="K120" s="4" t="s">
        <v>4</v>
      </c>
      <c r="L120" s="4" t="s">
        <v>3</v>
      </c>
      <c r="M120" s="4" t="s">
        <v>2</v>
      </c>
      <c r="N120" s="4" t="s">
        <v>1</v>
      </c>
      <c r="O120" s="4" t="s">
        <v>0</v>
      </c>
      <c r="P120" s="4">
        <f t="shared" si="22"/>
        <v>1.2000000000000002</v>
      </c>
      <c r="Q120" s="5">
        <f t="shared" si="18"/>
        <v>8.8206018518518559E-2</v>
      </c>
      <c r="R120" s="4">
        <f t="shared" si="20"/>
        <v>0.56685474347198517</v>
      </c>
      <c r="S120" s="3">
        <f>Q120*24</f>
        <v>2.1169444444444454</v>
      </c>
    </row>
    <row r="121" spans="1:19" ht="178.5" x14ac:dyDescent="0.2">
      <c r="A121" s="4">
        <v>6</v>
      </c>
      <c r="B121" s="4" t="s">
        <v>40</v>
      </c>
      <c r="C121" s="3" t="s">
        <v>209</v>
      </c>
      <c r="D121" s="5" t="s">
        <v>208</v>
      </c>
      <c r="E121" s="4" t="s">
        <v>10</v>
      </c>
      <c r="F121" s="4" t="s">
        <v>9</v>
      </c>
      <c r="G121" s="4" t="s">
        <v>8</v>
      </c>
      <c r="H121" s="4" t="s">
        <v>7</v>
      </c>
      <c r="I121" s="4" t="s">
        <v>6</v>
      </c>
      <c r="J121" s="4" t="s">
        <v>5</v>
      </c>
      <c r="K121" s="4" t="s">
        <v>4</v>
      </c>
      <c r="L121" s="4" t="s">
        <v>3</v>
      </c>
      <c r="M121" s="4" t="s">
        <v>2</v>
      </c>
      <c r="N121" s="4" t="s">
        <v>1</v>
      </c>
      <c r="O121" s="4" t="s">
        <v>0</v>
      </c>
      <c r="P121" s="4">
        <f t="shared" si="22"/>
        <v>1</v>
      </c>
      <c r="Q121" s="5">
        <f t="shared" si="18"/>
        <v>8.8622685185185124E-2</v>
      </c>
      <c r="R121" s="4">
        <f t="shared" si="20"/>
        <v>0.47015802533629392</v>
      </c>
      <c r="S121" s="3">
        <f>Q121*24</f>
        <v>2.126944444444443</v>
      </c>
    </row>
    <row r="122" spans="1:19" ht="178.5" x14ac:dyDescent="0.2">
      <c r="A122" s="4">
        <v>6</v>
      </c>
      <c r="B122" s="4" t="s">
        <v>29</v>
      </c>
      <c r="C122" s="3" t="s">
        <v>78</v>
      </c>
      <c r="D122" s="5" t="s">
        <v>207</v>
      </c>
      <c r="E122" s="4" t="s">
        <v>10</v>
      </c>
      <c r="F122" s="4" t="s">
        <v>9</v>
      </c>
      <c r="G122" s="4" t="s">
        <v>8</v>
      </c>
      <c r="H122" s="4" t="s">
        <v>7</v>
      </c>
      <c r="I122" s="4" t="s">
        <v>6</v>
      </c>
      <c r="J122" s="4" t="s">
        <v>5</v>
      </c>
      <c r="K122" s="4" t="s">
        <v>4</v>
      </c>
      <c r="L122" s="4" t="s">
        <v>3</v>
      </c>
      <c r="M122" s="4" t="s">
        <v>2</v>
      </c>
      <c r="N122" s="4" t="s">
        <v>1</v>
      </c>
      <c r="O122" s="4" t="s">
        <v>0</v>
      </c>
      <c r="P122" s="4">
        <f t="shared" si="22"/>
        <v>3.0999999999999996</v>
      </c>
      <c r="Q122" s="5">
        <f t="shared" ref="Q122:Q153" si="23">D122-D121</f>
        <v>-0.37268518518518517</v>
      </c>
      <c r="R122" s="4">
        <f t="shared" si="20"/>
        <v>0.20666666666666664</v>
      </c>
      <c r="S122" s="3">
        <v>15</v>
      </c>
    </row>
    <row r="123" spans="1:19" ht="178.5" x14ac:dyDescent="0.2">
      <c r="A123" s="4">
        <v>6</v>
      </c>
      <c r="B123" s="4" t="s">
        <v>29</v>
      </c>
      <c r="C123" s="3" t="s">
        <v>206</v>
      </c>
      <c r="D123" s="5" t="s">
        <v>205</v>
      </c>
      <c r="E123" s="4" t="s">
        <v>10</v>
      </c>
      <c r="F123" s="4" t="s">
        <v>9</v>
      </c>
      <c r="G123" s="4" t="s">
        <v>8</v>
      </c>
      <c r="H123" s="4" t="s">
        <v>7</v>
      </c>
      <c r="I123" s="4" t="s">
        <v>6</v>
      </c>
      <c r="J123" s="4" t="s">
        <v>5</v>
      </c>
      <c r="K123" s="4" t="s">
        <v>4</v>
      </c>
      <c r="L123" s="4" t="s">
        <v>3</v>
      </c>
      <c r="M123" s="4" t="s">
        <v>2</v>
      </c>
      <c r="N123" s="4" t="s">
        <v>1</v>
      </c>
      <c r="O123" s="4" t="s">
        <v>0</v>
      </c>
      <c r="P123" s="4">
        <f t="shared" si="22"/>
        <v>0.5</v>
      </c>
      <c r="Q123" s="5">
        <f t="shared" si="23"/>
        <v>0.1027893518518519</v>
      </c>
      <c r="R123" s="4">
        <f t="shared" ref="R123:R154" si="24">P123/S123</f>
        <v>0.20267987839207288</v>
      </c>
      <c r="S123" s="3">
        <f>Q123*24</f>
        <v>2.4669444444444455</v>
      </c>
    </row>
    <row r="124" spans="1:19" ht="178.5" x14ac:dyDescent="0.2">
      <c r="A124" s="4">
        <v>6</v>
      </c>
      <c r="B124" s="4" t="s">
        <v>29</v>
      </c>
      <c r="C124" s="3" t="s">
        <v>5</v>
      </c>
      <c r="D124" s="5" t="s">
        <v>204</v>
      </c>
      <c r="E124" s="4" t="s">
        <v>10</v>
      </c>
      <c r="F124" s="4" t="s">
        <v>9</v>
      </c>
      <c r="G124" s="4" t="s">
        <v>8</v>
      </c>
      <c r="H124" s="4" t="s">
        <v>7</v>
      </c>
      <c r="I124" s="4" t="s">
        <v>6</v>
      </c>
      <c r="J124" s="4" t="s">
        <v>5</v>
      </c>
      <c r="K124" s="4" t="s">
        <v>4</v>
      </c>
      <c r="L124" s="4" t="s">
        <v>3</v>
      </c>
      <c r="M124" s="4" t="s">
        <v>2</v>
      </c>
      <c r="N124" s="4" t="s">
        <v>1</v>
      </c>
      <c r="O124" s="4" t="s">
        <v>0</v>
      </c>
      <c r="P124" s="4">
        <f t="shared" si="22"/>
        <v>0.90000000000000036</v>
      </c>
      <c r="Q124" s="5">
        <f t="shared" si="23"/>
        <v>8.6342592592592582E-2</v>
      </c>
      <c r="R124" s="4">
        <f t="shared" si="24"/>
        <v>0.4343163538873997</v>
      </c>
      <c r="S124" s="3">
        <f>Q124*24</f>
        <v>2.072222222222222</v>
      </c>
    </row>
    <row r="125" spans="1:19" ht="178.5" x14ac:dyDescent="0.2">
      <c r="A125" s="4">
        <v>6</v>
      </c>
      <c r="B125" s="4" t="s">
        <v>29</v>
      </c>
      <c r="C125" s="3" t="s">
        <v>203</v>
      </c>
      <c r="D125" s="5" t="s">
        <v>202</v>
      </c>
      <c r="E125" s="4" t="s">
        <v>10</v>
      </c>
      <c r="F125" s="4" t="s">
        <v>9</v>
      </c>
      <c r="G125" s="4" t="s">
        <v>8</v>
      </c>
      <c r="H125" s="4" t="s">
        <v>7</v>
      </c>
      <c r="I125" s="4" t="s">
        <v>6</v>
      </c>
      <c r="J125" s="4" t="s">
        <v>5</v>
      </c>
      <c r="K125" s="4" t="s">
        <v>4</v>
      </c>
      <c r="L125" s="4" t="s">
        <v>3</v>
      </c>
      <c r="M125" s="4" t="s">
        <v>2</v>
      </c>
      <c r="N125" s="4" t="s">
        <v>1</v>
      </c>
      <c r="O125" s="4" t="s">
        <v>0</v>
      </c>
      <c r="P125" s="4">
        <f t="shared" si="22"/>
        <v>1.4000000000000004</v>
      </c>
      <c r="Q125" s="5">
        <f t="shared" si="23"/>
        <v>9.1284722222222225E-2</v>
      </c>
      <c r="R125" s="4">
        <f t="shared" si="24"/>
        <v>0.63902624572080657</v>
      </c>
      <c r="S125" s="3">
        <f>Q125*24</f>
        <v>2.1908333333333334</v>
      </c>
    </row>
    <row r="126" spans="1:19" ht="178.5" x14ac:dyDescent="0.2">
      <c r="A126" s="4">
        <v>6</v>
      </c>
      <c r="B126" s="4" t="s">
        <v>29</v>
      </c>
      <c r="C126" s="3" t="s">
        <v>201</v>
      </c>
      <c r="D126" s="5" t="s">
        <v>200</v>
      </c>
      <c r="E126" s="4" t="s">
        <v>10</v>
      </c>
      <c r="F126" s="4" t="s">
        <v>9</v>
      </c>
      <c r="G126" s="4" t="s">
        <v>8</v>
      </c>
      <c r="H126" s="4" t="s">
        <v>7</v>
      </c>
      <c r="I126" s="4" t="s">
        <v>6</v>
      </c>
      <c r="J126" s="4" t="s">
        <v>5</v>
      </c>
      <c r="K126" s="4" t="s">
        <v>4</v>
      </c>
      <c r="L126" s="4" t="s">
        <v>3</v>
      </c>
      <c r="M126" s="4" t="s">
        <v>2</v>
      </c>
      <c r="N126" s="4" t="s">
        <v>1</v>
      </c>
      <c r="O126" s="4" t="s">
        <v>0</v>
      </c>
      <c r="P126" s="4">
        <f t="shared" si="22"/>
        <v>1.0999999999999996</v>
      </c>
      <c r="Q126" s="5">
        <f t="shared" si="23"/>
        <v>9.0590277777777839E-2</v>
      </c>
      <c r="R126" s="4">
        <f t="shared" si="24"/>
        <v>0.50594097355308498</v>
      </c>
      <c r="S126" s="3">
        <f>Q126*24</f>
        <v>2.1741666666666681</v>
      </c>
    </row>
    <row r="127" spans="1:19" ht="178.5" x14ac:dyDescent="0.2">
      <c r="A127" s="4">
        <v>6</v>
      </c>
      <c r="B127" s="4" t="s">
        <v>22</v>
      </c>
      <c r="C127" s="3" t="s">
        <v>199</v>
      </c>
      <c r="D127" s="5" t="s">
        <v>198</v>
      </c>
      <c r="E127" s="4" t="s">
        <v>10</v>
      </c>
      <c r="F127" s="4" t="s">
        <v>9</v>
      </c>
      <c r="G127" s="4" t="s">
        <v>8</v>
      </c>
      <c r="H127" s="4" t="s">
        <v>7</v>
      </c>
      <c r="I127" s="4" t="s">
        <v>6</v>
      </c>
      <c r="J127" s="4" t="s">
        <v>5</v>
      </c>
      <c r="K127" s="4" t="s">
        <v>4</v>
      </c>
      <c r="L127" s="4" t="s">
        <v>3</v>
      </c>
      <c r="M127" s="4" t="s">
        <v>2</v>
      </c>
      <c r="N127" s="4" t="s">
        <v>1</v>
      </c>
      <c r="O127" s="4" t="s">
        <v>0</v>
      </c>
      <c r="P127" s="4">
        <f t="shared" si="22"/>
        <v>5</v>
      </c>
      <c r="Q127" s="5">
        <f t="shared" si="23"/>
        <v>-0.35817129629629635</v>
      </c>
      <c r="R127" s="4">
        <f t="shared" si="24"/>
        <v>0.33333333333333331</v>
      </c>
      <c r="S127" s="3">
        <v>15</v>
      </c>
    </row>
    <row r="128" spans="1:19" ht="178.5" x14ac:dyDescent="0.2">
      <c r="A128" s="4">
        <v>6</v>
      </c>
      <c r="B128" s="4" t="s">
        <v>22</v>
      </c>
      <c r="C128" s="3" t="s">
        <v>197</v>
      </c>
      <c r="D128" s="5" t="s">
        <v>196</v>
      </c>
      <c r="E128" s="4" t="s">
        <v>10</v>
      </c>
      <c r="F128" s="4" t="s">
        <v>9</v>
      </c>
      <c r="G128" s="4" t="s">
        <v>8</v>
      </c>
      <c r="H128" s="4" t="s">
        <v>7</v>
      </c>
      <c r="I128" s="4" t="s">
        <v>6</v>
      </c>
      <c r="J128" s="4" t="s">
        <v>5</v>
      </c>
      <c r="K128" s="4" t="s">
        <v>4</v>
      </c>
      <c r="L128" s="4" t="s">
        <v>3</v>
      </c>
      <c r="M128" s="4" t="s">
        <v>2</v>
      </c>
      <c r="N128" s="4" t="s">
        <v>1</v>
      </c>
      <c r="O128" s="4" t="s">
        <v>0</v>
      </c>
      <c r="P128" s="4">
        <f t="shared" si="22"/>
        <v>1.3999999999999986</v>
      </c>
      <c r="Q128" s="5">
        <f t="shared" si="23"/>
        <v>9.9444444444444446E-2</v>
      </c>
      <c r="R128" s="4">
        <f t="shared" si="24"/>
        <v>0.58659217877094916</v>
      </c>
      <c r="S128" s="3">
        <f>Q128*24</f>
        <v>2.3866666666666667</v>
      </c>
    </row>
    <row r="129" spans="1:19" ht="178.5" x14ac:dyDescent="0.2">
      <c r="A129" s="4">
        <v>6</v>
      </c>
      <c r="B129" s="4" t="s">
        <v>22</v>
      </c>
      <c r="C129" s="3" t="s">
        <v>195</v>
      </c>
      <c r="D129" s="5" t="s">
        <v>194</v>
      </c>
      <c r="E129" s="4" t="s">
        <v>10</v>
      </c>
      <c r="F129" s="4" t="s">
        <v>9</v>
      </c>
      <c r="G129" s="4" t="s">
        <v>8</v>
      </c>
      <c r="H129" s="4" t="s">
        <v>7</v>
      </c>
      <c r="I129" s="4" t="s">
        <v>6</v>
      </c>
      <c r="J129" s="4" t="s">
        <v>5</v>
      </c>
      <c r="K129" s="4" t="s">
        <v>4</v>
      </c>
      <c r="L129" s="4" t="s">
        <v>3</v>
      </c>
      <c r="M129" s="4" t="s">
        <v>2</v>
      </c>
      <c r="N129" s="4" t="s">
        <v>1</v>
      </c>
      <c r="O129" s="4" t="s">
        <v>0</v>
      </c>
      <c r="P129" s="4">
        <f t="shared" si="22"/>
        <v>2.1000000000000014</v>
      </c>
      <c r="Q129" s="5">
        <f t="shared" si="23"/>
        <v>7.943287037037039E-2</v>
      </c>
      <c r="R129" s="4">
        <f t="shared" si="24"/>
        <v>1.1015590849482739</v>
      </c>
      <c r="S129" s="3">
        <f>Q129*24</f>
        <v>1.9063888888888894</v>
      </c>
    </row>
    <row r="130" spans="1:19" ht="178.5" x14ac:dyDescent="0.2">
      <c r="A130" s="4">
        <v>6</v>
      </c>
      <c r="B130" s="4" t="s">
        <v>13</v>
      </c>
      <c r="C130" s="3" t="s">
        <v>193</v>
      </c>
      <c r="D130" s="5" t="s">
        <v>192</v>
      </c>
      <c r="E130" s="4" t="s">
        <v>10</v>
      </c>
      <c r="F130" s="4" t="s">
        <v>9</v>
      </c>
      <c r="G130" s="4" t="s">
        <v>8</v>
      </c>
      <c r="H130" s="4" t="s">
        <v>7</v>
      </c>
      <c r="I130" s="4" t="s">
        <v>6</v>
      </c>
      <c r="J130" s="4" t="s">
        <v>5</v>
      </c>
      <c r="K130" s="4" t="s">
        <v>4</v>
      </c>
      <c r="L130" s="4" t="s">
        <v>3</v>
      </c>
      <c r="M130" s="4" t="s">
        <v>2</v>
      </c>
      <c r="N130" s="4" t="s">
        <v>1</v>
      </c>
      <c r="O130" s="4" t="s">
        <v>0</v>
      </c>
      <c r="P130" s="4">
        <f t="shared" si="22"/>
        <v>9.3999999999999986</v>
      </c>
      <c r="Q130" s="5">
        <f t="shared" si="23"/>
        <v>-0.164212962962963</v>
      </c>
      <c r="R130" s="4">
        <f t="shared" si="24"/>
        <v>0.62666666666666659</v>
      </c>
      <c r="S130" s="3">
        <v>15</v>
      </c>
    </row>
    <row r="131" spans="1:19" ht="178.5" x14ac:dyDescent="0.2">
      <c r="A131" s="4">
        <v>6</v>
      </c>
      <c r="B131" s="4" t="s">
        <v>13</v>
      </c>
      <c r="C131" s="3" t="s">
        <v>191</v>
      </c>
      <c r="D131" s="5" t="s">
        <v>190</v>
      </c>
      <c r="E131" s="4" t="s">
        <v>10</v>
      </c>
      <c r="F131" s="4" t="s">
        <v>9</v>
      </c>
      <c r="G131" s="4" t="s">
        <v>8</v>
      </c>
      <c r="H131" s="4" t="s">
        <v>7</v>
      </c>
      <c r="I131" s="4" t="s">
        <v>6</v>
      </c>
      <c r="J131" s="4" t="s">
        <v>5</v>
      </c>
      <c r="K131" s="4" t="s">
        <v>4</v>
      </c>
      <c r="L131" s="4" t="s">
        <v>3</v>
      </c>
      <c r="M131" s="4" t="s">
        <v>2</v>
      </c>
      <c r="N131" s="4" t="s">
        <v>1</v>
      </c>
      <c r="O131" s="4" t="s">
        <v>0</v>
      </c>
      <c r="P131" s="4">
        <f t="shared" si="22"/>
        <v>1.3999999999999986</v>
      </c>
      <c r="Q131" s="5">
        <f t="shared" si="23"/>
        <v>8.3969907407407451E-2</v>
      </c>
      <c r="R131" s="4">
        <f t="shared" si="24"/>
        <v>0.69469331495520226</v>
      </c>
      <c r="S131" s="3">
        <f t="shared" ref="S131:S138" si="25">Q131*24</f>
        <v>2.0152777777777788</v>
      </c>
    </row>
    <row r="132" spans="1:19" ht="178.5" x14ac:dyDescent="0.2">
      <c r="A132" s="4">
        <v>6</v>
      </c>
      <c r="B132" s="4" t="s">
        <v>13</v>
      </c>
      <c r="C132" s="3" t="s">
        <v>189</v>
      </c>
      <c r="D132" s="5" t="s">
        <v>188</v>
      </c>
      <c r="E132" s="4" t="s">
        <v>10</v>
      </c>
      <c r="F132" s="4" t="s">
        <v>9</v>
      </c>
      <c r="G132" s="4" t="s">
        <v>8</v>
      </c>
      <c r="H132" s="4" t="s">
        <v>7</v>
      </c>
      <c r="I132" s="4" t="s">
        <v>6</v>
      </c>
      <c r="J132" s="4" t="s">
        <v>5</v>
      </c>
      <c r="K132" s="4" t="s">
        <v>4</v>
      </c>
      <c r="L132" s="4" t="s">
        <v>3</v>
      </c>
      <c r="M132" s="4" t="s">
        <v>2</v>
      </c>
      <c r="N132" s="4" t="s">
        <v>1</v>
      </c>
      <c r="O132" s="4" t="s">
        <v>0</v>
      </c>
      <c r="P132" s="4">
        <f t="shared" si="22"/>
        <v>2.7000000000000028</v>
      </c>
      <c r="Q132" s="5">
        <f t="shared" si="23"/>
        <v>0.13474537037037032</v>
      </c>
      <c r="R132" s="4">
        <f t="shared" si="24"/>
        <v>0.83490809139323263</v>
      </c>
      <c r="S132" s="3">
        <f t="shared" si="25"/>
        <v>3.2338888888888877</v>
      </c>
    </row>
    <row r="133" spans="1:19" ht="178.5" x14ac:dyDescent="0.2">
      <c r="A133" s="4">
        <v>6</v>
      </c>
      <c r="B133" s="4" t="s">
        <v>13</v>
      </c>
      <c r="C133" s="3" t="s">
        <v>187</v>
      </c>
      <c r="D133" s="5" t="s">
        <v>186</v>
      </c>
      <c r="E133" s="4" t="s">
        <v>10</v>
      </c>
      <c r="F133" s="4" t="s">
        <v>9</v>
      </c>
      <c r="G133" s="4" t="s">
        <v>8</v>
      </c>
      <c r="H133" s="4" t="s">
        <v>7</v>
      </c>
      <c r="I133" s="4" t="s">
        <v>6</v>
      </c>
      <c r="J133" s="4" t="s">
        <v>5</v>
      </c>
      <c r="K133" s="4" t="s">
        <v>4</v>
      </c>
      <c r="L133" s="4" t="s">
        <v>3</v>
      </c>
      <c r="M133" s="4" t="s">
        <v>2</v>
      </c>
      <c r="N133" s="4" t="s">
        <v>1</v>
      </c>
      <c r="O133" s="4" t="s">
        <v>0</v>
      </c>
      <c r="P133" s="4">
        <f t="shared" si="22"/>
        <v>1.3999999999999986</v>
      </c>
      <c r="Q133" s="5">
        <f t="shared" si="23"/>
        <v>7.9004629629629619E-2</v>
      </c>
      <c r="R133" s="4">
        <f t="shared" si="24"/>
        <v>0.73835335481980602</v>
      </c>
      <c r="S133" s="3">
        <f t="shared" si="25"/>
        <v>1.8961111111111109</v>
      </c>
    </row>
    <row r="134" spans="1:19" ht="178.5" x14ac:dyDescent="0.2">
      <c r="A134" s="4">
        <v>7</v>
      </c>
      <c r="B134" s="4" t="s">
        <v>52</v>
      </c>
      <c r="C134" s="3" t="s">
        <v>58</v>
      </c>
      <c r="D134" s="5" t="s">
        <v>185</v>
      </c>
      <c r="E134" s="4" t="s">
        <v>10</v>
      </c>
      <c r="F134" s="4" t="s">
        <v>9</v>
      </c>
      <c r="G134" s="4" t="s">
        <v>8</v>
      </c>
      <c r="H134" s="4" t="s">
        <v>7</v>
      </c>
      <c r="I134" s="4" t="s">
        <v>6</v>
      </c>
      <c r="J134" s="4" t="s">
        <v>43</v>
      </c>
      <c r="K134" s="4" t="s">
        <v>4</v>
      </c>
      <c r="L134" s="4" t="s">
        <v>3</v>
      </c>
      <c r="M134" s="4" t="s">
        <v>2</v>
      </c>
      <c r="N134" s="4" t="s">
        <v>1</v>
      </c>
      <c r="O134" s="4" t="s">
        <v>0</v>
      </c>
      <c r="P134" s="4"/>
      <c r="Q134" s="5">
        <f t="shared" si="23"/>
        <v>-0.31814814814814812</v>
      </c>
      <c r="R134" s="4">
        <f t="shared" si="24"/>
        <v>0</v>
      </c>
      <c r="S134" s="3">
        <f t="shared" si="25"/>
        <v>-7.6355555555555554</v>
      </c>
    </row>
    <row r="135" spans="1:19" ht="178.5" x14ac:dyDescent="0.2">
      <c r="A135" s="4">
        <v>7</v>
      </c>
      <c r="B135" s="4" t="s">
        <v>52</v>
      </c>
      <c r="C135" s="3" t="s">
        <v>184</v>
      </c>
      <c r="D135" s="5" t="s">
        <v>183</v>
      </c>
      <c r="E135" s="4" t="s">
        <v>10</v>
      </c>
      <c r="F135" s="4" t="s">
        <v>9</v>
      </c>
      <c r="G135" s="4" t="s">
        <v>8</v>
      </c>
      <c r="H135" s="4" t="s">
        <v>7</v>
      </c>
      <c r="I135" s="4" t="s">
        <v>6</v>
      </c>
      <c r="J135" s="4" t="s">
        <v>43</v>
      </c>
      <c r="K135" s="4" t="s">
        <v>4</v>
      </c>
      <c r="L135" s="4" t="s">
        <v>3</v>
      </c>
      <c r="M135" s="4" t="s">
        <v>2</v>
      </c>
      <c r="N135" s="4" t="s">
        <v>1</v>
      </c>
      <c r="O135" s="4" t="s">
        <v>0</v>
      </c>
      <c r="P135" s="4">
        <f t="shared" ref="P135:P166" si="26">C135-C134</f>
        <v>0.39999999999999991</v>
      </c>
      <c r="Q135" s="5">
        <f t="shared" si="23"/>
        <v>0.10259259259259257</v>
      </c>
      <c r="R135" s="4">
        <f t="shared" si="24"/>
        <v>0.16245487364620939</v>
      </c>
      <c r="S135" s="3">
        <f t="shared" si="25"/>
        <v>2.4622222222222216</v>
      </c>
    </row>
    <row r="136" spans="1:19" ht="178.5" x14ac:dyDescent="0.2">
      <c r="A136" s="4">
        <v>7</v>
      </c>
      <c r="B136" s="4" t="s">
        <v>52</v>
      </c>
      <c r="C136" s="3" t="s">
        <v>138</v>
      </c>
      <c r="D136" s="5" t="s">
        <v>182</v>
      </c>
      <c r="E136" s="4" t="s">
        <v>10</v>
      </c>
      <c r="F136" s="4" t="s">
        <v>9</v>
      </c>
      <c r="G136" s="4" t="s">
        <v>8</v>
      </c>
      <c r="H136" s="4" t="s">
        <v>7</v>
      </c>
      <c r="I136" s="4" t="s">
        <v>6</v>
      </c>
      <c r="J136" s="4" t="s">
        <v>43</v>
      </c>
      <c r="K136" s="4" t="s">
        <v>4</v>
      </c>
      <c r="L136" s="4" t="s">
        <v>3</v>
      </c>
      <c r="M136" s="4" t="s">
        <v>2</v>
      </c>
      <c r="N136" s="4" t="s">
        <v>1</v>
      </c>
      <c r="O136" s="4" t="s">
        <v>0</v>
      </c>
      <c r="P136" s="4">
        <f t="shared" si="26"/>
        <v>0.40000000000000013</v>
      </c>
      <c r="Q136" s="5">
        <f t="shared" si="23"/>
        <v>9.6388888888888913E-2</v>
      </c>
      <c r="R136" s="4">
        <f t="shared" si="24"/>
        <v>0.1729106628242075</v>
      </c>
      <c r="S136" s="3">
        <f t="shared" si="25"/>
        <v>2.3133333333333339</v>
      </c>
    </row>
    <row r="137" spans="1:19" ht="178.5" x14ac:dyDescent="0.2">
      <c r="A137" s="4">
        <v>7</v>
      </c>
      <c r="B137" s="4" t="s">
        <v>52</v>
      </c>
      <c r="C137" s="3" t="s">
        <v>181</v>
      </c>
      <c r="D137" s="5" t="s">
        <v>180</v>
      </c>
      <c r="E137" s="4" t="s">
        <v>10</v>
      </c>
      <c r="F137" s="4" t="s">
        <v>9</v>
      </c>
      <c r="G137" s="4" t="s">
        <v>8</v>
      </c>
      <c r="H137" s="4" t="s">
        <v>7</v>
      </c>
      <c r="I137" s="4" t="s">
        <v>6</v>
      </c>
      <c r="J137" s="4" t="s">
        <v>43</v>
      </c>
      <c r="K137" s="4" t="s">
        <v>4</v>
      </c>
      <c r="L137" s="4" t="s">
        <v>3</v>
      </c>
      <c r="M137" s="4" t="s">
        <v>2</v>
      </c>
      <c r="N137" s="4" t="s">
        <v>1</v>
      </c>
      <c r="O137" s="4" t="s">
        <v>0</v>
      </c>
      <c r="P137" s="4">
        <f t="shared" si="26"/>
        <v>0.39999999999999991</v>
      </c>
      <c r="Q137" s="5">
        <f t="shared" si="23"/>
        <v>0.10468749999999993</v>
      </c>
      <c r="R137" s="4">
        <f t="shared" si="24"/>
        <v>0.15920398009950254</v>
      </c>
      <c r="S137" s="3">
        <f t="shared" si="25"/>
        <v>2.5124999999999984</v>
      </c>
    </row>
    <row r="138" spans="1:19" ht="178.5" x14ac:dyDescent="0.2">
      <c r="A138" s="4">
        <v>7</v>
      </c>
      <c r="B138" s="4" t="s">
        <v>52</v>
      </c>
      <c r="C138" s="3" t="s">
        <v>179</v>
      </c>
      <c r="D138" s="5" t="s">
        <v>178</v>
      </c>
      <c r="E138" s="4" t="s">
        <v>10</v>
      </c>
      <c r="F138" s="4" t="s">
        <v>9</v>
      </c>
      <c r="G138" s="4" t="s">
        <v>8</v>
      </c>
      <c r="H138" s="4" t="s">
        <v>7</v>
      </c>
      <c r="I138" s="4" t="s">
        <v>6</v>
      </c>
      <c r="J138" s="4" t="s">
        <v>43</v>
      </c>
      <c r="K138" s="4" t="s">
        <v>4</v>
      </c>
      <c r="L138" s="4" t="s">
        <v>3</v>
      </c>
      <c r="M138" s="4" t="s">
        <v>2</v>
      </c>
      <c r="N138" s="4" t="s">
        <v>1</v>
      </c>
      <c r="O138" s="4" t="s">
        <v>0</v>
      </c>
      <c r="P138" s="4">
        <f t="shared" si="26"/>
        <v>0.39999999999999991</v>
      </c>
      <c r="Q138" s="5">
        <f t="shared" si="23"/>
        <v>8.1331018518518539E-2</v>
      </c>
      <c r="R138" s="4">
        <f t="shared" si="24"/>
        <v>0.20492386509178873</v>
      </c>
      <c r="S138" s="3">
        <f t="shared" si="25"/>
        <v>1.9519444444444449</v>
      </c>
    </row>
    <row r="139" spans="1:19" ht="178.5" x14ac:dyDescent="0.2">
      <c r="A139" s="4">
        <v>7</v>
      </c>
      <c r="B139" s="4" t="s">
        <v>40</v>
      </c>
      <c r="C139" s="3" t="s">
        <v>177</v>
      </c>
      <c r="D139" s="5" t="s">
        <v>176</v>
      </c>
      <c r="E139" s="4" t="s">
        <v>10</v>
      </c>
      <c r="F139" s="4" t="s">
        <v>9</v>
      </c>
      <c r="G139" s="4" t="s">
        <v>8</v>
      </c>
      <c r="H139" s="4" t="s">
        <v>7</v>
      </c>
      <c r="I139" s="4" t="s">
        <v>6</v>
      </c>
      <c r="J139" s="4" t="s">
        <v>43</v>
      </c>
      <c r="K139" s="4" t="s">
        <v>4</v>
      </c>
      <c r="L139" s="4" t="s">
        <v>3</v>
      </c>
      <c r="M139" s="4" t="s">
        <v>2</v>
      </c>
      <c r="N139" s="4" t="s">
        <v>1</v>
      </c>
      <c r="O139" s="4" t="s">
        <v>0</v>
      </c>
      <c r="P139" s="4">
        <f t="shared" si="26"/>
        <v>1</v>
      </c>
      <c r="Q139" s="5">
        <f t="shared" si="23"/>
        <v>-0.39083333333333331</v>
      </c>
      <c r="R139" s="4">
        <f t="shared" si="24"/>
        <v>6.25E-2</v>
      </c>
      <c r="S139" s="3">
        <v>16</v>
      </c>
    </row>
    <row r="140" spans="1:19" ht="178.5" x14ac:dyDescent="0.2">
      <c r="A140" s="4">
        <v>7</v>
      </c>
      <c r="B140" s="4" t="s">
        <v>40</v>
      </c>
      <c r="C140" s="3" t="s">
        <v>175</v>
      </c>
      <c r="D140" s="5" t="s">
        <v>174</v>
      </c>
      <c r="E140" s="4" t="s">
        <v>10</v>
      </c>
      <c r="F140" s="4" t="s">
        <v>9</v>
      </c>
      <c r="G140" s="4" t="s">
        <v>8</v>
      </c>
      <c r="H140" s="4" t="s">
        <v>7</v>
      </c>
      <c r="I140" s="4" t="s">
        <v>6</v>
      </c>
      <c r="J140" s="4" t="s">
        <v>43</v>
      </c>
      <c r="K140" s="4" t="s">
        <v>4</v>
      </c>
      <c r="L140" s="4" t="s">
        <v>3</v>
      </c>
      <c r="M140" s="4" t="s">
        <v>2</v>
      </c>
      <c r="N140" s="4" t="s">
        <v>1</v>
      </c>
      <c r="O140" s="4" t="s">
        <v>0</v>
      </c>
      <c r="P140" s="4">
        <f t="shared" si="26"/>
        <v>0.30000000000000027</v>
      </c>
      <c r="Q140" s="5">
        <f t="shared" si="23"/>
        <v>9.8900462962962954E-2</v>
      </c>
      <c r="R140" s="4">
        <f t="shared" si="24"/>
        <v>0.12638970157987139</v>
      </c>
      <c r="S140" s="3">
        <f>Q140*24</f>
        <v>2.3736111111111109</v>
      </c>
    </row>
    <row r="141" spans="1:19" ht="178.5" x14ac:dyDescent="0.2">
      <c r="A141" s="4">
        <v>7</v>
      </c>
      <c r="B141" s="4" t="s">
        <v>40</v>
      </c>
      <c r="C141" s="3" t="s">
        <v>94</v>
      </c>
      <c r="D141" s="5" t="s">
        <v>173</v>
      </c>
      <c r="E141" s="4" t="s">
        <v>10</v>
      </c>
      <c r="F141" s="4" t="s">
        <v>9</v>
      </c>
      <c r="G141" s="4" t="s">
        <v>8</v>
      </c>
      <c r="H141" s="4" t="s">
        <v>7</v>
      </c>
      <c r="I141" s="4" t="s">
        <v>6</v>
      </c>
      <c r="J141" s="4" t="s">
        <v>43</v>
      </c>
      <c r="K141" s="4" t="s">
        <v>4</v>
      </c>
      <c r="L141" s="4" t="s">
        <v>3</v>
      </c>
      <c r="M141" s="4" t="s">
        <v>2</v>
      </c>
      <c r="N141" s="4" t="s">
        <v>1</v>
      </c>
      <c r="O141" s="4" t="s">
        <v>0</v>
      </c>
      <c r="P141" s="4">
        <f t="shared" si="26"/>
        <v>0.39999999999999947</v>
      </c>
      <c r="Q141" s="5">
        <f t="shared" si="23"/>
        <v>9.6400462962963007E-2</v>
      </c>
      <c r="R141" s="4">
        <f t="shared" si="24"/>
        <v>0.17288990274942939</v>
      </c>
      <c r="S141" s="3">
        <f>Q141*24</f>
        <v>2.3136111111111122</v>
      </c>
    </row>
    <row r="142" spans="1:19" ht="178.5" x14ac:dyDescent="0.2">
      <c r="A142" s="4">
        <v>7</v>
      </c>
      <c r="B142" s="4" t="s">
        <v>40</v>
      </c>
      <c r="C142" s="3" t="s">
        <v>172</v>
      </c>
      <c r="D142" s="5" t="s">
        <v>171</v>
      </c>
      <c r="E142" s="4" t="s">
        <v>10</v>
      </c>
      <c r="F142" s="4" t="s">
        <v>9</v>
      </c>
      <c r="G142" s="4" t="s">
        <v>8</v>
      </c>
      <c r="H142" s="4" t="s">
        <v>7</v>
      </c>
      <c r="I142" s="4" t="s">
        <v>6</v>
      </c>
      <c r="J142" s="4" t="s">
        <v>5</v>
      </c>
      <c r="K142" s="4" t="s">
        <v>4</v>
      </c>
      <c r="L142" s="4" t="s">
        <v>3</v>
      </c>
      <c r="M142" s="4" t="s">
        <v>2</v>
      </c>
      <c r="N142" s="4" t="s">
        <v>1</v>
      </c>
      <c r="O142" s="4" t="s">
        <v>0</v>
      </c>
      <c r="P142" s="4">
        <f t="shared" si="26"/>
        <v>0.30000000000000071</v>
      </c>
      <c r="Q142" s="5">
        <f t="shared" si="23"/>
        <v>8.8356481481481397E-2</v>
      </c>
      <c r="R142" s="4">
        <f t="shared" si="24"/>
        <v>0.14147236049253387</v>
      </c>
      <c r="S142" s="3">
        <f>Q142*24</f>
        <v>2.1205555555555535</v>
      </c>
    </row>
    <row r="143" spans="1:19" ht="178.5" x14ac:dyDescent="0.2">
      <c r="A143" s="4">
        <v>7</v>
      </c>
      <c r="B143" s="4" t="s">
        <v>40</v>
      </c>
      <c r="C143" s="3" t="s">
        <v>170</v>
      </c>
      <c r="D143" s="5" t="s">
        <v>169</v>
      </c>
      <c r="E143" s="4" t="s">
        <v>10</v>
      </c>
      <c r="F143" s="4" t="s">
        <v>9</v>
      </c>
      <c r="G143" s="4" t="s">
        <v>8</v>
      </c>
      <c r="H143" s="4" t="s">
        <v>7</v>
      </c>
      <c r="I143" s="4" t="s">
        <v>6</v>
      </c>
      <c r="J143" s="4" t="s">
        <v>5</v>
      </c>
      <c r="K143" s="4" t="s">
        <v>4</v>
      </c>
      <c r="L143" s="4" t="s">
        <v>3</v>
      </c>
      <c r="M143" s="4" t="s">
        <v>2</v>
      </c>
      <c r="N143" s="4" t="s">
        <v>1</v>
      </c>
      <c r="O143" s="4" t="s">
        <v>0</v>
      </c>
      <c r="P143" s="4">
        <f t="shared" si="26"/>
        <v>0.39999999999999947</v>
      </c>
      <c r="Q143" s="5">
        <f t="shared" si="23"/>
        <v>8.884259259259264E-2</v>
      </c>
      <c r="R143" s="4">
        <f t="shared" si="24"/>
        <v>0.18759770713913462</v>
      </c>
      <c r="S143" s="3">
        <f>Q143*24</f>
        <v>2.1322222222222234</v>
      </c>
    </row>
    <row r="144" spans="1:19" ht="178.5" x14ac:dyDescent="0.2">
      <c r="A144" s="4">
        <v>7</v>
      </c>
      <c r="B144" s="4" t="s">
        <v>29</v>
      </c>
      <c r="C144" s="3" t="s">
        <v>168</v>
      </c>
      <c r="D144" s="5" t="s">
        <v>167</v>
      </c>
      <c r="E144" s="4" t="s">
        <v>10</v>
      </c>
      <c r="F144" s="4" t="s">
        <v>9</v>
      </c>
      <c r="G144" s="4" t="s">
        <v>8</v>
      </c>
      <c r="H144" s="4" t="s">
        <v>7</v>
      </c>
      <c r="I144" s="4" t="s">
        <v>6</v>
      </c>
      <c r="J144" s="4" t="s">
        <v>5</v>
      </c>
      <c r="K144" s="4" t="s">
        <v>4</v>
      </c>
      <c r="L144" s="4" t="s">
        <v>3</v>
      </c>
      <c r="M144" s="4" t="s">
        <v>2</v>
      </c>
      <c r="N144" s="4" t="s">
        <v>1</v>
      </c>
      <c r="O144" s="4" t="s">
        <v>0</v>
      </c>
      <c r="P144" s="4">
        <f t="shared" si="26"/>
        <v>1.7999999999999998</v>
      </c>
      <c r="Q144" s="5">
        <f t="shared" si="23"/>
        <v>-0.37281249999999999</v>
      </c>
      <c r="R144" s="4">
        <f t="shared" si="24"/>
        <v>0.11999999999999998</v>
      </c>
      <c r="S144" s="3">
        <v>15</v>
      </c>
    </row>
    <row r="145" spans="1:19" ht="178.5" x14ac:dyDescent="0.2">
      <c r="A145" s="4">
        <v>7</v>
      </c>
      <c r="B145" s="4" t="s">
        <v>29</v>
      </c>
      <c r="C145" s="3" t="s">
        <v>166</v>
      </c>
      <c r="D145" s="5" t="s">
        <v>165</v>
      </c>
      <c r="E145" s="4" t="s">
        <v>10</v>
      </c>
      <c r="F145" s="4" t="s">
        <v>9</v>
      </c>
      <c r="G145" s="4" t="s">
        <v>8</v>
      </c>
      <c r="H145" s="4" t="s">
        <v>7</v>
      </c>
      <c r="I145" s="4" t="s">
        <v>6</v>
      </c>
      <c r="J145" s="4" t="s">
        <v>5</v>
      </c>
      <c r="K145" s="4" t="s">
        <v>4</v>
      </c>
      <c r="L145" s="4" t="s">
        <v>3</v>
      </c>
      <c r="M145" s="4" t="s">
        <v>2</v>
      </c>
      <c r="N145" s="4" t="s">
        <v>1</v>
      </c>
      <c r="O145" s="4" t="s">
        <v>0</v>
      </c>
      <c r="P145" s="4">
        <f t="shared" si="26"/>
        <v>0.80000000000000071</v>
      </c>
      <c r="Q145" s="5">
        <f t="shared" si="23"/>
        <v>0.10291666666666666</v>
      </c>
      <c r="R145" s="4">
        <f t="shared" si="24"/>
        <v>0.3238866396761137</v>
      </c>
      <c r="S145" s="3">
        <f>Q145*24</f>
        <v>2.4699999999999998</v>
      </c>
    </row>
    <row r="146" spans="1:19" ht="178.5" x14ac:dyDescent="0.2">
      <c r="A146" s="4">
        <v>7</v>
      </c>
      <c r="B146" s="4" t="s">
        <v>29</v>
      </c>
      <c r="C146" s="3" t="s">
        <v>164</v>
      </c>
      <c r="D146" s="5" t="s">
        <v>163</v>
      </c>
      <c r="E146" s="4" t="s">
        <v>10</v>
      </c>
      <c r="F146" s="4" t="s">
        <v>9</v>
      </c>
      <c r="G146" s="4" t="s">
        <v>8</v>
      </c>
      <c r="H146" s="4" t="s">
        <v>7</v>
      </c>
      <c r="I146" s="4" t="s">
        <v>6</v>
      </c>
      <c r="J146" s="4" t="s">
        <v>5</v>
      </c>
      <c r="K146" s="4" t="s">
        <v>4</v>
      </c>
      <c r="L146" s="4" t="s">
        <v>3</v>
      </c>
      <c r="M146" s="4" t="s">
        <v>2</v>
      </c>
      <c r="N146" s="4" t="s">
        <v>1</v>
      </c>
      <c r="O146" s="4" t="s">
        <v>0</v>
      </c>
      <c r="P146" s="4">
        <f t="shared" si="26"/>
        <v>0.59999999999999964</v>
      </c>
      <c r="Q146" s="5">
        <f t="shared" si="23"/>
        <v>8.6550925925925892E-2</v>
      </c>
      <c r="R146" s="4">
        <f t="shared" si="24"/>
        <v>0.28884728537041982</v>
      </c>
      <c r="S146" s="3">
        <f>Q146*24</f>
        <v>2.0772222222222214</v>
      </c>
    </row>
    <row r="147" spans="1:19" ht="178.5" x14ac:dyDescent="0.2">
      <c r="A147" s="4">
        <v>7</v>
      </c>
      <c r="B147" s="4" t="s">
        <v>29</v>
      </c>
      <c r="C147" s="3" t="s">
        <v>162</v>
      </c>
      <c r="D147" s="5" t="s">
        <v>161</v>
      </c>
      <c r="E147" s="4" t="s">
        <v>10</v>
      </c>
      <c r="F147" s="4" t="s">
        <v>9</v>
      </c>
      <c r="G147" s="4" t="s">
        <v>8</v>
      </c>
      <c r="H147" s="4" t="s">
        <v>7</v>
      </c>
      <c r="I147" s="4" t="s">
        <v>6</v>
      </c>
      <c r="J147" s="4" t="s">
        <v>5</v>
      </c>
      <c r="K147" s="4" t="s">
        <v>4</v>
      </c>
      <c r="L147" s="4" t="s">
        <v>3</v>
      </c>
      <c r="M147" s="4" t="s">
        <v>2</v>
      </c>
      <c r="N147" s="4" t="s">
        <v>1</v>
      </c>
      <c r="O147" s="4" t="s">
        <v>0</v>
      </c>
      <c r="P147" s="4">
        <f t="shared" si="26"/>
        <v>1</v>
      </c>
      <c r="Q147" s="5">
        <f t="shared" si="23"/>
        <v>9.1180555555555654E-2</v>
      </c>
      <c r="R147" s="4">
        <f t="shared" si="24"/>
        <v>0.45696877380045647</v>
      </c>
      <c r="S147" s="3">
        <f>Q147*24</f>
        <v>2.1883333333333357</v>
      </c>
    </row>
    <row r="148" spans="1:19" ht="178.5" x14ac:dyDescent="0.2">
      <c r="A148" s="4">
        <v>7</v>
      </c>
      <c r="B148" s="4" t="s">
        <v>29</v>
      </c>
      <c r="C148" s="3" t="s">
        <v>160</v>
      </c>
      <c r="D148" s="5" t="s">
        <v>159</v>
      </c>
      <c r="E148" s="4" t="s">
        <v>10</v>
      </c>
      <c r="F148" s="4" t="s">
        <v>9</v>
      </c>
      <c r="G148" s="4" t="s">
        <v>8</v>
      </c>
      <c r="H148" s="4" t="s">
        <v>7</v>
      </c>
      <c r="I148" s="4" t="s">
        <v>6</v>
      </c>
      <c r="J148" s="4" t="s">
        <v>5</v>
      </c>
      <c r="K148" s="4" t="s">
        <v>4</v>
      </c>
      <c r="L148" s="4" t="s">
        <v>3</v>
      </c>
      <c r="M148" s="4" t="s">
        <v>2</v>
      </c>
      <c r="N148" s="4" t="s">
        <v>1</v>
      </c>
      <c r="O148" s="4" t="s">
        <v>0</v>
      </c>
      <c r="P148" s="4">
        <f t="shared" si="26"/>
        <v>0.90000000000000036</v>
      </c>
      <c r="Q148" s="5">
        <f t="shared" si="23"/>
        <v>9.0173611111111107E-2</v>
      </c>
      <c r="R148" s="4">
        <f t="shared" si="24"/>
        <v>0.41586445899114383</v>
      </c>
      <c r="S148" s="3">
        <f>Q148*24</f>
        <v>2.1641666666666666</v>
      </c>
    </row>
    <row r="149" spans="1:19" ht="178.5" x14ac:dyDescent="0.2">
      <c r="A149" s="4">
        <v>7</v>
      </c>
      <c r="B149" s="4" t="s">
        <v>22</v>
      </c>
      <c r="C149" s="3" t="s">
        <v>158</v>
      </c>
      <c r="D149" s="5" t="s">
        <v>157</v>
      </c>
      <c r="E149" s="4" t="s">
        <v>10</v>
      </c>
      <c r="F149" s="4" t="s">
        <v>9</v>
      </c>
      <c r="G149" s="4" t="s">
        <v>8</v>
      </c>
      <c r="H149" s="4" t="s">
        <v>7</v>
      </c>
      <c r="I149" s="4" t="s">
        <v>6</v>
      </c>
      <c r="J149" s="4" t="s">
        <v>5</v>
      </c>
      <c r="K149" s="4" t="s">
        <v>4</v>
      </c>
      <c r="L149" s="4" t="s">
        <v>3</v>
      </c>
      <c r="M149" s="4" t="s">
        <v>2</v>
      </c>
      <c r="N149" s="4" t="s">
        <v>1</v>
      </c>
      <c r="O149" s="4" t="s">
        <v>0</v>
      </c>
      <c r="P149" s="4">
        <f t="shared" si="26"/>
        <v>3.7999999999999989</v>
      </c>
      <c r="Q149" s="5">
        <f t="shared" si="23"/>
        <v>-0.35803240740740744</v>
      </c>
      <c r="R149" s="4">
        <f t="shared" si="24"/>
        <v>0.25333333333333324</v>
      </c>
      <c r="S149" s="3">
        <v>15</v>
      </c>
    </row>
    <row r="150" spans="1:19" ht="178.5" x14ac:dyDescent="0.2">
      <c r="A150" s="4">
        <v>7</v>
      </c>
      <c r="B150" s="4" t="s">
        <v>22</v>
      </c>
      <c r="C150" s="3" t="s">
        <v>156</v>
      </c>
      <c r="D150" s="5" t="s">
        <v>155</v>
      </c>
      <c r="E150" s="4" t="s">
        <v>10</v>
      </c>
      <c r="F150" s="4" t="s">
        <v>9</v>
      </c>
      <c r="G150" s="4" t="s">
        <v>8</v>
      </c>
      <c r="H150" s="4" t="s">
        <v>7</v>
      </c>
      <c r="I150" s="4" t="s">
        <v>6</v>
      </c>
      <c r="J150" s="4" t="s">
        <v>5</v>
      </c>
      <c r="K150" s="4" t="s">
        <v>4</v>
      </c>
      <c r="L150" s="4" t="s">
        <v>3</v>
      </c>
      <c r="M150" s="4" t="s">
        <v>2</v>
      </c>
      <c r="N150" s="4" t="s">
        <v>1</v>
      </c>
      <c r="O150" s="4" t="s">
        <v>0</v>
      </c>
      <c r="P150" s="4">
        <f t="shared" si="26"/>
        <v>1.2000000000000011</v>
      </c>
      <c r="Q150" s="5">
        <f t="shared" si="23"/>
        <v>9.9155092592592586E-2</v>
      </c>
      <c r="R150" s="4">
        <f t="shared" si="24"/>
        <v>0.50426053460954878</v>
      </c>
      <c r="S150" s="3">
        <f>Q150*24</f>
        <v>2.3797222222222221</v>
      </c>
    </row>
    <row r="151" spans="1:19" ht="178.5" x14ac:dyDescent="0.2">
      <c r="A151" s="4">
        <v>7</v>
      </c>
      <c r="B151" s="4" t="s">
        <v>22</v>
      </c>
      <c r="C151" s="3" t="s">
        <v>154</v>
      </c>
      <c r="D151" s="5" t="s">
        <v>153</v>
      </c>
      <c r="E151" s="4" t="s">
        <v>10</v>
      </c>
      <c r="F151" s="4" t="s">
        <v>9</v>
      </c>
      <c r="G151" s="4" t="s">
        <v>8</v>
      </c>
      <c r="H151" s="4" t="s">
        <v>7</v>
      </c>
      <c r="I151" s="4" t="s">
        <v>6</v>
      </c>
      <c r="J151" s="4" t="s">
        <v>5</v>
      </c>
      <c r="K151" s="4" t="s">
        <v>4</v>
      </c>
      <c r="L151" s="4" t="s">
        <v>3</v>
      </c>
      <c r="M151" s="4" t="s">
        <v>2</v>
      </c>
      <c r="N151" s="4" t="s">
        <v>1</v>
      </c>
      <c r="O151" s="4" t="s">
        <v>0</v>
      </c>
      <c r="P151" s="4">
        <f t="shared" si="26"/>
        <v>1.2000000000000011</v>
      </c>
      <c r="Q151" s="5">
        <f t="shared" si="23"/>
        <v>7.9513888888888884E-2</v>
      </c>
      <c r="R151" s="4">
        <f t="shared" si="24"/>
        <v>0.62882096069869053</v>
      </c>
      <c r="S151" s="3">
        <f>Q151*24</f>
        <v>1.9083333333333332</v>
      </c>
    </row>
    <row r="152" spans="1:19" ht="178.5" x14ac:dyDescent="0.2">
      <c r="A152" s="4">
        <v>7</v>
      </c>
      <c r="B152" s="4" t="s">
        <v>13</v>
      </c>
      <c r="C152" s="3" t="s">
        <v>152</v>
      </c>
      <c r="D152" s="5" t="s">
        <v>151</v>
      </c>
      <c r="E152" s="4" t="s">
        <v>10</v>
      </c>
      <c r="F152" s="4" t="s">
        <v>9</v>
      </c>
      <c r="G152" s="4" t="s">
        <v>8</v>
      </c>
      <c r="H152" s="4" t="s">
        <v>7</v>
      </c>
      <c r="I152" s="4" t="s">
        <v>6</v>
      </c>
      <c r="J152" s="4" t="s">
        <v>5</v>
      </c>
      <c r="K152" s="4" t="s">
        <v>4</v>
      </c>
      <c r="L152" s="4" t="s">
        <v>3</v>
      </c>
      <c r="M152" s="4" t="s">
        <v>2</v>
      </c>
      <c r="N152" s="4" t="s">
        <v>1</v>
      </c>
      <c r="O152" s="4" t="s">
        <v>0</v>
      </c>
      <c r="P152" s="4">
        <f t="shared" si="26"/>
        <v>9.1999999999999993</v>
      </c>
      <c r="Q152" s="5">
        <f t="shared" si="23"/>
        <v>-0.16417824074074072</v>
      </c>
      <c r="R152" s="4">
        <f t="shared" si="24"/>
        <v>0.51111111111111107</v>
      </c>
      <c r="S152" s="3">
        <v>18</v>
      </c>
    </row>
    <row r="153" spans="1:19" ht="178.5" x14ac:dyDescent="0.2">
      <c r="A153" s="4">
        <v>7</v>
      </c>
      <c r="B153" s="4" t="s">
        <v>13</v>
      </c>
      <c r="C153" s="3" t="s">
        <v>15</v>
      </c>
      <c r="D153" s="5" t="s">
        <v>150</v>
      </c>
      <c r="E153" s="4" t="s">
        <v>10</v>
      </c>
      <c r="F153" s="4" t="s">
        <v>9</v>
      </c>
      <c r="G153" s="4" t="s">
        <v>8</v>
      </c>
      <c r="H153" s="4" t="s">
        <v>7</v>
      </c>
      <c r="I153" s="4" t="s">
        <v>6</v>
      </c>
      <c r="J153" s="4" t="s">
        <v>5</v>
      </c>
      <c r="K153" s="4" t="s">
        <v>4</v>
      </c>
      <c r="L153" s="4" t="s">
        <v>3</v>
      </c>
      <c r="M153" s="4" t="s">
        <v>2</v>
      </c>
      <c r="N153" s="4" t="s">
        <v>1</v>
      </c>
      <c r="O153" s="4" t="s">
        <v>0</v>
      </c>
      <c r="P153" s="4">
        <f t="shared" si="26"/>
        <v>1.1999999999999993</v>
      </c>
      <c r="Q153" s="5">
        <f t="shared" si="23"/>
        <v>8.434027777777775E-2</v>
      </c>
      <c r="R153" s="4">
        <f t="shared" si="24"/>
        <v>0.59283655825442549</v>
      </c>
      <c r="S153" s="3">
        <f t="shared" ref="S153:S184" si="27">Q153*24</f>
        <v>2.024166666666666</v>
      </c>
    </row>
    <row r="154" spans="1:19" ht="178.5" x14ac:dyDescent="0.2">
      <c r="A154" s="4">
        <v>7</v>
      </c>
      <c r="B154" s="4" t="s">
        <v>13</v>
      </c>
      <c r="C154" s="3" t="s">
        <v>149</v>
      </c>
      <c r="D154" s="5" t="s">
        <v>148</v>
      </c>
      <c r="E154" s="4" t="s">
        <v>10</v>
      </c>
      <c r="F154" s="4" t="s">
        <v>9</v>
      </c>
      <c r="G154" s="4" t="s">
        <v>8</v>
      </c>
      <c r="H154" s="4" t="s">
        <v>7</v>
      </c>
      <c r="I154" s="4" t="s">
        <v>6</v>
      </c>
      <c r="J154" s="4" t="s">
        <v>5</v>
      </c>
      <c r="K154" s="4" t="s">
        <v>4</v>
      </c>
      <c r="L154" s="4" t="s">
        <v>3</v>
      </c>
      <c r="M154" s="4" t="s">
        <v>2</v>
      </c>
      <c r="N154" s="4" t="s">
        <v>1</v>
      </c>
      <c r="O154" s="4" t="s">
        <v>0</v>
      </c>
      <c r="P154" s="4">
        <f t="shared" si="26"/>
        <v>2.3999999999999986</v>
      </c>
      <c r="Q154" s="5">
        <f t="shared" ref="Q154:Q185" si="28">D154-D153</f>
        <v>0.13422453703703702</v>
      </c>
      <c r="R154" s="4">
        <f t="shared" si="24"/>
        <v>0.74502026386134312</v>
      </c>
      <c r="S154" s="3">
        <f t="shared" si="27"/>
        <v>3.2213888888888884</v>
      </c>
    </row>
    <row r="155" spans="1:19" ht="178.5" x14ac:dyDescent="0.2">
      <c r="A155" s="4">
        <v>7</v>
      </c>
      <c r="B155" s="4" t="s">
        <v>13</v>
      </c>
      <c r="C155" s="3" t="s">
        <v>147</v>
      </c>
      <c r="D155" s="5" t="s">
        <v>146</v>
      </c>
      <c r="E155" s="4" t="s">
        <v>10</v>
      </c>
      <c r="F155" s="4" t="s">
        <v>9</v>
      </c>
      <c r="G155" s="4" t="s">
        <v>8</v>
      </c>
      <c r="H155" s="4" t="s">
        <v>7</v>
      </c>
      <c r="I155" s="4" t="s">
        <v>6</v>
      </c>
      <c r="J155" s="4" t="s">
        <v>5</v>
      </c>
      <c r="K155" s="4" t="s">
        <v>4</v>
      </c>
      <c r="L155" s="4" t="s">
        <v>3</v>
      </c>
      <c r="M155" s="4" t="s">
        <v>2</v>
      </c>
      <c r="N155" s="4" t="s">
        <v>1</v>
      </c>
      <c r="O155" s="4" t="s">
        <v>0</v>
      </c>
      <c r="P155" s="4">
        <f t="shared" si="26"/>
        <v>1.6000000000000014</v>
      </c>
      <c r="Q155" s="5">
        <f t="shared" si="28"/>
        <v>7.8912037037037086E-2</v>
      </c>
      <c r="R155" s="4">
        <f t="shared" ref="R155:R186" si="29">P155/S155</f>
        <v>0.8448225286007629</v>
      </c>
      <c r="S155" s="3">
        <f t="shared" si="27"/>
        <v>1.8938888888888901</v>
      </c>
    </row>
    <row r="156" spans="1:19" ht="178.5" x14ac:dyDescent="0.2">
      <c r="A156" s="4">
        <v>8</v>
      </c>
      <c r="B156" s="4" t="s">
        <v>52</v>
      </c>
      <c r="C156" s="3" t="s">
        <v>145</v>
      </c>
      <c r="D156" s="5" t="s">
        <v>144</v>
      </c>
      <c r="E156" s="4" t="s">
        <v>10</v>
      </c>
      <c r="F156" s="4" t="s">
        <v>9</v>
      </c>
      <c r="G156" s="4" t="s">
        <v>8</v>
      </c>
      <c r="H156" s="4" t="s">
        <v>7</v>
      </c>
      <c r="I156" s="4" t="s">
        <v>6</v>
      </c>
      <c r="J156" s="4" t="s">
        <v>43</v>
      </c>
      <c r="K156" s="4" t="s">
        <v>4</v>
      </c>
      <c r="L156" s="4" t="s">
        <v>3</v>
      </c>
      <c r="M156" s="4" t="s">
        <v>2</v>
      </c>
      <c r="N156" s="4" t="s">
        <v>1</v>
      </c>
      <c r="O156" s="4" t="s">
        <v>0</v>
      </c>
      <c r="P156" s="4">
        <f t="shared" si="26"/>
        <v>-30.1</v>
      </c>
      <c r="Q156" s="5">
        <f t="shared" si="28"/>
        <v>-0.31765046296296301</v>
      </c>
      <c r="R156" s="4">
        <f t="shared" si="29"/>
        <v>3.9482601566769904</v>
      </c>
      <c r="S156" s="3">
        <f t="shared" si="27"/>
        <v>-7.6236111111111118</v>
      </c>
    </row>
    <row r="157" spans="1:19" ht="178.5" x14ac:dyDescent="0.2">
      <c r="A157" s="4">
        <v>8</v>
      </c>
      <c r="B157" s="4" t="s">
        <v>52</v>
      </c>
      <c r="C157" s="3" t="s">
        <v>143</v>
      </c>
      <c r="D157" s="5" t="s">
        <v>142</v>
      </c>
      <c r="E157" s="4" t="s">
        <v>10</v>
      </c>
      <c r="F157" s="4" t="s">
        <v>9</v>
      </c>
      <c r="G157" s="4" t="s">
        <v>8</v>
      </c>
      <c r="H157" s="4" t="s">
        <v>7</v>
      </c>
      <c r="I157" s="4" t="s">
        <v>6</v>
      </c>
      <c r="J157" s="4" t="s">
        <v>43</v>
      </c>
      <c r="K157" s="4" t="s">
        <v>4</v>
      </c>
      <c r="L157" s="4" t="s">
        <v>3</v>
      </c>
      <c r="M157" s="4" t="s">
        <v>2</v>
      </c>
      <c r="N157" s="4" t="s">
        <v>1</v>
      </c>
      <c r="O157" s="4" t="s">
        <v>0</v>
      </c>
      <c r="P157" s="4">
        <f t="shared" si="26"/>
        <v>0.29999999999999993</v>
      </c>
      <c r="Q157" s="5">
        <f t="shared" si="28"/>
        <v>0.10266203703703708</v>
      </c>
      <c r="R157" s="4">
        <f t="shared" si="29"/>
        <v>0.12175873731679812</v>
      </c>
      <c r="S157" s="3">
        <f t="shared" si="27"/>
        <v>2.4638888888888899</v>
      </c>
    </row>
    <row r="158" spans="1:19" ht="178.5" x14ac:dyDescent="0.2">
      <c r="A158" s="4">
        <v>8</v>
      </c>
      <c r="B158" s="4" t="s">
        <v>52</v>
      </c>
      <c r="C158" s="3" t="s">
        <v>141</v>
      </c>
      <c r="D158" s="5" t="s">
        <v>140</v>
      </c>
      <c r="E158" s="4" t="s">
        <v>10</v>
      </c>
      <c r="F158" s="4" t="s">
        <v>9</v>
      </c>
      <c r="G158" s="4" t="s">
        <v>8</v>
      </c>
      <c r="H158" s="4" t="s">
        <v>7</v>
      </c>
      <c r="I158" s="4" t="s">
        <v>6</v>
      </c>
      <c r="J158" s="4" t="s">
        <v>43</v>
      </c>
      <c r="K158" s="4" t="s">
        <v>4</v>
      </c>
      <c r="L158" s="4" t="s">
        <v>3</v>
      </c>
      <c r="M158" s="4" t="s">
        <v>2</v>
      </c>
      <c r="N158" s="4" t="s">
        <v>1</v>
      </c>
      <c r="O158" s="4" t="s">
        <v>0</v>
      </c>
      <c r="P158" s="4">
        <f t="shared" si="26"/>
        <v>0.30000000000000004</v>
      </c>
      <c r="Q158" s="5">
        <f t="shared" si="28"/>
        <v>9.6793981481481495E-2</v>
      </c>
      <c r="R158" s="4">
        <f t="shared" si="29"/>
        <v>0.12914026067200765</v>
      </c>
      <c r="S158" s="3">
        <f t="shared" si="27"/>
        <v>2.3230555555555559</v>
      </c>
    </row>
    <row r="159" spans="1:19" ht="178.5" x14ac:dyDescent="0.2">
      <c r="A159" s="4">
        <v>8</v>
      </c>
      <c r="B159" s="4" t="s">
        <v>52</v>
      </c>
      <c r="C159" s="3" t="s">
        <v>100</v>
      </c>
      <c r="D159" s="5" t="s">
        <v>139</v>
      </c>
      <c r="E159" s="4" t="s">
        <v>10</v>
      </c>
      <c r="F159" s="4" t="s">
        <v>9</v>
      </c>
      <c r="G159" s="4" t="s">
        <v>8</v>
      </c>
      <c r="H159" s="4" t="s">
        <v>7</v>
      </c>
      <c r="I159" s="4" t="s">
        <v>6</v>
      </c>
      <c r="J159" s="4" t="s">
        <v>43</v>
      </c>
      <c r="K159" s="4" t="s">
        <v>4</v>
      </c>
      <c r="L159" s="4" t="s">
        <v>3</v>
      </c>
      <c r="M159" s="4" t="s">
        <v>2</v>
      </c>
      <c r="N159" s="4" t="s">
        <v>1</v>
      </c>
      <c r="O159" s="4" t="s">
        <v>0</v>
      </c>
      <c r="P159" s="4">
        <f t="shared" si="26"/>
        <v>0.30000000000000004</v>
      </c>
      <c r="Q159" s="5">
        <f t="shared" si="28"/>
        <v>0.10442129629629621</v>
      </c>
      <c r="R159" s="4">
        <f t="shared" si="29"/>
        <v>0.1197073819552207</v>
      </c>
      <c r="S159" s="3">
        <f t="shared" si="27"/>
        <v>2.506111111111109</v>
      </c>
    </row>
    <row r="160" spans="1:19" ht="178.5" x14ac:dyDescent="0.2">
      <c r="A160" s="4">
        <v>8</v>
      </c>
      <c r="B160" s="4" t="s">
        <v>52</v>
      </c>
      <c r="C160" s="3" t="s">
        <v>138</v>
      </c>
      <c r="D160" s="5" t="s">
        <v>137</v>
      </c>
      <c r="E160" s="4" t="s">
        <v>10</v>
      </c>
      <c r="F160" s="4" t="s">
        <v>9</v>
      </c>
      <c r="G160" s="4" t="s">
        <v>8</v>
      </c>
      <c r="H160" s="4" t="s">
        <v>7</v>
      </c>
      <c r="I160" s="4" t="s">
        <v>6</v>
      </c>
      <c r="J160" s="4" t="s">
        <v>43</v>
      </c>
      <c r="K160" s="4" t="s">
        <v>4</v>
      </c>
      <c r="L160" s="4" t="s">
        <v>3</v>
      </c>
      <c r="M160" s="4" t="s">
        <v>2</v>
      </c>
      <c r="N160" s="4" t="s">
        <v>1</v>
      </c>
      <c r="O160" s="4" t="s">
        <v>0</v>
      </c>
      <c r="P160" s="4">
        <f t="shared" si="26"/>
        <v>0.30000000000000004</v>
      </c>
      <c r="Q160" s="5">
        <f t="shared" si="28"/>
        <v>8.0706018518518663E-2</v>
      </c>
      <c r="R160" s="4">
        <f t="shared" si="29"/>
        <v>0.15488312060805939</v>
      </c>
      <c r="S160" s="3">
        <f t="shared" si="27"/>
        <v>1.9369444444444479</v>
      </c>
    </row>
    <row r="161" spans="1:19" ht="178.5" x14ac:dyDescent="0.2">
      <c r="A161" s="4">
        <v>8</v>
      </c>
      <c r="B161" s="4" t="s">
        <v>40</v>
      </c>
      <c r="C161" s="3" t="s">
        <v>135</v>
      </c>
      <c r="D161" s="5" t="s">
        <v>136</v>
      </c>
      <c r="E161" s="4" t="s">
        <v>10</v>
      </c>
      <c r="F161" s="4" t="s">
        <v>9</v>
      </c>
      <c r="G161" s="4" t="s">
        <v>8</v>
      </c>
      <c r="H161" s="4" t="s">
        <v>7</v>
      </c>
      <c r="I161" s="4" t="s">
        <v>6</v>
      </c>
      <c r="J161" s="4" t="s">
        <v>43</v>
      </c>
      <c r="K161" s="4" t="s">
        <v>4</v>
      </c>
      <c r="L161" s="4" t="s">
        <v>3</v>
      </c>
      <c r="M161" s="4" t="s">
        <v>2</v>
      </c>
      <c r="N161" s="4" t="s">
        <v>1</v>
      </c>
      <c r="O161" s="4" t="s">
        <v>0</v>
      </c>
      <c r="P161" s="4">
        <f t="shared" si="26"/>
        <v>1.1999999999999997</v>
      </c>
      <c r="Q161" s="5">
        <f t="shared" si="28"/>
        <v>-0.38937500000000008</v>
      </c>
      <c r="R161" s="4">
        <f t="shared" si="29"/>
        <v>-0.12841091492776879</v>
      </c>
      <c r="S161" s="3">
        <f t="shared" si="27"/>
        <v>-9.3450000000000024</v>
      </c>
    </row>
    <row r="162" spans="1:19" ht="178.5" x14ac:dyDescent="0.2">
      <c r="A162" s="4">
        <v>8</v>
      </c>
      <c r="B162" s="4" t="s">
        <v>40</v>
      </c>
      <c r="C162" s="3" t="s">
        <v>135</v>
      </c>
      <c r="D162" s="5" t="s">
        <v>134</v>
      </c>
      <c r="E162" s="4" t="s">
        <v>10</v>
      </c>
      <c r="F162" s="4" t="s">
        <v>9</v>
      </c>
      <c r="G162" s="4" t="s">
        <v>8</v>
      </c>
      <c r="H162" s="4" t="s">
        <v>7</v>
      </c>
      <c r="I162" s="4" t="s">
        <v>6</v>
      </c>
      <c r="J162" s="4" t="s">
        <v>43</v>
      </c>
      <c r="K162" s="4" t="s">
        <v>4</v>
      </c>
      <c r="L162" s="4" t="s">
        <v>3</v>
      </c>
      <c r="M162" s="4" t="s">
        <v>2</v>
      </c>
      <c r="N162" s="4" t="s">
        <v>1</v>
      </c>
      <c r="O162" s="4" t="s">
        <v>0</v>
      </c>
      <c r="P162" s="4">
        <f t="shared" si="26"/>
        <v>0</v>
      </c>
      <c r="Q162" s="5">
        <f t="shared" si="28"/>
        <v>9.7858796296296346E-2</v>
      </c>
      <c r="R162" s="4">
        <f t="shared" si="29"/>
        <v>0</v>
      </c>
      <c r="S162" s="3">
        <f t="shared" si="27"/>
        <v>2.3486111111111123</v>
      </c>
    </row>
    <row r="163" spans="1:19" ht="178.5" x14ac:dyDescent="0.2">
      <c r="A163" s="4">
        <v>8</v>
      </c>
      <c r="B163" s="4" t="s">
        <v>40</v>
      </c>
      <c r="C163" s="3" t="s">
        <v>133</v>
      </c>
      <c r="D163" s="5" t="s">
        <v>132</v>
      </c>
      <c r="E163" s="4" t="s">
        <v>10</v>
      </c>
      <c r="F163" s="4" t="s">
        <v>9</v>
      </c>
      <c r="G163" s="4" t="s">
        <v>8</v>
      </c>
      <c r="H163" s="4" t="s">
        <v>7</v>
      </c>
      <c r="I163" s="4" t="s">
        <v>6</v>
      </c>
      <c r="J163" s="4" t="s">
        <v>43</v>
      </c>
      <c r="K163" s="4" t="s">
        <v>4</v>
      </c>
      <c r="L163" s="4" t="s">
        <v>3</v>
      </c>
      <c r="M163" s="4" t="s">
        <v>2</v>
      </c>
      <c r="N163" s="4" t="s">
        <v>1</v>
      </c>
      <c r="O163" s="4" t="s">
        <v>0</v>
      </c>
      <c r="P163" s="4">
        <f t="shared" si="26"/>
        <v>0.30000000000000027</v>
      </c>
      <c r="Q163" s="5">
        <f t="shared" si="28"/>
        <v>9.6261574074074041E-2</v>
      </c>
      <c r="R163" s="4">
        <f t="shared" si="29"/>
        <v>0.1298545148491044</v>
      </c>
      <c r="S163" s="3">
        <f t="shared" si="27"/>
        <v>2.310277777777777</v>
      </c>
    </row>
    <row r="164" spans="1:19" ht="178.5" x14ac:dyDescent="0.2">
      <c r="A164" s="4">
        <v>8</v>
      </c>
      <c r="B164" s="4" t="s">
        <v>40</v>
      </c>
      <c r="C164" s="3" t="s">
        <v>131</v>
      </c>
      <c r="D164" s="5" t="s">
        <v>130</v>
      </c>
      <c r="E164" s="4" t="s">
        <v>10</v>
      </c>
      <c r="F164" s="4" t="s">
        <v>9</v>
      </c>
      <c r="G164" s="4" t="s">
        <v>8</v>
      </c>
      <c r="H164" s="4" t="s">
        <v>7</v>
      </c>
      <c r="I164" s="4" t="s">
        <v>6</v>
      </c>
      <c r="J164" s="4" t="s">
        <v>5</v>
      </c>
      <c r="K164" s="4" t="s">
        <v>4</v>
      </c>
      <c r="L164" s="4" t="s">
        <v>3</v>
      </c>
      <c r="M164" s="4" t="s">
        <v>2</v>
      </c>
      <c r="N164" s="4" t="s">
        <v>1</v>
      </c>
      <c r="O164" s="4" t="s">
        <v>0</v>
      </c>
      <c r="P164" s="4">
        <f t="shared" si="26"/>
        <v>0.39999999999999991</v>
      </c>
      <c r="Q164" s="5">
        <f t="shared" si="28"/>
        <v>8.8622685185185124E-2</v>
      </c>
      <c r="R164" s="4">
        <f t="shared" si="29"/>
        <v>0.18806321013451752</v>
      </c>
      <c r="S164" s="3">
        <f t="shared" si="27"/>
        <v>2.126944444444443</v>
      </c>
    </row>
    <row r="165" spans="1:19" ht="178.5" x14ac:dyDescent="0.2">
      <c r="A165" s="4">
        <v>8</v>
      </c>
      <c r="B165" s="4" t="s">
        <v>40</v>
      </c>
      <c r="C165" s="3" t="s">
        <v>129</v>
      </c>
      <c r="D165" s="5" t="s">
        <v>128</v>
      </c>
      <c r="E165" s="4" t="s">
        <v>10</v>
      </c>
      <c r="F165" s="4" t="s">
        <v>9</v>
      </c>
      <c r="G165" s="4" t="s">
        <v>8</v>
      </c>
      <c r="H165" s="4" t="s">
        <v>7</v>
      </c>
      <c r="I165" s="4" t="s">
        <v>6</v>
      </c>
      <c r="J165" s="4" t="s">
        <v>5</v>
      </c>
      <c r="K165" s="4" t="s">
        <v>4</v>
      </c>
      <c r="L165" s="4" t="s">
        <v>3</v>
      </c>
      <c r="M165" s="4" t="s">
        <v>2</v>
      </c>
      <c r="N165" s="4" t="s">
        <v>1</v>
      </c>
      <c r="O165" s="4" t="s">
        <v>0</v>
      </c>
      <c r="P165" s="4">
        <f t="shared" si="26"/>
        <v>0.39999999999999991</v>
      </c>
      <c r="Q165" s="5">
        <f t="shared" si="28"/>
        <v>8.840277777777783E-2</v>
      </c>
      <c r="R165" s="4">
        <f t="shared" si="29"/>
        <v>0.18853102906520017</v>
      </c>
      <c r="S165" s="3">
        <f t="shared" si="27"/>
        <v>2.1216666666666679</v>
      </c>
    </row>
    <row r="166" spans="1:19" ht="178.5" x14ac:dyDescent="0.2">
      <c r="A166" s="4">
        <v>8</v>
      </c>
      <c r="B166" s="4" t="s">
        <v>29</v>
      </c>
      <c r="C166" s="3" t="s">
        <v>127</v>
      </c>
      <c r="D166" s="5" t="s">
        <v>126</v>
      </c>
      <c r="E166" s="4" t="s">
        <v>10</v>
      </c>
      <c r="F166" s="4" t="s">
        <v>9</v>
      </c>
      <c r="G166" s="4" t="s">
        <v>8</v>
      </c>
      <c r="H166" s="4" t="s">
        <v>7</v>
      </c>
      <c r="I166" s="4" t="s">
        <v>6</v>
      </c>
      <c r="J166" s="4" t="s">
        <v>5</v>
      </c>
      <c r="K166" s="4" t="s">
        <v>4</v>
      </c>
      <c r="L166" s="4" t="s">
        <v>3</v>
      </c>
      <c r="M166" s="4" t="s">
        <v>2</v>
      </c>
      <c r="N166" s="4" t="s">
        <v>1</v>
      </c>
      <c r="O166" s="4" t="s">
        <v>0</v>
      </c>
      <c r="P166" s="4">
        <f t="shared" si="26"/>
        <v>1.9</v>
      </c>
      <c r="Q166" s="5">
        <f t="shared" si="28"/>
        <v>-0.37266203703703704</v>
      </c>
      <c r="R166" s="4">
        <f t="shared" si="29"/>
        <v>-0.21243555500341635</v>
      </c>
      <c r="S166" s="3">
        <f t="shared" si="27"/>
        <v>-8.943888888888889</v>
      </c>
    </row>
    <row r="167" spans="1:19" ht="178.5" x14ac:dyDescent="0.2">
      <c r="A167" s="4">
        <v>8</v>
      </c>
      <c r="B167" s="4" t="s">
        <v>29</v>
      </c>
      <c r="C167" s="3" t="s">
        <v>125</v>
      </c>
      <c r="D167" s="5" t="s">
        <v>124</v>
      </c>
      <c r="E167" s="4" t="s">
        <v>10</v>
      </c>
      <c r="F167" s="4" t="s">
        <v>9</v>
      </c>
      <c r="G167" s="4" t="s">
        <v>8</v>
      </c>
      <c r="H167" s="4" t="s">
        <v>7</v>
      </c>
      <c r="I167" s="4" t="s">
        <v>6</v>
      </c>
      <c r="J167" s="4" t="s">
        <v>5</v>
      </c>
      <c r="K167" s="4" t="s">
        <v>4</v>
      </c>
      <c r="L167" s="4" t="s">
        <v>3</v>
      </c>
      <c r="M167" s="4" t="s">
        <v>2</v>
      </c>
      <c r="N167" s="4" t="s">
        <v>1</v>
      </c>
      <c r="O167" s="4" t="s">
        <v>0</v>
      </c>
      <c r="P167" s="4">
        <f t="shared" ref="P167:P198" si="30">C167-C166</f>
        <v>0.5</v>
      </c>
      <c r="Q167" s="5">
        <f t="shared" si="28"/>
        <v>0.10322916666666665</v>
      </c>
      <c r="R167" s="4">
        <f t="shared" si="29"/>
        <v>0.20181634712411708</v>
      </c>
      <c r="S167" s="3">
        <f t="shared" si="27"/>
        <v>2.4774999999999996</v>
      </c>
    </row>
    <row r="168" spans="1:19" ht="178.5" x14ac:dyDescent="0.2">
      <c r="A168" s="4">
        <v>8</v>
      </c>
      <c r="B168" s="4" t="s">
        <v>29</v>
      </c>
      <c r="C168" s="3" t="s">
        <v>123</v>
      </c>
      <c r="D168" s="5" t="s">
        <v>122</v>
      </c>
      <c r="E168" s="4" t="s">
        <v>10</v>
      </c>
      <c r="F168" s="4" t="s">
        <v>9</v>
      </c>
      <c r="G168" s="4" t="s">
        <v>8</v>
      </c>
      <c r="H168" s="4" t="s">
        <v>7</v>
      </c>
      <c r="I168" s="4" t="s">
        <v>6</v>
      </c>
      <c r="J168" s="4" t="s">
        <v>5</v>
      </c>
      <c r="K168" s="4" t="s">
        <v>4</v>
      </c>
      <c r="L168" s="4" t="s">
        <v>3</v>
      </c>
      <c r="M168" s="4" t="s">
        <v>2</v>
      </c>
      <c r="N168" s="4" t="s">
        <v>1</v>
      </c>
      <c r="O168" s="4" t="s">
        <v>0</v>
      </c>
      <c r="P168" s="4">
        <f t="shared" si="30"/>
        <v>0.5</v>
      </c>
      <c r="Q168" s="5">
        <f t="shared" si="28"/>
        <v>8.6215277777777766E-2</v>
      </c>
      <c r="R168" s="4">
        <f t="shared" si="29"/>
        <v>0.2416431735803464</v>
      </c>
      <c r="S168" s="3">
        <f t="shared" si="27"/>
        <v>2.0691666666666664</v>
      </c>
    </row>
    <row r="169" spans="1:19" ht="178.5" x14ac:dyDescent="0.2">
      <c r="A169" s="4">
        <v>8</v>
      </c>
      <c r="B169" s="4" t="s">
        <v>29</v>
      </c>
      <c r="C169" s="3" t="s">
        <v>121</v>
      </c>
      <c r="D169" s="5" t="s">
        <v>120</v>
      </c>
      <c r="E169" s="4" t="s">
        <v>10</v>
      </c>
      <c r="F169" s="4" t="s">
        <v>9</v>
      </c>
      <c r="G169" s="4" t="s">
        <v>8</v>
      </c>
      <c r="H169" s="4" t="s">
        <v>7</v>
      </c>
      <c r="I169" s="4" t="s">
        <v>6</v>
      </c>
      <c r="J169" s="4" t="s">
        <v>5</v>
      </c>
      <c r="K169" s="4" t="s">
        <v>4</v>
      </c>
      <c r="L169" s="4" t="s">
        <v>3</v>
      </c>
      <c r="M169" s="4" t="s">
        <v>2</v>
      </c>
      <c r="N169" s="4" t="s">
        <v>1</v>
      </c>
      <c r="O169" s="4" t="s">
        <v>0</v>
      </c>
      <c r="P169" s="4">
        <f t="shared" si="30"/>
        <v>0.70000000000000018</v>
      </c>
      <c r="Q169" s="5">
        <f t="shared" si="28"/>
        <v>9.1354166666666736E-2</v>
      </c>
      <c r="R169" s="4">
        <f t="shared" si="29"/>
        <v>0.31927023945267941</v>
      </c>
      <c r="S169" s="3">
        <f t="shared" si="27"/>
        <v>2.1925000000000017</v>
      </c>
    </row>
    <row r="170" spans="1:19" ht="178.5" x14ac:dyDescent="0.2">
      <c r="A170" s="4">
        <v>8</v>
      </c>
      <c r="B170" s="4" t="s">
        <v>29</v>
      </c>
      <c r="C170" s="3" t="s">
        <v>119</v>
      </c>
      <c r="D170" s="5" t="s">
        <v>118</v>
      </c>
      <c r="E170" s="4" t="s">
        <v>10</v>
      </c>
      <c r="F170" s="4" t="s">
        <v>9</v>
      </c>
      <c r="G170" s="4" t="s">
        <v>8</v>
      </c>
      <c r="H170" s="4" t="s">
        <v>7</v>
      </c>
      <c r="I170" s="4" t="s">
        <v>6</v>
      </c>
      <c r="J170" s="4" t="s">
        <v>5</v>
      </c>
      <c r="K170" s="4" t="s">
        <v>4</v>
      </c>
      <c r="L170" s="4" t="s">
        <v>3</v>
      </c>
      <c r="M170" s="4" t="s">
        <v>2</v>
      </c>
      <c r="N170" s="4" t="s">
        <v>1</v>
      </c>
      <c r="O170" s="4" t="s">
        <v>0</v>
      </c>
      <c r="P170" s="4">
        <f t="shared" si="30"/>
        <v>0.69999999999999929</v>
      </c>
      <c r="Q170" s="5">
        <f t="shared" si="28"/>
        <v>9.026620370370364E-2</v>
      </c>
      <c r="R170" s="4">
        <f t="shared" si="29"/>
        <v>0.32311834850621862</v>
      </c>
      <c r="S170" s="3">
        <f t="shared" si="27"/>
        <v>2.1663888888888874</v>
      </c>
    </row>
    <row r="171" spans="1:19" ht="178.5" x14ac:dyDescent="0.2">
      <c r="A171" s="4">
        <v>8</v>
      </c>
      <c r="B171" s="4" t="s">
        <v>22</v>
      </c>
      <c r="C171" s="3" t="s">
        <v>117</v>
      </c>
      <c r="D171" s="5" t="s">
        <v>116</v>
      </c>
      <c r="E171" s="4" t="s">
        <v>10</v>
      </c>
      <c r="F171" s="4" t="s">
        <v>9</v>
      </c>
      <c r="G171" s="4" t="s">
        <v>8</v>
      </c>
      <c r="H171" s="4" t="s">
        <v>7</v>
      </c>
      <c r="I171" s="4" t="s">
        <v>6</v>
      </c>
      <c r="J171" s="4" t="s">
        <v>5</v>
      </c>
      <c r="K171" s="4" t="s">
        <v>4</v>
      </c>
      <c r="L171" s="4" t="s">
        <v>3</v>
      </c>
      <c r="M171" s="4" t="s">
        <v>2</v>
      </c>
      <c r="N171" s="4" t="s">
        <v>1</v>
      </c>
      <c r="O171" s="4" t="s">
        <v>0</v>
      </c>
      <c r="P171" s="4">
        <f t="shared" si="30"/>
        <v>2.9000000000000004</v>
      </c>
      <c r="Q171" s="5">
        <f t="shared" si="28"/>
        <v>-0.35817129629629629</v>
      </c>
      <c r="R171" s="4">
        <f t="shared" si="29"/>
        <v>-0.33736185613649589</v>
      </c>
      <c r="S171" s="3">
        <f t="shared" si="27"/>
        <v>-8.5961111111111101</v>
      </c>
    </row>
    <row r="172" spans="1:19" ht="178.5" x14ac:dyDescent="0.2">
      <c r="A172" s="4">
        <v>8</v>
      </c>
      <c r="B172" s="4" t="s">
        <v>22</v>
      </c>
      <c r="C172" s="3" t="s">
        <v>115</v>
      </c>
      <c r="D172" s="5" t="s">
        <v>114</v>
      </c>
      <c r="E172" s="4" t="s">
        <v>10</v>
      </c>
      <c r="F172" s="4" t="s">
        <v>9</v>
      </c>
      <c r="G172" s="4" t="s">
        <v>8</v>
      </c>
      <c r="H172" s="4" t="s">
        <v>7</v>
      </c>
      <c r="I172" s="4" t="s">
        <v>6</v>
      </c>
      <c r="J172" s="4" t="s">
        <v>5</v>
      </c>
      <c r="K172" s="4" t="s">
        <v>4</v>
      </c>
      <c r="L172" s="4" t="s">
        <v>3</v>
      </c>
      <c r="M172" s="4" t="s">
        <v>2</v>
      </c>
      <c r="N172" s="4" t="s">
        <v>1</v>
      </c>
      <c r="O172" s="4" t="s">
        <v>0</v>
      </c>
      <c r="P172" s="4">
        <f t="shared" si="30"/>
        <v>1</v>
      </c>
      <c r="Q172" s="5">
        <f t="shared" si="28"/>
        <v>9.8877314814814821E-2</v>
      </c>
      <c r="R172" s="4">
        <f t="shared" si="29"/>
        <v>0.42139763549104525</v>
      </c>
      <c r="S172" s="3">
        <f t="shared" si="27"/>
        <v>2.3730555555555557</v>
      </c>
    </row>
    <row r="173" spans="1:19" ht="178.5" x14ac:dyDescent="0.2">
      <c r="A173" s="4">
        <v>8</v>
      </c>
      <c r="B173" s="4" t="s">
        <v>22</v>
      </c>
      <c r="C173" s="3" t="s">
        <v>113</v>
      </c>
      <c r="D173" s="5" t="s">
        <v>112</v>
      </c>
      <c r="E173" s="4" t="s">
        <v>10</v>
      </c>
      <c r="F173" s="4" t="s">
        <v>9</v>
      </c>
      <c r="G173" s="4" t="s">
        <v>8</v>
      </c>
      <c r="H173" s="4" t="s">
        <v>7</v>
      </c>
      <c r="I173" s="4" t="s">
        <v>6</v>
      </c>
      <c r="J173" s="4" t="s">
        <v>5</v>
      </c>
      <c r="K173" s="4" t="s">
        <v>4</v>
      </c>
      <c r="L173" s="4" t="s">
        <v>3</v>
      </c>
      <c r="M173" s="4" t="s">
        <v>2</v>
      </c>
      <c r="N173" s="4" t="s">
        <v>1</v>
      </c>
      <c r="O173" s="4" t="s">
        <v>0</v>
      </c>
      <c r="P173" s="4">
        <f t="shared" si="30"/>
        <v>1.0999999999999996</v>
      </c>
      <c r="Q173" s="5">
        <f t="shared" si="28"/>
        <v>7.9560185185185206E-2</v>
      </c>
      <c r="R173" s="4">
        <f t="shared" si="29"/>
        <v>0.57608379400640064</v>
      </c>
      <c r="S173" s="3">
        <f t="shared" si="27"/>
        <v>1.9094444444444449</v>
      </c>
    </row>
    <row r="174" spans="1:19" ht="178.5" x14ac:dyDescent="0.2">
      <c r="A174" s="4">
        <v>8</v>
      </c>
      <c r="B174" s="4" t="s">
        <v>13</v>
      </c>
      <c r="C174" s="3" t="s">
        <v>111</v>
      </c>
      <c r="D174" s="5" t="s">
        <v>110</v>
      </c>
      <c r="E174" s="4" t="s">
        <v>10</v>
      </c>
      <c r="F174" s="4" t="s">
        <v>9</v>
      </c>
      <c r="G174" s="4" t="s">
        <v>8</v>
      </c>
      <c r="H174" s="4" t="s">
        <v>7</v>
      </c>
      <c r="I174" s="4" t="s">
        <v>6</v>
      </c>
      <c r="J174" s="4" t="s">
        <v>5</v>
      </c>
      <c r="K174" s="4" t="s">
        <v>4</v>
      </c>
      <c r="L174" s="4" t="s">
        <v>3</v>
      </c>
      <c r="M174" s="4" t="s">
        <v>2</v>
      </c>
      <c r="N174" s="4" t="s">
        <v>1</v>
      </c>
      <c r="O174" s="4" t="s">
        <v>0</v>
      </c>
      <c r="P174" s="4">
        <f t="shared" si="30"/>
        <v>7.8000000000000007</v>
      </c>
      <c r="Q174" s="5">
        <f t="shared" si="28"/>
        <v>-0.16405092592592591</v>
      </c>
      <c r="R174" s="4">
        <f t="shared" si="29"/>
        <v>-1.9810921405390156</v>
      </c>
      <c r="S174" s="3">
        <f t="shared" si="27"/>
        <v>-3.9372222222222217</v>
      </c>
    </row>
    <row r="175" spans="1:19" ht="178.5" x14ac:dyDescent="0.2">
      <c r="A175" s="4">
        <v>8</v>
      </c>
      <c r="B175" s="4" t="s">
        <v>13</v>
      </c>
      <c r="C175" s="3" t="s">
        <v>109</v>
      </c>
      <c r="D175" s="5" t="s">
        <v>108</v>
      </c>
      <c r="E175" s="4" t="s">
        <v>10</v>
      </c>
      <c r="F175" s="4" t="s">
        <v>9</v>
      </c>
      <c r="G175" s="4" t="s">
        <v>8</v>
      </c>
      <c r="H175" s="4" t="s">
        <v>7</v>
      </c>
      <c r="I175" s="4" t="s">
        <v>6</v>
      </c>
      <c r="J175" s="4" t="s">
        <v>5</v>
      </c>
      <c r="K175" s="4" t="s">
        <v>4</v>
      </c>
      <c r="L175" s="4" t="s">
        <v>3</v>
      </c>
      <c r="M175" s="4" t="s">
        <v>2</v>
      </c>
      <c r="N175" s="4" t="s">
        <v>1</v>
      </c>
      <c r="O175" s="4" t="s">
        <v>0</v>
      </c>
      <c r="P175" s="4">
        <f t="shared" si="30"/>
        <v>0.89999999999999858</v>
      </c>
      <c r="Q175" s="5">
        <f t="shared" si="28"/>
        <v>8.420138888888884E-2</v>
      </c>
      <c r="R175" s="4">
        <f t="shared" si="29"/>
        <v>0.44536082474226762</v>
      </c>
      <c r="S175" s="3">
        <f t="shared" si="27"/>
        <v>2.0208333333333321</v>
      </c>
    </row>
    <row r="176" spans="1:19" ht="178.5" x14ac:dyDescent="0.2">
      <c r="A176" s="4">
        <v>8</v>
      </c>
      <c r="B176" s="4" t="s">
        <v>13</v>
      </c>
      <c r="C176" s="3" t="s">
        <v>107</v>
      </c>
      <c r="D176" s="5" t="s">
        <v>106</v>
      </c>
      <c r="E176" s="4" t="s">
        <v>10</v>
      </c>
      <c r="F176" s="4" t="s">
        <v>9</v>
      </c>
      <c r="G176" s="4" t="s">
        <v>8</v>
      </c>
      <c r="H176" s="4" t="s">
        <v>7</v>
      </c>
      <c r="I176" s="4" t="s">
        <v>6</v>
      </c>
      <c r="J176" s="4" t="s">
        <v>5</v>
      </c>
      <c r="K176" s="4" t="s">
        <v>4</v>
      </c>
      <c r="L176" s="4" t="s">
        <v>3</v>
      </c>
      <c r="M176" s="4" t="s">
        <v>2</v>
      </c>
      <c r="N176" s="4" t="s">
        <v>1</v>
      </c>
      <c r="O176" s="4" t="s">
        <v>0</v>
      </c>
      <c r="P176" s="4">
        <f t="shared" si="30"/>
        <v>2.9000000000000021</v>
      </c>
      <c r="Q176" s="5">
        <f t="shared" si="28"/>
        <v>0.13416666666666671</v>
      </c>
      <c r="R176" s="4">
        <f t="shared" si="29"/>
        <v>0.90062111801242273</v>
      </c>
      <c r="S176" s="3">
        <f t="shared" si="27"/>
        <v>3.2200000000000011</v>
      </c>
    </row>
    <row r="177" spans="1:19" ht="178.5" x14ac:dyDescent="0.2">
      <c r="A177" s="4">
        <v>8</v>
      </c>
      <c r="B177" s="4" t="s">
        <v>13</v>
      </c>
      <c r="C177" s="3" t="s">
        <v>105</v>
      </c>
      <c r="D177" s="5" t="s">
        <v>104</v>
      </c>
      <c r="E177" s="4" t="s">
        <v>10</v>
      </c>
      <c r="F177" s="4" t="s">
        <v>9</v>
      </c>
      <c r="G177" s="4" t="s">
        <v>8</v>
      </c>
      <c r="H177" s="4" t="s">
        <v>7</v>
      </c>
      <c r="I177" s="4" t="s">
        <v>6</v>
      </c>
      <c r="J177" s="4" t="s">
        <v>5</v>
      </c>
      <c r="K177" s="4" t="s">
        <v>4</v>
      </c>
      <c r="L177" s="4" t="s">
        <v>3</v>
      </c>
      <c r="M177" s="4" t="s">
        <v>2</v>
      </c>
      <c r="N177" s="4" t="s">
        <v>1</v>
      </c>
      <c r="O177" s="4" t="s">
        <v>0</v>
      </c>
      <c r="P177" s="4">
        <f t="shared" si="30"/>
        <v>1.5</v>
      </c>
      <c r="Q177" s="5">
        <f t="shared" si="28"/>
        <v>7.8888888888888897E-2</v>
      </c>
      <c r="R177" s="4">
        <f t="shared" si="29"/>
        <v>0.79225352112676051</v>
      </c>
      <c r="S177" s="3">
        <f t="shared" si="27"/>
        <v>1.8933333333333335</v>
      </c>
    </row>
    <row r="178" spans="1:19" ht="178.5" x14ac:dyDescent="0.2">
      <c r="A178" s="4">
        <v>9</v>
      </c>
      <c r="B178" s="4" t="s">
        <v>52</v>
      </c>
      <c r="C178" s="3" t="s">
        <v>60</v>
      </c>
      <c r="D178" s="5" t="s">
        <v>103</v>
      </c>
      <c r="E178" s="4" t="s">
        <v>10</v>
      </c>
      <c r="F178" s="4" t="s">
        <v>9</v>
      </c>
      <c r="G178" s="4" t="s">
        <v>8</v>
      </c>
      <c r="H178" s="4" t="s">
        <v>7</v>
      </c>
      <c r="I178" s="4" t="s">
        <v>6</v>
      </c>
      <c r="J178" s="4" t="s">
        <v>43</v>
      </c>
      <c r="K178" s="4" t="s">
        <v>4</v>
      </c>
      <c r="L178" s="4" t="s">
        <v>3</v>
      </c>
      <c r="M178" s="4" t="s">
        <v>2</v>
      </c>
      <c r="N178" s="4" t="s">
        <v>1</v>
      </c>
      <c r="O178" s="4" t="s">
        <v>0</v>
      </c>
      <c r="P178" s="4">
        <f t="shared" si="30"/>
        <v>-25.8</v>
      </c>
      <c r="Q178" s="5">
        <f t="shared" si="28"/>
        <v>-0.31709490740740748</v>
      </c>
      <c r="R178" s="4">
        <f t="shared" si="29"/>
        <v>3.3901522064459604</v>
      </c>
      <c r="S178" s="3">
        <f t="shared" si="27"/>
        <v>-7.6102777777777799</v>
      </c>
    </row>
    <row r="179" spans="1:19" ht="178.5" x14ac:dyDescent="0.2">
      <c r="A179" s="4">
        <v>9</v>
      </c>
      <c r="B179" s="4" t="s">
        <v>52</v>
      </c>
      <c r="C179" s="3" t="s">
        <v>102</v>
      </c>
      <c r="D179" s="5" t="s">
        <v>101</v>
      </c>
      <c r="E179" s="4" t="s">
        <v>10</v>
      </c>
      <c r="F179" s="4" t="s">
        <v>9</v>
      </c>
      <c r="G179" s="4" t="s">
        <v>8</v>
      </c>
      <c r="H179" s="4" t="s">
        <v>7</v>
      </c>
      <c r="I179" s="4" t="s">
        <v>6</v>
      </c>
      <c r="J179" s="4" t="s">
        <v>43</v>
      </c>
      <c r="K179" s="4" t="s">
        <v>4</v>
      </c>
      <c r="L179" s="4" t="s">
        <v>3</v>
      </c>
      <c r="M179" s="4" t="s">
        <v>2</v>
      </c>
      <c r="N179" s="4" t="s">
        <v>1</v>
      </c>
      <c r="O179" s="4" t="s">
        <v>0</v>
      </c>
      <c r="P179" s="4">
        <f t="shared" si="30"/>
        <v>0.4</v>
      </c>
      <c r="Q179" s="5">
        <f t="shared" si="28"/>
        <v>0.10222222222222221</v>
      </c>
      <c r="R179" s="4">
        <f t="shared" si="29"/>
        <v>0.1630434782608696</v>
      </c>
      <c r="S179" s="3">
        <f t="shared" si="27"/>
        <v>2.4533333333333331</v>
      </c>
    </row>
    <row r="180" spans="1:19" ht="178.5" x14ac:dyDescent="0.2">
      <c r="A180" s="4">
        <v>9</v>
      </c>
      <c r="B180" s="4" t="s">
        <v>52</v>
      </c>
      <c r="C180" s="3" t="s">
        <v>100</v>
      </c>
      <c r="D180" s="5" t="s">
        <v>99</v>
      </c>
      <c r="E180" s="4" t="s">
        <v>10</v>
      </c>
      <c r="F180" s="4" t="s">
        <v>9</v>
      </c>
      <c r="G180" s="4" t="s">
        <v>8</v>
      </c>
      <c r="H180" s="4" t="s">
        <v>7</v>
      </c>
      <c r="I180" s="4" t="s">
        <v>6</v>
      </c>
      <c r="J180" s="4" t="s">
        <v>43</v>
      </c>
      <c r="K180" s="4" t="s">
        <v>4</v>
      </c>
      <c r="L180" s="4" t="s">
        <v>3</v>
      </c>
      <c r="M180" s="4" t="s">
        <v>2</v>
      </c>
      <c r="N180" s="4" t="s">
        <v>1</v>
      </c>
      <c r="O180" s="4" t="s">
        <v>0</v>
      </c>
      <c r="P180" s="4">
        <f t="shared" si="30"/>
        <v>0.4</v>
      </c>
      <c r="Q180" s="5">
        <f t="shared" si="28"/>
        <v>9.6990740740740766E-2</v>
      </c>
      <c r="R180" s="4">
        <f t="shared" si="29"/>
        <v>0.17183770883054889</v>
      </c>
      <c r="S180" s="3">
        <f t="shared" si="27"/>
        <v>2.3277777777777784</v>
      </c>
    </row>
    <row r="181" spans="1:19" ht="178.5" x14ac:dyDescent="0.2">
      <c r="A181" s="4">
        <v>9</v>
      </c>
      <c r="B181" s="4" t="s">
        <v>52</v>
      </c>
      <c r="C181" s="3" t="s">
        <v>98</v>
      </c>
      <c r="D181" s="5" t="s">
        <v>97</v>
      </c>
      <c r="E181" s="4" t="s">
        <v>10</v>
      </c>
      <c r="F181" s="4" t="s">
        <v>9</v>
      </c>
      <c r="G181" s="4" t="s">
        <v>8</v>
      </c>
      <c r="H181" s="4" t="s">
        <v>7</v>
      </c>
      <c r="I181" s="4" t="s">
        <v>6</v>
      </c>
      <c r="J181" s="4" t="s">
        <v>43</v>
      </c>
      <c r="K181" s="4" t="s">
        <v>4</v>
      </c>
      <c r="L181" s="4" t="s">
        <v>3</v>
      </c>
      <c r="M181" s="4" t="s">
        <v>2</v>
      </c>
      <c r="N181" s="4" t="s">
        <v>1</v>
      </c>
      <c r="O181" s="4" t="s">
        <v>0</v>
      </c>
      <c r="P181" s="4">
        <f t="shared" si="30"/>
        <v>0.5</v>
      </c>
      <c r="Q181" s="5">
        <f t="shared" si="28"/>
        <v>0.10465277777777776</v>
      </c>
      <c r="R181" s="4">
        <f t="shared" si="29"/>
        <v>0.19907100199071004</v>
      </c>
      <c r="S181" s="3">
        <f t="shared" si="27"/>
        <v>2.5116666666666663</v>
      </c>
    </row>
    <row r="182" spans="1:19" ht="178.5" x14ac:dyDescent="0.2">
      <c r="A182" s="4">
        <v>9</v>
      </c>
      <c r="B182" s="4" t="s">
        <v>52</v>
      </c>
      <c r="C182" s="3" t="s">
        <v>96</v>
      </c>
      <c r="D182" s="5" t="s">
        <v>95</v>
      </c>
      <c r="E182" s="4" t="s">
        <v>10</v>
      </c>
      <c r="F182" s="4" t="s">
        <v>9</v>
      </c>
      <c r="G182" s="4" t="s">
        <v>8</v>
      </c>
      <c r="H182" s="4" t="s">
        <v>7</v>
      </c>
      <c r="I182" s="4" t="s">
        <v>6</v>
      </c>
      <c r="J182" s="4" t="s">
        <v>43</v>
      </c>
      <c r="K182" s="4" t="s">
        <v>4</v>
      </c>
      <c r="L182" s="4" t="s">
        <v>3</v>
      </c>
      <c r="M182" s="4" t="s">
        <v>2</v>
      </c>
      <c r="N182" s="4" t="s">
        <v>1</v>
      </c>
      <c r="O182" s="4" t="s">
        <v>0</v>
      </c>
      <c r="P182" s="4">
        <f t="shared" si="30"/>
        <v>0.49999999999999978</v>
      </c>
      <c r="Q182" s="5">
        <f t="shared" si="28"/>
        <v>8.016203703703717E-2</v>
      </c>
      <c r="R182" s="4">
        <f t="shared" si="29"/>
        <v>0.25989026855327696</v>
      </c>
      <c r="S182" s="3">
        <f t="shared" si="27"/>
        <v>1.9238888888888921</v>
      </c>
    </row>
    <row r="183" spans="1:19" ht="178.5" x14ac:dyDescent="0.2">
      <c r="A183" s="4">
        <v>9</v>
      </c>
      <c r="B183" s="4" t="s">
        <v>40</v>
      </c>
      <c r="C183" s="3" t="s">
        <v>94</v>
      </c>
      <c r="D183" s="5" t="s">
        <v>93</v>
      </c>
      <c r="E183" s="4" t="s">
        <v>10</v>
      </c>
      <c r="F183" s="4" t="s">
        <v>9</v>
      </c>
      <c r="G183" s="4" t="s">
        <v>8</v>
      </c>
      <c r="H183" s="4" t="s">
        <v>7</v>
      </c>
      <c r="I183" s="4" t="s">
        <v>6</v>
      </c>
      <c r="J183" s="4" t="s">
        <v>43</v>
      </c>
      <c r="K183" s="4" t="s">
        <v>4</v>
      </c>
      <c r="L183" s="4" t="s">
        <v>3</v>
      </c>
      <c r="M183" s="4" t="s">
        <v>2</v>
      </c>
      <c r="N183" s="4" t="s">
        <v>1</v>
      </c>
      <c r="O183" s="4" t="s">
        <v>0</v>
      </c>
      <c r="P183" s="4">
        <f t="shared" si="30"/>
        <v>1.7999999999999998</v>
      </c>
      <c r="Q183" s="5">
        <f t="shared" si="28"/>
        <v>-0.38910879629629641</v>
      </c>
      <c r="R183" s="4">
        <f t="shared" si="29"/>
        <v>-0.19274814836848203</v>
      </c>
      <c r="S183" s="3">
        <f t="shared" si="27"/>
        <v>-9.3386111111111134</v>
      </c>
    </row>
    <row r="184" spans="1:19" ht="178.5" x14ac:dyDescent="0.2">
      <c r="A184" s="4">
        <v>9</v>
      </c>
      <c r="B184" s="4" t="s">
        <v>40</v>
      </c>
      <c r="C184" s="3" t="s">
        <v>92</v>
      </c>
      <c r="D184" s="5" t="s">
        <v>91</v>
      </c>
      <c r="E184" s="4" t="s">
        <v>10</v>
      </c>
      <c r="F184" s="4" t="s">
        <v>9</v>
      </c>
      <c r="G184" s="4" t="s">
        <v>8</v>
      </c>
      <c r="H184" s="4" t="s">
        <v>7</v>
      </c>
      <c r="I184" s="4" t="s">
        <v>6</v>
      </c>
      <c r="J184" s="4" t="s">
        <v>43</v>
      </c>
      <c r="K184" s="4" t="s">
        <v>4</v>
      </c>
      <c r="L184" s="4" t="s">
        <v>3</v>
      </c>
      <c r="M184" s="4" t="s">
        <v>2</v>
      </c>
      <c r="N184" s="4" t="s">
        <v>1</v>
      </c>
      <c r="O184" s="4" t="s">
        <v>0</v>
      </c>
      <c r="P184" s="4">
        <f t="shared" si="30"/>
        <v>0.60000000000000053</v>
      </c>
      <c r="Q184" s="5">
        <f t="shared" si="28"/>
        <v>9.8067129629629657E-2</v>
      </c>
      <c r="R184" s="4">
        <f t="shared" si="29"/>
        <v>0.25492741649946904</v>
      </c>
      <c r="S184" s="3">
        <f t="shared" si="27"/>
        <v>2.3536111111111118</v>
      </c>
    </row>
    <row r="185" spans="1:19" ht="178.5" x14ac:dyDescent="0.2">
      <c r="A185" s="4">
        <v>9</v>
      </c>
      <c r="B185" s="4" t="s">
        <v>40</v>
      </c>
      <c r="C185" s="3" t="s">
        <v>90</v>
      </c>
      <c r="D185" s="5" t="s">
        <v>89</v>
      </c>
      <c r="E185" s="4" t="s">
        <v>10</v>
      </c>
      <c r="F185" s="4" t="s">
        <v>9</v>
      </c>
      <c r="G185" s="4" t="s">
        <v>8</v>
      </c>
      <c r="H185" s="4" t="s">
        <v>7</v>
      </c>
      <c r="I185" s="4" t="s">
        <v>6</v>
      </c>
      <c r="J185" s="4" t="s">
        <v>43</v>
      </c>
      <c r="K185" s="4" t="s">
        <v>4</v>
      </c>
      <c r="L185" s="4" t="s">
        <v>3</v>
      </c>
      <c r="M185" s="4" t="s">
        <v>2</v>
      </c>
      <c r="N185" s="4" t="s">
        <v>1</v>
      </c>
      <c r="O185" s="4" t="s">
        <v>0</v>
      </c>
      <c r="P185" s="4">
        <f t="shared" si="30"/>
        <v>0.59999999999999964</v>
      </c>
      <c r="Q185" s="5">
        <f t="shared" si="28"/>
        <v>9.583333333333327E-2</v>
      </c>
      <c r="R185" s="4">
        <f t="shared" si="29"/>
        <v>0.2608695652173913</v>
      </c>
      <c r="S185" s="3">
        <f t="shared" ref="S185:S204" si="31">Q185*24</f>
        <v>2.2999999999999985</v>
      </c>
    </row>
    <row r="186" spans="1:19" ht="178.5" x14ac:dyDescent="0.2">
      <c r="A186" s="4">
        <v>9</v>
      </c>
      <c r="B186" s="4" t="s">
        <v>40</v>
      </c>
      <c r="C186" s="3" t="s">
        <v>88</v>
      </c>
      <c r="D186" s="5" t="s">
        <v>87</v>
      </c>
      <c r="E186" s="4" t="s">
        <v>10</v>
      </c>
      <c r="F186" s="4" t="s">
        <v>9</v>
      </c>
      <c r="G186" s="4" t="s">
        <v>8</v>
      </c>
      <c r="H186" s="4" t="s">
        <v>7</v>
      </c>
      <c r="I186" s="4" t="s">
        <v>6</v>
      </c>
      <c r="J186" s="4" t="s">
        <v>5</v>
      </c>
      <c r="K186" s="4" t="s">
        <v>4</v>
      </c>
      <c r="L186" s="4" t="s">
        <v>3</v>
      </c>
      <c r="M186" s="4" t="s">
        <v>2</v>
      </c>
      <c r="N186" s="4" t="s">
        <v>1</v>
      </c>
      <c r="O186" s="4" t="s">
        <v>0</v>
      </c>
      <c r="P186" s="4">
        <f t="shared" si="30"/>
        <v>0.70000000000000018</v>
      </c>
      <c r="Q186" s="5">
        <f t="shared" ref="Q186:Q221" si="32">D186-D185</f>
        <v>8.9016203703703722E-2</v>
      </c>
      <c r="R186" s="4">
        <f t="shared" si="29"/>
        <v>0.32765570146924977</v>
      </c>
      <c r="S186" s="3">
        <f t="shared" si="31"/>
        <v>2.1363888888888893</v>
      </c>
    </row>
    <row r="187" spans="1:19" ht="178.5" x14ac:dyDescent="0.2">
      <c r="A187" s="4">
        <v>9</v>
      </c>
      <c r="B187" s="4" t="s">
        <v>40</v>
      </c>
      <c r="C187" s="3" t="s">
        <v>86</v>
      </c>
      <c r="D187" s="5" t="s">
        <v>85</v>
      </c>
      <c r="E187" s="4" t="s">
        <v>10</v>
      </c>
      <c r="F187" s="4" t="s">
        <v>9</v>
      </c>
      <c r="G187" s="4" t="s">
        <v>8</v>
      </c>
      <c r="H187" s="4" t="s">
        <v>7</v>
      </c>
      <c r="I187" s="4" t="s">
        <v>6</v>
      </c>
      <c r="J187" s="4" t="s">
        <v>5</v>
      </c>
      <c r="K187" s="4" t="s">
        <v>4</v>
      </c>
      <c r="L187" s="4" t="s">
        <v>3</v>
      </c>
      <c r="M187" s="4" t="s">
        <v>2</v>
      </c>
      <c r="N187" s="4" t="s">
        <v>1</v>
      </c>
      <c r="O187" s="4" t="s">
        <v>0</v>
      </c>
      <c r="P187" s="4">
        <f t="shared" si="30"/>
        <v>0.90000000000000036</v>
      </c>
      <c r="Q187" s="5">
        <f t="shared" si="32"/>
        <v>8.8310185185185186E-2</v>
      </c>
      <c r="R187" s="4">
        <f t="shared" ref="R187:R218" si="33">P187/S187</f>
        <v>0.42463958060288354</v>
      </c>
      <c r="S187" s="3">
        <f t="shared" si="31"/>
        <v>2.1194444444444445</v>
      </c>
    </row>
    <row r="188" spans="1:19" ht="178.5" x14ac:dyDescent="0.2">
      <c r="A188" s="4">
        <v>9</v>
      </c>
      <c r="B188" s="4" t="s">
        <v>29</v>
      </c>
      <c r="C188" s="3" t="s">
        <v>84</v>
      </c>
      <c r="D188" s="5" t="s">
        <v>83</v>
      </c>
      <c r="E188" s="4" t="s">
        <v>10</v>
      </c>
      <c r="F188" s="4" t="s">
        <v>9</v>
      </c>
      <c r="G188" s="4" t="s">
        <v>8</v>
      </c>
      <c r="H188" s="4" t="s">
        <v>7</v>
      </c>
      <c r="I188" s="4" t="s">
        <v>6</v>
      </c>
      <c r="J188" s="4" t="s">
        <v>5</v>
      </c>
      <c r="K188" s="4" t="s">
        <v>4</v>
      </c>
      <c r="L188" s="4" t="s">
        <v>3</v>
      </c>
      <c r="M188" s="4" t="s">
        <v>2</v>
      </c>
      <c r="N188" s="4" t="s">
        <v>1</v>
      </c>
      <c r="O188" s="4" t="s">
        <v>0</v>
      </c>
      <c r="P188" s="4">
        <f t="shared" si="30"/>
        <v>2.9000000000000004</v>
      </c>
      <c r="Q188" s="5">
        <f t="shared" si="32"/>
        <v>-0.3725578703703703</v>
      </c>
      <c r="R188" s="4">
        <f t="shared" si="33"/>
        <v>-0.32433439995029367</v>
      </c>
      <c r="S188" s="3">
        <f t="shared" si="31"/>
        <v>-8.9413888888888877</v>
      </c>
    </row>
    <row r="189" spans="1:19" ht="178.5" x14ac:dyDescent="0.2">
      <c r="A189" s="4">
        <v>9</v>
      </c>
      <c r="B189" s="4" t="s">
        <v>29</v>
      </c>
      <c r="C189" s="3" t="s">
        <v>82</v>
      </c>
      <c r="D189" s="5" t="s">
        <v>81</v>
      </c>
      <c r="E189" s="4" t="s">
        <v>10</v>
      </c>
      <c r="F189" s="4" t="s">
        <v>9</v>
      </c>
      <c r="G189" s="4" t="s">
        <v>8</v>
      </c>
      <c r="H189" s="4" t="s">
        <v>7</v>
      </c>
      <c r="I189" s="4" t="s">
        <v>6</v>
      </c>
      <c r="J189" s="4" t="s">
        <v>5</v>
      </c>
      <c r="K189" s="4" t="s">
        <v>4</v>
      </c>
      <c r="L189" s="4" t="s">
        <v>3</v>
      </c>
      <c r="M189" s="4" t="s">
        <v>2</v>
      </c>
      <c r="N189" s="4" t="s">
        <v>1</v>
      </c>
      <c r="O189" s="4" t="s">
        <v>0</v>
      </c>
      <c r="P189" s="4">
        <f t="shared" si="30"/>
        <v>0.89999999999999858</v>
      </c>
      <c r="Q189" s="5">
        <f t="shared" si="32"/>
        <v>0.10400462962962959</v>
      </c>
      <c r="R189" s="4">
        <f t="shared" si="33"/>
        <v>0.36056087246828356</v>
      </c>
      <c r="S189" s="3">
        <f t="shared" si="31"/>
        <v>2.4961111111111101</v>
      </c>
    </row>
    <row r="190" spans="1:19" ht="178.5" x14ac:dyDescent="0.2">
      <c r="A190" s="4">
        <v>9</v>
      </c>
      <c r="B190" s="4" t="s">
        <v>29</v>
      </c>
      <c r="C190" s="3" t="s">
        <v>80</v>
      </c>
      <c r="D190" s="5" t="s">
        <v>79</v>
      </c>
      <c r="E190" s="4" t="s">
        <v>10</v>
      </c>
      <c r="F190" s="4" t="s">
        <v>9</v>
      </c>
      <c r="G190" s="4" t="s">
        <v>8</v>
      </c>
      <c r="H190" s="4" t="s">
        <v>7</v>
      </c>
      <c r="I190" s="4" t="s">
        <v>6</v>
      </c>
      <c r="J190" s="4" t="s">
        <v>5</v>
      </c>
      <c r="K190" s="4" t="s">
        <v>4</v>
      </c>
      <c r="L190" s="4" t="s">
        <v>3</v>
      </c>
      <c r="M190" s="4" t="s">
        <v>2</v>
      </c>
      <c r="N190" s="4" t="s">
        <v>1</v>
      </c>
      <c r="O190" s="4" t="s">
        <v>0</v>
      </c>
      <c r="P190" s="4">
        <f t="shared" si="30"/>
        <v>0.90000000000000036</v>
      </c>
      <c r="Q190" s="5">
        <f t="shared" si="32"/>
        <v>8.5543981481481512E-2</v>
      </c>
      <c r="R190" s="4">
        <f t="shared" si="33"/>
        <v>0.43837099174671901</v>
      </c>
      <c r="S190" s="3">
        <f t="shared" si="31"/>
        <v>2.0530555555555563</v>
      </c>
    </row>
    <row r="191" spans="1:19" ht="178.5" x14ac:dyDescent="0.2">
      <c r="A191" s="4">
        <v>9</v>
      </c>
      <c r="B191" s="4" t="s">
        <v>29</v>
      </c>
      <c r="C191" s="3" t="s">
        <v>78</v>
      </c>
      <c r="D191" s="5" t="s">
        <v>77</v>
      </c>
      <c r="E191" s="4" t="s">
        <v>10</v>
      </c>
      <c r="F191" s="4" t="s">
        <v>9</v>
      </c>
      <c r="G191" s="4" t="s">
        <v>8</v>
      </c>
      <c r="H191" s="4" t="s">
        <v>7</v>
      </c>
      <c r="I191" s="4" t="s">
        <v>6</v>
      </c>
      <c r="J191" s="4" t="s">
        <v>5</v>
      </c>
      <c r="K191" s="4" t="s">
        <v>4</v>
      </c>
      <c r="L191" s="4" t="s">
        <v>3</v>
      </c>
      <c r="M191" s="4" t="s">
        <v>2</v>
      </c>
      <c r="N191" s="4" t="s">
        <v>1</v>
      </c>
      <c r="O191" s="4" t="s">
        <v>0</v>
      </c>
      <c r="P191" s="4">
        <f t="shared" si="30"/>
        <v>1</v>
      </c>
      <c r="Q191" s="5">
        <f t="shared" si="32"/>
        <v>9.1053240740740671E-2</v>
      </c>
      <c r="R191" s="4">
        <f t="shared" si="33"/>
        <v>0.45760772848608144</v>
      </c>
      <c r="S191" s="3">
        <f t="shared" si="31"/>
        <v>2.1852777777777761</v>
      </c>
    </row>
    <row r="192" spans="1:19" ht="178.5" x14ac:dyDescent="0.2">
      <c r="A192" s="4">
        <v>9</v>
      </c>
      <c r="B192" s="4" t="s">
        <v>29</v>
      </c>
      <c r="C192" s="3" t="s">
        <v>76</v>
      </c>
      <c r="D192" s="5" t="s">
        <v>75</v>
      </c>
      <c r="E192" s="4" t="s">
        <v>10</v>
      </c>
      <c r="F192" s="4" t="s">
        <v>9</v>
      </c>
      <c r="G192" s="4" t="s">
        <v>8</v>
      </c>
      <c r="H192" s="4" t="s">
        <v>7</v>
      </c>
      <c r="I192" s="4" t="s">
        <v>6</v>
      </c>
      <c r="J192" s="4" t="s">
        <v>5</v>
      </c>
      <c r="K192" s="4" t="s">
        <v>4</v>
      </c>
      <c r="L192" s="4" t="s">
        <v>3</v>
      </c>
      <c r="M192" s="4" t="s">
        <v>2</v>
      </c>
      <c r="N192" s="4" t="s">
        <v>1</v>
      </c>
      <c r="O192" s="4" t="s">
        <v>0</v>
      </c>
      <c r="P192" s="4">
        <f t="shared" si="30"/>
        <v>1</v>
      </c>
      <c r="Q192" s="5">
        <f t="shared" si="32"/>
        <v>9.0219907407407485E-2</v>
      </c>
      <c r="R192" s="4">
        <f t="shared" si="33"/>
        <v>0.46183450930083347</v>
      </c>
      <c r="S192" s="3">
        <f t="shared" si="31"/>
        <v>2.1652777777777796</v>
      </c>
    </row>
    <row r="193" spans="1:20" ht="178.5" x14ac:dyDescent="0.2">
      <c r="A193" s="4">
        <v>9</v>
      </c>
      <c r="B193" s="4" t="s">
        <v>22</v>
      </c>
      <c r="C193" s="3" t="s">
        <v>74</v>
      </c>
      <c r="D193" s="5" t="s">
        <v>73</v>
      </c>
      <c r="E193" s="4" t="s">
        <v>10</v>
      </c>
      <c r="F193" s="4" t="s">
        <v>9</v>
      </c>
      <c r="G193" s="4" t="s">
        <v>8</v>
      </c>
      <c r="H193" s="4" t="s">
        <v>7</v>
      </c>
      <c r="I193" s="4" t="s">
        <v>6</v>
      </c>
      <c r="J193" s="4" t="s">
        <v>5</v>
      </c>
      <c r="K193" s="4" t="s">
        <v>4</v>
      </c>
      <c r="L193" s="4" t="s">
        <v>3</v>
      </c>
      <c r="M193" s="4" t="s">
        <v>2</v>
      </c>
      <c r="N193" s="4" t="s">
        <v>1</v>
      </c>
      <c r="O193" s="4" t="s">
        <v>0</v>
      </c>
      <c r="P193" s="4">
        <f t="shared" si="30"/>
        <v>4.2000000000000011</v>
      </c>
      <c r="Q193" s="5">
        <f t="shared" si="32"/>
        <v>-0.35806712962962967</v>
      </c>
      <c r="R193" s="4">
        <f t="shared" si="33"/>
        <v>-0.48873517147751888</v>
      </c>
      <c r="S193" s="3">
        <f t="shared" si="31"/>
        <v>-8.5936111111111124</v>
      </c>
    </row>
    <row r="194" spans="1:20" ht="178.5" x14ac:dyDescent="0.2">
      <c r="A194" s="4">
        <v>9</v>
      </c>
      <c r="B194" s="4" t="s">
        <v>22</v>
      </c>
      <c r="C194" s="3" t="s">
        <v>72</v>
      </c>
      <c r="D194" s="5" t="s">
        <v>71</v>
      </c>
      <c r="E194" s="4" t="s">
        <v>10</v>
      </c>
      <c r="F194" s="4" t="s">
        <v>9</v>
      </c>
      <c r="G194" s="4" t="s">
        <v>8</v>
      </c>
      <c r="H194" s="4" t="s">
        <v>7</v>
      </c>
      <c r="I194" s="4" t="s">
        <v>6</v>
      </c>
      <c r="J194" s="4" t="s">
        <v>5</v>
      </c>
      <c r="K194" s="4" t="s">
        <v>4</v>
      </c>
      <c r="L194" s="4" t="s">
        <v>3</v>
      </c>
      <c r="M194" s="4" t="s">
        <v>2</v>
      </c>
      <c r="N194" s="4" t="s">
        <v>1</v>
      </c>
      <c r="O194" s="4" t="s">
        <v>0</v>
      </c>
      <c r="P194" s="4">
        <f t="shared" si="30"/>
        <v>1.0999999999999979</v>
      </c>
      <c r="Q194" s="5">
        <f t="shared" si="32"/>
        <v>9.8715277777777777E-2</v>
      </c>
      <c r="R194" s="4">
        <f t="shared" si="33"/>
        <v>0.46429827646851829</v>
      </c>
      <c r="S194" s="3">
        <f t="shared" si="31"/>
        <v>2.3691666666666666</v>
      </c>
    </row>
    <row r="195" spans="1:20" ht="178.5" x14ac:dyDescent="0.2">
      <c r="A195" s="4">
        <v>9</v>
      </c>
      <c r="B195" s="4" t="s">
        <v>22</v>
      </c>
      <c r="C195" s="3" t="s">
        <v>70</v>
      </c>
      <c r="D195" s="5" t="s">
        <v>69</v>
      </c>
      <c r="E195" s="4" t="s">
        <v>10</v>
      </c>
      <c r="F195" s="4" t="s">
        <v>9</v>
      </c>
      <c r="G195" s="4" t="s">
        <v>8</v>
      </c>
      <c r="H195" s="4" t="s">
        <v>7</v>
      </c>
      <c r="I195" s="4" t="s">
        <v>6</v>
      </c>
      <c r="J195" s="4" t="s">
        <v>5</v>
      </c>
      <c r="K195" s="4" t="s">
        <v>4</v>
      </c>
      <c r="L195" s="4" t="s">
        <v>3</v>
      </c>
      <c r="M195" s="4" t="s">
        <v>2</v>
      </c>
      <c r="N195" s="4" t="s">
        <v>1</v>
      </c>
      <c r="O195" s="4" t="s">
        <v>0</v>
      </c>
      <c r="P195" s="4">
        <f t="shared" si="30"/>
        <v>1.2000000000000028</v>
      </c>
      <c r="Q195" s="5">
        <f t="shared" si="32"/>
        <v>7.9675925925925983E-2</v>
      </c>
      <c r="R195" s="4">
        <f t="shared" si="33"/>
        <v>0.62754212667054143</v>
      </c>
      <c r="S195" s="3">
        <f t="shared" si="31"/>
        <v>1.9122222222222236</v>
      </c>
    </row>
    <row r="196" spans="1:20" ht="178.5" x14ac:dyDescent="0.2">
      <c r="A196" s="4">
        <v>9</v>
      </c>
      <c r="B196" s="4" t="s">
        <v>13</v>
      </c>
      <c r="C196" s="3" t="s">
        <v>68</v>
      </c>
      <c r="D196" s="5" t="s">
        <v>67</v>
      </c>
      <c r="E196" s="4" t="s">
        <v>10</v>
      </c>
      <c r="F196" s="4" t="s">
        <v>9</v>
      </c>
      <c r="G196" s="4" t="s">
        <v>8</v>
      </c>
      <c r="H196" s="4" t="s">
        <v>7</v>
      </c>
      <c r="I196" s="4" t="s">
        <v>6</v>
      </c>
      <c r="J196" s="4" t="s">
        <v>5</v>
      </c>
      <c r="K196" s="4" t="s">
        <v>4</v>
      </c>
      <c r="L196" s="4" t="s">
        <v>3</v>
      </c>
      <c r="M196" s="4" t="s">
        <v>2</v>
      </c>
      <c r="N196" s="4" t="s">
        <v>1</v>
      </c>
      <c r="O196" s="4" t="s">
        <v>0</v>
      </c>
      <c r="P196" s="4">
        <f t="shared" si="30"/>
        <v>8.5</v>
      </c>
      <c r="Q196" s="5">
        <f t="shared" si="32"/>
        <v>-0.16408564814814819</v>
      </c>
      <c r="R196" s="4">
        <f t="shared" si="33"/>
        <v>-2.1584256189602873</v>
      </c>
      <c r="S196" s="3">
        <f t="shared" si="31"/>
        <v>-3.9380555555555565</v>
      </c>
    </row>
    <row r="197" spans="1:20" ht="178.5" x14ac:dyDescent="0.2">
      <c r="A197" s="4">
        <v>9</v>
      </c>
      <c r="B197" s="4" t="s">
        <v>13</v>
      </c>
      <c r="C197" s="3" t="s">
        <v>66</v>
      </c>
      <c r="D197" s="5" t="s">
        <v>65</v>
      </c>
      <c r="E197" s="4" t="s">
        <v>10</v>
      </c>
      <c r="F197" s="4" t="s">
        <v>9</v>
      </c>
      <c r="G197" s="4" t="s">
        <v>8</v>
      </c>
      <c r="H197" s="4" t="s">
        <v>7</v>
      </c>
      <c r="I197" s="4" t="s">
        <v>6</v>
      </c>
      <c r="J197" s="4" t="s">
        <v>5</v>
      </c>
      <c r="K197" s="4" t="s">
        <v>4</v>
      </c>
      <c r="L197" s="4" t="s">
        <v>3</v>
      </c>
      <c r="M197" s="4" t="s">
        <v>2</v>
      </c>
      <c r="N197" s="4" t="s">
        <v>1</v>
      </c>
      <c r="O197" s="4" t="s">
        <v>0</v>
      </c>
      <c r="P197" s="4">
        <f t="shared" si="30"/>
        <v>1.1999999999999993</v>
      </c>
      <c r="Q197" s="5">
        <f t="shared" si="32"/>
        <v>8.4097222222222212E-2</v>
      </c>
      <c r="R197" s="4">
        <f t="shared" si="33"/>
        <v>0.59454995871180816</v>
      </c>
      <c r="S197" s="3">
        <f t="shared" si="31"/>
        <v>2.0183333333333331</v>
      </c>
    </row>
    <row r="198" spans="1:20" ht="178.5" x14ac:dyDescent="0.2">
      <c r="A198" s="4">
        <v>9</v>
      </c>
      <c r="B198" s="4" t="s">
        <v>13</v>
      </c>
      <c r="C198" s="3" t="s">
        <v>64</v>
      </c>
      <c r="D198" s="5" t="s">
        <v>63</v>
      </c>
      <c r="E198" s="4" t="s">
        <v>10</v>
      </c>
      <c r="F198" s="4" t="s">
        <v>9</v>
      </c>
      <c r="G198" s="4" t="s">
        <v>8</v>
      </c>
      <c r="H198" s="4" t="s">
        <v>7</v>
      </c>
      <c r="I198" s="4" t="s">
        <v>6</v>
      </c>
      <c r="J198" s="4" t="s">
        <v>5</v>
      </c>
      <c r="K198" s="4" t="s">
        <v>4</v>
      </c>
      <c r="L198" s="4" t="s">
        <v>3</v>
      </c>
      <c r="M198" s="4" t="s">
        <v>2</v>
      </c>
      <c r="N198" s="4" t="s">
        <v>1</v>
      </c>
      <c r="O198" s="4" t="s">
        <v>0</v>
      </c>
      <c r="P198" s="4">
        <f t="shared" si="30"/>
        <v>2.0999999999999979</v>
      </c>
      <c r="Q198" s="5">
        <f t="shared" si="32"/>
        <v>0.13399305555555563</v>
      </c>
      <c r="R198" s="4">
        <f t="shared" si="33"/>
        <v>0.65301891681782742</v>
      </c>
      <c r="S198" s="3">
        <f t="shared" si="31"/>
        <v>3.2158333333333351</v>
      </c>
    </row>
    <row r="199" spans="1:20" ht="178.5" x14ac:dyDescent="0.2">
      <c r="A199" s="4">
        <v>9</v>
      </c>
      <c r="B199" s="4" t="s">
        <v>13</v>
      </c>
      <c r="C199" s="3" t="s">
        <v>62</v>
      </c>
      <c r="D199" s="5" t="s">
        <v>61</v>
      </c>
      <c r="E199" s="4" t="s">
        <v>10</v>
      </c>
      <c r="F199" s="4" t="s">
        <v>9</v>
      </c>
      <c r="G199" s="4" t="s">
        <v>8</v>
      </c>
      <c r="H199" s="4" t="s">
        <v>7</v>
      </c>
      <c r="I199" s="4" t="s">
        <v>6</v>
      </c>
      <c r="J199" s="4" t="s">
        <v>5</v>
      </c>
      <c r="K199" s="4" t="s">
        <v>4</v>
      </c>
      <c r="L199" s="4" t="s">
        <v>3</v>
      </c>
      <c r="M199" s="4" t="s">
        <v>2</v>
      </c>
      <c r="N199" s="4" t="s">
        <v>1</v>
      </c>
      <c r="O199" s="4" t="s">
        <v>0</v>
      </c>
      <c r="P199" s="4">
        <f t="shared" ref="P199:P221" si="34">C199-C198</f>
        <v>1.3999999999999986</v>
      </c>
      <c r="Q199" s="5">
        <f t="shared" si="32"/>
        <v>7.927083333333329E-2</v>
      </c>
      <c r="R199" s="4">
        <f t="shared" si="33"/>
        <v>0.73587385019710871</v>
      </c>
      <c r="S199" s="3">
        <f t="shared" si="31"/>
        <v>1.902499999999999</v>
      </c>
    </row>
    <row r="200" spans="1:20" ht="178.5" x14ac:dyDescent="0.2">
      <c r="A200" s="4">
        <v>10</v>
      </c>
      <c r="B200" s="4" t="s">
        <v>52</v>
      </c>
      <c r="C200" s="3" t="s">
        <v>60</v>
      </c>
      <c r="D200" s="5" t="s">
        <v>59</v>
      </c>
      <c r="E200" s="4" t="s">
        <v>10</v>
      </c>
      <c r="F200" s="4" t="s">
        <v>9</v>
      </c>
      <c r="G200" s="4" t="s">
        <v>8</v>
      </c>
      <c r="H200" s="4" t="s">
        <v>7</v>
      </c>
      <c r="I200" s="4" t="s">
        <v>6</v>
      </c>
      <c r="J200" s="4" t="s">
        <v>43</v>
      </c>
      <c r="K200" s="4" t="s">
        <v>4</v>
      </c>
      <c r="L200" s="4" t="s">
        <v>3</v>
      </c>
      <c r="M200" s="4" t="s">
        <v>2</v>
      </c>
      <c r="N200" s="4" t="s">
        <v>1</v>
      </c>
      <c r="O200" s="4" t="s">
        <v>0</v>
      </c>
      <c r="P200" s="4">
        <f t="shared" si="34"/>
        <v>-32.799999999999997</v>
      </c>
      <c r="Q200" s="5">
        <f t="shared" si="32"/>
        <v>-0.31671296296296297</v>
      </c>
      <c r="R200" s="4">
        <f t="shared" si="33"/>
        <v>4.3151586025434874</v>
      </c>
      <c r="S200" s="3">
        <f t="shared" si="31"/>
        <v>-7.6011111111111109</v>
      </c>
      <c r="T200" s="1">
        <f t="shared" ref="T200:T221" si="35">D200-D191</f>
        <v>-0.27289351851851845</v>
      </c>
    </row>
    <row r="201" spans="1:20" ht="178.5" x14ac:dyDescent="0.2">
      <c r="A201" s="4">
        <v>10</v>
      </c>
      <c r="B201" s="4" t="s">
        <v>52</v>
      </c>
      <c r="C201" s="3" t="s">
        <v>58</v>
      </c>
      <c r="D201" s="5" t="s">
        <v>57</v>
      </c>
      <c r="E201" s="4" t="s">
        <v>10</v>
      </c>
      <c r="F201" s="4" t="s">
        <v>9</v>
      </c>
      <c r="G201" s="4" t="s">
        <v>8</v>
      </c>
      <c r="H201" s="4" t="s">
        <v>7</v>
      </c>
      <c r="I201" s="4" t="s">
        <v>6</v>
      </c>
      <c r="J201" s="4" t="s">
        <v>43</v>
      </c>
      <c r="K201" s="4" t="s">
        <v>4</v>
      </c>
      <c r="L201" s="4" t="s">
        <v>3</v>
      </c>
      <c r="M201" s="4" t="s">
        <v>2</v>
      </c>
      <c r="N201" s="4" t="s">
        <v>1</v>
      </c>
      <c r="O201" s="4" t="s">
        <v>0</v>
      </c>
      <c r="P201" s="4">
        <f t="shared" si="34"/>
        <v>0.30000000000000004</v>
      </c>
      <c r="Q201" s="5">
        <f t="shared" si="32"/>
        <v>0.10221064814814812</v>
      </c>
      <c r="R201" s="4">
        <f t="shared" si="33"/>
        <v>0.12229645566753487</v>
      </c>
      <c r="S201" s="3">
        <f t="shared" si="31"/>
        <v>2.4530555555555549</v>
      </c>
      <c r="T201" s="1">
        <f t="shared" si="35"/>
        <v>-0.26090277777777782</v>
      </c>
    </row>
    <row r="202" spans="1:20" ht="178.5" x14ac:dyDescent="0.2">
      <c r="A202" s="4">
        <v>10</v>
      </c>
      <c r="B202" s="4" t="s">
        <v>52</v>
      </c>
      <c r="C202" s="3" t="s">
        <v>56</v>
      </c>
      <c r="D202" s="5" t="s">
        <v>55</v>
      </c>
      <c r="E202" s="4" t="s">
        <v>10</v>
      </c>
      <c r="F202" s="4" t="s">
        <v>9</v>
      </c>
      <c r="G202" s="4" t="s">
        <v>8</v>
      </c>
      <c r="H202" s="4" t="s">
        <v>7</v>
      </c>
      <c r="I202" s="4" t="s">
        <v>6</v>
      </c>
      <c r="J202" s="4" t="s">
        <v>43</v>
      </c>
      <c r="K202" s="4" t="s">
        <v>4</v>
      </c>
      <c r="L202" s="4" t="s">
        <v>3</v>
      </c>
      <c r="M202" s="4" t="s">
        <v>2</v>
      </c>
      <c r="N202" s="4" t="s">
        <v>1</v>
      </c>
      <c r="O202" s="4" t="s">
        <v>0</v>
      </c>
      <c r="P202" s="4">
        <f t="shared" si="34"/>
        <v>0.30000000000000004</v>
      </c>
      <c r="Q202" s="5">
        <f t="shared" si="32"/>
        <v>9.6782407407407456E-2</v>
      </c>
      <c r="R202" s="4">
        <f t="shared" si="33"/>
        <v>0.12915570437694326</v>
      </c>
      <c r="S202" s="3">
        <f t="shared" si="31"/>
        <v>2.3227777777777789</v>
      </c>
      <c r="T202" s="1">
        <f t="shared" si="35"/>
        <v>0.1939467592592593</v>
      </c>
    </row>
    <row r="203" spans="1:20" ht="178.5" x14ac:dyDescent="0.2">
      <c r="A203" s="4">
        <v>10</v>
      </c>
      <c r="B203" s="4" t="s">
        <v>52</v>
      </c>
      <c r="C203" s="3" t="s">
        <v>54</v>
      </c>
      <c r="D203" s="5" t="s">
        <v>53</v>
      </c>
      <c r="E203" s="4" t="s">
        <v>10</v>
      </c>
      <c r="F203" s="4" t="s">
        <v>9</v>
      </c>
      <c r="G203" s="4" t="s">
        <v>8</v>
      </c>
      <c r="H203" s="4" t="s">
        <v>7</v>
      </c>
      <c r="I203" s="4" t="s">
        <v>6</v>
      </c>
      <c r="J203" s="4" t="s">
        <v>43</v>
      </c>
      <c r="K203" s="4" t="s">
        <v>4</v>
      </c>
      <c r="L203" s="4" t="s">
        <v>3</v>
      </c>
      <c r="M203" s="4" t="s">
        <v>2</v>
      </c>
      <c r="N203" s="4" t="s">
        <v>1</v>
      </c>
      <c r="O203" s="4" t="s">
        <v>0</v>
      </c>
      <c r="P203" s="4">
        <f t="shared" si="34"/>
        <v>0.29999999999999982</v>
      </c>
      <c r="Q203" s="5">
        <f t="shared" si="32"/>
        <v>0.10462962962962957</v>
      </c>
      <c r="R203" s="4">
        <f t="shared" si="33"/>
        <v>0.11946902654867256</v>
      </c>
      <c r="S203" s="3">
        <f t="shared" si="31"/>
        <v>2.5111111111111097</v>
      </c>
      <c r="T203" s="1">
        <f t="shared" si="35"/>
        <v>0.1998611111111111</v>
      </c>
    </row>
    <row r="204" spans="1:20" ht="178.5" x14ac:dyDescent="0.2">
      <c r="A204" s="4">
        <v>10</v>
      </c>
      <c r="B204" s="4" t="s">
        <v>52</v>
      </c>
      <c r="C204" s="3" t="s">
        <v>51</v>
      </c>
      <c r="D204" s="5" t="s">
        <v>50</v>
      </c>
      <c r="E204" s="4" t="s">
        <v>10</v>
      </c>
      <c r="F204" s="4" t="s">
        <v>9</v>
      </c>
      <c r="G204" s="4" t="s">
        <v>8</v>
      </c>
      <c r="H204" s="4" t="s">
        <v>7</v>
      </c>
      <c r="I204" s="4" t="s">
        <v>6</v>
      </c>
      <c r="J204" s="4" t="s">
        <v>43</v>
      </c>
      <c r="K204" s="4" t="s">
        <v>4</v>
      </c>
      <c r="L204" s="4" t="s">
        <v>3</v>
      </c>
      <c r="M204" s="4" t="s">
        <v>2</v>
      </c>
      <c r="N204" s="4" t="s">
        <v>1</v>
      </c>
      <c r="O204" s="4" t="s">
        <v>0</v>
      </c>
      <c r="P204" s="4">
        <f t="shared" si="34"/>
        <v>0.30000000000000004</v>
      </c>
      <c r="Q204" s="5">
        <f t="shared" si="32"/>
        <v>7.9710648148148211E-2</v>
      </c>
      <c r="R204" s="4">
        <f t="shared" si="33"/>
        <v>0.15681719181065765</v>
      </c>
      <c r="S204" s="3">
        <f t="shared" si="31"/>
        <v>1.9130555555555571</v>
      </c>
      <c r="T204" s="1">
        <f t="shared" si="35"/>
        <v>0.19989583333333333</v>
      </c>
    </row>
    <row r="205" spans="1:20" ht="178.5" x14ac:dyDescent="0.2">
      <c r="A205" s="4">
        <v>10</v>
      </c>
      <c r="B205" s="4" t="s">
        <v>40</v>
      </c>
      <c r="C205" s="3" t="s">
        <v>49</v>
      </c>
      <c r="D205" s="5" t="s">
        <v>48</v>
      </c>
      <c r="E205" s="4" t="s">
        <v>10</v>
      </c>
      <c r="F205" s="4" t="s">
        <v>9</v>
      </c>
      <c r="G205" s="4" t="s">
        <v>8</v>
      </c>
      <c r="H205" s="4" t="s">
        <v>7</v>
      </c>
      <c r="I205" s="4" t="s">
        <v>6</v>
      </c>
      <c r="J205" s="4" t="s">
        <v>43</v>
      </c>
      <c r="K205" s="4" t="s">
        <v>4</v>
      </c>
      <c r="L205" s="4" t="s">
        <v>3</v>
      </c>
      <c r="M205" s="4" t="s">
        <v>2</v>
      </c>
      <c r="N205" s="4" t="s">
        <v>1</v>
      </c>
      <c r="O205" s="4" t="s">
        <v>0</v>
      </c>
      <c r="P205" s="4">
        <f t="shared" si="34"/>
        <v>1.2</v>
      </c>
      <c r="Q205" s="5">
        <f t="shared" si="32"/>
        <v>-0.38869212962962968</v>
      </c>
      <c r="R205" s="4">
        <f t="shared" si="33"/>
        <v>7.4999999999999997E-2</v>
      </c>
      <c r="S205" s="3">
        <v>16</v>
      </c>
      <c r="T205" s="1">
        <f t="shared" si="35"/>
        <v>-2.4710648148148162E-2</v>
      </c>
    </row>
    <row r="206" spans="1:20" ht="178.5" x14ac:dyDescent="0.2">
      <c r="A206" s="4">
        <v>10</v>
      </c>
      <c r="B206" s="4" t="s">
        <v>40</v>
      </c>
      <c r="C206" s="3" t="s">
        <v>47</v>
      </c>
      <c r="D206" s="5" t="s">
        <v>46</v>
      </c>
      <c r="E206" s="4" t="s">
        <v>10</v>
      </c>
      <c r="F206" s="4" t="s">
        <v>9</v>
      </c>
      <c r="G206" s="4" t="s">
        <v>8</v>
      </c>
      <c r="H206" s="4" t="s">
        <v>7</v>
      </c>
      <c r="I206" s="4" t="s">
        <v>6</v>
      </c>
      <c r="J206" s="4" t="s">
        <v>43</v>
      </c>
      <c r="K206" s="4" t="s">
        <v>4</v>
      </c>
      <c r="L206" s="4" t="s">
        <v>3</v>
      </c>
      <c r="M206" s="4" t="s">
        <v>2</v>
      </c>
      <c r="N206" s="4" t="s">
        <v>1</v>
      </c>
      <c r="O206" s="4" t="s">
        <v>0</v>
      </c>
      <c r="P206" s="4">
        <f t="shared" si="34"/>
        <v>0.30000000000000027</v>
      </c>
      <c r="Q206" s="5">
        <f t="shared" si="32"/>
        <v>9.8032407407407374E-2</v>
      </c>
      <c r="R206" s="4">
        <f t="shared" si="33"/>
        <v>0.12750885478158222</v>
      </c>
      <c r="S206" s="3">
        <f>Q206*24</f>
        <v>2.352777777777777</v>
      </c>
      <c r="T206" s="1">
        <f t="shared" si="35"/>
        <v>-1.0775462962963001E-2</v>
      </c>
    </row>
    <row r="207" spans="1:20" ht="178.5" x14ac:dyDescent="0.2">
      <c r="A207" s="4">
        <v>10</v>
      </c>
      <c r="B207" s="4" t="s">
        <v>40</v>
      </c>
      <c r="C207" s="3" t="s">
        <v>45</v>
      </c>
      <c r="D207" s="5" t="s">
        <v>44</v>
      </c>
      <c r="E207" s="4" t="s">
        <v>10</v>
      </c>
      <c r="F207" s="4" t="s">
        <v>9</v>
      </c>
      <c r="G207" s="4" t="s">
        <v>8</v>
      </c>
      <c r="H207" s="4" t="s">
        <v>7</v>
      </c>
      <c r="I207" s="4" t="s">
        <v>6</v>
      </c>
      <c r="J207" s="4" t="s">
        <v>43</v>
      </c>
      <c r="K207" s="4" t="s">
        <v>4</v>
      </c>
      <c r="L207" s="4" t="s">
        <v>3</v>
      </c>
      <c r="M207" s="4" t="s">
        <v>2</v>
      </c>
      <c r="N207" s="4" t="s">
        <v>1</v>
      </c>
      <c r="O207" s="4" t="s">
        <v>0</v>
      </c>
      <c r="P207" s="4">
        <f t="shared" si="34"/>
        <v>0.39999999999999991</v>
      </c>
      <c r="Q207" s="5">
        <f t="shared" si="32"/>
        <v>9.563657407407411E-2</v>
      </c>
      <c r="R207" s="4">
        <f t="shared" si="33"/>
        <v>0.17427084593973122</v>
      </c>
      <c r="S207" s="3">
        <f>Q207*24</f>
        <v>2.2952777777777786</v>
      </c>
      <c r="T207" s="1">
        <f t="shared" si="35"/>
        <v>-4.913194444444452E-2</v>
      </c>
    </row>
    <row r="208" spans="1:20" ht="178.5" x14ac:dyDescent="0.2">
      <c r="A208" s="4">
        <v>10</v>
      </c>
      <c r="B208" s="4" t="s">
        <v>40</v>
      </c>
      <c r="C208" s="3" t="s">
        <v>42</v>
      </c>
      <c r="D208" s="5" t="s">
        <v>41</v>
      </c>
      <c r="E208" s="4" t="s">
        <v>10</v>
      </c>
      <c r="F208" s="4" t="s">
        <v>9</v>
      </c>
      <c r="G208" s="4" t="s">
        <v>8</v>
      </c>
      <c r="H208" s="4" t="s">
        <v>7</v>
      </c>
      <c r="I208" s="4" t="s">
        <v>6</v>
      </c>
      <c r="J208" s="4" t="s">
        <v>5</v>
      </c>
      <c r="K208" s="4" t="s">
        <v>4</v>
      </c>
      <c r="L208" s="4" t="s">
        <v>3</v>
      </c>
      <c r="M208" s="4" t="s">
        <v>2</v>
      </c>
      <c r="N208" s="4" t="s">
        <v>1</v>
      </c>
      <c r="O208" s="4" t="s">
        <v>0</v>
      </c>
      <c r="P208" s="4">
        <f t="shared" si="34"/>
        <v>0.39999999999999991</v>
      </c>
      <c r="Q208" s="5">
        <f t="shared" si="32"/>
        <v>8.9386574074074077E-2</v>
      </c>
      <c r="R208" s="4">
        <f t="shared" si="33"/>
        <v>0.1864560403988087</v>
      </c>
      <c r="S208" s="3">
        <f>Q208*24</f>
        <v>2.1452777777777778</v>
      </c>
      <c r="T208" s="1">
        <f t="shared" si="35"/>
        <v>-3.9016203703703733E-2</v>
      </c>
    </row>
    <row r="209" spans="1:20" ht="178.5" x14ac:dyDescent="0.2">
      <c r="A209" s="4">
        <v>10</v>
      </c>
      <c r="B209" s="4" t="s">
        <v>40</v>
      </c>
      <c r="C209" s="3" t="s">
        <v>39</v>
      </c>
      <c r="D209" s="5" t="s">
        <v>38</v>
      </c>
      <c r="E209" s="4" t="s">
        <v>10</v>
      </c>
      <c r="F209" s="4" t="s">
        <v>9</v>
      </c>
      <c r="G209" s="4" t="s">
        <v>8</v>
      </c>
      <c r="H209" s="4" t="s">
        <v>7</v>
      </c>
      <c r="I209" s="4" t="s">
        <v>6</v>
      </c>
      <c r="J209" s="4" t="s">
        <v>5</v>
      </c>
      <c r="K209" s="4" t="s">
        <v>4</v>
      </c>
      <c r="L209" s="4" t="s">
        <v>3</v>
      </c>
      <c r="M209" s="4" t="s">
        <v>2</v>
      </c>
      <c r="N209" s="4" t="s">
        <v>1</v>
      </c>
      <c r="O209" s="4" t="s">
        <v>0</v>
      </c>
      <c r="P209" s="4">
        <f t="shared" si="34"/>
        <v>0.5</v>
      </c>
      <c r="Q209" s="5">
        <f t="shared" si="32"/>
        <v>8.7997685185185137E-2</v>
      </c>
      <c r="R209" s="4">
        <f t="shared" si="33"/>
        <v>0.23674865184795488</v>
      </c>
      <c r="S209" s="3">
        <f>Q209*24</f>
        <v>2.1119444444444433</v>
      </c>
      <c r="T209" s="1">
        <f t="shared" si="35"/>
        <v>0.36569444444444438</v>
      </c>
    </row>
    <row r="210" spans="1:20" ht="178.5" x14ac:dyDescent="0.2">
      <c r="A210" s="4">
        <v>10</v>
      </c>
      <c r="B210" s="4" t="s">
        <v>29</v>
      </c>
      <c r="C210" s="3" t="s">
        <v>37</v>
      </c>
      <c r="D210" s="5" t="s">
        <v>36</v>
      </c>
      <c r="E210" s="4" t="s">
        <v>10</v>
      </c>
      <c r="F210" s="4" t="s">
        <v>9</v>
      </c>
      <c r="G210" s="4" t="s">
        <v>8</v>
      </c>
      <c r="H210" s="4" t="s">
        <v>7</v>
      </c>
      <c r="I210" s="4" t="s">
        <v>6</v>
      </c>
      <c r="J210" s="4" t="s">
        <v>5</v>
      </c>
      <c r="K210" s="4" t="s">
        <v>4</v>
      </c>
      <c r="L210" s="4" t="s">
        <v>3</v>
      </c>
      <c r="M210" s="4" t="s">
        <v>2</v>
      </c>
      <c r="N210" s="4" t="s">
        <v>1</v>
      </c>
      <c r="O210" s="4" t="s">
        <v>0</v>
      </c>
      <c r="P210" s="4">
        <f t="shared" si="34"/>
        <v>2</v>
      </c>
      <c r="Q210" s="5">
        <f t="shared" si="32"/>
        <v>-0.37265046296296295</v>
      </c>
      <c r="R210" s="4">
        <f t="shared" si="33"/>
        <v>0.13333333333333333</v>
      </c>
      <c r="S210" s="3">
        <v>15</v>
      </c>
      <c r="T210" s="1">
        <f t="shared" si="35"/>
        <v>-0.10916666666666669</v>
      </c>
    </row>
    <row r="211" spans="1:20" ht="178.5" x14ac:dyDescent="0.2">
      <c r="A211" s="4">
        <v>10</v>
      </c>
      <c r="B211" s="4" t="s">
        <v>29</v>
      </c>
      <c r="C211" s="3" t="s">
        <v>35</v>
      </c>
      <c r="D211" s="5" t="s">
        <v>34</v>
      </c>
      <c r="E211" s="4" t="s">
        <v>10</v>
      </c>
      <c r="F211" s="4" t="s">
        <v>9</v>
      </c>
      <c r="G211" s="4" t="s">
        <v>8</v>
      </c>
      <c r="H211" s="4" t="s">
        <v>7</v>
      </c>
      <c r="I211" s="4" t="s">
        <v>6</v>
      </c>
      <c r="J211" s="4" t="s">
        <v>5</v>
      </c>
      <c r="K211" s="4" t="s">
        <v>4</v>
      </c>
      <c r="L211" s="4" t="s">
        <v>3</v>
      </c>
      <c r="M211" s="4" t="s">
        <v>2</v>
      </c>
      <c r="N211" s="4" t="s">
        <v>1</v>
      </c>
      <c r="O211" s="4" t="s">
        <v>0</v>
      </c>
      <c r="P211" s="4">
        <f t="shared" si="34"/>
        <v>0.70000000000000018</v>
      </c>
      <c r="Q211" s="5">
        <f t="shared" si="32"/>
        <v>0.10464120370370372</v>
      </c>
      <c r="R211" s="4">
        <f t="shared" si="33"/>
        <v>0.2787302289569738</v>
      </c>
      <c r="S211" s="3">
        <f>Q211*24</f>
        <v>2.5113888888888893</v>
      </c>
      <c r="T211" s="1">
        <f t="shared" si="35"/>
        <v>-0.10130787037037042</v>
      </c>
    </row>
    <row r="212" spans="1:20" ht="178.5" x14ac:dyDescent="0.2">
      <c r="A212" s="4">
        <v>10</v>
      </c>
      <c r="B212" s="4" t="s">
        <v>29</v>
      </c>
      <c r="C212" s="3" t="s">
        <v>33</v>
      </c>
      <c r="D212" s="5" t="s">
        <v>32</v>
      </c>
      <c r="E212" s="4" t="s">
        <v>10</v>
      </c>
      <c r="F212" s="4" t="s">
        <v>9</v>
      </c>
      <c r="G212" s="4" t="s">
        <v>8</v>
      </c>
      <c r="H212" s="4" t="s">
        <v>7</v>
      </c>
      <c r="I212" s="4" t="s">
        <v>6</v>
      </c>
      <c r="J212" s="4" t="s">
        <v>5</v>
      </c>
      <c r="K212" s="4" t="s">
        <v>4</v>
      </c>
      <c r="L212" s="4" t="s">
        <v>3</v>
      </c>
      <c r="M212" s="4" t="s">
        <v>2</v>
      </c>
      <c r="N212" s="4" t="s">
        <v>1</v>
      </c>
      <c r="O212" s="4" t="s">
        <v>0</v>
      </c>
      <c r="P212" s="4">
        <f t="shared" si="34"/>
        <v>0.70000000000000018</v>
      </c>
      <c r="Q212" s="5">
        <f t="shared" si="32"/>
        <v>8.4953703703703753E-2</v>
      </c>
      <c r="R212" s="4">
        <f t="shared" si="33"/>
        <v>0.34332425068119882</v>
      </c>
      <c r="S212" s="3">
        <f>Q212*24</f>
        <v>2.0388888888888901</v>
      </c>
      <c r="T212" s="1">
        <f t="shared" si="35"/>
        <v>-0.12098379629629624</v>
      </c>
    </row>
    <row r="213" spans="1:20" ht="178.5" x14ac:dyDescent="0.2">
      <c r="A213" s="4">
        <v>10</v>
      </c>
      <c r="B213" s="4" t="s">
        <v>29</v>
      </c>
      <c r="C213" s="3" t="s">
        <v>31</v>
      </c>
      <c r="D213" s="5" t="s">
        <v>30</v>
      </c>
      <c r="E213" s="4" t="s">
        <v>10</v>
      </c>
      <c r="F213" s="4" t="s">
        <v>9</v>
      </c>
      <c r="G213" s="4" t="s">
        <v>8</v>
      </c>
      <c r="H213" s="4" t="s">
        <v>7</v>
      </c>
      <c r="I213" s="4" t="s">
        <v>6</v>
      </c>
      <c r="J213" s="4" t="s">
        <v>5</v>
      </c>
      <c r="K213" s="4" t="s">
        <v>4</v>
      </c>
      <c r="L213" s="4" t="s">
        <v>3</v>
      </c>
      <c r="M213" s="4" t="s">
        <v>2</v>
      </c>
      <c r="N213" s="4" t="s">
        <v>1</v>
      </c>
      <c r="O213" s="4" t="s">
        <v>0</v>
      </c>
      <c r="P213" s="4">
        <f t="shared" si="34"/>
        <v>0.90000000000000036</v>
      </c>
      <c r="Q213" s="5">
        <f t="shared" si="32"/>
        <v>9.1400462962962947E-2</v>
      </c>
      <c r="R213" s="4">
        <f t="shared" si="33"/>
        <v>0.41028238571609493</v>
      </c>
      <c r="S213" s="3">
        <f>Q213*24</f>
        <v>2.1936111111111107</v>
      </c>
      <c r="T213" s="1">
        <f t="shared" si="35"/>
        <v>-0.10929398148148151</v>
      </c>
    </row>
    <row r="214" spans="1:20" ht="178.5" x14ac:dyDescent="0.2">
      <c r="A214" s="4">
        <v>10</v>
      </c>
      <c r="B214" s="4" t="s">
        <v>29</v>
      </c>
      <c r="C214" s="3" t="s">
        <v>28</v>
      </c>
      <c r="D214" s="5" t="s">
        <v>27</v>
      </c>
      <c r="E214" s="4" t="s">
        <v>10</v>
      </c>
      <c r="F214" s="4" t="s">
        <v>9</v>
      </c>
      <c r="G214" s="4" t="s">
        <v>8</v>
      </c>
      <c r="H214" s="4" t="s">
        <v>7</v>
      </c>
      <c r="I214" s="4" t="s">
        <v>6</v>
      </c>
      <c r="J214" s="4" t="s">
        <v>5</v>
      </c>
      <c r="K214" s="4" t="s">
        <v>4</v>
      </c>
      <c r="L214" s="4" t="s">
        <v>3</v>
      </c>
      <c r="M214" s="4" t="s">
        <v>2</v>
      </c>
      <c r="N214" s="4" t="s">
        <v>1</v>
      </c>
      <c r="O214" s="4" t="s">
        <v>0</v>
      </c>
      <c r="P214" s="4">
        <f t="shared" si="34"/>
        <v>0.89999999999999858</v>
      </c>
      <c r="Q214" s="5">
        <f t="shared" si="32"/>
        <v>8.9826388888888831E-2</v>
      </c>
      <c r="R214" s="4">
        <f t="shared" si="33"/>
        <v>0.41747197526091961</v>
      </c>
      <c r="S214" s="3">
        <f>Q214*24</f>
        <v>2.1558333333333319</v>
      </c>
      <c r="T214" s="1">
        <f t="shared" si="35"/>
        <v>0.369224537037037</v>
      </c>
    </row>
    <row r="215" spans="1:20" ht="178.5" x14ac:dyDescent="0.2">
      <c r="A215" s="4">
        <v>10</v>
      </c>
      <c r="B215" s="4" t="s">
        <v>22</v>
      </c>
      <c r="C215" s="3" t="s">
        <v>26</v>
      </c>
      <c r="D215" s="5" t="s">
        <v>25</v>
      </c>
      <c r="E215" s="4" t="s">
        <v>10</v>
      </c>
      <c r="F215" s="4" t="s">
        <v>9</v>
      </c>
      <c r="G215" s="4" t="s">
        <v>8</v>
      </c>
      <c r="H215" s="4" t="s">
        <v>7</v>
      </c>
      <c r="I215" s="4" t="s">
        <v>6</v>
      </c>
      <c r="J215" s="4" t="s">
        <v>5</v>
      </c>
      <c r="K215" s="4" t="s">
        <v>4</v>
      </c>
      <c r="L215" s="4" t="s">
        <v>3</v>
      </c>
      <c r="M215" s="4" t="s">
        <v>2</v>
      </c>
      <c r="N215" s="4" t="s">
        <v>1</v>
      </c>
      <c r="O215" s="4" t="s">
        <v>0</v>
      </c>
      <c r="P215" s="4">
        <f t="shared" si="34"/>
        <v>3.2000000000000011</v>
      </c>
      <c r="Q215" s="5">
        <f t="shared" si="32"/>
        <v>-0.35818287037037033</v>
      </c>
      <c r="R215" s="4">
        <f t="shared" si="33"/>
        <v>0.2133333333333334</v>
      </c>
      <c r="S215" s="3">
        <v>15</v>
      </c>
      <c r="T215" s="1">
        <f t="shared" si="35"/>
        <v>-8.6990740740740702E-2</v>
      </c>
    </row>
    <row r="216" spans="1:20" ht="178.5" x14ac:dyDescent="0.2">
      <c r="A216" s="4">
        <v>10</v>
      </c>
      <c r="B216" s="4" t="s">
        <v>22</v>
      </c>
      <c r="C216" s="3" t="s">
        <v>24</v>
      </c>
      <c r="D216" s="5" t="s">
        <v>23</v>
      </c>
      <c r="E216" s="4" t="s">
        <v>10</v>
      </c>
      <c r="F216" s="4" t="s">
        <v>9</v>
      </c>
      <c r="G216" s="4" t="s">
        <v>8</v>
      </c>
      <c r="H216" s="4" t="s">
        <v>7</v>
      </c>
      <c r="I216" s="4" t="s">
        <v>6</v>
      </c>
      <c r="J216" s="4" t="s">
        <v>5</v>
      </c>
      <c r="K216" s="4" t="s">
        <v>4</v>
      </c>
      <c r="L216" s="4" t="s">
        <v>3</v>
      </c>
      <c r="M216" s="4" t="s">
        <v>2</v>
      </c>
      <c r="N216" s="4" t="s">
        <v>1</v>
      </c>
      <c r="O216" s="4" t="s">
        <v>0</v>
      </c>
      <c r="P216" s="4">
        <f t="shared" si="34"/>
        <v>1</v>
      </c>
      <c r="Q216" s="5">
        <f t="shared" si="32"/>
        <v>9.8773148148148138E-2</v>
      </c>
      <c r="R216" s="4">
        <f t="shared" si="33"/>
        <v>0.42184204359034455</v>
      </c>
      <c r="S216" s="3">
        <f>Q216*24</f>
        <v>2.3705555555555553</v>
      </c>
      <c r="T216" s="1">
        <f t="shared" si="35"/>
        <v>-8.3854166666666674E-2</v>
      </c>
    </row>
    <row r="217" spans="1:20" ht="178.5" x14ac:dyDescent="0.2">
      <c r="A217" s="4">
        <v>10</v>
      </c>
      <c r="B217" s="4" t="s">
        <v>22</v>
      </c>
      <c r="C217" s="3" t="s">
        <v>21</v>
      </c>
      <c r="D217" s="5" t="s">
        <v>20</v>
      </c>
      <c r="E217" s="4" t="s">
        <v>10</v>
      </c>
      <c r="F217" s="4" t="s">
        <v>9</v>
      </c>
      <c r="G217" s="4" t="s">
        <v>8</v>
      </c>
      <c r="H217" s="4" t="s">
        <v>7</v>
      </c>
      <c r="I217" s="4" t="s">
        <v>6</v>
      </c>
      <c r="J217" s="4" t="s">
        <v>5</v>
      </c>
      <c r="K217" s="4" t="s">
        <v>4</v>
      </c>
      <c r="L217" s="4" t="s">
        <v>3</v>
      </c>
      <c r="M217" s="4" t="s">
        <v>2</v>
      </c>
      <c r="N217" s="4" t="s">
        <v>1</v>
      </c>
      <c r="O217" s="4" t="s">
        <v>0</v>
      </c>
      <c r="P217" s="4">
        <f t="shared" si="34"/>
        <v>1.0999999999999996</v>
      </c>
      <c r="Q217" s="5">
        <f t="shared" si="32"/>
        <v>7.9745370370370383E-2</v>
      </c>
      <c r="R217" s="4">
        <f t="shared" si="33"/>
        <v>0.57474600870827253</v>
      </c>
      <c r="S217" s="3">
        <f>Q217*24</f>
        <v>1.9138888888888892</v>
      </c>
      <c r="T217" s="1">
        <f t="shared" si="35"/>
        <v>-9.3495370370370368E-2</v>
      </c>
    </row>
    <row r="218" spans="1:20" ht="178.5" x14ac:dyDescent="0.2">
      <c r="A218" s="4">
        <v>10</v>
      </c>
      <c r="B218" s="4" t="s">
        <v>13</v>
      </c>
      <c r="C218" s="3" t="s">
        <v>19</v>
      </c>
      <c r="D218" s="5" t="s">
        <v>18</v>
      </c>
      <c r="E218" s="4" t="s">
        <v>10</v>
      </c>
      <c r="F218" s="4" t="s">
        <v>9</v>
      </c>
      <c r="G218" s="4" t="s">
        <v>8</v>
      </c>
      <c r="H218" s="4" t="s">
        <v>7</v>
      </c>
      <c r="I218" s="4" t="s">
        <v>6</v>
      </c>
      <c r="J218" s="4" t="s">
        <v>5</v>
      </c>
      <c r="K218" s="4" t="s">
        <v>4</v>
      </c>
      <c r="L218" s="4" t="s">
        <v>3</v>
      </c>
      <c r="M218" s="4" t="s">
        <v>2</v>
      </c>
      <c r="N218" s="4" t="s">
        <v>1</v>
      </c>
      <c r="O218" s="4" t="s">
        <v>0</v>
      </c>
      <c r="P218" s="4">
        <f t="shared" si="34"/>
        <v>8.1999999999999993</v>
      </c>
      <c r="Q218" s="5">
        <f t="shared" si="32"/>
        <v>-0.16396990740740741</v>
      </c>
      <c r="R218" s="4">
        <f t="shared" si="33"/>
        <v>0.45555555555555549</v>
      </c>
      <c r="S218" s="3">
        <v>18</v>
      </c>
      <c r="T218" s="1">
        <f t="shared" si="35"/>
        <v>-0.34546296296296292</v>
      </c>
    </row>
    <row r="219" spans="1:20" ht="178.5" x14ac:dyDescent="0.2">
      <c r="A219" s="4">
        <v>10</v>
      </c>
      <c r="B219" s="4" t="s">
        <v>13</v>
      </c>
      <c r="C219" s="3" t="s">
        <v>17</v>
      </c>
      <c r="D219" s="5" t="s">
        <v>16</v>
      </c>
      <c r="E219" s="4" t="s">
        <v>10</v>
      </c>
      <c r="F219" s="4" t="s">
        <v>9</v>
      </c>
      <c r="G219" s="4" t="s">
        <v>8</v>
      </c>
      <c r="H219" s="4" t="s">
        <v>7</v>
      </c>
      <c r="I219" s="4" t="s">
        <v>6</v>
      </c>
      <c r="J219" s="4" t="s">
        <v>5</v>
      </c>
      <c r="K219" s="4" t="s">
        <v>4</v>
      </c>
      <c r="L219" s="4" t="s">
        <v>3</v>
      </c>
      <c r="M219" s="4" t="s">
        <v>2</v>
      </c>
      <c r="N219" s="4" t="s">
        <v>1</v>
      </c>
      <c r="O219" s="4" t="s">
        <v>0</v>
      </c>
      <c r="P219" s="4">
        <f t="shared" si="34"/>
        <v>1.1999999999999993</v>
      </c>
      <c r="Q219" s="5">
        <f t="shared" si="32"/>
        <v>8.3946759259259263E-2</v>
      </c>
      <c r="R219" s="4">
        <f t="shared" ref="R219:R221" si="36">P219/S219</f>
        <v>0.59561560733489549</v>
      </c>
      <c r="S219" s="3">
        <f>Q219*24</f>
        <v>2.0147222222222223</v>
      </c>
      <c r="T219" s="1">
        <f t="shared" si="35"/>
        <v>0.11113425925925929</v>
      </c>
    </row>
    <row r="220" spans="1:20" ht="178.5" x14ac:dyDescent="0.2">
      <c r="A220" s="4">
        <v>10</v>
      </c>
      <c r="B220" s="4" t="s">
        <v>13</v>
      </c>
      <c r="C220" s="3" t="s">
        <v>15</v>
      </c>
      <c r="D220" s="5" t="s">
        <v>14</v>
      </c>
      <c r="E220" s="4" t="s">
        <v>10</v>
      </c>
      <c r="F220" s="4" t="s">
        <v>9</v>
      </c>
      <c r="G220" s="4" t="s">
        <v>8</v>
      </c>
      <c r="H220" s="4" t="s">
        <v>7</v>
      </c>
      <c r="I220" s="4" t="s">
        <v>6</v>
      </c>
      <c r="J220" s="4" t="s">
        <v>5</v>
      </c>
      <c r="K220" s="4" t="s">
        <v>4</v>
      </c>
      <c r="L220" s="4" t="s">
        <v>3</v>
      </c>
      <c r="M220" s="4" t="s">
        <v>2</v>
      </c>
      <c r="N220" s="4" t="s">
        <v>1</v>
      </c>
      <c r="O220" s="4" t="s">
        <v>0</v>
      </c>
      <c r="P220" s="4">
        <f t="shared" si="34"/>
        <v>2.1000000000000014</v>
      </c>
      <c r="Q220" s="5">
        <f t="shared" si="32"/>
        <v>0.13371527777777781</v>
      </c>
      <c r="R220" s="4">
        <f t="shared" si="36"/>
        <v>0.65437548688652325</v>
      </c>
      <c r="S220" s="3">
        <f>Q220*24</f>
        <v>3.2091666666666674</v>
      </c>
      <c r="T220" s="1">
        <f t="shared" si="35"/>
        <v>0.14020833333333338</v>
      </c>
    </row>
    <row r="221" spans="1:20" ht="178.5" x14ac:dyDescent="0.2">
      <c r="A221" s="4">
        <v>10</v>
      </c>
      <c r="B221" s="4" t="s">
        <v>13</v>
      </c>
      <c r="C221" s="3" t="s">
        <v>12</v>
      </c>
      <c r="D221" s="5" t="s">
        <v>11</v>
      </c>
      <c r="E221" s="4" t="s">
        <v>10</v>
      </c>
      <c r="F221" s="4" t="s">
        <v>9</v>
      </c>
      <c r="G221" s="4" t="s">
        <v>8</v>
      </c>
      <c r="H221" s="4" t="s">
        <v>7</v>
      </c>
      <c r="I221" s="4" t="s">
        <v>6</v>
      </c>
      <c r="J221" s="4" t="s">
        <v>5</v>
      </c>
      <c r="K221" s="4" t="s">
        <v>4</v>
      </c>
      <c r="L221" s="4" t="s">
        <v>3</v>
      </c>
      <c r="M221" s="4" t="s">
        <v>2</v>
      </c>
      <c r="N221" s="4" t="s">
        <v>1</v>
      </c>
      <c r="O221" s="4" t="s">
        <v>0</v>
      </c>
      <c r="P221" s="4">
        <f t="shared" si="34"/>
        <v>1.5</v>
      </c>
      <c r="Q221" s="5">
        <f t="shared" si="32"/>
        <v>7.9444444444444429E-2</v>
      </c>
      <c r="R221" s="4">
        <f t="shared" si="36"/>
        <v>0.78671328671328689</v>
      </c>
      <c r="S221" s="3">
        <f>Q221*24</f>
        <v>1.9066666666666663</v>
      </c>
      <c r="T221" s="1">
        <f t="shared" si="35"/>
        <v>0.13469907407407405</v>
      </c>
    </row>
    <row r="222" spans="1:20" x14ac:dyDescent="0.2">
      <c r="T222" s="2">
        <f>AVERAGE(T2:T221)*24*60</f>
        <v>780.52246376811627</v>
      </c>
    </row>
  </sheetData>
  <sortState xmlns:xlrd2="http://schemas.microsoft.com/office/spreadsheetml/2017/richdata2" ref="A2:T221">
    <sortCondition ref="A2:A221"/>
    <sortCondition ref="B2:B221"/>
    <sortCondition ref="D2:D22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E8E2-7B91-44E0-943B-95EBE7BCBD4F}">
  <dimension ref="A1:B109"/>
  <sheetViews>
    <sheetView topLeftCell="A102" workbookViewId="0">
      <selection activeCell="B26" sqref="B26:B109"/>
    </sheetView>
  </sheetViews>
  <sheetFormatPr defaultRowHeight="12.75" x14ac:dyDescent="0.2"/>
  <sheetData>
    <row r="1" spans="1:2" x14ac:dyDescent="0.2">
      <c r="A1" t="s">
        <v>465</v>
      </c>
      <c r="B1" t="s">
        <v>467</v>
      </c>
    </row>
    <row r="2" spans="1:2" x14ac:dyDescent="0.2">
      <c r="A2" t="s">
        <v>466</v>
      </c>
      <c r="B2" t="s">
        <v>468</v>
      </c>
    </row>
    <row r="3" spans="1:2" x14ac:dyDescent="0.2">
      <c r="A3" s="55">
        <v>-6.8285999999999998</v>
      </c>
      <c r="B3" s="43">
        <v>0.85</v>
      </c>
    </row>
    <row r="4" spans="1:2" x14ac:dyDescent="0.2">
      <c r="A4" s="55">
        <v>-4.9905791666666666</v>
      </c>
      <c r="B4" s="43">
        <v>1.23</v>
      </c>
    </row>
    <row r="5" spans="1:2" x14ac:dyDescent="0.2">
      <c r="A5" s="55">
        <v>-2.9739124999999991</v>
      </c>
      <c r="B5" s="43">
        <v>1.58</v>
      </c>
    </row>
    <row r="6" spans="1:2" x14ac:dyDescent="0.2">
      <c r="A6" s="55">
        <v>-0.89682916666666568</v>
      </c>
      <c r="B6" s="43">
        <v>2.02</v>
      </c>
    </row>
    <row r="7" spans="1:2" x14ac:dyDescent="0.2">
      <c r="A7" s="55">
        <v>0.7542125000000004</v>
      </c>
      <c r="B7" s="44">
        <v>2.4500000000000002</v>
      </c>
    </row>
    <row r="8" spans="1:2" x14ac:dyDescent="0.2">
      <c r="A8" s="55">
        <v>11.059941666666665</v>
      </c>
      <c r="B8" s="43">
        <v>3.9199999999999995</v>
      </c>
    </row>
    <row r="9" spans="1:2" x14ac:dyDescent="0.2">
      <c r="A9" s="55">
        <v>12.974525000000002</v>
      </c>
      <c r="B9" s="43">
        <v>4.3400000000000007</v>
      </c>
    </row>
    <row r="10" spans="1:2" x14ac:dyDescent="0.2">
      <c r="A10" s="55">
        <v>14.877129166666668</v>
      </c>
      <c r="B10" s="43">
        <v>4.88</v>
      </c>
    </row>
    <row r="11" spans="1:2" x14ac:dyDescent="0.2">
      <c r="A11" s="55">
        <v>16.591191666666667</v>
      </c>
      <c r="B11" s="43">
        <v>5.5600000000000005</v>
      </c>
    </row>
    <row r="12" spans="1:2" x14ac:dyDescent="0.2">
      <c r="A12" s="55">
        <v>18.477129166666664</v>
      </c>
      <c r="B12" s="44">
        <v>6.27</v>
      </c>
    </row>
    <row r="13" spans="1:2" x14ac:dyDescent="0.2">
      <c r="A13" s="55">
        <v>29.263587499999993</v>
      </c>
      <c r="B13" s="43">
        <v>8.7099999999999991</v>
      </c>
    </row>
    <row r="14" spans="1:2" x14ac:dyDescent="0.2">
      <c r="A14" s="55">
        <v>31.182337499999988</v>
      </c>
      <c r="B14" s="43">
        <v>9.5000000000000018</v>
      </c>
    </row>
    <row r="15" spans="1:2" x14ac:dyDescent="0.2">
      <c r="A15" s="55">
        <v>32.854212499999988</v>
      </c>
      <c r="B15" s="43">
        <v>10.290000000000001</v>
      </c>
    </row>
    <row r="16" spans="1:2" x14ac:dyDescent="0.2">
      <c r="A16" s="55">
        <v>34.79014999999999</v>
      </c>
      <c r="B16" s="43">
        <v>11.33</v>
      </c>
    </row>
    <row r="17" spans="1:2" x14ac:dyDescent="0.2">
      <c r="A17" s="55">
        <v>36.725045833333326</v>
      </c>
      <c r="B17" s="43">
        <v>12.330000000000002</v>
      </c>
    </row>
    <row r="18" spans="1:2" x14ac:dyDescent="0.2">
      <c r="A18" s="55">
        <v>47.907858333333323</v>
      </c>
      <c r="B18" s="43">
        <v>16.440000000000005</v>
      </c>
    </row>
    <row r="19" spans="1:2" x14ac:dyDescent="0.2">
      <c r="A19" s="55">
        <v>49.956816666666661</v>
      </c>
      <c r="B19" s="43">
        <v>17.71</v>
      </c>
    </row>
    <row r="20" spans="1:2" x14ac:dyDescent="0.2">
      <c r="A20" s="55">
        <v>51.482337499999993</v>
      </c>
      <c r="B20" s="44">
        <v>19.100000000000001</v>
      </c>
    </row>
    <row r="21" spans="1:2" x14ac:dyDescent="0.2">
      <c r="A21" s="55">
        <v>66.89587916666666</v>
      </c>
      <c r="B21" s="43">
        <v>28.35</v>
      </c>
    </row>
    <row r="22" spans="1:2" x14ac:dyDescent="0.2">
      <c r="A22" s="55">
        <v>68.432858333333328</v>
      </c>
      <c r="B22" s="43">
        <v>29.619999999999994</v>
      </c>
    </row>
    <row r="23" spans="1:2" x14ac:dyDescent="0.2">
      <c r="A23" s="55">
        <v>71.164108333333317</v>
      </c>
      <c r="B23" s="43">
        <v>32.199999999999996</v>
      </c>
    </row>
    <row r="24" spans="1:2" x14ac:dyDescent="0.2">
      <c r="A24" s="55">
        <v>72.67660833333332</v>
      </c>
      <c r="B24" s="44">
        <v>33.730000000000004</v>
      </c>
    </row>
    <row r="25" spans="1:2" x14ac:dyDescent="0.2">
      <c r="A25" s="55"/>
    </row>
    <row r="26" spans="1:2" ht="15" x14ac:dyDescent="0.25">
      <c r="A26" s="55">
        <v>-0.49049999999999999</v>
      </c>
      <c r="B26" s="45">
        <v>2.6599999999999997</v>
      </c>
    </row>
    <row r="27" spans="1:2" ht="15" x14ac:dyDescent="0.25">
      <c r="A27" s="55">
        <v>2.8428333333333335</v>
      </c>
      <c r="B27" s="45">
        <v>3.1500000000000004</v>
      </c>
    </row>
    <row r="28" spans="1:2" ht="15" x14ac:dyDescent="0.25">
      <c r="A28" s="55">
        <v>6.0782500000000006</v>
      </c>
      <c r="B28" s="45">
        <v>3.6399999999999997</v>
      </c>
    </row>
    <row r="29" spans="1:2" ht="15" x14ac:dyDescent="0.25">
      <c r="A29" s="55">
        <v>16.302208333333333</v>
      </c>
      <c r="B29" s="45">
        <v>5.41</v>
      </c>
    </row>
    <row r="30" spans="1:2" ht="15" x14ac:dyDescent="0.25">
      <c r="A30" s="55">
        <v>17.847000000000001</v>
      </c>
      <c r="B30" s="45">
        <v>5.65</v>
      </c>
    </row>
    <row r="31" spans="1:2" ht="15" x14ac:dyDescent="0.25">
      <c r="A31" s="55">
        <v>19.775124999999999</v>
      </c>
      <c r="B31" s="45">
        <v>6.0600000000000005</v>
      </c>
    </row>
    <row r="32" spans="1:2" ht="15" x14ac:dyDescent="0.25">
      <c r="A32" s="55">
        <v>21.883458333333333</v>
      </c>
      <c r="B32" s="45">
        <v>6.58</v>
      </c>
    </row>
    <row r="33" spans="1:2" ht="15" x14ac:dyDescent="0.25">
      <c r="A33" s="55">
        <v>24.001166666666663</v>
      </c>
      <c r="B33" s="45">
        <v>7.1</v>
      </c>
    </row>
    <row r="34" spans="1:2" ht="15" x14ac:dyDescent="0.25">
      <c r="A34" s="55">
        <v>25.923041666666663</v>
      </c>
      <c r="B34" s="45">
        <v>7.5399999999999991</v>
      </c>
    </row>
    <row r="35" spans="1:2" ht="15" x14ac:dyDescent="0.25">
      <c r="A35" s="55">
        <v>33.779291666666673</v>
      </c>
      <c r="B35" s="45">
        <v>10.559999999999999</v>
      </c>
    </row>
    <row r="36" spans="1:2" ht="15" x14ac:dyDescent="0.25">
      <c r="A36" s="55">
        <v>34.901166666666668</v>
      </c>
      <c r="B36" s="45">
        <v>11.09</v>
      </c>
    </row>
    <row r="37" spans="1:2" ht="15" x14ac:dyDescent="0.25">
      <c r="A37" s="55">
        <v>36.424083333333336</v>
      </c>
      <c r="B37" s="45">
        <v>11.95</v>
      </c>
    </row>
    <row r="38" spans="1:2" ht="15" x14ac:dyDescent="0.25">
      <c r="A38" s="55">
        <v>38.200125000000007</v>
      </c>
      <c r="B38" s="45">
        <v>12.9</v>
      </c>
    </row>
    <row r="39" spans="1:2" ht="15" x14ac:dyDescent="0.25">
      <c r="A39" s="55">
        <v>40.07929166666667</v>
      </c>
      <c r="B39" s="45">
        <v>13.979999999999999</v>
      </c>
    </row>
    <row r="40" spans="1:2" ht="15" x14ac:dyDescent="0.25">
      <c r="A40" s="55">
        <v>41.849083333333333</v>
      </c>
      <c r="B40" s="45">
        <v>14.919999999999998</v>
      </c>
    </row>
    <row r="41" spans="1:2" ht="15" x14ac:dyDescent="0.25">
      <c r="A41" s="55">
        <v>50.785541666666667</v>
      </c>
      <c r="B41" s="45">
        <v>19.57</v>
      </c>
    </row>
    <row r="42" spans="1:2" ht="15" x14ac:dyDescent="0.25">
      <c r="A42" s="55">
        <v>52.449083333333334</v>
      </c>
      <c r="B42" s="45">
        <v>20.155555555555555</v>
      </c>
    </row>
    <row r="43" spans="1:2" ht="15" x14ac:dyDescent="0.25">
      <c r="A43" s="55">
        <v>54.39908333333333</v>
      </c>
      <c r="B43" s="45">
        <v>21.422222222222224</v>
      </c>
    </row>
    <row r="44" spans="1:2" ht="15" x14ac:dyDescent="0.25">
      <c r="A44" s="55">
        <v>56.481375000000007</v>
      </c>
      <c r="B44" s="45">
        <v>22.744444444444444</v>
      </c>
    </row>
    <row r="45" spans="1:2" ht="15" x14ac:dyDescent="0.25">
      <c r="A45" s="55">
        <v>58.541791666666676</v>
      </c>
      <c r="B45" s="45">
        <v>25.020000000000003</v>
      </c>
    </row>
    <row r="46" spans="1:2" ht="15" x14ac:dyDescent="0.25">
      <c r="A46" s="55">
        <v>60.44283333333334</v>
      </c>
      <c r="B46" s="50">
        <v>26.439999999999998</v>
      </c>
    </row>
    <row r="47" spans="1:2" ht="15" x14ac:dyDescent="0.25">
      <c r="A47" s="55"/>
      <c r="B47" s="45"/>
    </row>
    <row r="48" spans="1:2" ht="15" x14ac:dyDescent="0.25">
      <c r="A48" s="55">
        <v>-1.0762</v>
      </c>
      <c r="B48" s="45">
        <v>1.7399999999999998</v>
      </c>
    </row>
    <row r="49" spans="1:2" ht="15" x14ac:dyDescent="0.25">
      <c r="A49" s="55">
        <v>1.0477583333333333</v>
      </c>
      <c r="B49" s="45">
        <v>2.125</v>
      </c>
    </row>
    <row r="50" spans="1:2" ht="15" x14ac:dyDescent="0.25">
      <c r="A50" s="55">
        <v>3.1498416666666662</v>
      </c>
      <c r="B50" s="45">
        <v>2.81</v>
      </c>
    </row>
    <row r="51" spans="1:2" ht="15" x14ac:dyDescent="0.25">
      <c r="A51" s="55">
        <v>5.1279666666666666</v>
      </c>
      <c r="B51" s="45">
        <v>2.9111111111111105</v>
      </c>
    </row>
    <row r="52" spans="1:2" ht="15" x14ac:dyDescent="0.25">
      <c r="A52" s="55">
        <v>6.0592166666666669</v>
      </c>
      <c r="B52" s="45">
        <v>3.3099999999999996</v>
      </c>
    </row>
    <row r="53" spans="1:2" ht="15" x14ac:dyDescent="0.25">
      <c r="A53" s="55">
        <v>15.784216666666666</v>
      </c>
      <c r="B53" s="45">
        <v>5.0374999999999996</v>
      </c>
    </row>
    <row r="54" spans="1:2" ht="15" x14ac:dyDescent="0.25">
      <c r="A54" s="55">
        <v>18.408175</v>
      </c>
      <c r="B54" s="45">
        <v>5.4874999999999998</v>
      </c>
    </row>
    <row r="55" spans="1:2" ht="15" x14ac:dyDescent="0.25">
      <c r="A55" s="55">
        <v>20.465466666666668</v>
      </c>
      <c r="B55" s="45">
        <v>6.1444444444444448</v>
      </c>
    </row>
    <row r="56" spans="1:2" ht="15" x14ac:dyDescent="0.25">
      <c r="A56" s="55">
        <v>22.558175000000002</v>
      </c>
      <c r="B56" s="45">
        <v>6.8777777777777782</v>
      </c>
    </row>
    <row r="57" spans="1:2" ht="15" x14ac:dyDescent="0.25">
      <c r="A57" s="55">
        <v>24.508174999999998</v>
      </c>
      <c r="B57" s="45">
        <v>7.65</v>
      </c>
    </row>
    <row r="58" spans="1:2" ht="15" x14ac:dyDescent="0.25">
      <c r="A58" s="55">
        <v>25.370675000000002</v>
      </c>
      <c r="B58" s="45">
        <v>8.0333333333333332</v>
      </c>
    </row>
    <row r="59" spans="1:2" ht="15" x14ac:dyDescent="0.25">
      <c r="A59" s="55">
        <v>33.835258333333336</v>
      </c>
      <c r="B59" s="45">
        <v>11.59</v>
      </c>
    </row>
    <row r="60" spans="1:2" ht="15" x14ac:dyDescent="0.25">
      <c r="A60" s="55">
        <v>35.860258333333334</v>
      </c>
      <c r="B60" s="45">
        <v>12.81111111111111</v>
      </c>
    </row>
    <row r="61" spans="1:2" ht="15" x14ac:dyDescent="0.25">
      <c r="A61" s="55">
        <v>37.606091666666664</v>
      </c>
      <c r="B61" s="45">
        <v>13.375000000000002</v>
      </c>
    </row>
    <row r="62" spans="1:2" ht="15" x14ac:dyDescent="0.25">
      <c r="A62" s="55">
        <v>39.500883333333334</v>
      </c>
      <c r="B62" s="45">
        <v>14.960000000000003</v>
      </c>
    </row>
    <row r="63" spans="1:2" ht="15" x14ac:dyDescent="0.25">
      <c r="A63" s="55">
        <v>41.352966666666667</v>
      </c>
      <c r="B63" s="45">
        <v>15.970000000000002</v>
      </c>
    </row>
    <row r="64" spans="1:2" ht="15" x14ac:dyDescent="0.25">
      <c r="A64" s="55">
        <v>42.264424999999996</v>
      </c>
      <c r="B64" s="45">
        <v>15.988888888888889</v>
      </c>
    </row>
    <row r="65" spans="1:2" ht="15" x14ac:dyDescent="0.25">
      <c r="A65" s="55">
        <v>50.412341666666663</v>
      </c>
      <c r="B65" s="50">
        <v>22.766666666666666</v>
      </c>
    </row>
    <row r="66" spans="1:2" ht="15" x14ac:dyDescent="0.25">
      <c r="A66" s="55"/>
      <c r="B66" s="45"/>
    </row>
    <row r="67" spans="1:2" ht="15" x14ac:dyDescent="0.25">
      <c r="A67" s="55">
        <v>2.1617999999999999</v>
      </c>
      <c r="B67" s="45">
        <v>1.7</v>
      </c>
    </row>
    <row r="68" spans="1:2" ht="15" x14ac:dyDescent="0.25">
      <c r="A68" s="55">
        <v>3.8649249999999999</v>
      </c>
      <c r="B68" s="45">
        <v>2.2999999999999998</v>
      </c>
    </row>
    <row r="69" spans="1:2" ht="15" x14ac:dyDescent="0.25">
      <c r="A69" s="55">
        <v>5.7586750000000002</v>
      </c>
      <c r="B69" s="45">
        <v>2.5222222222222226</v>
      </c>
    </row>
    <row r="70" spans="1:2" ht="15" x14ac:dyDescent="0.25">
      <c r="A70" s="55">
        <v>7.5649250000000006</v>
      </c>
      <c r="B70" s="45">
        <v>2.911111111111111</v>
      </c>
    </row>
    <row r="71" spans="1:2" ht="15" x14ac:dyDescent="0.25">
      <c r="A71" s="55">
        <v>8.4086750000000006</v>
      </c>
      <c r="B71" s="45">
        <v>3.0500000000000003</v>
      </c>
    </row>
    <row r="72" spans="1:2" ht="15" x14ac:dyDescent="0.25">
      <c r="A72" s="55">
        <v>16.2743</v>
      </c>
      <c r="B72" s="45">
        <v>5.2</v>
      </c>
    </row>
    <row r="73" spans="1:2" ht="15" x14ac:dyDescent="0.25">
      <c r="A73" s="55">
        <v>18.357633333333332</v>
      </c>
      <c r="B73" s="45">
        <v>5.5444444444444452</v>
      </c>
    </row>
    <row r="74" spans="1:2" ht="15" x14ac:dyDescent="0.25">
      <c r="A74" s="55">
        <v>20.124300000000002</v>
      </c>
      <c r="B74" s="45">
        <v>6.3142857142857149</v>
      </c>
    </row>
    <row r="75" spans="1:2" ht="15" x14ac:dyDescent="0.25">
      <c r="A75" s="55">
        <v>22.099299999999999</v>
      </c>
      <c r="B75" s="45">
        <v>6.8555555555555552</v>
      </c>
    </row>
    <row r="76" spans="1:2" ht="15" x14ac:dyDescent="0.25">
      <c r="A76" s="55">
        <v>24.089924999999997</v>
      </c>
      <c r="B76" s="45">
        <v>7.5399999999999991</v>
      </c>
    </row>
    <row r="77" spans="1:2" ht="15" x14ac:dyDescent="0.25">
      <c r="A77" s="55">
        <v>25.000341666666667</v>
      </c>
      <c r="B77" s="45">
        <v>7.81</v>
      </c>
    </row>
    <row r="78" spans="1:2" ht="15" x14ac:dyDescent="0.25">
      <c r="A78" s="55">
        <v>32.785758333333334</v>
      </c>
      <c r="B78" s="45">
        <v>11.388888888888889</v>
      </c>
    </row>
    <row r="79" spans="1:2" ht="15" x14ac:dyDescent="0.25">
      <c r="A79" s="55">
        <v>33.932633333333335</v>
      </c>
      <c r="B79" s="45">
        <v>11.989999999999998</v>
      </c>
    </row>
    <row r="80" spans="1:2" ht="15" x14ac:dyDescent="0.25">
      <c r="A80" s="55">
        <v>35.45450833333333</v>
      </c>
      <c r="B80" s="45">
        <v>12.75</v>
      </c>
    </row>
    <row r="81" spans="1:2" ht="15" x14ac:dyDescent="0.25">
      <c r="A81" s="55">
        <v>37.210758333333331</v>
      </c>
      <c r="B81" s="45">
        <v>13.570000000000002</v>
      </c>
    </row>
    <row r="82" spans="1:2" ht="15" x14ac:dyDescent="0.25">
      <c r="A82" s="55">
        <v>38.996175000000001</v>
      </c>
      <c r="B82" s="45">
        <v>14.48</v>
      </c>
    </row>
    <row r="83" spans="1:2" ht="15" x14ac:dyDescent="0.25">
      <c r="A83" s="55">
        <v>40.765966666666664</v>
      </c>
      <c r="B83" s="45">
        <v>15.188888888888888</v>
      </c>
    </row>
    <row r="84" spans="1:2" ht="15" x14ac:dyDescent="0.25">
      <c r="A84" s="55">
        <v>48.148258333333331</v>
      </c>
      <c r="B84" s="50">
        <v>21.577777777777776</v>
      </c>
    </row>
    <row r="85" spans="1:2" ht="15" x14ac:dyDescent="0.25">
      <c r="A85" s="55"/>
      <c r="B85" s="51"/>
    </row>
    <row r="86" spans="1:2" ht="15" x14ac:dyDescent="0.25">
      <c r="A86" s="55">
        <v>2.8273999999999999</v>
      </c>
      <c r="B86" s="51"/>
    </row>
    <row r="87" spans="1:2" ht="15" x14ac:dyDescent="0.25">
      <c r="A87" s="55">
        <v>6.7503166666666665</v>
      </c>
      <c r="B87" s="45">
        <v>3.07</v>
      </c>
    </row>
    <row r="88" spans="1:2" ht="15" x14ac:dyDescent="0.25">
      <c r="A88" s="55">
        <v>8.7013583333333333</v>
      </c>
      <c r="B88" s="45">
        <v>3.4142857142857146</v>
      </c>
    </row>
    <row r="89" spans="1:2" ht="15" x14ac:dyDescent="0.25">
      <c r="A89" s="55">
        <v>10.431566666666667</v>
      </c>
      <c r="B89" s="45">
        <v>3.7399999999999998</v>
      </c>
    </row>
    <row r="90" spans="1:2" ht="15" x14ac:dyDescent="0.25">
      <c r="A90" s="55">
        <v>17.875316666666667</v>
      </c>
      <c r="B90" s="45">
        <v>5.5699999999999994</v>
      </c>
    </row>
    <row r="91" spans="1:2" ht="15" x14ac:dyDescent="0.25">
      <c r="A91" s="55">
        <v>18.887816666666666</v>
      </c>
      <c r="B91" s="45">
        <v>5.8999999999999995</v>
      </c>
    </row>
    <row r="92" spans="1:2" ht="15" x14ac:dyDescent="0.25">
      <c r="A92" s="55">
        <v>20.282608333333336</v>
      </c>
      <c r="B92" s="45">
        <v>6.2799999999999994</v>
      </c>
    </row>
    <row r="93" spans="1:2" ht="15" x14ac:dyDescent="0.25">
      <c r="A93" s="55">
        <v>22.143025000000002</v>
      </c>
      <c r="B93" s="45">
        <v>6.94</v>
      </c>
    </row>
    <row r="94" spans="1:2" ht="15" x14ac:dyDescent="0.25">
      <c r="A94" s="55">
        <v>24.237816666666667</v>
      </c>
      <c r="B94" s="45">
        <v>7.42</v>
      </c>
    </row>
    <row r="95" spans="1:2" ht="15" x14ac:dyDescent="0.25">
      <c r="A95" s="55">
        <v>26.30865</v>
      </c>
      <c r="B95" s="45">
        <v>8.49</v>
      </c>
    </row>
    <row r="96" spans="1:2" ht="15" x14ac:dyDescent="0.25">
      <c r="A96" s="55">
        <v>35.848233333333333</v>
      </c>
      <c r="B96" s="45">
        <v>12.211111111111112</v>
      </c>
    </row>
    <row r="97" spans="1:2" ht="15" x14ac:dyDescent="0.25">
      <c r="A97" s="55">
        <v>37.410733333333333</v>
      </c>
      <c r="B97" s="45">
        <v>12.459999999999999</v>
      </c>
    </row>
    <row r="98" spans="1:2" ht="15" x14ac:dyDescent="0.25">
      <c r="A98" s="55">
        <v>39.227399999999996</v>
      </c>
      <c r="B98" s="45">
        <v>13.344444444444447</v>
      </c>
    </row>
    <row r="99" spans="1:2" ht="15" x14ac:dyDescent="0.25">
      <c r="A99" s="55">
        <v>41.414899999999996</v>
      </c>
      <c r="B99" s="45">
        <v>14.633333333333333</v>
      </c>
    </row>
    <row r="100" spans="1:2" ht="15" x14ac:dyDescent="0.25">
      <c r="A100" s="55">
        <v>43.506566666666664</v>
      </c>
      <c r="B100" s="50">
        <v>15.75</v>
      </c>
    </row>
    <row r="101" spans="1:2" ht="15" x14ac:dyDescent="0.25">
      <c r="A101" s="55"/>
      <c r="B101" s="45"/>
    </row>
    <row r="102" spans="1:2" ht="15" x14ac:dyDescent="0.25">
      <c r="A102" s="55">
        <v>3.4062000000000001</v>
      </c>
      <c r="B102" s="45">
        <v>2.65</v>
      </c>
    </row>
    <row r="103" spans="1:2" ht="15" x14ac:dyDescent="0.25">
      <c r="A103" s="55">
        <v>5.0093250000000005</v>
      </c>
      <c r="B103" s="45">
        <v>2.8099999999999996</v>
      </c>
    </row>
    <row r="104" spans="1:2" ht="15" x14ac:dyDescent="0.25">
      <c r="A104" s="55">
        <v>6.9572416666666665</v>
      </c>
      <c r="B104" s="45">
        <v>3.2222222222222228</v>
      </c>
    </row>
    <row r="105" spans="1:2" ht="15" x14ac:dyDescent="0.25">
      <c r="A105" s="55">
        <v>9.1311999999999998</v>
      </c>
      <c r="B105" s="45">
        <v>3.5111111111111111</v>
      </c>
    </row>
    <row r="106" spans="1:2" ht="15" x14ac:dyDescent="0.25">
      <c r="A106" s="55">
        <v>11.285366666666667</v>
      </c>
      <c r="B106" s="45">
        <v>4.0888888888888886</v>
      </c>
    </row>
    <row r="107" spans="1:2" ht="15" x14ac:dyDescent="0.25">
      <c r="A107" s="55">
        <v>13.207241666666667</v>
      </c>
      <c r="B107" s="45">
        <v>4.5299999999999994</v>
      </c>
    </row>
    <row r="108" spans="1:2" ht="15" x14ac:dyDescent="0.25">
      <c r="A108" s="55">
        <v>22.439533333333337</v>
      </c>
      <c r="B108" s="45">
        <v>6.99</v>
      </c>
    </row>
    <row r="109" spans="1:2" ht="15" x14ac:dyDescent="0.25">
      <c r="A109" s="55">
        <v>23.800991666666668</v>
      </c>
      <c r="B109" s="45">
        <v>7.3899999999999988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4AAC-E96B-45CB-9F88-58ADE8964512}">
  <dimension ref="A1:O221"/>
  <sheetViews>
    <sheetView workbookViewId="0">
      <pane ySplit="1" topLeftCell="A92" activePane="bottomLeft" state="frozen"/>
      <selection pane="bottomLeft" activeCell="I212" sqref="I212"/>
    </sheetView>
  </sheetViews>
  <sheetFormatPr defaultRowHeight="12.75" x14ac:dyDescent="0.2"/>
  <cols>
    <col min="2" max="2" width="14" customWidth="1"/>
    <col min="6" max="6" width="8.42578125" customWidth="1"/>
    <col min="7" max="7" width="8.140625" customWidth="1"/>
    <col min="8" max="8" width="11.42578125" bestFit="1" customWidth="1"/>
    <col min="9" max="9" width="12.28515625" customWidth="1"/>
    <col min="10" max="10" width="14.85546875" customWidth="1"/>
    <col min="14" max="14" width="4.42578125" customWidth="1"/>
    <col min="15" max="15" width="3.85546875" customWidth="1"/>
  </cols>
  <sheetData>
    <row r="1" spans="1:15" ht="51" x14ac:dyDescent="0.2">
      <c r="A1" s="8" t="s">
        <v>402</v>
      </c>
      <c r="B1" s="8" t="s">
        <v>403</v>
      </c>
      <c r="C1" s="14" t="s">
        <v>411</v>
      </c>
      <c r="D1" s="14" t="s">
        <v>412</v>
      </c>
      <c r="E1" s="10" t="s">
        <v>405</v>
      </c>
      <c r="F1" s="18" t="s">
        <v>408</v>
      </c>
      <c r="G1" s="17" t="s">
        <v>409</v>
      </c>
      <c r="H1" s="17" t="s">
        <v>410</v>
      </c>
      <c r="I1" s="17" t="s">
        <v>426</v>
      </c>
      <c r="J1" s="17"/>
      <c r="K1" s="17" t="s">
        <v>413</v>
      </c>
      <c r="L1" s="16" t="s">
        <v>414</v>
      </c>
      <c r="M1" s="16" t="s">
        <v>415</v>
      </c>
      <c r="N1" s="17" t="s">
        <v>416</v>
      </c>
      <c r="O1" s="17" t="s">
        <v>417</v>
      </c>
    </row>
    <row r="2" spans="1:15" x14ac:dyDescent="0.2">
      <c r="A2" s="4">
        <v>1</v>
      </c>
      <c r="B2" s="4" t="s">
        <v>52</v>
      </c>
      <c r="C2" s="3" t="s">
        <v>141</v>
      </c>
      <c r="D2" s="3">
        <f>_xlfn.NUMBERVALUE(C2)</f>
        <v>1</v>
      </c>
      <c r="E2" s="5" t="s">
        <v>389</v>
      </c>
      <c r="F2" s="13">
        <f t="shared" ref="F2:F65" si="0">TIMEVALUE(E2)</f>
        <v>0.28359953703703705</v>
      </c>
      <c r="G2">
        <f t="shared" ref="G2:G65" si="1">DATEVALUE(B2)</f>
        <v>43776</v>
      </c>
      <c r="H2" s="13">
        <f t="shared" ref="H2:H33" si="2">G2+F2</f>
        <v>43776.283599537041</v>
      </c>
      <c r="I2" s="13">
        <f>AVERAGE(H2:H11)</f>
        <v>43776.287964120376</v>
      </c>
      <c r="J2" s="13"/>
      <c r="K2" s="2">
        <f>AVERAGE(D2:D51)</f>
        <v>1.6259999999999997</v>
      </c>
      <c r="L2" s="2">
        <f>AVERAGE(H2:H51)</f>
        <v>43776.486067824073</v>
      </c>
      <c r="M2" s="15">
        <f>L2</f>
        <v>43776.486067824073</v>
      </c>
      <c r="N2">
        <f>HOUR(L2)</f>
        <v>11</v>
      </c>
      <c r="O2">
        <f>MINUTE(L2)</f>
        <v>39</v>
      </c>
    </row>
    <row r="3" spans="1:15" x14ac:dyDescent="0.2">
      <c r="A3" s="4">
        <v>2</v>
      </c>
      <c r="B3" s="4" t="s">
        <v>52</v>
      </c>
      <c r="C3" s="3" t="s">
        <v>102</v>
      </c>
      <c r="D3" s="3">
        <f t="shared" ref="D3:D66" si="3">_xlfn.NUMBERVALUE(C3)</f>
        <v>0.9</v>
      </c>
      <c r="E3" s="5" t="s">
        <v>356</v>
      </c>
      <c r="F3" s="13">
        <f t="shared" si="0"/>
        <v>0.28424768518518517</v>
      </c>
      <c r="G3">
        <f t="shared" si="1"/>
        <v>43776</v>
      </c>
      <c r="H3" s="13">
        <f t="shared" si="2"/>
        <v>43776.284247685187</v>
      </c>
      <c r="I3" s="13"/>
      <c r="J3" s="13"/>
      <c r="K3" s="2">
        <f>AVERAGE(D52:D101)</f>
        <v>4.9940000000000007</v>
      </c>
      <c r="L3" s="2">
        <f>AVERAGE(H52:H101)</f>
        <v>43777.472555555563</v>
      </c>
      <c r="M3" s="15">
        <f t="shared" ref="M3:M6" si="4">L3</f>
        <v>43777.472555555563</v>
      </c>
      <c r="N3">
        <f t="shared" ref="N3:N6" si="5">HOUR(L3)</f>
        <v>11</v>
      </c>
      <c r="O3">
        <f t="shared" ref="O3:O6" si="6">MINUTE(L3)</f>
        <v>20</v>
      </c>
    </row>
    <row r="4" spans="1:15" x14ac:dyDescent="0.2">
      <c r="A4" s="4">
        <v>3</v>
      </c>
      <c r="B4" s="4" t="s">
        <v>52</v>
      </c>
      <c r="C4" s="3" t="s">
        <v>100</v>
      </c>
      <c r="D4" s="3">
        <f t="shared" si="3"/>
        <v>1.3</v>
      </c>
      <c r="E4" s="5" t="s">
        <v>322</v>
      </c>
      <c r="F4" s="13">
        <f t="shared" si="0"/>
        <v>0.28480324074074076</v>
      </c>
      <c r="G4">
        <f t="shared" si="1"/>
        <v>43776</v>
      </c>
      <c r="H4" s="13">
        <f t="shared" si="2"/>
        <v>43776.284803240742</v>
      </c>
      <c r="I4" s="13"/>
      <c r="J4" s="13"/>
      <c r="K4" s="2">
        <f>AVERAGE(D102:D151)</f>
        <v>10.432</v>
      </c>
      <c r="L4" s="2">
        <f>AVERAGE(H102:H151)</f>
        <v>43778.470949074064</v>
      </c>
      <c r="M4" s="15">
        <f t="shared" si="4"/>
        <v>43778.470949074064</v>
      </c>
      <c r="N4">
        <f t="shared" si="5"/>
        <v>11</v>
      </c>
      <c r="O4">
        <f t="shared" si="6"/>
        <v>18</v>
      </c>
    </row>
    <row r="5" spans="1:15" x14ac:dyDescent="0.2">
      <c r="A5" s="4">
        <v>4</v>
      </c>
      <c r="B5" s="4" t="s">
        <v>52</v>
      </c>
      <c r="C5" s="3" t="s">
        <v>56</v>
      </c>
      <c r="D5" s="3">
        <f t="shared" si="3"/>
        <v>1.1000000000000001</v>
      </c>
      <c r="E5" s="5" t="s">
        <v>288</v>
      </c>
      <c r="F5" s="13">
        <f t="shared" si="0"/>
        <v>0.28596064814814814</v>
      </c>
      <c r="G5">
        <f t="shared" si="1"/>
        <v>43776</v>
      </c>
      <c r="H5" s="13">
        <f t="shared" si="2"/>
        <v>43776.285960648151</v>
      </c>
      <c r="I5" s="13"/>
      <c r="J5" s="13"/>
      <c r="K5" s="2">
        <f>AVERAGE(D152:D181)</f>
        <v>17.75</v>
      </c>
      <c r="L5" s="2">
        <f>AVERAGE(H152:H181)</f>
        <v>43779.386653163579</v>
      </c>
      <c r="M5" s="15">
        <f t="shared" si="4"/>
        <v>43779.386653163579</v>
      </c>
      <c r="N5">
        <f t="shared" si="5"/>
        <v>9</v>
      </c>
      <c r="O5">
        <f t="shared" si="6"/>
        <v>16</v>
      </c>
    </row>
    <row r="6" spans="1:15" x14ac:dyDescent="0.2">
      <c r="A6" s="4">
        <v>5</v>
      </c>
      <c r="B6" s="4" t="s">
        <v>52</v>
      </c>
      <c r="C6" s="3" t="s">
        <v>58</v>
      </c>
      <c r="D6" s="3">
        <f t="shared" si="3"/>
        <v>0.8</v>
      </c>
      <c r="E6" s="5" t="s">
        <v>255</v>
      </c>
      <c r="F6" s="13">
        <f t="shared" si="0"/>
        <v>0.28721064814814817</v>
      </c>
      <c r="G6">
        <f t="shared" si="1"/>
        <v>43776</v>
      </c>
      <c r="H6" s="13">
        <f t="shared" si="2"/>
        <v>43776.287210648145</v>
      </c>
      <c r="I6" s="13"/>
      <c r="J6" s="13"/>
      <c r="K6" s="2">
        <f>AVERAGE(D182:D221)</f>
        <v>30.974999999999994</v>
      </c>
      <c r="L6" s="2">
        <f>AVERAGE(H182:H221)</f>
        <v>43780.459587962963</v>
      </c>
      <c r="M6" s="15">
        <f t="shared" si="4"/>
        <v>43780.459587962963</v>
      </c>
      <c r="N6">
        <f t="shared" si="5"/>
        <v>11</v>
      </c>
      <c r="O6">
        <f t="shared" si="6"/>
        <v>1</v>
      </c>
    </row>
    <row r="7" spans="1:15" x14ac:dyDescent="0.2">
      <c r="A7" s="4">
        <v>6</v>
      </c>
      <c r="B7" s="4" t="s">
        <v>52</v>
      </c>
      <c r="C7" s="3" t="s">
        <v>184</v>
      </c>
      <c r="D7" s="3">
        <f t="shared" si="3"/>
        <v>1.2</v>
      </c>
      <c r="E7" s="5" t="s">
        <v>223</v>
      </c>
      <c r="F7" s="13">
        <f t="shared" si="0"/>
        <v>0.28857638888888887</v>
      </c>
      <c r="G7">
        <f t="shared" si="1"/>
        <v>43776</v>
      </c>
      <c r="H7" s="13">
        <f t="shared" si="2"/>
        <v>43776.288576388892</v>
      </c>
      <c r="I7" s="13"/>
      <c r="J7" s="13"/>
      <c r="K7" s="19" t="s">
        <v>418</v>
      </c>
    </row>
    <row r="8" spans="1:15" x14ac:dyDescent="0.2">
      <c r="A8" s="4">
        <v>7</v>
      </c>
      <c r="B8" s="4" t="s">
        <v>52</v>
      </c>
      <c r="C8" s="3" t="s">
        <v>58</v>
      </c>
      <c r="D8" s="3">
        <f t="shared" si="3"/>
        <v>0.8</v>
      </c>
      <c r="E8" s="5" t="s">
        <v>185</v>
      </c>
      <c r="F8" s="13">
        <f t="shared" si="0"/>
        <v>0.28969907407407408</v>
      </c>
      <c r="G8">
        <f t="shared" si="1"/>
        <v>43776</v>
      </c>
      <c r="H8" s="13">
        <f t="shared" si="2"/>
        <v>43776.289699074077</v>
      </c>
      <c r="I8" s="13"/>
      <c r="J8" s="13"/>
      <c r="K8" s="19" t="s">
        <v>419</v>
      </c>
    </row>
    <row r="9" spans="1:15" x14ac:dyDescent="0.2">
      <c r="A9" s="4">
        <v>8</v>
      </c>
      <c r="B9" s="4" t="s">
        <v>52</v>
      </c>
      <c r="C9" s="3" t="s">
        <v>145</v>
      </c>
      <c r="D9" s="3">
        <f t="shared" si="3"/>
        <v>0.4</v>
      </c>
      <c r="E9" s="5" t="s">
        <v>144</v>
      </c>
      <c r="F9" s="13">
        <f t="shared" si="0"/>
        <v>0.29065972222222219</v>
      </c>
      <c r="G9">
        <f t="shared" si="1"/>
        <v>43776</v>
      </c>
      <c r="H9" s="13">
        <f t="shared" si="2"/>
        <v>43776.290659722225</v>
      </c>
      <c r="I9" s="13"/>
      <c r="J9" s="13"/>
      <c r="K9" s="19" t="s">
        <v>420</v>
      </c>
    </row>
    <row r="10" spans="1:15" x14ac:dyDescent="0.2">
      <c r="A10" s="4">
        <v>9</v>
      </c>
      <c r="B10" s="4" t="s">
        <v>52</v>
      </c>
      <c r="C10" s="3" t="s">
        <v>60</v>
      </c>
      <c r="D10" s="3">
        <f t="shared" si="3"/>
        <v>0.5</v>
      </c>
      <c r="E10" s="5" t="s">
        <v>103</v>
      </c>
      <c r="F10" s="13">
        <f t="shared" si="0"/>
        <v>0.29179398148148145</v>
      </c>
      <c r="G10">
        <f t="shared" si="1"/>
        <v>43776</v>
      </c>
      <c r="H10" s="13">
        <f t="shared" si="2"/>
        <v>43776.29179398148</v>
      </c>
      <c r="I10" s="13"/>
      <c r="J10" s="13"/>
    </row>
    <row r="11" spans="1:15" x14ac:dyDescent="0.2">
      <c r="A11" s="4">
        <v>10</v>
      </c>
      <c r="B11" s="4" t="s">
        <v>52</v>
      </c>
      <c r="C11" s="3" t="s">
        <v>60</v>
      </c>
      <c r="D11" s="3">
        <f t="shared" si="3"/>
        <v>0.5</v>
      </c>
      <c r="E11" s="5" t="s">
        <v>59</v>
      </c>
      <c r="F11" s="13">
        <f t="shared" si="0"/>
        <v>0.2930902777777778</v>
      </c>
      <c r="G11">
        <f t="shared" si="1"/>
        <v>43776</v>
      </c>
      <c r="H11" s="13">
        <f t="shared" si="2"/>
        <v>43776.293090277781</v>
      </c>
      <c r="I11" s="13"/>
      <c r="J11" s="13"/>
    </row>
    <row r="12" spans="1:15" x14ac:dyDescent="0.2">
      <c r="A12" s="4">
        <v>1</v>
      </c>
      <c r="B12" s="4" t="s">
        <v>52</v>
      </c>
      <c r="C12" s="3" t="s">
        <v>54</v>
      </c>
      <c r="D12" s="3">
        <f t="shared" si="3"/>
        <v>1.4</v>
      </c>
      <c r="E12" s="5" t="s">
        <v>388</v>
      </c>
      <c r="F12" s="13">
        <f t="shared" si="0"/>
        <v>0.38560185185185186</v>
      </c>
      <c r="G12">
        <f t="shared" si="1"/>
        <v>43776</v>
      </c>
      <c r="H12" s="13">
        <f t="shared" si="2"/>
        <v>43776.385601851849</v>
      </c>
      <c r="I12" s="13">
        <f t="shared" ref="I12:I62" si="7">AVERAGE(H12:H21)</f>
        <v>43776.390401620367</v>
      </c>
      <c r="J12" s="13"/>
    </row>
    <row r="13" spans="1:15" x14ac:dyDescent="0.2">
      <c r="A13" s="4">
        <v>2</v>
      </c>
      <c r="B13" s="4" t="s">
        <v>52</v>
      </c>
      <c r="C13" s="3" t="s">
        <v>54</v>
      </c>
      <c r="D13" s="3">
        <f t="shared" si="3"/>
        <v>1.4</v>
      </c>
      <c r="E13" s="5" t="s">
        <v>355</v>
      </c>
      <c r="F13" s="13">
        <f t="shared" si="0"/>
        <v>0.38653935185185184</v>
      </c>
      <c r="G13">
        <f t="shared" si="1"/>
        <v>43776</v>
      </c>
      <c r="H13" s="13">
        <f t="shared" si="2"/>
        <v>43776.38653935185</v>
      </c>
      <c r="I13" s="13"/>
      <c r="J13" s="13"/>
    </row>
    <row r="14" spans="1:15" x14ac:dyDescent="0.2">
      <c r="A14" s="4">
        <v>3</v>
      </c>
      <c r="B14" s="4" t="s">
        <v>52</v>
      </c>
      <c r="C14" s="3" t="s">
        <v>138</v>
      </c>
      <c r="D14" s="3">
        <f t="shared" si="3"/>
        <v>1.6</v>
      </c>
      <c r="E14" s="5" t="s">
        <v>321</v>
      </c>
      <c r="F14" s="13">
        <f t="shared" si="0"/>
        <v>0.3875231481481482</v>
      </c>
      <c r="G14">
        <f t="shared" si="1"/>
        <v>43776</v>
      </c>
      <c r="H14" s="13">
        <f t="shared" si="2"/>
        <v>43776.387523148151</v>
      </c>
      <c r="I14" s="13"/>
      <c r="J14" s="13"/>
    </row>
    <row r="15" spans="1:15" x14ac:dyDescent="0.2">
      <c r="A15" s="4">
        <v>4</v>
      </c>
      <c r="B15" s="4" t="s">
        <v>52</v>
      </c>
      <c r="C15" s="3" t="s">
        <v>54</v>
      </c>
      <c r="D15" s="3">
        <f t="shared" si="3"/>
        <v>1.4</v>
      </c>
      <c r="E15" s="5" t="s">
        <v>287</v>
      </c>
      <c r="F15" s="13">
        <f t="shared" si="0"/>
        <v>0.38859953703703703</v>
      </c>
      <c r="G15">
        <f t="shared" si="1"/>
        <v>43776</v>
      </c>
      <c r="H15" s="13">
        <f t="shared" si="2"/>
        <v>43776.388599537036</v>
      </c>
      <c r="I15" s="13"/>
      <c r="J15" s="13"/>
    </row>
    <row r="16" spans="1:15" x14ac:dyDescent="0.2">
      <c r="A16" s="4">
        <v>5</v>
      </c>
      <c r="B16" s="4" t="s">
        <v>52</v>
      </c>
      <c r="C16" s="3" t="s">
        <v>184</v>
      </c>
      <c r="D16" s="3">
        <f t="shared" si="3"/>
        <v>1.2</v>
      </c>
      <c r="E16" s="5" t="s">
        <v>254</v>
      </c>
      <c r="F16" s="13">
        <f t="shared" si="0"/>
        <v>0.38959490740740743</v>
      </c>
      <c r="G16">
        <f t="shared" si="1"/>
        <v>43776</v>
      </c>
      <c r="H16" s="13">
        <f t="shared" si="2"/>
        <v>43776.389594907407</v>
      </c>
      <c r="I16" s="13"/>
      <c r="J16" s="13"/>
    </row>
    <row r="17" spans="1:10" x14ac:dyDescent="0.2">
      <c r="A17" s="4">
        <v>6</v>
      </c>
      <c r="B17" s="4" t="s">
        <v>52</v>
      </c>
      <c r="C17" s="3" t="s">
        <v>51</v>
      </c>
      <c r="D17" s="3">
        <f t="shared" si="3"/>
        <v>1.7</v>
      </c>
      <c r="E17" s="5" t="s">
        <v>222</v>
      </c>
      <c r="F17" s="13">
        <f t="shared" si="0"/>
        <v>0.39122685185185185</v>
      </c>
      <c r="G17">
        <f t="shared" si="1"/>
        <v>43776</v>
      </c>
      <c r="H17" s="13">
        <f t="shared" si="2"/>
        <v>43776.391226851854</v>
      </c>
      <c r="I17" s="13"/>
      <c r="J17" s="13"/>
    </row>
    <row r="18" spans="1:10" x14ac:dyDescent="0.2">
      <c r="A18" s="4">
        <v>7</v>
      </c>
      <c r="B18" s="4" t="s">
        <v>52</v>
      </c>
      <c r="C18" s="3" t="s">
        <v>184</v>
      </c>
      <c r="D18" s="3">
        <f t="shared" si="3"/>
        <v>1.2</v>
      </c>
      <c r="E18" s="5" t="s">
        <v>183</v>
      </c>
      <c r="F18" s="13">
        <f t="shared" si="0"/>
        <v>0.39229166666666665</v>
      </c>
      <c r="G18">
        <f t="shared" si="1"/>
        <v>43776</v>
      </c>
      <c r="H18" s="13">
        <f t="shared" si="2"/>
        <v>43776.392291666663</v>
      </c>
      <c r="I18" s="13"/>
      <c r="J18" s="13"/>
    </row>
    <row r="19" spans="1:10" x14ac:dyDescent="0.2">
      <c r="A19" s="4">
        <v>8</v>
      </c>
      <c r="B19" s="4" t="s">
        <v>52</v>
      </c>
      <c r="C19" s="3" t="s">
        <v>143</v>
      </c>
      <c r="D19" s="3">
        <f t="shared" si="3"/>
        <v>0.7</v>
      </c>
      <c r="E19" s="5" t="s">
        <v>142</v>
      </c>
      <c r="F19" s="13">
        <f t="shared" si="0"/>
        <v>0.39332175925925927</v>
      </c>
      <c r="G19">
        <f t="shared" si="1"/>
        <v>43776</v>
      </c>
      <c r="H19" s="13">
        <f t="shared" si="2"/>
        <v>43776.393321759257</v>
      </c>
      <c r="I19" s="13"/>
      <c r="J19" s="13"/>
    </row>
    <row r="20" spans="1:10" x14ac:dyDescent="0.2">
      <c r="A20" s="4">
        <v>9</v>
      </c>
      <c r="B20" s="4" t="s">
        <v>52</v>
      </c>
      <c r="C20" s="3" t="s">
        <v>102</v>
      </c>
      <c r="D20" s="3">
        <f t="shared" si="3"/>
        <v>0.9</v>
      </c>
      <c r="E20" s="5" t="s">
        <v>101</v>
      </c>
      <c r="F20" s="13">
        <f t="shared" si="0"/>
        <v>0.39401620370370366</v>
      </c>
      <c r="G20">
        <f t="shared" si="1"/>
        <v>43776</v>
      </c>
      <c r="H20" s="13">
        <f t="shared" si="2"/>
        <v>43776.394016203703</v>
      </c>
      <c r="I20" s="13"/>
      <c r="J20" s="13"/>
    </row>
    <row r="21" spans="1:10" x14ac:dyDescent="0.2">
      <c r="A21" s="4">
        <v>10</v>
      </c>
      <c r="B21" s="4" t="s">
        <v>52</v>
      </c>
      <c r="C21" s="3" t="s">
        <v>58</v>
      </c>
      <c r="D21" s="3">
        <f t="shared" si="3"/>
        <v>0.8</v>
      </c>
      <c r="E21" s="5" t="s">
        <v>57</v>
      </c>
      <c r="F21" s="13">
        <f t="shared" si="0"/>
        <v>0.39530092592592592</v>
      </c>
      <c r="G21">
        <f t="shared" si="1"/>
        <v>43776</v>
      </c>
      <c r="H21" s="13">
        <f t="shared" si="2"/>
        <v>43776.395300925928</v>
      </c>
      <c r="I21" s="13"/>
      <c r="J21" s="13"/>
    </row>
    <row r="22" spans="1:10" x14ac:dyDescent="0.2">
      <c r="A22" s="4">
        <v>1</v>
      </c>
      <c r="B22" s="4" t="s">
        <v>52</v>
      </c>
      <c r="C22" s="3" t="s">
        <v>138</v>
      </c>
      <c r="D22" s="3">
        <f t="shared" si="3"/>
        <v>1.6</v>
      </c>
      <c r="E22" s="5" t="s">
        <v>387</v>
      </c>
      <c r="F22" s="13">
        <f t="shared" si="0"/>
        <v>0.48153935185185182</v>
      </c>
      <c r="G22">
        <f t="shared" si="1"/>
        <v>43776</v>
      </c>
      <c r="H22" s="13">
        <f t="shared" si="2"/>
        <v>43776.481539351851</v>
      </c>
      <c r="I22" s="13">
        <f t="shared" si="7"/>
        <v>43776.486929398146</v>
      </c>
      <c r="J22" s="13"/>
    </row>
    <row r="23" spans="1:10" x14ac:dyDescent="0.2">
      <c r="A23" s="4">
        <v>2</v>
      </c>
      <c r="B23" s="4" t="s">
        <v>52</v>
      </c>
      <c r="C23" s="3" t="s">
        <v>51</v>
      </c>
      <c r="D23" s="3">
        <f t="shared" si="3"/>
        <v>1.7</v>
      </c>
      <c r="E23" s="5" t="s">
        <v>354</v>
      </c>
      <c r="F23" s="13">
        <f t="shared" si="0"/>
        <v>0.48270833333333335</v>
      </c>
      <c r="G23">
        <f t="shared" si="1"/>
        <v>43776</v>
      </c>
      <c r="H23" s="13">
        <f t="shared" si="2"/>
        <v>43776.482708333337</v>
      </c>
      <c r="I23" s="13"/>
      <c r="J23" s="13"/>
    </row>
    <row r="24" spans="1:10" x14ac:dyDescent="0.2">
      <c r="A24" s="4">
        <v>3</v>
      </c>
      <c r="B24" s="4" t="s">
        <v>52</v>
      </c>
      <c r="C24" s="3" t="s">
        <v>320</v>
      </c>
      <c r="D24" s="3">
        <f t="shared" si="3"/>
        <v>1.9</v>
      </c>
      <c r="E24" s="5" t="s">
        <v>319</v>
      </c>
      <c r="F24" s="13">
        <f t="shared" si="0"/>
        <v>0.4836226851851852</v>
      </c>
      <c r="G24">
        <f t="shared" si="1"/>
        <v>43776</v>
      </c>
      <c r="H24" s="13">
        <f t="shared" si="2"/>
        <v>43776.483622685184</v>
      </c>
      <c r="I24" s="13"/>
      <c r="J24" s="13"/>
    </row>
    <row r="25" spans="1:10" x14ac:dyDescent="0.2">
      <c r="A25" s="4">
        <v>4</v>
      </c>
      <c r="B25" s="4" t="s">
        <v>52</v>
      </c>
      <c r="C25" s="3" t="s">
        <v>98</v>
      </c>
      <c r="D25" s="3">
        <f t="shared" si="3"/>
        <v>1.8</v>
      </c>
      <c r="E25" s="5" t="s">
        <v>286</v>
      </c>
      <c r="F25" s="13">
        <f t="shared" si="0"/>
        <v>0.48508101851851854</v>
      </c>
      <c r="G25">
        <f t="shared" si="1"/>
        <v>43776</v>
      </c>
      <c r="H25" s="13">
        <f t="shared" si="2"/>
        <v>43776.485081018516</v>
      </c>
      <c r="I25" s="13"/>
      <c r="J25" s="13"/>
    </row>
    <row r="26" spans="1:10" x14ac:dyDescent="0.2">
      <c r="A26" s="4">
        <v>5</v>
      </c>
      <c r="B26" s="4" t="s">
        <v>52</v>
      </c>
      <c r="C26" s="3" t="s">
        <v>138</v>
      </c>
      <c r="D26" s="3">
        <f t="shared" si="3"/>
        <v>1.6</v>
      </c>
      <c r="E26" s="5" t="s">
        <v>253</v>
      </c>
      <c r="F26" s="13">
        <f t="shared" si="0"/>
        <v>0.48637731481481478</v>
      </c>
      <c r="G26">
        <f t="shared" si="1"/>
        <v>43776</v>
      </c>
      <c r="H26" s="13">
        <f t="shared" si="2"/>
        <v>43776.486377314817</v>
      </c>
      <c r="I26" s="13"/>
      <c r="J26" s="13"/>
    </row>
    <row r="27" spans="1:10" x14ac:dyDescent="0.2">
      <c r="A27" s="4">
        <v>6</v>
      </c>
      <c r="B27" s="4" t="s">
        <v>52</v>
      </c>
      <c r="C27" s="3" t="s">
        <v>221</v>
      </c>
      <c r="D27" s="3">
        <f t="shared" si="3"/>
        <v>2.2000000000000002</v>
      </c>
      <c r="E27" s="5" t="s">
        <v>220</v>
      </c>
      <c r="F27" s="13">
        <f t="shared" si="0"/>
        <v>0.48807870370370371</v>
      </c>
      <c r="G27">
        <f t="shared" si="1"/>
        <v>43776</v>
      </c>
      <c r="H27" s="13">
        <f t="shared" si="2"/>
        <v>43776.488078703704</v>
      </c>
      <c r="I27" s="13"/>
      <c r="J27" s="13"/>
    </row>
    <row r="28" spans="1:10" x14ac:dyDescent="0.2">
      <c r="A28" s="4">
        <v>7</v>
      </c>
      <c r="B28" s="4" t="s">
        <v>52</v>
      </c>
      <c r="C28" s="3" t="s">
        <v>138</v>
      </c>
      <c r="D28" s="3">
        <f t="shared" si="3"/>
        <v>1.6</v>
      </c>
      <c r="E28" s="5" t="s">
        <v>182</v>
      </c>
      <c r="F28" s="13">
        <f t="shared" si="0"/>
        <v>0.48868055555555556</v>
      </c>
      <c r="G28">
        <f t="shared" si="1"/>
        <v>43776</v>
      </c>
      <c r="H28" s="13">
        <f t="shared" si="2"/>
        <v>43776.488680555558</v>
      </c>
      <c r="I28" s="13"/>
      <c r="J28" s="13"/>
    </row>
    <row r="29" spans="1:10" x14ac:dyDescent="0.2">
      <c r="A29" s="4">
        <v>8</v>
      </c>
      <c r="B29" s="4" t="s">
        <v>52</v>
      </c>
      <c r="C29" s="3" t="s">
        <v>141</v>
      </c>
      <c r="D29" s="3">
        <f t="shared" si="3"/>
        <v>1</v>
      </c>
      <c r="E29" s="5" t="s">
        <v>140</v>
      </c>
      <c r="F29" s="13">
        <f t="shared" si="0"/>
        <v>0.49011574074074077</v>
      </c>
      <c r="G29">
        <f t="shared" si="1"/>
        <v>43776</v>
      </c>
      <c r="H29" s="13">
        <f t="shared" si="2"/>
        <v>43776.490115740744</v>
      </c>
      <c r="I29" s="13"/>
      <c r="J29" s="13"/>
    </row>
    <row r="30" spans="1:10" x14ac:dyDescent="0.2">
      <c r="A30" s="4">
        <v>9</v>
      </c>
      <c r="B30" s="4" t="s">
        <v>52</v>
      </c>
      <c r="C30" s="3" t="s">
        <v>100</v>
      </c>
      <c r="D30" s="3">
        <f t="shared" si="3"/>
        <v>1.3</v>
      </c>
      <c r="E30" s="5" t="s">
        <v>99</v>
      </c>
      <c r="F30" s="13">
        <f t="shared" si="0"/>
        <v>0.49100694444444443</v>
      </c>
      <c r="G30">
        <f t="shared" si="1"/>
        <v>43776</v>
      </c>
      <c r="H30" s="13">
        <f t="shared" si="2"/>
        <v>43776.491006944445</v>
      </c>
      <c r="I30" s="13"/>
      <c r="J30" s="13"/>
    </row>
    <row r="31" spans="1:10" x14ac:dyDescent="0.2">
      <c r="A31" s="4">
        <v>10</v>
      </c>
      <c r="B31" s="4" t="s">
        <v>52</v>
      </c>
      <c r="C31" s="3" t="s">
        <v>56</v>
      </c>
      <c r="D31" s="3">
        <f t="shared" si="3"/>
        <v>1.1000000000000001</v>
      </c>
      <c r="E31" s="5" t="s">
        <v>55</v>
      </c>
      <c r="F31" s="13">
        <f t="shared" si="0"/>
        <v>0.49208333333333337</v>
      </c>
      <c r="G31">
        <f t="shared" si="1"/>
        <v>43776</v>
      </c>
      <c r="H31" s="13">
        <f t="shared" si="2"/>
        <v>43776.492083333331</v>
      </c>
      <c r="I31" s="13"/>
      <c r="J31" s="13"/>
    </row>
    <row r="32" spans="1:10" x14ac:dyDescent="0.2">
      <c r="A32" s="4">
        <v>1</v>
      </c>
      <c r="B32" s="4" t="s">
        <v>52</v>
      </c>
      <c r="C32" s="3" t="s">
        <v>181</v>
      </c>
      <c r="D32" s="3">
        <f t="shared" si="3"/>
        <v>2</v>
      </c>
      <c r="E32" s="5" t="s">
        <v>386</v>
      </c>
      <c r="F32" s="13">
        <f t="shared" si="0"/>
        <v>0.58616898148148155</v>
      </c>
      <c r="G32">
        <f t="shared" si="1"/>
        <v>43776</v>
      </c>
      <c r="H32" s="13">
        <f t="shared" si="2"/>
        <v>43776.586168981485</v>
      </c>
      <c r="I32" s="13">
        <f t="shared" si="7"/>
        <v>43776.591483796292</v>
      </c>
      <c r="J32" s="13"/>
    </row>
    <row r="33" spans="1:10" x14ac:dyDescent="0.2">
      <c r="A33" s="4">
        <v>2</v>
      </c>
      <c r="B33" s="4" t="s">
        <v>52</v>
      </c>
      <c r="C33" s="3" t="s">
        <v>221</v>
      </c>
      <c r="D33" s="3">
        <f t="shared" si="3"/>
        <v>2.2000000000000002</v>
      </c>
      <c r="E33" s="5" t="s">
        <v>353</v>
      </c>
      <c r="F33" s="13">
        <f t="shared" si="0"/>
        <v>0.58707175925925925</v>
      </c>
      <c r="G33">
        <f t="shared" si="1"/>
        <v>43776</v>
      </c>
      <c r="H33" s="13">
        <f t="shared" si="2"/>
        <v>43776.587071759262</v>
      </c>
      <c r="I33" s="13"/>
      <c r="J33" s="13"/>
    </row>
    <row r="34" spans="1:10" x14ac:dyDescent="0.2">
      <c r="A34" s="4">
        <v>3</v>
      </c>
      <c r="B34" s="4" t="s">
        <v>52</v>
      </c>
      <c r="C34" s="3" t="s">
        <v>179</v>
      </c>
      <c r="D34" s="3">
        <f t="shared" si="3"/>
        <v>2.4</v>
      </c>
      <c r="E34" s="5" t="s">
        <v>318</v>
      </c>
      <c r="F34" s="13">
        <f t="shared" si="0"/>
        <v>0.58851851851851855</v>
      </c>
      <c r="G34">
        <f t="shared" si="1"/>
        <v>43776</v>
      </c>
      <c r="H34" s="13">
        <f t="shared" ref="H34:H65" si="8">G34+F34</f>
        <v>43776.588518518518</v>
      </c>
      <c r="I34" s="13"/>
      <c r="J34" s="13"/>
    </row>
    <row r="35" spans="1:10" x14ac:dyDescent="0.2">
      <c r="A35" s="4">
        <v>4</v>
      </c>
      <c r="B35" s="4" t="s">
        <v>52</v>
      </c>
      <c r="C35" s="3" t="s">
        <v>96</v>
      </c>
      <c r="D35" s="3">
        <f t="shared" si="3"/>
        <v>2.2999999999999998</v>
      </c>
      <c r="E35" s="5" t="s">
        <v>285</v>
      </c>
      <c r="F35" s="13">
        <f t="shared" si="0"/>
        <v>0.58954861111111112</v>
      </c>
      <c r="G35">
        <f t="shared" si="1"/>
        <v>43776</v>
      </c>
      <c r="H35" s="13">
        <f t="shared" si="8"/>
        <v>43776.589548611111</v>
      </c>
      <c r="I35" s="13"/>
      <c r="J35" s="13"/>
    </row>
    <row r="36" spans="1:10" x14ac:dyDescent="0.2">
      <c r="A36" s="4">
        <v>5</v>
      </c>
      <c r="B36" s="4" t="s">
        <v>52</v>
      </c>
      <c r="C36" s="3" t="s">
        <v>181</v>
      </c>
      <c r="D36" s="3">
        <f t="shared" si="3"/>
        <v>2</v>
      </c>
      <c r="E36" s="5" t="s">
        <v>252</v>
      </c>
      <c r="F36" s="13">
        <f t="shared" si="0"/>
        <v>0.59084490740740747</v>
      </c>
      <c r="G36">
        <f t="shared" si="1"/>
        <v>43776</v>
      </c>
      <c r="H36" s="13">
        <f t="shared" si="8"/>
        <v>43776.590844907405</v>
      </c>
      <c r="I36" s="13"/>
      <c r="J36" s="13"/>
    </row>
    <row r="37" spans="1:10" x14ac:dyDescent="0.2">
      <c r="A37" s="4">
        <v>6</v>
      </c>
      <c r="B37" s="4" t="s">
        <v>52</v>
      </c>
      <c r="C37" s="3" t="s">
        <v>135</v>
      </c>
      <c r="D37" s="3">
        <f t="shared" si="3"/>
        <v>2.8</v>
      </c>
      <c r="E37" s="5" t="s">
        <v>219</v>
      </c>
      <c r="F37" s="13">
        <f t="shared" si="0"/>
        <v>0.59240740740740738</v>
      </c>
      <c r="G37">
        <f t="shared" si="1"/>
        <v>43776</v>
      </c>
      <c r="H37" s="13">
        <f t="shared" si="8"/>
        <v>43776.592407407406</v>
      </c>
      <c r="I37" s="13"/>
      <c r="J37" s="13"/>
    </row>
    <row r="38" spans="1:10" x14ac:dyDescent="0.2">
      <c r="A38" s="4">
        <v>7</v>
      </c>
      <c r="B38" s="4" t="s">
        <v>52</v>
      </c>
      <c r="C38" s="3" t="s">
        <v>181</v>
      </c>
      <c r="D38" s="3">
        <f t="shared" si="3"/>
        <v>2</v>
      </c>
      <c r="E38" s="5" t="s">
        <v>180</v>
      </c>
      <c r="F38" s="13">
        <f t="shared" si="0"/>
        <v>0.5933680555555555</v>
      </c>
      <c r="G38">
        <f t="shared" si="1"/>
        <v>43776</v>
      </c>
      <c r="H38" s="13">
        <f t="shared" si="8"/>
        <v>43776.593368055554</v>
      </c>
      <c r="I38" s="13"/>
      <c r="J38" s="13"/>
    </row>
    <row r="39" spans="1:10" x14ac:dyDescent="0.2">
      <c r="A39" s="4">
        <v>8</v>
      </c>
      <c r="B39" s="4" t="s">
        <v>52</v>
      </c>
      <c r="C39" s="3" t="s">
        <v>100</v>
      </c>
      <c r="D39" s="3">
        <f t="shared" si="3"/>
        <v>1.3</v>
      </c>
      <c r="E39" s="5" t="s">
        <v>139</v>
      </c>
      <c r="F39" s="13">
        <f t="shared" si="0"/>
        <v>0.59453703703703698</v>
      </c>
      <c r="G39">
        <f t="shared" si="1"/>
        <v>43776</v>
      </c>
      <c r="H39" s="13">
        <f t="shared" si="8"/>
        <v>43776.594537037039</v>
      </c>
      <c r="I39" s="13"/>
      <c r="J39" s="13"/>
    </row>
    <row r="40" spans="1:10" x14ac:dyDescent="0.2">
      <c r="A40" s="4">
        <v>9</v>
      </c>
      <c r="B40" s="4" t="s">
        <v>52</v>
      </c>
      <c r="C40" s="3" t="s">
        <v>98</v>
      </c>
      <c r="D40" s="3">
        <f t="shared" si="3"/>
        <v>1.8</v>
      </c>
      <c r="E40" s="5" t="s">
        <v>97</v>
      </c>
      <c r="F40" s="13">
        <f t="shared" si="0"/>
        <v>0.59565972222222219</v>
      </c>
      <c r="G40">
        <f t="shared" si="1"/>
        <v>43776</v>
      </c>
      <c r="H40" s="13">
        <f t="shared" si="8"/>
        <v>43776.595659722225</v>
      </c>
      <c r="I40" s="13"/>
      <c r="J40" s="13"/>
    </row>
    <row r="41" spans="1:10" x14ac:dyDescent="0.2">
      <c r="A41" s="4">
        <v>10</v>
      </c>
      <c r="B41" s="4" t="s">
        <v>52</v>
      </c>
      <c r="C41" s="3" t="s">
        <v>54</v>
      </c>
      <c r="D41" s="3">
        <f t="shared" si="3"/>
        <v>1.4</v>
      </c>
      <c r="E41" s="5" t="s">
        <v>53</v>
      </c>
      <c r="F41" s="13">
        <f t="shared" si="0"/>
        <v>0.59671296296296295</v>
      </c>
      <c r="G41">
        <f t="shared" si="1"/>
        <v>43776</v>
      </c>
      <c r="H41" s="13">
        <f t="shared" si="8"/>
        <v>43776.596712962964</v>
      </c>
      <c r="I41" s="13"/>
      <c r="J41" s="13"/>
    </row>
    <row r="42" spans="1:10" x14ac:dyDescent="0.2">
      <c r="A42" s="4">
        <v>1</v>
      </c>
      <c r="B42" s="4" t="s">
        <v>52</v>
      </c>
      <c r="C42" s="3" t="s">
        <v>96</v>
      </c>
      <c r="D42" s="3">
        <f t="shared" si="3"/>
        <v>2.2999999999999998</v>
      </c>
      <c r="E42" s="5" t="s">
        <v>385</v>
      </c>
      <c r="F42" s="13">
        <f t="shared" si="0"/>
        <v>0.67038194444444443</v>
      </c>
      <c r="G42">
        <f t="shared" si="1"/>
        <v>43776</v>
      </c>
      <c r="H42" s="13">
        <f t="shared" si="8"/>
        <v>43776.670381944445</v>
      </c>
      <c r="I42" s="13">
        <f t="shared" si="7"/>
        <v>43776.673560185191</v>
      </c>
      <c r="J42" s="13"/>
    </row>
    <row r="43" spans="1:10" x14ac:dyDescent="0.2">
      <c r="A43" s="4">
        <v>2</v>
      </c>
      <c r="B43" s="4" t="s">
        <v>52</v>
      </c>
      <c r="C43" s="3" t="s">
        <v>352</v>
      </c>
      <c r="D43" s="3">
        <f t="shared" si="3"/>
        <v>2.7</v>
      </c>
      <c r="E43" s="5" t="s">
        <v>351</v>
      </c>
      <c r="F43" s="13">
        <f t="shared" si="0"/>
        <v>0.67128472222222213</v>
      </c>
      <c r="G43">
        <f t="shared" si="1"/>
        <v>43776</v>
      </c>
      <c r="H43" s="13">
        <f t="shared" si="8"/>
        <v>43776.671284722222</v>
      </c>
      <c r="I43" s="13"/>
      <c r="J43" s="13"/>
    </row>
    <row r="44" spans="1:10" x14ac:dyDescent="0.2">
      <c r="A44" s="4">
        <v>3</v>
      </c>
      <c r="B44" s="4" t="s">
        <v>52</v>
      </c>
      <c r="C44" s="3" t="s">
        <v>135</v>
      </c>
      <c r="D44" s="3">
        <f t="shared" si="3"/>
        <v>2.8</v>
      </c>
      <c r="E44" s="5" t="s">
        <v>317</v>
      </c>
      <c r="F44" s="13">
        <f t="shared" si="0"/>
        <v>0.67190972222222223</v>
      </c>
      <c r="G44">
        <f t="shared" si="1"/>
        <v>43776</v>
      </c>
      <c r="H44" s="13">
        <f t="shared" si="8"/>
        <v>43776.671909722223</v>
      </c>
      <c r="I44" s="13"/>
      <c r="J44" s="13"/>
    </row>
    <row r="45" spans="1:10" x14ac:dyDescent="0.2">
      <c r="A45" s="4">
        <v>4</v>
      </c>
      <c r="B45" s="4" t="s">
        <v>52</v>
      </c>
      <c r="C45" s="3" t="s">
        <v>135</v>
      </c>
      <c r="D45" s="3">
        <f t="shared" si="3"/>
        <v>2.8</v>
      </c>
      <c r="E45" s="5" t="s">
        <v>284</v>
      </c>
      <c r="F45" s="13">
        <f t="shared" si="0"/>
        <v>0.67254629629629636</v>
      </c>
      <c r="G45">
        <f t="shared" si="1"/>
        <v>43776</v>
      </c>
      <c r="H45" s="13">
        <f t="shared" si="8"/>
        <v>43776.672546296293</v>
      </c>
      <c r="I45" s="13"/>
      <c r="J45" s="13"/>
    </row>
    <row r="46" spans="1:10" x14ac:dyDescent="0.2">
      <c r="A46" s="4">
        <v>5</v>
      </c>
      <c r="B46" s="4" t="s">
        <v>52</v>
      </c>
      <c r="C46" s="3" t="s">
        <v>179</v>
      </c>
      <c r="D46" s="3">
        <f t="shared" si="3"/>
        <v>2.4</v>
      </c>
      <c r="E46" s="5" t="s">
        <v>251</v>
      </c>
      <c r="F46" s="13">
        <f t="shared" si="0"/>
        <v>0.67327546296296292</v>
      </c>
      <c r="G46">
        <f t="shared" si="1"/>
        <v>43776</v>
      </c>
      <c r="H46" s="13">
        <f t="shared" si="8"/>
        <v>43776.673275462963</v>
      </c>
      <c r="I46" s="13"/>
      <c r="J46" s="13"/>
    </row>
    <row r="47" spans="1:10" x14ac:dyDescent="0.2">
      <c r="A47" s="4">
        <v>6</v>
      </c>
      <c r="B47" s="4" t="s">
        <v>52</v>
      </c>
      <c r="C47" s="3" t="s">
        <v>131</v>
      </c>
      <c r="D47" s="3">
        <f t="shared" si="3"/>
        <v>3.5</v>
      </c>
      <c r="E47" s="5" t="s">
        <v>218</v>
      </c>
      <c r="F47" s="13">
        <f t="shared" si="0"/>
        <v>0.67401620370370363</v>
      </c>
      <c r="G47">
        <f t="shared" si="1"/>
        <v>43776</v>
      </c>
      <c r="H47" s="13">
        <f t="shared" si="8"/>
        <v>43776.674016203702</v>
      </c>
      <c r="I47" s="13"/>
      <c r="J47" s="13"/>
    </row>
    <row r="48" spans="1:10" x14ac:dyDescent="0.2">
      <c r="A48" s="4">
        <v>7</v>
      </c>
      <c r="B48" s="4" t="s">
        <v>52</v>
      </c>
      <c r="C48" s="3" t="s">
        <v>179</v>
      </c>
      <c r="D48" s="3">
        <f t="shared" si="3"/>
        <v>2.4</v>
      </c>
      <c r="E48" s="5" t="s">
        <v>178</v>
      </c>
      <c r="F48" s="13">
        <f t="shared" si="0"/>
        <v>0.67469907407407403</v>
      </c>
      <c r="G48">
        <f t="shared" si="1"/>
        <v>43776</v>
      </c>
      <c r="H48" s="13">
        <f t="shared" si="8"/>
        <v>43776.674699074072</v>
      </c>
      <c r="I48" s="13"/>
      <c r="J48" s="13"/>
    </row>
    <row r="49" spans="1:10" x14ac:dyDescent="0.2">
      <c r="A49" s="4">
        <v>8</v>
      </c>
      <c r="B49" s="4" t="s">
        <v>52</v>
      </c>
      <c r="C49" s="3" t="s">
        <v>138</v>
      </c>
      <c r="D49" s="3">
        <f t="shared" si="3"/>
        <v>1.6</v>
      </c>
      <c r="E49" s="5" t="s">
        <v>137</v>
      </c>
      <c r="F49" s="13">
        <f t="shared" si="0"/>
        <v>0.67524305555555564</v>
      </c>
      <c r="G49">
        <f t="shared" si="1"/>
        <v>43776</v>
      </c>
      <c r="H49" s="13">
        <f t="shared" si="8"/>
        <v>43776.675243055557</v>
      </c>
      <c r="I49" s="13"/>
      <c r="J49" s="13"/>
    </row>
    <row r="50" spans="1:10" x14ac:dyDescent="0.2">
      <c r="A50" s="4">
        <v>9</v>
      </c>
      <c r="B50" s="4" t="s">
        <v>52</v>
      </c>
      <c r="C50" s="3" t="s">
        <v>96</v>
      </c>
      <c r="D50" s="3">
        <f t="shared" si="3"/>
        <v>2.2999999999999998</v>
      </c>
      <c r="E50" s="5" t="s">
        <v>95</v>
      </c>
      <c r="F50" s="13">
        <f t="shared" si="0"/>
        <v>0.67582175925925936</v>
      </c>
      <c r="G50">
        <f t="shared" si="1"/>
        <v>43776</v>
      </c>
      <c r="H50" s="13">
        <f t="shared" si="8"/>
        <v>43776.675821759258</v>
      </c>
      <c r="I50" s="13"/>
      <c r="J50" s="13"/>
    </row>
    <row r="51" spans="1:10" x14ac:dyDescent="0.2">
      <c r="A51" s="4">
        <v>10</v>
      </c>
      <c r="B51" s="4" t="s">
        <v>52</v>
      </c>
      <c r="C51" s="3" t="s">
        <v>51</v>
      </c>
      <c r="D51" s="3">
        <f t="shared" si="3"/>
        <v>1.7</v>
      </c>
      <c r="E51" s="5" t="s">
        <v>50</v>
      </c>
      <c r="F51" s="13">
        <f t="shared" si="0"/>
        <v>0.67642361111111116</v>
      </c>
      <c r="G51">
        <f t="shared" si="1"/>
        <v>43776</v>
      </c>
      <c r="H51" s="13">
        <f t="shared" si="8"/>
        <v>43776.676423611112</v>
      </c>
      <c r="I51" s="13"/>
      <c r="J51" s="13"/>
    </row>
    <row r="52" spans="1:10" x14ac:dyDescent="0.2">
      <c r="A52" s="4">
        <v>1</v>
      </c>
      <c r="B52" s="4" t="s">
        <v>40</v>
      </c>
      <c r="C52" s="3" t="s">
        <v>350</v>
      </c>
      <c r="D52" s="3">
        <f t="shared" si="3"/>
        <v>4.2</v>
      </c>
      <c r="E52" s="5" t="s">
        <v>384</v>
      </c>
      <c r="F52" s="13">
        <f t="shared" si="0"/>
        <v>0.27710648148148148</v>
      </c>
      <c r="G52">
        <f t="shared" si="1"/>
        <v>43777</v>
      </c>
      <c r="H52" s="13">
        <f t="shared" si="8"/>
        <v>43777.277106481481</v>
      </c>
      <c r="I52" s="13">
        <f t="shared" si="7"/>
        <v>43777.28212152778</v>
      </c>
      <c r="J52" s="13"/>
    </row>
    <row r="53" spans="1:10" x14ac:dyDescent="0.2">
      <c r="A53" s="4">
        <v>2</v>
      </c>
      <c r="B53" s="4" t="s">
        <v>40</v>
      </c>
      <c r="C53" s="3" t="s">
        <v>350</v>
      </c>
      <c r="D53" s="3">
        <f t="shared" si="3"/>
        <v>4.2</v>
      </c>
      <c r="E53" s="5" t="s">
        <v>349</v>
      </c>
      <c r="F53" s="13">
        <f t="shared" si="0"/>
        <v>0.27809027777777778</v>
      </c>
      <c r="G53">
        <f t="shared" si="1"/>
        <v>43777</v>
      </c>
      <c r="H53" s="13">
        <f t="shared" si="8"/>
        <v>43777.278090277781</v>
      </c>
      <c r="I53" s="13"/>
      <c r="J53" s="13"/>
    </row>
    <row r="54" spans="1:10" x14ac:dyDescent="0.2">
      <c r="A54" s="4">
        <v>3</v>
      </c>
      <c r="B54" s="4" t="s">
        <v>40</v>
      </c>
      <c r="C54" s="3" t="s">
        <v>283</v>
      </c>
      <c r="D54" s="3">
        <f t="shared" si="3"/>
        <v>4.3</v>
      </c>
      <c r="E54" s="5" t="s">
        <v>316</v>
      </c>
      <c r="F54" s="13">
        <f t="shared" si="0"/>
        <v>0.27900462962962963</v>
      </c>
      <c r="G54">
        <f t="shared" si="1"/>
        <v>43777</v>
      </c>
      <c r="H54" s="13">
        <f t="shared" si="8"/>
        <v>43777.279004629629</v>
      </c>
      <c r="I54" s="13"/>
      <c r="J54" s="13"/>
    </row>
    <row r="55" spans="1:10" x14ac:dyDescent="0.2">
      <c r="A55" s="4">
        <v>4</v>
      </c>
      <c r="B55" s="4" t="s">
        <v>40</v>
      </c>
      <c r="C55" s="3" t="s">
        <v>283</v>
      </c>
      <c r="D55" s="3">
        <f t="shared" si="3"/>
        <v>4.3</v>
      </c>
      <c r="E55" s="5" t="s">
        <v>282</v>
      </c>
      <c r="F55" s="13">
        <f t="shared" si="0"/>
        <v>0.27978009259259257</v>
      </c>
      <c r="G55">
        <f t="shared" si="1"/>
        <v>43777</v>
      </c>
      <c r="H55" s="13">
        <f t="shared" si="8"/>
        <v>43777.279780092591</v>
      </c>
      <c r="I55" s="13"/>
      <c r="J55" s="13"/>
    </row>
    <row r="56" spans="1:10" x14ac:dyDescent="0.2">
      <c r="A56" s="4">
        <v>5</v>
      </c>
      <c r="B56" s="4" t="s">
        <v>40</v>
      </c>
      <c r="C56" s="3" t="s">
        <v>177</v>
      </c>
      <c r="D56" s="3">
        <f t="shared" si="3"/>
        <v>3.4</v>
      </c>
      <c r="E56" s="5" t="s">
        <v>250</v>
      </c>
      <c r="F56" s="13">
        <f t="shared" si="0"/>
        <v>0.28089120370370368</v>
      </c>
      <c r="G56">
        <f t="shared" si="1"/>
        <v>43777</v>
      </c>
      <c r="H56" s="13">
        <f t="shared" si="8"/>
        <v>43777.280891203707</v>
      </c>
      <c r="I56" s="13"/>
      <c r="J56" s="13"/>
    </row>
    <row r="57" spans="1:10" x14ac:dyDescent="0.2">
      <c r="A57" s="4">
        <v>6</v>
      </c>
      <c r="B57" s="4" t="s">
        <v>40</v>
      </c>
      <c r="C57" s="3" t="s">
        <v>217</v>
      </c>
      <c r="D57" s="3">
        <f t="shared" si="3"/>
        <v>5.6</v>
      </c>
      <c r="E57" s="5" t="s">
        <v>216</v>
      </c>
      <c r="F57" s="13">
        <f t="shared" si="0"/>
        <v>0.28216435185185185</v>
      </c>
      <c r="G57">
        <f t="shared" si="1"/>
        <v>43777</v>
      </c>
      <c r="H57" s="13">
        <f t="shared" si="8"/>
        <v>43777.282164351855</v>
      </c>
      <c r="I57" s="13"/>
      <c r="J57" s="13"/>
    </row>
    <row r="58" spans="1:10" x14ac:dyDescent="0.2">
      <c r="A58" s="4">
        <v>7</v>
      </c>
      <c r="B58" s="4" t="s">
        <v>40</v>
      </c>
      <c r="C58" s="3" t="s">
        <v>177</v>
      </c>
      <c r="D58" s="3">
        <f t="shared" si="3"/>
        <v>3.4</v>
      </c>
      <c r="E58" s="5" t="s">
        <v>176</v>
      </c>
      <c r="F58" s="13">
        <f t="shared" si="0"/>
        <v>0.28386574074074072</v>
      </c>
      <c r="G58">
        <f t="shared" si="1"/>
        <v>43777</v>
      </c>
      <c r="H58" s="13">
        <f t="shared" si="8"/>
        <v>43777.283865740741</v>
      </c>
      <c r="I58" s="13"/>
      <c r="J58" s="13"/>
    </row>
    <row r="59" spans="1:10" x14ac:dyDescent="0.2">
      <c r="A59" s="4">
        <v>8</v>
      </c>
      <c r="B59" s="4" t="s">
        <v>40</v>
      </c>
      <c r="C59" s="3" t="s">
        <v>135</v>
      </c>
      <c r="D59" s="3">
        <f t="shared" si="3"/>
        <v>2.8</v>
      </c>
      <c r="E59" s="5" t="s">
        <v>136</v>
      </c>
      <c r="F59" s="13">
        <f t="shared" si="0"/>
        <v>0.28586805555555556</v>
      </c>
      <c r="G59">
        <f t="shared" si="1"/>
        <v>43777</v>
      </c>
      <c r="H59" s="13">
        <f t="shared" si="8"/>
        <v>43777.285868055558</v>
      </c>
      <c r="I59" s="13"/>
      <c r="J59" s="13"/>
    </row>
    <row r="60" spans="1:10" x14ac:dyDescent="0.2">
      <c r="A60" s="4">
        <v>9</v>
      </c>
      <c r="B60" s="4" t="s">
        <v>40</v>
      </c>
      <c r="C60" s="3" t="s">
        <v>94</v>
      </c>
      <c r="D60" s="3">
        <f t="shared" si="3"/>
        <v>4.0999999999999996</v>
      </c>
      <c r="E60" s="5" t="s">
        <v>93</v>
      </c>
      <c r="F60" s="13">
        <f t="shared" si="0"/>
        <v>0.28671296296296295</v>
      </c>
      <c r="G60">
        <f t="shared" si="1"/>
        <v>43777</v>
      </c>
      <c r="H60" s="13">
        <f t="shared" si="8"/>
        <v>43777.286712962959</v>
      </c>
      <c r="I60" s="13"/>
      <c r="J60" s="13"/>
    </row>
    <row r="61" spans="1:10" x14ac:dyDescent="0.2">
      <c r="A61" s="4">
        <v>10</v>
      </c>
      <c r="B61" s="4" t="s">
        <v>40</v>
      </c>
      <c r="C61" s="3" t="s">
        <v>49</v>
      </c>
      <c r="D61" s="3">
        <f t="shared" si="3"/>
        <v>2.9</v>
      </c>
      <c r="E61" s="5" t="s">
        <v>48</v>
      </c>
      <c r="F61" s="13">
        <f t="shared" si="0"/>
        <v>0.28773148148148148</v>
      </c>
      <c r="G61">
        <f t="shared" si="1"/>
        <v>43777</v>
      </c>
      <c r="H61" s="13">
        <f t="shared" si="8"/>
        <v>43777.287731481483</v>
      </c>
      <c r="I61" s="13"/>
      <c r="J61" s="13"/>
    </row>
    <row r="62" spans="1:10" x14ac:dyDescent="0.2">
      <c r="A62" s="4">
        <v>1</v>
      </c>
      <c r="B62" s="4" t="s">
        <v>40</v>
      </c>
      <c r="C62" s="3" t="s">
        <v>170</v>
      </c>
      <c r="D62" s="3">
        <f t="shared" si="3"/>
        <v>4.8</v>
      </c>
      <c r="E62" s="5" t="s">
        <v>383</v>
      </c>
      <c r="F62" s="13">
        <f t="shared" si="0"/>
        <v>0.37714120370370369</v>
      </c>
      <c r="G62">
        <f t="shared" si="1"/>
        <v>43777</v>
      </c>
      <c r="H62" s="13">
        <f t="shared" si="8"/>
        <v>43777.377141203702</v>
      </c>
      <c r="I62" s="13">
        <f t="shared" si="7"/>
        <v>43777.381366898146</v>
      </c>
      <c r="J62" s="13"/>
    </row>
    <row r="63" spans="1:10" x14ac:dyDescent="0.2">
      <c r="A63" s="4">
        <v>2</v>
      </c>
      <c r="B63" s="4" t="s">
        <v>40</v>
      </c>
      <c r="C63" s="3" t="s">
        <v>92</v>
      </c>
      <c r="D63" s="3">
        <f t="shared" si="3"/>
        <v>4.7</v>
      </c>
      <c r="E63" s="5" t="s">
        <v>348</v>
      </c>
      <c r="F63" s="13">
        <f t="shared" si="0"/>
        <v>0.37791666666666668</v>
      </c>
      <c r="G63">
        <f t="shared" si="1"/>
        <v>43777</v>
      </c>
      <c r="H63" s="13">
        <f t="shared" si="8"/>
        <v>43777.377916666665</v>
      </c>
      <c r="I63" s="13"/>
      <c r="J63" s="13"/>
    </row>
    <row r="64" spans="1:10" x14ac:dyDescent="0.2">
      <c r="A64" s="4">
        <v>3</v>
      </c>
      <c r="B64" s="4" t="s">
        <v>40</v>
      </c>
      <c r="C64" s="3" t="s">
        <v>92</v>
      </c>
      <c r="D64" s="3">
        <f t="shared" si="3"/>
        <v>4.7</v>
      </c>
      <c r="E64" s="5" t="s">
        <v>315</v>
      </c>
      <c r="F64" s="13">
        <f t="shared" si="0"/>
        <v>0.37876157407407413</v>
      </c>
      <c r="G64">
        <f t="shared" si="1"/>
        <v>43777</v>
      </c>
      <c r="H64" s="13">
        <f t="shared" si="8"/>
        <v>43777.378761574073</v>
      </c>
      <c r="I64" s="13"/>
      <c r="J64" s="13"/>
    </row>
    <row r="65" spans="1:10" x14ac:dyDescent="0.2">
      <c r="A65" s="4">
        <v>4</v>
      </c>
      <c r="B65" s="4" t="s">
        <v>40</v>
      </c>
      <c r="C65" s="3" t="s">
        <v>92</v>
      </c>
      <c r="D65" s="3">
        <f t="shared" si="3"/>
        <v>4.7</v>
      </c>
      <c r="E65" s="5" t="s">
        <v>281</v>
      </c>
      <c r="F65" s="13">
        <f t="shared" si="0"/>
        <v>0.379849537037037</v>
      </c>
      <c r="G65">
        <f t="shared" si="1"/>
        <v>43777</v>
      </c>
      <c r="H65" s="13">
        <f t="shared" si="8"/>
        <v>43777.379849537036</v>
      </c>
      <c r="I65" s="13"/>
      <c r="J65" s="13"/>
    </row>
    <row r="66" spans="1:10" x14ac:dyDescent="0.2">
      <c r="A66" s="4">
        <v>5</v>
      </c>
      <c r="B66" s="4" t="s">
        <v>40</v>
      </c>
      <c r="C66" s="3" t="s">
        <v>175</v>
      </c>
      <c r="D66" s="3">
        <f t="shared" si="3"/>
        <v>3.7</v>
      </c>
      <c r="E66" s="5" t="s">
        <v>249</v>
      </c>
      <c r="F66" s="13">
        <f t="shared" ref="F66:F129" si="9">TIMEVALUE(E66)</f>
        <v>0.3808449074074074</v>
      </c>
      <c r="G66">
        <f t="shared" ref="G66:G129" si="10">DATEVALUE(B66)</f>
        <v>43777</v>
      </c>
      <c r="H66" s="13">
        <f t="shared" ref="H66:H72" si="11">G66+F66</f>
        <v>43777.380844907406</v>
      </c>
      <c r="I66" s="13"/>
      <c r="J66" s="13"/>
    </row>
    <row r="67" spans="1:10" x14ac:dyDescent="0.2">
      <c r="A67" s="4">
        <v>6</v>
      </c>
      <c r="B67" s="4" t="s">
        <v>40</v>
      </c>
      <c r="C67" s="3" t="s">
        <v>215</v>
      </c>
      <c r="D67" s="3">
        <f t="shared" ref="D67:D130" si="12">_xlfn.NUMBERVALUE(C67)</f>
        <v>6.4</v>
      </c>
      <c r="E67" s="5" t="s">
        <v>214</v>
      </c>
      <c r="F67" s="13">
        <f t="shared" si="9"/>
        <v>0.3821180555555555</v>
      </c>
      <c r="G67">
        <f t="shared" si="10"/>
        <v>43777</v>
      </c>
      <c r="H67" s="13">
        <f t="shared" si="11"/>
        <v>43777.382118055553</v>
      </c>
      <c r="I67" s="13"/>
      <c r="J67" s="13"/>
    </row>
    <row r="68" spans="1:10" x14ac:dyDescent="0.2">
      <c r="A68" s="4">
        <v>7</v>
      </c>
      <c r="B68" s="4" t="s">
        <v>40</v>
      </c>
      <c r="C68" s="3" t="s">
        <v>175</v>
      </c>
      <c r="D68" s="3">
        <f t="shared" si="12"/>
        <v>3.7</v>
      </c>
      <c r="E68" s="5" t="s">
        <v>174</v>
      </c>
      <c r="F68" s="13">
        <f t="shared" si="9"/>
        <v>0.38276620370370368</v>
      </c>
      <c r="G68">
        <f t="shared" si="10"/>
        <v>43777</v>
      </c>
      <c r="H68" s="13">
        <f t="shared" si="11"/>
        <v>43777.3827662037</v>
      </c>
      <c r="I68" s="13"/>
      <c r="J68" s="13"/>
    </row>
    <row r="69" spans="1:10" x14ac:dyDescent="0.2">
      <c r="A69" s="4">
        <v>8</v>
      </c>
      <c r="B69" s="4" t="s">
        <v>40</v>
      </c>
      <c r="C69" s="3" t="s">
        <v>135</v>
      </c>
      <c r="D69" s="3">
        <f t="shared" si="12"/>
        <v>2.8</v>
      </c>
      <c r="E69" s="5" t="s">
        <v>134</v>
      </c>
      <c r="F69" s="13">
        <f t="shared" si="9"/>
        <v>0.3837268518518519</v>
      </c>
      <c r="G69">
        <f t="shared" si="10"/>
        <v>43777</v>
      </c>
      <c r="H69" s="13">
        <f t="shared" si="11"/>
        <v>43777.383726851855</v>
      </c>
      <c r="I69" s="13"/>
      <c r="J69" s="13"/>
    </row>
    <row r="70" spans="1:10" x14ac:dyDescent="0.2">
      <c r="A70" s="4">
        <v>9</v>
      </c>
      <c r="B70" s="4" t="s">
        <v>40</v>
      </c>
      <c r="C70" s="3" t="s">
        <v>92</v>
      </c>
      <c r="D70" s="3">
        <f t="shared" si="12"/>
        <v>4.7</v>
      </c>
      <c r="E70" s="5" t="s">
        <v>91</v>
      </c>
      <c r="F70" s="13">
        <f t="shared" si="9"/>
        <v>0.3847800925925926</v>
      </c>
      <c r="G70">
        <f t="shared" si="10"/>
        <v>43777</v>
      </c>
      <c r="H70" s="13">
        <f t="shared" si="11"/>
        <v>43777.384780092594</v>
      </c>
      <c r="I70" s="13"/>
      <c r="J70" s="13"/>
    </row>
    <row r="71" spans="1:10" x14ac:dyDescent="0.2">
      <c r="A71" s="4">
        <v>10</v>
      </c>
      <c r="B71" s="4" t="s">
        <v>40</v>
      </c>
      <c r="C71" s="3" t="s">
        <v>47</v>
      </c>
      <c r="D71" s="3">
        <f t="shared" si="12"/>
        <v>3.2</v>
      </c>
      <c r="E71" s="5" t="s">
        <v>46</v>
      </c>
      <c r="F71" s="13">
        <f t="shared" si="9"/>
        <v>0.38576388888888885</v>
      </c>
      <c r="G71">
        <f t="shared" si="10"/>
        <v>43777</v>
      </c>
      <c r="H71" s="13">
        <f t="shared" si="11"/>
        <v>43777.385763888888</v>
      </c>
      <c r="I71" s="13"/>
      <c r="J71" s="13"/>
    </row>
    <row r="72" spans="1:10" x14ac:dyDescent="0.2">
      <c r="A72" s="4">
        <v>1</v>
      </c>
      <c r="B72" s="4" t="s">
        <v>40</v>
      </c>
      <c r="C72" s="3" t="s">
        <v>217</v>
      </c>
      <c r="D72" s="3">
        <f t="shared" si="12"/>
        <v>5.6</v>
      </c>
      <c r="E72" s="5" t="s">
        <v>382</v>
      </c>
      <c r="F72" s="13">
        <f t="shared" si="9"/>
        <v>0.47505787037037034</v>
      </c>
      <c r="G72">
        <f t="shared" si="10"/>
        <v>43777</v>
      </c>
      <c r="H72" s="13">
        <f t="shared" si="11"/>
        <v>43777.475057870368</v>
      </c>
      <c r="I72" s="13">
        <f t="shared" ref="I72:I122" si="13">AVERAGE(H72:H81)</f>
        <v>43777.478177083336</v>
      </c>
      <c r="J72" s="13"/>
    </row>
    <row r="73" spans="1:10" x14ac:dyDescent="0.2">
      <c r="A73" s="4">
        <v>2</v>
      </c>
      <c r="B73" s="4" t="s">
        <v>40</v>
      </c>
      <c r="C73" s="3" t="s">
        <v>90</v>
      </c>
      <c r="D73" s="3">
        <f t="shared" si="12"/>
        <v>5.3</v>
      </c>
      <c r="E73" s="5" t="s">
        <v>347</v>
      </c>
      <c r="F73" s="13">
        <f t="shared" si="9"/>
        <v>0.47575231481481484</v>
      </c>
      <c r="G73">
        <f t="shared" si="10"/>
        <v>43777</v>
      </c>
      <c r="H73" s="13">
        <f t="shared" ref="H73:H104" si="14">G73+F73</f>
        <v>43777.475752314815</v>
      </c>
      <c r="I73" s="13"/>
      <c r="J73" s="13"/>
    </row>
    <row r="74" spans="1:10" x14ac:dyDescent="0.2">
      <c r="A74" s="4">
        <v>3</v>
      </c>
      <c r="B74" s="4" t="s">
        <v>40</v>
      </c>
      <c r="C74" s="3" t="s">
        <v>314</v>
      </c>
      <c r="D74" s="3">
        <f t="shared" si="12"/>
        <v>5.2</v>
      </c>
      <c r="E74" s="5" t="s">
        <v>313</v>
      </c>
      <c r="F74" s="13">
        <f t="shared" si="9"/>
        <v>0.47641203703703705</v>
      </c>
      <c r="G74">
        <f t="shared" si="10"/>
        <v>43777</v>
      </c>
      <c r="H74" s="13">
        <f t="shared" si="14"/>
        <v>43777.476412037038</v>
      </c>
      <c r="I74" s="13"/>
      <c r="J74" s="13"/>
    </row>
    <row r="75" spans="1:10" x14ac:dyDescent="0.2">
      <c r="A75" s="4">
        <v>4</v>
      </c>
      <c r="B75" s="4" t="s">
        <v>40</v>
      </c>
      <c r="C75" s="3" t="s">
        <v>90</v>
      </c>
      <c r="D75" s="3">
        <f t="shared" si="12"/>
        <v>5.3</v>
      </c>
      <c r="E75" s="5" t="s">
        <v>280</v>
      </c>
      <c r="F75" s="13">
        <f t="shared" si="9"/>
        <v>0.47711805555555559</v>
      </c>
      <c r="G75">
        <f t="shared" si="10"/>
        <v>43777</v>
      </c>
      <c r="H75" s="13">
        <f t="shared" si="14"/>
        <v>43777.477118055554</v>
      </c>
      <c r="I75" s="13"/>
      <c r="J75" s="13"/>
    </row>
    <row r="76" spans="1:10" x14ac:dyDescent="0.2">
      <c r="A76" s="4">
        <v>5</v>
      </c>
      <c r="B76" s="4" t="s">
        <v>40</v>
      </c>
      <c r="C76" s="3" t="s">
        <v>42</v>
      </c>
      <c r="D76" s="3">
        <f t="shared" si="12"/>
        <v>4</v>
      </c>
      <c r="E76" s="5" t="s">
        <v>248</v>
      </c>
      <c r="F76" s="13">
        <f t="shared" si="9"/>
        <v>0.4777777777777778</v>
      </c>
      <c r="G76">
        <f t="shared" si="10"/>
        <v>43777</v>
      </c>
      <c r="H76" s="13">
        <f t="shared" si="14"/>
        <v>43777.477777777778</v>
      </c>
      <c r="I76" s="13"/>
      <c r="J76" s="13"/>
    </row>
    <row r="77" spans="1:10" x14ac:dyDescent="0.2">
      <c r="A77" s="4">
        <v>6</v>
      </c>
      <c r="B77" s="4" t="s">
        <v>40</v>
      </c>
      <c r="C77" s="3" t="s">
        <v>213</v>
      </c>
      <c r="D77" s="3">
        <f t="shared" si="12"/>
        <v>7.3</v>
      </c>
      <c r="E77" s="5" t="s">
        <v>212</v>
      </c>
      <c r="F77" s="13">
        <f t="shared" si="9"/>
        <v>0.47848379629629628</v>
      </c>
      <c r="G77">
        <f t="shared" si="10"/>
        <v>43777</v>
      </c>
      <c r="H77" s="13">
        <f t="shared" si="14"/>
        <v>43777.478483796294</v>
      </c>
      <c r="I77" s="13"/>
      <c r="J77" s="13"/>
    </row>
    <row r="78" spans="1:10" x14ac:dyDescent="0.2">
      <c r="A78" s="4">
        <v>7</v>
      </c>
      <c r="B78" s="4" t="s">
        <v>40</v>
      </c>
      <c r="C78" s="3" t="s">
        <v>94</v>
      </c>
      <c r="D78" s="3">
        <f t="shared" si="12"/>
        <v>4.0999999999999996</v>
      </c>
      <c r="E78" s="5" t="s">
        <v>173</v>
      </c>
      <c r="F78" s="13">
        <f t="shared" si="9"/>
        <v>0.47916666666666669</v>
      </c>
      <c r="G78">
        <f t="shared" si="10"/>
        <v>43777</v>
      </c>
      <c r="H78" s="13">
        <f t="shared" si="14"/>
        <v>43777.479166666664</v>
      </c>
      <c r="I78" s="13"/>
      <c r="J78" s="13"/>
    </row>
    <row r="79" spans="1:10" x14ac:dyDescent="0.2">
      <c r="A79" s="4">
        <v>8</v>
      </c>
      <c r="B79" s="4" t="s">
        <v>40</v>
      </c>
      <c r="C79" s="3" t="s">
        <v>133</v>
      </c>
      <c r="D79" s="3">
        <f t="shared" si="12"/>
        <v>3.1</v>
      </c>
      <c r="E79" s="5" t="s">
        <v>132</v>
      </c>
      <c r="F79" s="13">
        <f t="shared" si="9"/>
        <v>0.47998842592592594</v>
      </c>
      <c r="G79">
        <f t="shared" si="10"/>
        <v>43777</v>
      </c>
      <c r="H79" s="13">
        <f t="shared" si="14"/>
        <v>43777.479988425926</v>
      </c>
      <c r="I79" s="13"/>
      <c r="J79" s="13"/>
    </row>
    <row r="80" spans="1:10" x14ac:dyDescent="0.2">
      <c r="A80" s="4">
        <v>9</v>
      </c>
      <c r="B80" s="4" t="s">
        <v>40</v>
      </c>
      <c r="C80" s="3" t="s">
        <v>90</v>
      </c>
      <c r="D80" s="3">
        <f t="shared" si="12"/>
        <v>5.3</v>
      </c>
      <c r="E80" s="5" t="s">
        <v>89</v>
      </c>
      <c r="F80" s="13">
        <f t="shared" si="9"/>
        <v>0.48061342592592587</v>
      </c>
      <c r="G80">
        <f t="shared" si="10"/>
        <v>43777</v>
      </c>
      <c r="H80" s="13">
        <f t="shared" si="14"/>
        <v>43777.480613425927</v>
      </c>
      <c r="I80" s="13"/>
      <c r="J80" s="13"/>
    </row>
    <row r="81" spans="1:10" x14ac:dyDescent="0.2">
      <c r="A81" s="4">
        <v>10</v>
      </c>
      <c r="B81" s="4" t="s">
        <v>40</v>
      </c>
      <c r="C81" s="3" t="s">
        <v>45</v>
      </c>
      <c r="D81" s="3">
        <f t="shared" si="12"/>
        <v>3.6</v>
      </c>
      <c r="E81" s="5" t="s">
        <v>44</v>
      </c>
      <c r="F81" s="13">
        <f t="shared" si="9"/>
        <v>0.48140046296296296</v>
      </c>
      <c r="G81">
        <f t="shared" si="10"/>
        <v>43777</v>
      </c>
      <c r="H81" s="13">
        <f t="shared" si="14"/>
        <v>43777.481400462966</v>
      </c>
      <c r="I81" s="13"/>
      <c r="J81" s="13"/>
    </row>
    <row r="82" spans="1:10" x14ac:dyDescent="0.2">
      <c r="A82" s="4">
        <v>1</v>
      </c>
      <c r="B82" s="4" t="s">
        <v>40</v>
      </c>
      <c r="C82" s="3" t="s">
        <v>123</v>
      </c>
      <c r="D82" s="3">
        <f t="shared" si="12"/>
        <v>6.8</v>
      </c>
      <c r="E82" s="5" t="s">
        <v>381</v>
      </c>
      <c r="F82" s="13">
        <f t="shared" si="9"/>
        <v>0.56187500000000001</v>
      </c>
      <c r="G82">
        <f t="shared" si="10"/>
        <v>43777</v>
      </c>
      <c r="H82" s="13">
        <f t="shared" si="14"/>
        <v>43777.561874999999</v>
      </c>
      <c r="I82" s="13">
        <f t="shared" si="13"/>
        <v>43777.566086805557</v>
      </c>
      <c r="J82" s="13"/>
    </row>
    <row r="83" spans="1:10" x14ac:dyDescent="0.2">
      <c r="A83" s="4">
        <v>2</v>
      </c>
      <c r="B83" s="4" t="s">
        <v>40</v>
      </c>
      <c r="C83" s="3" t="s">
        <v>346</v>
      </c>
      <c r="D83" s="3">
        <f t="shared" si="12"/>
        <v>6.1</v>
      </c>
      <c r="E83" s="5" t="s">
        <v>345</v>
      </c>
      <c r="F83" s="13">
        <f t="shared" si="9"/>
        <v>0.56254629629629627</v>
      </c>
      <c r="G83">
        <f t="shared" si="10"/>
        <v>43777</v>
      </c>
      <c r="H83" s="13">
        <f t="shared" si="14"/>
        <v>43777.5625462963</v>
      </c>
      <c r="I83" s="13"/>
      <c r="J83" s="13"/>
    </row>
    <row r="84" spans="1:10" x14ac:dyDescent="0.2">
      <c r="A84" s="4">
        <v>3</v>
      </c>
      <c r="B84" s="4" t="s">
        <v>40</v>
      </c>
      <c r="C84" s="3" t="s">
        <v>127</v>
      </c>
      <c r="D84" s="3">
        <f t="shared" si="12"/>
        <v>5.8</v>
      </c>
      <c r="E84" s="5" t="s">
        <v>312</v>
      </c>
      <c r="F84" s="13">
        <f t="shared" si="9"/>
        <v>0.56355324074074076</v>
      </c>
      <c r="G84">
        <f t="shared" si="10"/>
        <v>43777</v>
      </c>
      <c r="H84" s="13">
        <f t="shared" si="14"/>
        <v>43777.56355324074</v>
      </c>
      <c r="I84" s="13"/>
      <c r="J84" s="13"/>
    </row>
    <row r="85" spans="1:10" x14ac:dyDescent="0.2">
      <c r="A85" s="4">
        <v>4</v>
      </c>
      <c r="B85" s="4" t="s">
        <v>40</v>
      </c>
      <c r="C85" s="3" t="s">
        <v>88</v>
      </c>
      <c r="D85" s="3">
        <f t="shared" si="12"/>
        <v>6</v>
      </c>
      <c r="E85" s="5" t="s">
        <v>279</v>
      </c>
      <c r="F85" s="13">
        <f t="shared" si="9"/>
        <v>0.56431712962962965</v>
      </c>
      <c r="G85">
        <f t="shared" si="10"/>
        <v>43777</v>
      </c>
      <c r="H85" s="13">
        <f t="shared" si="14"/>
        <v>43777.564317129632</v>
      </c>
      <c r="I85" s="13"/>
      <c r="J85" s="13"/>
    </row>
    <row r="86" spans="1:10" x14ac:dyDescent="0.2">
      <c r="A86" s="4">
        <v>5</v>
      </c>
      <c r="B86" s="4" t="s">
        <v>40</v>
      </c>
      <c r="C86" s="3" t="s">
        <v>39</v>
      </c>
      <c r="D86" s="3">
        <f t="shared" si="12"/>
        <v>4.5</v>
      </c>
      <c r="E86" s="5" t="s">
        <v>247</v>
      </c>
      <c r="F86" s="13">
        <f t="shared" si="9"/>
        <v>0.56533564814814818</v>
      </c>
      <c r="G86">
        <f t="shared" si="10"/>
        <v>43777</v>
      </c>
      <c r="H86" s="13">
        <f t="shared" si="14"/>
        <v>43777.565335648149</v>
      </c>
      <c r="I86" s="13"/>
      <c r="J86" s="13"/>
    </row>
    <row r="87" spans="1:10" x14ac:dyDescent="0.2">
      <c r="A87" s="4">
        <v>6</v>
      </c>
      <c r="B87" s="4" t="s">
        <v>40</v>
      </c>
      <c r="C87" s="3" t="s">
        <v>211</v>
      </c>
      <c r="D87" s="3">
        <f t="shared" si="12"/>
        <v>8.5</v>
      </c>
      <c r="E87" s="5" t="s">
        <v>210</v>
      </c>
      <c r="F87" s="13">
        <f t="shared" si="9"/>
        <v>0.56668981481481484</v>
      </c>
      <c r="G87">
        <f t="shared" si="10"/>
        <v>43777</v>
      </c>
      <c r="H87" s="13">
        <f t="shared" si="14"/>
        <v>43777.566689814812</v>
      </c>
      <c r="I87" s="13"/>
      <c r="J87" s="13"/>
    </row>
    <row r="88" spans="1:10" x14ac:dyDescent="0.2">
      <c r="A88" s="4">
        <v>7</v>
      </c>
      <c r="B88" s="4" t="s">
        <v>40</v>
      </c>
      <c r="C88" s="3" t="s">
        <v>172</v>
      </c>
      <c r="D88" s="3">
        <f t="shared" si="12"/>
        <v>4.4000000000000004</v>
      </c>
      <c r="E88" s="5" t="s">
        <v>171</v>
      </c>
      <c r="F88" s="13">
        <f t="shared" si="9"/>
        <v>0.56752314814814808</v>
      </c>
      <c r="G88">
        <f t="shared" si="10"/>
        <v>43777</v>
      </c>
      <c r="H88" s="13">
        <f t="shared" si="14"/>
        <v>43777.567523148151</v>
      </c>
      <c r="I88" s="13"/>
      <c r="J88" s="13"/>
    </row>
    <row r="89" spans="1:10" x14ac:dyDescent="0.2">
      <c r="A89" s="4">
        <v>8</v>
      </c>
      <c r="B89" s="4" t="s">
        <v>40</v>
      </c>
      <c r="C89" s="3" t="s">
        <v>131</v>
      </c>
      <c r="D89" s="3">
        <f t="shared" si="12"/>
        <v>3.5</v>
      </c>
      <c r="E89" s="5" t="s">
        <v>130</v>
      </c>
      <c r="F89" s="13">
        <f t="shared" si="9"/>
        <v>0.56861111111111107</v>
      </c>
      <c r="G89">
        <f t="shared" si="10"/>
        <v>43777</v>
      </c>
      <c r="H89" s="13">
        <f t="shared" si="14"/>
        <v>43777.568611111114</v>
      </c>
      <c r="I89" s="13"/>
      <c r="J89" s="13"/>
    </row>
    <row r="90" spans="1:10" x14ac:dyDescent="0.2">
      <c r="A90" s="4">
        <v>9</v>
      </c>
      <c r="B90" s="4" t="s">
        <v>40</v>
      </c>
      <c r="C90" s="3" t="s">
        <v>88</v>
      </c>
      <c r="D90" s="3">
        <f t="shared" si="12"/>
        <v>6</v>
      </c>
      <c r="E90" s="5" t="s">
        <v>87</v>
      </c>
      <c r="F90" s="13">
        <f t="shared" si="9"/>
        <v>0.5696296296296296</v>
      </c>
      <c r="G90">
        <f t="shared" si="10"/>
        <v>43777</v>
      </c>
      <c r="H90" s="13">
        <f t="shared" si="14"/>
        <v>43777.56962962963</v>
      </c>
      <c r="I90" s="13"/>
      <c r="J90" s="13"/>
    </row>
    <row r="91" spans="1:10" x14ac:dyDescent="0.2">
      <c r="A91" s="4">
        <v>10</v>
      </c>
      <c r="B91" s="4" t="s">
        <v>40</v>
      </c>
      <c r="C91" s="3" t="s">
        <v>42</v>
      </c>
      <c r="D91" s="3">
        <f t="shared" si="12"/>
        <v>4</v>
      </c>
      <c r="E91" s="5" t="s">
        <v>41</v>
      </c>
      <c r="F91" s="13">
        <f t="shared" si="9"/>
        <v>0.57078703703703704</v>
      </c>
      <c r="G91">
        <f t="shared" si="10"/>
        <v>43777</v>
      </c>
      <c r="H91" s="13">
        <f t="shared" si="14"/>
        <v>43777.570787037039</v>
      </c>
      <c r="I91" s="13"/>
      <c r="J91" s="13"/>
    </row>
    <row r="92" spans="1:10" x14ac:dyDescent="0.2">
      <c r="A92" s="4">
        <v>1</v>
      </c>
      <c r="B92" s="4" t="s">
        <v>40</v>
      </c>
      <c r="C92" s="3" t="s">
        <v>380</v>
      </c>
      <c r="D92" s="3">
        <f t="shared" si="12"/>
        <v>7.8</v>
      </c>
      <c r="E92" s="5" t="s">
        <v>379</v>
      </c>
      <c r="F92" s="13">
        <f t="shared" si="9"/>
        <v>0.65134259259259253</v>
      </c>
      <c r="G92">
        <f t="shared" si="10"/>
        <v>43777</v>
      </c>
      <c r="H92" s="13">
        <f t="shared" si="14"/>
        <v>43777.651342592595</v>
      </c>
      <c r="I92" s="13">
        <f t="shared" si="13"/>
        <v>43777.655025462969</v>
      </c>
      <c r="J92" s="13"/>
    </row>
    <row r="93" spans="1:10" x14ac:dyDescent="0.2">
      <c r="A93" s="4">
        <v>2</v>
      </c>
      <c r="B93" s="4" t="s">
        <v>40</v>
      </c>
      <c r="C93" s="3" t="s">
        <v>244</v>
      </c>
      <c r="D93" s="3">
        <f t="shared" si="12"/>
        <v>7.1</v>
      </c>
      <c r="E93" s="5" t="s">
        <v>344</v>
      </c>
      <c r="F93" s="13">
        <f t="shared" si="9"/>
        <v>0.65214120370370365</v>
      </c>
      <c r="G93">
        <f t="shared" si="10"/>
        <v>43777</v>
      </c>
      <c r="H93" s="13">
        <f t="shared" si="14"/>
        <v>43777.652141203704</v>
      </c>
      <c r="I93" s="13"/>
      <c r="J93" s="13"/>
    </row>
    <row r="94" spans="1:10" x14ac:dyDescent="0.2">
      <c r="A94" s="4">
        <v>3</v>
      </c>
      <c r="B94" s="4" t="s">
        <v>40</v>
      </c>
      <c r="C94" s="3" t="s">
        <v>125</v>
      </c>
      <c r="D94" s="3">
        <f t="shared" si="12"/>
        <v>6.3</v>
      </c>
      <c r="E94" s="5" t="s">
        <v>311</v>
      </c>
      <c r="F94" s="13">
        <f t="shared" si="9"/>
        <v>0.65300925925925923</v>
      </c>
      <c r="G94">
        <f t="shared" si="10"/>
        <v>43777</v>
      </c>
      <c r="H94" s="13">
        <f t="shared" si="14"/>
        <v>43777.653009259258</v>
      </c>
      <c r="I94" s="13"/>
      <c r="J94" s="13"/>
    </row>
    <row r="95" spans="1:10" x14ac:dyDescent="0.2">
      <c r="A95" s="4">
        <v>4</v>
      </c>
      <c r="B95" s="4" t="s">
        <v>40</v>
      </c>
      <c r="C95" s="3" t="s">
        <v>86</v>
      </c>
      <c r="D95" s="3">
        <f t="shared" si="12"/>
        <v>6.9</v>
      </c>
      <c r="E95" s="5" t="s">
        <v>278</v>
      </c>
      <c r="F95" s="13">
        <f t="shared" si="9"/>
        <v>0.65380787037037036</v>
      </c>
      <c r="G95">
        <f t="shared" si="10"/>
        <v>43777</v>
      </c>
      <c r="H95" s="13">
        <f t="shared" si="14"/>
        <v>43777.653807870367</v>
      </c>
      <c r="I95" s="13"/>
      <c r="J95" s="13"/>
    </row>
    <row r="96" spans="1:10" x14ac:dyDescent="0.2">
      <c r="A96" s="4">
        <v>5</v>
      </c>
      <c r="B96" s="4" t="s">
        <v>40</v>
      </c>
      <c r="C96" s="3" t="s">
        <v>246</v>
      </c>
      <c r="D96" s="3">
        <f t="shared" si="12"/>
        <v>5</v>
      </c>
      <c r="E96" s="5" t="s">
        <v>245</v>
      </c>
      <c r="F96" s="13">
        <f t="shared" si="9"/>
        <v>0.65453703703703703</v>
      </c>
      <c r="G96">
        <f t="shared" si="10"/>
        <v>43777</v>
      </c>
      <c r="H96" s="13">
        <f t="shared" si="14"/>
        <v>43777.654537037037</v>
      </c>
      <c r="I96" s="13"/>
      <c r="J96" s="13"/>
    </row>
    <row r="97" spans="1:10" x14ac:dyDescent="0.2">
      <c r="A97" s="4">
        <v>6</v>
      </c>
      <c r="B97" s="4" t="s">
        <v>40</v>
      </c>
      <c r="C97" s="3" t="s">
        <v>209</v>
      </c>
      <c r="D97" s="3">
        <f t="shared" si="12"/>
        <v>9.5</v>
      </c>
      <c r="E97" s="5" t="s">
        <v>208</v>
      </c>
      <c r="F97" s="13">
        <f t="shared" si="9"/>
        <v>0.65531249999999996</v>
      </c>
      <c r="G97">
        <f t="shared" si="10"/>
        <v>43777</v>
      </c>
      <c r="H97" s="13">
        <f t="shared" si="14"/>
        <v>43777.655312499999</v>
      </c>
      <c r="I97" s="13"/>
      <c r="J97" s="13"/>
    </row>
    <row r="98" spans="1:10" x14ac:dyDescent="0.2">
      <c r="A98" s="4">
        <v>7</v>
      </c>
      <c r="B98" s="4" t="s">
        <v>40</v>
      </c>
      <c r="C98" s="3" t="s">
        <v>170</v>
      </c>
      <c r="D98" s="3">
        <f t="shared" si="12"/>
        <v>4.8</v>
      </c>
      <c r="E98" s="5" t="s">
        <v>169</v>
      </c>
      <c r="F98" s="13">
        <f t="shared" si="9"/>
        <v>0.65636574074074072</v>
      </c>
      <c r="G98">
        <f t="shared" si="10"/>
        <v>43777</v>
      </c>
      <c r="H98" s="13">
        <f t="shared" si="14"/>
        <v>43777.656365740739</v>
      </c>
      <c r="I98" s="13"/>
      <c r="J98" s="13"/>
    </row>
    <row r="99" spans="1:10" x14ac:dyDescent="0.2">
      <c r="A99" s="4">
        <v>8</v>
      </c>
      <c r="B99" s="4" t="s">
        <v>40</v>
      </c>
      <c r="C99" s="3" t="s">
        <v>129</v>
      </c>
      <c r="D99" s="3">
        <f t="shared" si="12"/>
        <v>3.9</v>
      </c>
      <c r="E99" s="5" t="s">
        <v>128</v>
      </c>
      <c r="F99" s="13">
        <f t="shared" si="9"/>
        <v>0.6570138888888889</v>
      </c>
      <c r="G99">
        <f t="shared" si="10"/>
        <v>43777</v>
      </c>
      <c r="H99" s="13">
        <f t="shared" si="14"/>
        <v>43777.657013888886</v>
      </c>
      <c r="I99" s="13"/>
      <c r="J99" s="13"/>
    </row>
    <row r="100" spans="1:10" x14ac:dyDescent="0.2">
      <c r="A100" s="4">
        <v>9</v>
      </c>
      <c r="B100" s="4" t="s">
        <v>40</v>
      </c>
      <c r="C100" s="3" t="s">
        <v>86</v>
      </c>
      <c r="D100" s="3">
        <f t="shared" si="12"/>
        <v>6.9</v>
      </c>
      <c r="E100" s="5" t="s">
        <v>85</v>
      </c>
      <c r="F100" s="13">
        <f t="shared" si="9"/>
        <v>0.65793981481481478</v>
      </c>
      <c r="G100">
        <f t="shared" si="10"/>
        <v>43777</v>
      </c>
      <c r="H100" s="13">
        <f t="shared" si="14"/>
        <v>43777.657939814817</v>
      </c>
      <c r="I100" s="13"/>
      <c r="J100" s="13"/>
    </row>
    <row r="101" spans="1:10" x14ac:dyDescent="0.2">
      <c r="A101" s="4">
        <v>10</v>
      </c>
      <c r="B101" s="4" t="s">
        <v>40</v>
      </c>
      <c r="C101" s="3" t="s">
        <v>39</v>
      </c>
      <c r="D101" s="3">
        <f t="shared" si="12"/>
        <v>4.5</v>
      </c>
      <c r="E101" s="5" t="s">
        <v>38</v>
      </c>
      <c r="F101" s="13">
        <f t="shared" si="9"/>
        <v>0.65878472222222217</v>
      </c>
      <c r="G101">
        <f t="shared" si="10"/>
        <v>43777</v>
      </c>
      <c r="H101" s="13">
        <f t="shared" si="14"/>
        <v>43777.658784722225</v>
      </c>
      <c r="I101" s="13"/>
      <c r="J101" s="13"/>
    </row>
    <row r="102" spans="1:10" x14ac:dyDescent="0.2">
      <c r="A102" s="4">
        <v>1</v>
      </c>
      <c r="B102" s="4" t="s">
        <v>29</v>
      </c>
      <c r="C102" s="3" t="s">
        <v>378</v>
      </c>
      <c r="D102" s="3">
        <f t="shared" si="12"/>
        <v>10.8</v>
      </c>
      <c r="E102" s="5" t="s">
        <v>377</v>
      </c>
      <c r="F102" s="13">
        <f t="shared" si="9"/>
        <v>0.27806712962962959</v>
      </c>
      <c r="G102">
        <f t="shared" si="10"/>
        <v>43778</v>
      </c>
      <c r="H102" s="13">
        <f t="shared" si="14"/>
        <v>43778.278067129628</v>
      </c>
      <c r="I102" s="13">
        <f t="shared" si="13"/>
        <v>43778.282125000005</v>
      </c>
      <c r="J102" s="13"/>
    </row>
    <row r="103" spans="1:10" x14ac:dyDescent="0.2">
      <c r="A103" s="4">
        <v>2</v>
      </c>
      <c r="B103" s="4" t="s">
        <v>29</v>
      </c>
      <c r="C103" s="3" t="s">
        <v>237</v>
      </c>
      <c r="D103" s="3">
        <f t="shared" si="12"/>
        <v>10</v>
      </c>
      <c r="E103" s="5" t="s">
        <v>343</v>
      </c>
      <c r="F103" s="13">
        <f t="shared" si="9"/>
        <v>0.27883101851851849</v>
      </c>
      <c r="G103">
        <f t="shared" si="10"/>
        <v>43778</v>
      </c>
      <c r="H103" s="13">
        <f t="shared" si="14"/>
        <v>43778.278831018521</v>
      </c>
      <c r="I103" s="13"/>
      <c r="J103" s="13"/>
    </row>
    <row r="104" spans="1:10" x14ac:dyDescent="0.2">
      <c r="A104" s="4">
        <v>3</v>
      </c>
      <c r="B104" s="4" t="s">
        <v>29</v>
      </c>
      <c r="C104" s="3" t="s">
        <v>310</v>
      </c>
      <c r="D104" s="3">
        <f t="shared" si="12"/>
        <v>8.6</v>
      </c>
      <c r="E104" s="5" t="s">
        <v>309</v>
      </c>
      <c r="F104" s="13">
        <f t="shared" si="9"/>
        <v>0.27969907407407407</v>
      </c>
      <c r="G104">
        <f t="shared" si="10"/>
        <v>43778</v>
      </c>
      <c r="H104" s="13">
        <f t="shared" si="14"/>
        <v>43778.279699074075</v>
      </c>
      <c r="I104" s="13"/>
      <c r="J104" s="13"/>
    </row>
    <row r="105" spans="1:10" x14ac:dyDescent="0.2">
      <c r="A105" s="4">
        <v>4</v>
      </c>
      <c r="B105" s="4" t="s">
        <v>29</v>
      </c>
      <c r="C105" s="3" t="s">
        <v>277</v>
      </c>
      <c r="D105" s="3">
        <f t="shared" si="12"/>
        <v>9.3000000000000007</v>
      </c>
      <c r="E105" s="5" t="s">
        <v>276</v>
      </c>
      <c r="F105" s="13">
        <f t="shared" si="9"/>
        <v>0.28084490740740742</v>
      </c>
      <c r="G105">
        <f t="shared" si="10"/>
        <v>43778</v>
      </c>
      <c r="H105" s="13">
        <f t="shared" ref="H105:H136" si="15">G105+F105</f>
        <v>43778.280844907407</v>
      </c>
      <c r="I105" s="13"/>
      <c r="J105" s="13"/>
    </row>
    <row r="106" spans="1:10" x14ac:dyDescent="0.2">
      <c r="A106" s="4">
        <v>5</v>
      </c>
      <c r="B106" s="4" t="s">
        <v>29</v>
      </c>
      <c r="C106" s="3" t="s">
        <v>244</v>
      </c>
      <c r="D106" s="3">
        <f t="shared" si="12"/>
        <v>7.1</v>
      </c>
      <c r="E106" s="5" t="s">
        <v>243</v>
      </c>
      <c r="F106" s="13">
        <f t="shared" si="9"/>
        <v>0.28175925925925926</v>
      </c>
      <c r="G106">
        <f t="shared" si="10"/>
        <v>43778</v>
      </c>
      <c r="H106" s="13">
        <f t="shared" si="15"/>
        <v>43778.281759259262</v>
      </c>
      <c r="I106" s="13"/>
      <c r="J106" s="13"/>
    </row>
    <row r="107" spans="1:10" x14ac:dyDescent="0.2">
      <c r="A107" s="4">
        <v>6</v>
      </c>
      <c r="B107" s="4" t="s">
        <v>29</v>
      </c>
      <c r="C107" s="3" t="s">
        <v>78</v>
      </c>
      <c r="D107" s="3">
        <f t="shared" si="12"/>
        <v>12.6</v>
      </c>
      <c r="E107" s="5" t="s">
        <v>207</v>
      </c>
      <c r="F107" s="13">
        <f t="shared" si="9"/>
        <v>0.28262731481481479</v>
      </c>
      <c r="G107">
        <f t="shared" si="10"/>
        <v>43778</v>
      </c>
      <c r="H107" s="13">
        <f t="shared" si="15"/>
        <v>43778.282627314817</v>
      </c>
      <c r="I107" s="13"/>
      <c r="J107" s="13"/>
    </row>
    <row r="108" spans="1:10" x14ac:dyDescent="0.2">
      <c r="A108" s="4">
        <v>7</v>
      </c>
      <c r="B108" s="4" t="s">
        <v>29</v>
      </c>
      <c r="C108" s="3" t="s">
        <v>168</v>
      </c>
      <c r="D108" s="3">
        <f t="shared" si="12"/>
        <v>6.6</v>
      </c>
      <c r="E108" s="5" t="s">
        <v>167</v>
      </c>
      <c r="F108" s="13">
        <f t="shared" si="9"/>
        <v>0.28355324074074073</v>
      </c>
      <c r="G108">
        <f t="shared" si="10"/>
        <v>43778</v>
      </c>
      <c r="H108" s="13">
        <f t="shared" si="15"/>
        <v>43778.283553240741</v>
      </c>
      <c r="I108" s="13"/>
      <c r="J108" s="13"/>
    </row>
    <row r="109" spans="1:10" x14ac:dyDescent="0.2">
      <c r="A109" s="4">
        <v>8</v>
      </c>
      <c r="B109" s="4" t="s">
        <v>29</v>
      </c>
      <c r="C109" s="3" t="s">
        <v>127</v>
      </c>
      <c r="D109" s="3">
        <f t="shared" si="12"/>
        <v>5.8</v>
      </c>
      <c r="E109" s="5" t="s">
        <v>126</v>
      </c>
      <c r="F109" s="13">
        <f t="shared" si="9"/>
        <v>0.28435185185185186</v>
      </c>
      <c r="G109">
        <f t="shared" si="10"/>
        <v>43778</v>
      </c>
      <c r="H109" s="13">
        <f t="shared" si="15"/>
        <v>43778.284351851849</v>
      </c>
      <c r="I109" s="13"/>
      <c r="J109" s="13"/>
    </row>
    <row r="110" spans="1:10" x14ac:dyDescent="0.2">
      <c r="A110" s="4">
        <v>9</v>
      </c>
      <c r="B110" s="4" t="s">
        <v>29</v>
      </c>
      <c r="C110" s="3" t="s">
        <v>84</v>
      </c>
      <c r="D110" s="3">
        <f t="shared" si="12"/>
        <v>9.8000000000000007</v>
      </c>
      <c r="E110" s="5" t="s">
        <v>83</v>
      </c>
      <c r="F110" s="13">
        <f t="shared" si="9"/>
        <v>0.28538194444444448</v>
      </c>
      <c r="G110">
        <f t="shared" si="10"/>
        <v>43778</v>
      </c>
      <c r="H110" s="13">
        <f t="shared" si="15"/>
        <v>43778.285381944443</v>
      </c>
      <c r="I110" s="13"/>
      <c r="J110" s="13"/>
    </row>
    <row r="111" spans="1:10" x14ac:dyDescent="0.2">
      <c r="A111" s="4">
        <v>10</v>
      </c>
      <c r="B111" s="4" t="s">
        <v>29</v>
      </c>
      <c r="C111" s="3" t="s">
        <v>37</v>
      </c>
      <c r="D111" s="3">
        <f t="shared" si="12"/>
        <v>6.5</v>
      </c>
      <c r="E111" s="5" t="s">
        <v>36</v>
      </c>
      <c r="F111" s="13">
        <f t="shared" si="9"/>
        <v>0.28613425925925923</v>
      </c>
      <c r="G111">
        <f t="shared" si="10"/>
        <v>43778</v>
      </c>
      <c r="H111" s="13">
        <f t="shared" si="15"/>
        <v>43778.286134259259</v>
      </c>
      <c r="I111" s="13"/>
      <c r="J111" s="13"/>
    </row>
    <row r="112" spans="1:10" x14ac:dyDescent="0.2">
      <c r="A112" s="4">
        <v>1</v>
      </c>
      <c r="B112" s="4" t="s">
        <v>29</v>
      </c>
      <c r="C112" s="3" t="s">
        <v>376</v>
      </c>
      <c r="D112" s="3">
        <f t="shared" si="12"/>
        <v>11.9</v>
      </c>
      <c r="E112" s="5" t="s">
        <v>375</v>
      </c>
      <c r="F112" s="13">
        <f t="shared" si="9"/>
        <v>0.38061342592592595</v>
      </c>
      <c r="G112">
        <f t="shared" si="10"/>
        <v>43778</v>
      </c>
      <c r="H112" s="13">
        <f t="shared" si="15"/>
        <v>43778.380613425928</v>
      </c>
      <c r="I112" s="13">
        <f t="shared" si="13"/>
        <v>43778.385214120375</v>
      </c>
      <c r="J112" s="13"/>
    </row>
    <row r="113" spans="1:10" x14ac:dyDescent="0.2">
      <c r="A113" s="4">
        <v>2</v>
      </c>
      <c r="B113" s="4" t="s">
        <v>29</v>
      </c>
      <c r="C113" s="3" t="s">
        <v>342</v>
      </c>
      <c r="D113" s="3">
        <f t="shared" si="12"/>
        <v>10.9</v>
      </c>
      <c r="E113" s="5" t="s">
        <v>341</v>
      </c>
      <c r="F113" s="13">
        <f t="shared" si="9"/>
        <v>0.38173611111111111</v>
      </c>
      <c r="G113">
        <f t="shared" si="10"/>
        <v>43778</v>
      </c>
      <c r="H113" s="13">
        <f t="shared" si="15"/>
        <v>43778.381736111114</v>
      </c>
      <c r="I113" s="13"/>
      <c r="J113" s="13"/>
    </row>
    <row r="114" spans="1:10" x14ac:dyDescent="0.2">
      <c r="A114" s="4">
        <v>3</v>
      </c>
      <c r="B114" s="4" t="s">
        <v>29</v>
      </c>
      <c r="C114" s="3" t="s">
        <v>308</v>
      </c>
      <c r="D114" s="3">
        <f t="shared" si="12"/>
        <v>9.6</v>
      </c>
      <c r="E114" s="5" t="s">
        <v>307</v>
      </c>
      <c r="F114" s="13">
        <f t="shared" si="9"/>
        <v>0.38263888888888892</v>
      </c>
      <c r="G114">
        <f t="shared" si="10"/>
        <v>43778</v>
      </c>
      <c r="H114" s="13">
        <f t="shared" si="15"/>
        <v>43778.382638888892</v>
      </c>
      <c r="I114" s="13"/>
      <c r="J114" s="13"/>
    </row>
    <row r="115" spans="1:10" x14ac:dyDescent="0.2">
      <c r="A115" s="4">
        <v>4</v>
      </c>
      <c r="B115" s="4" t="s">
        <v>29</v>
      </c>
      <c r="C115" s="3" t="s">
        <v>275</v>
      </c>
      <c r="D115" s="3">
        <f t="shared" si="12"/>
        <v>10.3</v>
      </c>
      <c r="E115" s="5" t="s">
        <v>274</v>
      </c>
      <c r="F115" s="13">
        <f t="shared" si="9"/>
        <v>0.3833449074074074</v>
      </c>
      <c r="G115">
        <f t="shared" si="10"/>
        <v>43778</v>
      </c>
      <c r="H115" s="13">
        <f t="shared" si="15"/>
        <v>43778.383344907408</v>
      </c>
      <c r="I115" s="13"/>
      <c r="J115" s="13"/>
    </row>
    <row r="116" spans="1:10" x14ac:dyDescent="0.2">
      <c r="A116" s="4">
        <v>5</v>
      </c>
      <c r="B116" s="4" t="s">
        <v>29</v>
      </c>
      <c r="C116" s="3" t="s">
        <v>242</v>
      </c>
      <c r="D116" s="3">
        <f t="shared" si="12"/>
        <v>7.6</v>
      </c>
      <c r="E116" s="5" t="s">
        <v>241</v>
      </c>
      <c r="F116" s="13">
        <f t="shared" si="9"/>
        <v>0.38417824074074075</v>
      </c>
      <c r="G116">
        <f t="shared" si="10"/>
        <v>43778</v>
      </c>
      <c r="H116" s="13">
        <f t="shared" si="15"/>
        <v>43778.38417824074</v>
      </c>
      <c r="I116" s="13"/>
      <c r="J116" s="13"/>
    </row>
    <row r="117" spans="1:10" x14ac:dyDescent="0.2">
      <c r="A117" s="4">
        <v>6</v>
      </c>
      <c r="B117" s="4" t="s">
        <v>29</v>
      </c>
      <c r="C117" s="3" t="s">
        <v>206</v>
      </c>
      <c r="D117" s="3">
        <f t="shared" si="12"/>
        <v>13.1</v>
      </c>
      <c r="E117" s="5" t="s">
        <v>205</v>
      </c>
      <c r="F117" s="13">
        <f t="shared" si="9"/>
        <v>0.38541666666666669</v>
      </c>
      <c r="G117">
        <f t="shared" si="10"/>
        <v>43778</v>
      </c>
      <c r="H117" s="13">
        <f t="shared" si="15"/>
        <v>43778.385416666664</v>
      </c>
      <c r="I117" s="13"/>
      <c r="J117" s="13"/>
    </row>
    <row r="118" spans="1:10" x14ac:dyDescent="0.2">
      <c r="A118" s="4">
        <v>7</v>
      </c>
      <c r="B118" s="4" t="s">
        <v>29</v>
      </c>
      <c r="C118" s="3" t="s">
        <v>166</v>
      </c>
      <c r="D118" s="3">
        <f t="shared" si="12"/>
        <v>7.4</v>
      </c>
      <c r="E118" s="5" t="s">
        <v>165</v>
      </c>
      <c r="F118" s="13">
        <f t="shared" si="9"/>
        <v>0.38646990740740739</v>
      </c>
      <c r="G118">
        <f t="shared" si="10"/>
        <v>43778</v>
      </c>
      <c r="H118" s="13">
        <f t="shared" si="15"/>
        <v>43778.386469907404</v>
      </c>
      <c r="I118" s="13"/>
      <c r="J118" s="13"/>
    </row>
    <row r="119" spans="1:10" x14ac:dyDescent="0.2">
      <c r="A119" s="4">
        <v>8</v>
      </c>
      <c r="B119" s="4" t="s">
        <v>29</v>
      </c>
      <c r="C119" s="3" t="s">
        <v>125</v>
      </c>
      <c r="D119" s="3">
        <f t="shared" si="12"/>
        <v>6.3</v>
      </c>
      <c r="E119" s="5" t="s">
        <v>124</v>
      </c>
      <c r="F119" s="13">
        <f t="shared" si="9"/>
        <v>0.38758101851851851</v>
      </c>
      <c r="G119">
        <f t="shared" si="10"/>
        <v>43778</v>
      </c>
      <c r="H119" s="13">
        <f t="shared" si="15"/>
        <v>43778.38758101852</v>
      </c>
      <c r="I119" s="13"/>
      <c r="J119" s="13"/>
    </row>
    <row r="120" spans="1:10" x14ac:dyDescent="0.2">
      <c r="A120" s="4">
        <v>9</v>
      </c>
      <c r="B120" s="4" t="s">
        <v>29</v>
      </c>
      <c r="C120" s="3" t="s">
        <v>82</v>
      </c>
      <c r="D120" s="3">
        <f t="shared" si="12"/>
        <v>10.7</v>
      </c>
      <c r="E120" s="5" t="s">
        <v>81</v>
      </c>
      <c r="F120" s="13">
        <f t="shared" si="9"/>
        <v>0.38938657407407407</v>
      </c>
      <c r="G120">
        <f t="shared" si="10"/>
        <v>43778</v>
      </c>
      <c r="H120" s="13">
        <f t="shared" si="15"/>
        <v>43778.389386574076</v>
      </c>
      <c r="I120" s="13"/>
      <c r="J120" s="13"/>
    </row>
    <row r="121" spans="1:10" x14ac:dyDescent="0.2">
      <c r="A121" s="4">
        <v>10</v>
      </c>
      <c r="B121" s="4" t="s">
        <v>29</v>
      </c>
      <c r="C121" s="3" t="s">
        <v>35</v>
      </c>
      <c r="D121" s="3">
        <f t="shared" si="12"/>
        <v>7.2</v>
      </c>
      <c r="E121" s="5" t="s">
        <v>34</v>
      </c>
      <c r="F121" s="13">
        <f t="shared" si="9"/>
        <v>0.39077546296296295</v>
      </c>
      <c r="G121">
        <f t="shared" si="10"/>
        <v>43778</v>
      </c>
      <c r="H121" s="13">
        <f t="shared" si="15"/>
        <v>43778.390775462962</v>
      </c>
      <c r="I121" s="13"/>
      <c r="J121" s="13"/>
    </row>
    <row r="122" spans="1:10" x14ac:dyDescent="0.2">
      <c r="A122" s="4">
        <v>1</v>
      </c>
      <c r="B122" s="4" t="s">
        <v>29</v>
      </c>
      <c r="C122" s="3" t="s">
        <v>26</v>
      </c>
      <c r="D122" s="3">
        <f t="shared" si="12"/>
        <v>12.9</v>
      </c>
      <c r="E122" s="5" t="s">
        <v>374</v>
      </c>
      <c r="F122" s="13">
        <f t="shared" si="9"/>
        <v>0.46704861111111112</v>
      </c>
      <c r="G122">
        <f t="shared" si="10"/>
        <v>43778</v>
      </c>
      <c r="H122" s="13">
        <f t="shared" si="15"/>
        <v>43778.467048611114</v>
      </c>
      <c r="I122" s="13">
        <f t="shared" si="13"/>
        <v>43778.471461805551</v>
      </c>
      <c r="J122" s="13"/>
    </row>
    <row r="123" spans="1:10" x14ac:dyDescent="0.2">
      <c r="A123" s="4">
        <v>2</v>
      </c>
      <c r="B123" s="4" t="s">
        <v>29</v>
      </c>
      <c r="C123" s="3" t="s">
        <v>340</v>
      </c>
      <c r="D123" s="3">
        <f t="shared" si="12"/>
        <v>12</v>
      </c>
      <c r="E123" s="5" t="s">
        <v>339</v>
      </c>
      <c r="F123" s="13">
        <f t="shared" si="9"/>
        <v>0.46812499999999996</v>
      </c>
      <c r="G123">
        <f t="shared" si="10"/>
        <v>43778</v>
      </c>
      <c r="H123" s="13">
        <f t="shared" si="15"/>
        <v>43778.468124999999</v>
      </c>
      <c r="I123" s="13"/>
      <c r="J123" s="13"/>
    </row>
    <row r="124" spans="1:10" x14ac:dyDescent="0.2">
      <c r="A124" s="4">
        <v>3</v>
      </c>
      <c r="B124" s="4" t="s">
        <v>29</v>
      </c>
      <c r="C124" s="3" t="s">
        <v>275</v>
      </c>
      <c r="D124" s="3">
        <f t="shared" si="12"/>
        <v>10.3</v>
      </c>
      <c r="E124" s="5" t="s">
        <v>306</v>
      </c>
      <c r="F124" s="13">
        <f t="shared" si="9"/>
        <v>0.46935185185185185</v>
      </c>
      <c r="G124">
        <f t="shared" si="10"/>
        <v>43778</v>
      </c>
      <c r="H124" s="13">
        <f t="shared" si="15"/>
        <v>43778.469351851854</v>
      </c>
      <c r="I124" s="13"/>
      <c r="J124" s="13"/>
    </row>
    <row r="125" spans="1:10" x14ac:dyDescent="0.2">
      <c r="A125" s="4">
        <v>4</v>
      </c>
      <c r="B125" s="4" t="s">
        <v>29</v>
      </c>
      <c r="C125" s="3" t="s">
        <v>273</v>
      </c>
      <c r="D125" s="3">
        <f t="shared" si="12"/>
        <v>11.2</v>
      </c>
      <c r="E125" s="5" t="s">
        <v>272</v>
      </c>
      <c r="F125" s="13">
        <f t="shared" si="9"/>
        <v>0.47008101851851852</v>
      </c>
      <c r="G125">
        <f t="shared" si="10"/>
        <v>43778</v>
      </c>
      <c r="H125" s="13">
        <f t="shared" si="15"/>
        <v>43778.470081018517</v>
      </c>
      <c r="I125" s="13"/>
      <c r="J125" s="13"/>
    </row>
    <row r="126" spans="1:10" x14ac:dyDescent="0.2">
      <c r="A126" s="4">
        <v>5</v>
      </c>
      <c r="B126" s="4" t="s">
        <v>29</v>
      </c>
      <c r="C126" s="3" t="s">
        <v>119</v>
      </c>
      <c r="D126" s="3">
        <f t="shared" si="12"/>
        <v>8.1999999999999993</v>
      </c>
      <c r="E126" s="5" t="s">
        <v>240</v>
      </c>
      <c r="F126" s="13">
        <f t="shared" si="9"/>
        <v>0.47077546296296297</v>
      </c>
      <c r="G126">
        <f t="shared" si="10"/>
        <v>43778</v>
      </c>
      <c r="H126" s="13">
        <f t="shared" si="15"/>
        <v>43778.470775462964</v>
      </c>
      <c r="I126" s="13"/>
      <c r="J126" s="13"/>
    </row>
    <row r="127" spans="1:10" x14ac:dyDescent="0.2">
      <c r="A127" s="4">
        <v>6</v>
      </c>
      <c r="B127" s="4" t="s">
        <v>29</v>
      </c>
      <c r="C127" s="3" t="s">
        <v>5</v>
      </c>
      <c r="D127" s="3">
        <f t="shared" si="12"/>
        <v>14</v>
      </c>
      <c r="E127" s="5" t="s">
        <v>204</v>
      </c>
      <c r="F127" s="13">
        <f t="shared" si="9"/>
        <v>0.47175925925925927</v>
      </c>
      <c r="G127">
        <f t="shared" si="10"/>
        <v>43778</v>
      </c>
      <c r="H127" s="13">
        <f t="shared" si="15"/>
        <v>43778.471759259257</v>
      </c>
      <c r="I127" s="13"/>
      <c r="J127" s="13"/>
    </row>
    <row r="128" spans="1:10" x14ac:dyDescent="0.2">
      <c r="A128" s="4">
        <v>7</v>
      </c>
      <c r="B128" s="4" t="s">
        <v>29</v>
      </c>
      <c r="C128" s="3" t="s">
        <v>164</v>
      </c>
      <c r="D128" s="3">
        <f t="shared" si="12"/>
        <v>8</v>
      </c>
      <c r="E128" s="5" t="s">
        <v>163</v>
      </c>
      <c r="F128" s="13">
        <f t="shared" si="9"/>
        <v>0.47302083333333328</v>
      </c>
      <c r="G128">
        <f t="shared" si="10"/>
        <v>43778</v>
      </c>
      <c r="H128" s="13">
        <f t="shared" si="15"/>
        <v>43778.473020833335</v>
      </c>
      <c r="I128" s="13"/>
      <c r="J128" s="13"/>
    </row>
    <row r="129" spans="1:10" x14ac:dyDescent="0.2">
      <c r="A129" s="4">
        <v>8</v>
      </c>
      <c r="B129" s="4" t="s">
        <v>29</v>
      </c>
      <c r="C129" s="3" t="s">
        <v>123</v>
      </c>
      <c r="D129" s="3">
        <f t="shared" si="12"/>
        <v>6.8</v>
      </c>
      <c r="E129" s="5" t="s">
        <v>122</v>
      </c>
      <c r="F129" s="13">
        <f t="shared" si="9"/>
        <v>0.47379629629629627</v>
      </c>
      <c r="G129">
        <f t="shared" si="10"/>
        <v>43778</v>
      </c>
      <c r="H129" s="13">
        <f t="shared" si="15"/>
        <v>43778.473796296297</v>
      </c>
      <c r="I129" s="13"/>
      <c r="J129" s="13"/>
    </row>
    <row r="130" spans="1:10" x14ac:dyDescent="0.2">
      <c r="A130" s="4">
        <v>9</v>
      </c>
      <c r="B130" s="4" t="s">
        <v>29</v>
      </c>
      <c r="C130" s="3" t="s">
        <v>80</v>
      </c>
      <c r="D130" s="3">
        <f t="shared" si="12"/>
        <v>11.6</v>
      </c>
      <c r="E130" s="5" t="s">
        <v>79</v>
      </c>
      <c r="F130" s="13">
        <f t="shared" ref="F130:F193" si="16">TIMEVALUE(E130)</f>
        <v>0.47493055555555558</v>
      </c>
      <c r="G130">
        <f t="shared" ref="G130:G193" si="17">DATEVALUE(B130)</f>
        <v>43778</v>
      </c>
      <c r="H130" s="13">
        <f t="shared" si="15"/>
        <v>43778.474930555552</v>
      </c>
      <c r="I130" s="13"/>
      <c r="J130" s="13"/>
    </row>
    <row r="131" spans="1:10" x14ac:dyDescent="0.2">
      <c r="A131" s="4">
        <v>10</v>
      </c>
      <c r="B131" s="4" t="s">
        <v>29</v>
      </c>
      <c r="C131" s="3" t="s">
        <v>33</v>
      </c>
      <c r="D131" s="3">
        <f t="shared" ref="D131:D194" si="18">_xlfn.NUMBERVALUE(C131)</f>
        <v>7.9</v>
      </c>
      <c r="E131" s="5" t="s">
        <v>32</v>
      </c>
      <c r="F131" s="13">
        <f t="shared" si="16"/>
        <v>0.4757291666666667</v>
      </c>
      <c r="G131">
        <f t="shared" si="17"/>
        <v>43778</v>
      </c>
      <c r="H131" s="13">
        <f t="shared" si="15"/>
        <v>43778.475729166668</v>
      </c>
      <c r="I131" s="13"/>
      <c r="J131" s="13"/>
    </row>
    <row r="132" spans="1:10" x14ac:dyDescent="0.2">
      <c r="A132" s="4">
        <v>1</v>
      </c>
      <c r="B132" s="4" t="s">
        <v>29</v>
      </c>
      <c r="C132" s="3" t="s">
        <v>234</v>
      </c>
      <c r="D132" s="3">
        <f t="shared" si="18"/>
        <v>14.3</v>
      </c>
      <c r="E132" s="5" t="s">
        <v>373</v>
      </c>
      <c r="F132" s="13">
        <f t="shared" si="16"/>
        <v>0.5588657407407408</v>
      </c>
      <c r="G132">
        <f t="shared" si="17"/>
        <v>43778</v>
      </c>
      <c r="H132" s="13">
        <f t="shared" si="15"/>
        <v>43778.558865740742</v>
      </c>
      <c r="I132" s="13">
        <f t="shared" ref="I132:I192" si="19">AVERAGE(H132:H141)</f>
        <v>43778.562781249995</v>
      </c>
      <c r="J132" s="13"/>
    </row>
    <row r="133" spans="1:10" x14ac:dyDescent="0.2">
      <c r="A133" s="4">
        <v>2</v>
      </c>
      <c r="B133" s="4" t="s">
        <v>29</v>
      </c>
      <c r="C133" s="3" t="s">
        <v>206</v>
      </c>
      <c r="D133" s="3">
        <f t="shared" si="18"/>
        <v>13.1</v>
      </c>
      <c r="E133" s="5" t="s">
        <v>338</v>
      </c>
      <c r="F133" s="13">
        <f t="shared" si="16"/>
        <v>0.55964120370370374</v>
      </c>
      <c r="G133">
        <f t="shared" si="17"/>
        <v>43778</v>
      </c>
      <c r="H133" s="13">
        <f t="shared" si="15"/>
        <v>43778.559641203705</v>
      </c>
      <c r="I133" s="13"/>
      <c r="J133" s="13"/>
    </row>
    <row r="134" spans="1:10" x14ac:dyDescent="0.2">
      <c r="A134" s="4">
        <v>3</v>
      </c>
      <c r="B134" s="4" t="s">
        <v>29</v>
      </c>
      <c r="C134" s="3" t="s">
        <v>305</v>
      </c>
      <c r="D134" s="3">
        <f t="shared" si="18"/>
        <v>11.3</v>
      </c>
      <c r="E134" s="5" t="s">
        <v>304</v>
      </c>
      <c r="F134" s="13">
        <f t="shared" si="16"/>
        <v>0.56047453703703709</v>
      </c>
      <c r="G134">
        <f t="shared" si="17"/>
        <v>43778</v>
      </c>
      <c r="H134" s="13">
        <f t="shared" si="15"/>
        <v>43778.560474537036</v>
      </c>
      <c r="I134" s="13"/>
      <c r="J134" s="13"/>
    </row>
    <row r="135" spans="1:10" x14ac:dyDescent="0.2">
      <c r="A135" s="4">
        <v>4</v>
      </c>
      <c r="B135" s="4" t="s">
        <v>29</v>
      </c>
      <c r="C135" s="3" t="s">
        <v>271</v>
      </c>
      <c r="D135" s="3">
        <f t="shared" si="18"/>
        <v>12.2</v>
      </c>
      <c r="E135" s="5" t="s">
        <v>270</v>
      </c>
      <c r="F135" s="13">
        <f t="shared" si="16"/>
        <v>0.56126157407407407</v>
      </c>
      <c r="G135">
        <f t="shared" si="17"/>
        <v>43778</v>
      </c>
      <c r="H135" s="13">
        <f t="shared" si="15"/>
        <v>43778.561261574076</v>
      </c>
      <c r="I135" s="13"/>
      <c r="J135" s="13"/>
    </row>
    <row r="136" spans="1:10" x14ac:dyDescent="0.2">
      <c r="A136" s="4">
        <v>5</v>
      </c>
      <c r="B136" s="4" t="s">
        <v>29</v>
      </c>
      <c r="C136" s="3" t="s">
        <v>239</v>
      </c>
      <c r="D136" s="3">
        <f t="shared" si="18"/>
        <v>9.1</v>
      </c>
      <c r="E136" s="5" t="s">
        <v>238</v>
      </c>
      <c r="F136" s="13">
        <f t="shared" si="16"/>
        <v>0.56206018518518519</v>
      </c>
      <c r="G136">
        <f t="shared" si="17"/>
        <v>43778</v>
      </c>
      <c r="H136" s="13">
        <f t="shared" si="15"/>
        <v>43778.562060185184</v>
      </c>
      <c r="I136" s="13"/>
      <c r="J136" s="13"/>
    </row>
    <row r="137" spans="1:10" x14ac:dyDescent="0.2">
      <c r="A137" s="4">
        <v>6</v>
      </c>
      <c r="B137" s="4" t="s">
        <v>29</v>
      </c>
      <c r="C137" s="3" t="s">
        <v>203</v>
      </c>
      <c r="D137" s="3">
        <f t="shared" si="18"/>
        <v>15.4</v>
      </c>
      <c r="E137" s="5" t="s">
        <v>202</v>
      </c>
      <c r="F137" s="13">
        <f t="shared" si="16"/>
        <v>0.56304398148148149</v>
      </c>
      <c r="G137">
        <f t="shared" si="17"/>
        <v>43778</v>
      </c>
      <c r="H137" s="13">
        <f t="shared" ref="H137:H168" si="20">G137+F137</f>
        <v>43778.563043981485</v>
      </c>
      <c r="I137" s="13"/>
      <c r="J137" s="13"/>
    </row>
    <row r="138" spans="1:10" x14ac:dyDescent="0.2">
      <c r="A138" s="4">
        <v>7</v>
      </c>
      <c r="B138" s="4" t="s">
        <v>29</v>
      </c>
      <c r="C138" s="3" t="s">
        <v>162</v>
      </c>
      <c r="D138" s="3">
        <f t="shared" si="18"/>
        <v>9</v>
      </c>
      <c r="E138" s="5" t="s">
        <v>161</v>
      </c>
      <c r="F138" s="13">
        <f t="shared" si="16"/>
        <v>0.56420138888888893</v>
      </c>
      <c r="G138">
        <f t="shared" si="17"/>
        <v>43778</v>
      </c>
      <c r="H138" s="13">
        <f t="shared" si="20"/>
        <v>43778.564201388886</v>
      </c>
      <c r="I138" s="13"/>
      <c r="J138" s="13"/>
    </row>
    <row r="139" spans="1:10" x14ac:dyDescent="0.2">
      <c r="A139" s="4">
        <v>8</v>
      </c>
      <c r="B139" s="4" t="s">
        <v>29</v>
      </c>
      <c r="C139" s="3" t="s">
        <v>121</v>
      </c>
      <c r="D139" s="3">
        <f t="shared" si="18"/>
        <v>7.5</v>
      </c>
      <c r="E139" s="5" t="s">
        <v>120</v>
      </c>
      <c r="F139" s="13">
        <f t="shared" si="16"/>
        <v>0.56515046296296301</v>
      </c>
      <c r="G139">
        <f t="shared" si="17"/>
        <v>43778</v>
      </c>
      <c r="H139" s="13">
        <f t="shared" si="20"/>
        <v>43778.565150462964</v>
      </c>
      <c r="I139" s="13"/>
      <c r="J139" s="13"/>
    </row>
    <row r="140" spans="1:10" x14ac:dyDescent="0.2">
      <c r="A140" s="4">
        <v>9</v>
      </c>
      <c r="B140" s="4" t="s">
        <v>29</v>
      </c>
      <c r="C140" s="3" t="s">
        <v>78</v>
      </c>
      <c r="D140" s="3">
        <f t="shared" si="18"/>
        <v>12.6</v>
      </c>
      <c r="E140" s="5" t="s">
        <v>77</v>
      </c>
      <c r="F140" s="13">
        <f t="shared" si="16"/>
        <v>0.56598379629629625</v>
      </c>
      <c r="G140">
        <f t="shared" si="17"/>
        <v>43778</v>
      </c>
      <c r="H140" s="13">
        <f t="shared" si="20"/>
        <v>43778.565983796296</v>
      </c>
      <c r="I140" s="13"/>
      <c r="J140" s="13"/>
    </row>
    <row r="141" spans="1:10" x14ac:dyDescent="0.2">
      <c r="A141" s="4">
        <v>10</v>
      </c>
      <c r="B141" s="4" t="s">
        <v>29</v>
      </c>
      <c r="C141" s="3" t="s">
        <v>31</v>
      </c>
      <c r="D141" s="3">
        <f t="shared" si="18"/>
        <v>8.8000000000000007</v>
      </c>
      <c r="E141" s="5" t="s">
        <v>30</v>
      </c>
      <c r="F141" s="13">
        <f t="shared" si="16"/>
        <v>0.56712962962962965</v>
      </c>
      <c r="G141">
        <f t="shared" si="17"/>
        <v>43778</v>
      </c>
      <c r="H141" s="13">
        <f t="shared" si="20"/>
        <v>43778.567129629628</v>
      </c>
      <c r="I141" s="13"/>
      <c r="J141" s="13"/>
    </row>
    <row r="142" spans="1:10" x14ac:dyDescent="0.2">
      <c r="A142" s="4">
        <v>1</v>
      </c>
      <c r="B142" s="4" t="s">
        <v>29</v>
      </c>
      <c r="C142" s="3" t="s">
        <v>372</v>
      </c>
      <c r="D142" s="3">
        <f t="shared" si="18"/>
        <v>15.7</v>
      </c>
      <c r="E142" s="5" t="s">
        <v>371</v>
      </c>
      <c r="F142" s="13">
        <f t="shared" si="16"/>
        <v>0.64939814814814811</v>
      </c>
      <c r="G142">
        <f t="shared" si="17"/>
        <v>43778</v>
      </c>
      <c r="H142" s="13">
        <f t="shared" si="20"/>
        <v>43778.649398148147</v>
      </c>
      <c r="I142" s="13">
        <f t="shared" si="19"/>
        <v>43778.653163194438</v>
      </c>
      <c r="J142" s="13"/>
    </row>
    <row r="143" spans="1:10" x14ac:dyDescent="0.2">
      <c r="A143" s="4">
        <v>2</v>
      </c>
      <c r="B143" s="4" t="s">
        <v>29</v>
      </c>
      <c r="C143" s="3" t="s">
        <v>337</v>
      </c>
      <c r="D143" s="3">
        <f t="shared" si="18"/>
        <v>14.2</v>
      </c>
      <c r="E143" s="5" t="s">
        <v>336</v>
      </c>
      <c r="F143" s="13">
        <f t="shared" si="16"/>
        <v>0.65008101851851852</v>
      </c>
      <c r="G143">
        <f t="shared" si="17"/>
        <v>43778</v>
      </c>
      <c r="H143" s="13">
        <f t="shared" si="20"/>
        <v>43778.650081018517</v>
      </c>
      <c r="I143" s="13"/>
      <c r="J143" s="13"/>
    </row>
    <row r="144" spans="1:10" x14ac:dyDescent="0.2">
      <c r="A144" s="4">
        <v>3</v>
      </c>
      <c r="B144" s="4" t="s">
        <v>29</v>
      </c>
      <c r="C144" s="3" t="s">
        <v>303</v>
      </c>
      <c r="D144" s="3">
        <f t="shared" si="18"/>
        <v>12.3</v>
      </c>
      <c r="E144" s="5" t="s">
        <v>302</v>
      </c>
      <c r="F144" s="13">
        <f t="shared" si="16"/>
        <v>0.65114583333333331</v>
      </c>
      <c r="G144">
        <f t="shared" si="17"/>
        <v>43778</v>
      </c>
      <c r="H144" s="13">
        <f t="shared" si="20"/>
        <v>43778.651145833333</v>
      </c>
      <c r="I144" s="13"/>
      <c r="J144" s="13"/>
    </row>
    <row r="145" spans="1:10" x14ac:dyDescent="0.2">
      <c r="A145" s="4">
        <v>4</v>
      </c>
      <c r="B145" s="4" t="s">
        <v>29</v>
      </c>
      <c r="C145" s="3" t="s">
        <v>113</v>
      </c>
      <c r="D145" s="3">
        <f t="shared" si="18"/>
        <v>13.2</v>
      </c>
      <c r="E145" s="5" t="s">
        <v>269</v>
      </c>
      <c r="F145" s="13">
        <f t="shared" si="16"/>
        <v>0.65181712962962968</v>
      </c>
      <c r="G145">
        <f t="shared" si="17"/>
        <v>43778</v>
      </c>
      <c r="H145" s="13">
        <f t="shared" si="20"/>
        <v>43778.651817129627</v>
      </c>
      <c r="I145" s="13"/>
      <c r="J145" s="13"/>
    </row>
    <row r="146" spans="1:10" x14ac:dyDescent="0.2">
      <c r="A146" s="4">
        <v>5</v>
      </c>
      <c r="B146" s="4" t="s">
        <v>29</v>
      </c>
      <c r="C146" s="3" t="s">
        <v>237</v>
      </c>
      <c r="D146" s="3">
        <f t="shared" si="18"/>
        <v>10</v>
      </c>
      <c r="E146" s="5" t="s">
        <v>236</v>
      </c>
      <c r="F146" s="13">
        <f t="shared" si="16"/>
        <v>0.65260416666666665</v>
      </c>
      <c r="G146">
        <f t="shared" si="17"/>
        <v>43778</v>
      </c>
      <c r="H146" s="13">
        <f t="shared" si="20"/>
        <v>43778.652604166666</v>
      </c>
      <c r="I146" s="13"/>
      <c r="J146" s="13"/>
    </row>
    <row r="147" spans="1:10" x14ac:dyDescent="0.2">
      <c r="A147" s="4">
        <v>6</v>
      </c>
      <c r="B147" s="4" t="s">
        <v>29</v>
      </c>
      <c r="C147" s="3" t="s">
        <v>201</v>
      </c>
      <c r="D147" s="3">
        <f t="shared" si="18"/>
        <v>16.5</v>
      </c>
      <c r="E147" s="5" t="s">
        <v>200</v>
      </c>
      <c r="F147" s="13">
        <f t="shared" si="16"/>
        <v>0.65363425925925933</v>
      </c>
      <c r="G147">
        <f t="shared" si="17"/>
        <v>43778</v>
      </c>
      <c r="H147" s="13">
        <f t="shared" si="20"/>
        <v>43778.653634259259</v>
      </c>
      <c r="I147" s="13"/>
      <c r="J147" s="13"/>
    </row>
    <row r="148" spans="1:10" x14ac:dyDescent="0.2">
      <c r="A148" s="4">
        <v>7</v>
      </c>
      <c r="B148" s="4" t="s">
        <v>29</v>
      </c>
      <c r="C148" s="3" t="s">
        <v>160</v>
      </c>
      <c r="D148" s="3">
        <f t="shared" si="18"/>
        <v>9.9</v>
      </c>
      <c r="E148" s="5" t="s">
        <v>159</v>
      </c>
      <c r="F148" s="13">
        <f t="shared" si="16"/>
        <v>0.65437500000000004</v>
      </c>
      <c r="G148">
        <f t="shared" si="17"/>
        <v>43778</v>
      </c>
      <c r="H148" s="13">
        <f t="shared" si="20"/>
        <v>43778.654374999998</v>
      </c>
      <c r="I148" s="13"/>
      <c r="J148" s="13"/>
    </row>
    <row r="149" spans="1:10" x14ac:dyDescent="0.2">
      <c r="A149" s="4">
        <v>8</v>
      </c>
      <c r="B149" s="4" t="s">
        <v>29</v>
      </c>
      <c r="C149" s="3" t="s">
        <v>119</v>
      </c>
      <c r="D149" s="3">
        <f t="shared" si="18"/>
        <v>8.1999999999999993</v>
      </c>
      <c r="E149" s="5" t="s">
        <v>118</v>
      </c>
      <c r="F149" s="13">
        <f t="shared" si="16"/>
        <v>0.65541666666666665</v>
      </c>
      <c r="G149">
        <f t="shared" si="17"/>
        <v>43778</v>
      </c>
      <c r="H149" s="13">
        <f t="shared" si="20"/>
        <v>43778.655416666668</v>
      </c>
      <c r="I149" s="13"/>
      <c r="J149" s="13"/>
    </row>
    <row r="150" spans="1:10" x14ac:dyDescent="0.2">
      <c r="A150" s="4">
        <v>9</v>
      </c>
      <c r="B150" s="4" t="s">
        <v>29</v>
      </c>
      <c r="C150" s="3" t="s">
        <v>76</v>
      </c>
      <c r="D150" s="3">
        <f t="shared" si="18"/>
        <v>13.6</v>
      </c>
      <c r="E150" s="5" t="s">
        <v>75</v>
      </c>
      <c r="F150" s="13">
        <f t="shared" si="16"/>
        <v>0.65620370370370373</v>
      </c>
      <c r="G150">
        <f t="shared" si="17"/>
        <v>43778</v>
      </c>
      <c r="H150" s="13">
        <f t="shared" si="20"/>
        <v>43778.6562037037</v>
      </c>
      <c r="I150" s="13"/>
      <c r="J150" s="13"/>
    </row>
    <row r="151" spans="1:10" x14ac:dyDescent="0.2">
      <c r="A151" s="4">
        <v>10</v>
      </c>
      <c r="B151" s="4" t="s">
        <v>29</v>
      </c>
      <c r="C151" s="3" t="s">
        <v>28</v>
      </c>
      <c r="D151" s="3">
        <f t="shared" si="18"/>
        <v>9.6999999999999993</v>
      </c>
      <c r="E151" s="5" t="s">
        <v>27</v>
      </c>
      <c r="F151" s="13">
        <f t="shared" si="16"/>
        <v>0.65695601851851848</v>
      </c>
      <c r="G151">
        <f t="shared" si="17"/>
        <v>43778</v>
      </c>
      <c r="H151" s="13">
        <f t="shared" si="20"/>
        <v>43778.656956018516</v>
      </c>
      <c r="I151" s="13"/>
      <c r="J151" s="13"/>
    </row>
    <row r="152" spans="1:10" x14ac:dyDescent="0.2">
      <c r="A152" s="4">
        <v>1</v>
      </c>
      <c r="B152" s="4" t="s">
        <v>22</v>
      </c>
      <c r="C152" s="3" t="s">
        <v>370</v>
      </c>
      <c r="D152" s="3">
        <f t="shared" si="18"/>
        <v>21.3</v>
      </c>
      <c r="E152" s="5" t="s">
        <v>369</v>
      </c>
      <c r="F152" s="13">
        <f t="shared" si="16"/>
        <v>0.28461805555555558</v>
      </c>
      <c r="G152">
        <f t="shared" si="17"/>
        <v>43779</v>
      </c>
      <c r="H152" s="13">
        <f t="shared" si="20"/>
        <v>43779.284618055557</v>
      </c>
      <c r="I152" s="13">
        <f t="shared" si="19"/>
        <v>43779.292914351849</v>
      </c>
      <c r="J152" s="13"/>
    </row>
    <row r="153" spans="1:10" x14ac:dyDescent="0.2">
      <c r="A153" s="4">
        <v>2</v>
      </c>
      <c r="B153" s="4" t="s">
        <v>22</v>
      </c>
      <c r="C153" s="3" t="s">
        <v>335</v>
      </c>
      <c r="D153" s="3">
        <f t="shared" si="18"/>
        <v>19.399999999999999</v>
      </c>
      <c r="E153" s="5" t="s">
        <v>334</v>
      </c>
      <c r="F153" s="13">
        <f t="shared" si="16"/>
        <v>0.28583333333333333</v>
      </c>
      <c r="G153">
        <f t="shared" si="17"/>
        <v>43779</v>
      </c>
      <c r="H153" s="13">
        <f t="shared" si="20"/>
        <v>43779.285833333335</v>
      </c>
      <c r="I153" s="13"/>
      <c r="J153" s="13"/>
    </row>
    <row r="154" spans="1:10" x14ac:dyDescent="0.2">
      <c r="A154" s="4">
        <v>3</v>
      </c>
      <c r="B154" s="4" t="s">
        <v>22</v>
      </c>
      <c r="C154" s="3" t="s">
        <v>301</v>
      </c>
      <c r="D154" s="3">
        <f t="shared" si="18"/>
        <v>16</v>
      </c>
      <c r="E154" s="5" t="s">
        <v>300</v>
      </c>
      <c r="F154" s="13">
        <f t="shared" si="16"/>
        <v>0.28693287037037035</v>
      </c>
      <c r="G154">
        <f t="shared" si="17"/>
        <v>43779</v>
      </c>
      <c r="H154" s="13">
        <f t="shared" si="20"/>
        <v>43779.286932870367</v>
      </c>
      <c r="I154" s="13"/>
      <c r="J154" s="13"/>
    </row>
    <row r="155" spans="1:10" x14ac:dyDescent="0.2">
      <c r="A155" s="4">
        <v>4</v>
      </c>
      <c r="B155" s="4" t="s">
        <v>22</v>
      </c>
      <c r="C155" s="3" t="s">
        <v>268</v>
      </c>
      <c r="D155" s="3">
        <f t="shared" si="18"/>
        <v>17.5</v>
      </c>
      <c r="E155" s="5" t="s">
        <v>267</v>
      </c>
      <c r="F155" s="13">
        <f t="shared" si="16"/>
        <v>0.29225694444444444</v>
      </c>
      <c r="G155">
        <f t="shared" si="17"/>
        <v>43779</v>
      </c>
      <c r="H155" s="13">
        <f t="shared" si="20"/>
        <v>43779.292256944442</v>
      </c>
      <c r="I155" s="13"/>
      <c r="J155" s="13"/>
    </row>
    <row r="156" spans="1:10" x14ac:dyDescent="0.2">
      <c r="A156" s="4">
        <v>5</v>
      </c>
      <c r="B156" s="4" t="s">
        <v>22</v>
      </c>
      <c r="C156" s="3" t="s">
        <v>113</v>
      </c>
      <c r="D156" s="3">
        <f t="shared" si="18"/>
        <v>13.2</v>
      </c>
      <c r="E156" s="5" t="s">
        <v>235</v>
      </c>
      <c r="F156" s="13">
        <f t="shared" si="16"/>
        <v>0.29354166666666665</v>
      </c>
      <c r="G156">
        <f t="shared" si="17"/>
        <v>43779</v>
      </c>
      <c r="H156" s="13">
        <f t="shared" si="20"/>
        <v>43779.293541666666</v>
      </c>
      <c r="I156" s="13"/>
      <c r="J156" s="13"/>
    </row>
    <row r="157" spans="1:10" x14ac:dyDescent="0.2">
      <c r="A157" s="4">
        <v>6</v>
      </c>
      <c r="B157" s="4" t="s">
        <v>22</v>
      </c>
      <c r="C157" s="3" t="s">
        <v>199</v>
      </c>
      <c r="D157" s="3">
        <f t="shared" si="18"/>
        <v>21.5</v>
      </c>
      <c r="E157" s="5" t="s">
        <v>198</v>
      </c>
      <c r="F157" s="13">
        <f t="shared" si="16"/>
        <v>0.29546296296296298</v>
      </c>
      <c r="G157">
        <f t="shared" si="17"/>
        <v>43779</v>
      </c>
      <c r="H157" s="13">
        <f t="shared" si="20"/>
        <v>43779.29546296296</v>
      </c>
      <c r="I157" s="13"/>
      <c r="J157" s="13"/>
    </row>
    <row r="158" spans="1:10" x14ac:dyDescent="0.2">
      <c r="A158" s="4">
        <v>7</v>
      </c>
      <c r="B158" s="4" t="s">
        <v>22</v>
      </c>
      <c r="C158" s="3" t="s">
        <v>158</v>
      </c>
      <c r="D158" s="3">
        <f t="shared" si="18"/>
        <v>13.7</v>
      </c>
      <c r="E158" s="5" t="s">
        <v>157</v>
      </c>
      <c r="F158" s="13">
        <f t="shared" si="16"/>
        <v>0.2963425925925926</v>
      </c>
      <c r="G158">
        <f t="shared" si="17"/>
        <v>43779</v>
      </c>
      <c r="H158" s="13">
        <f t="shared" si="20"/>
        <v>43779.296342592592</v>
      </c>
      <c r="I158" s="13"/>
      <c r="J158" s="13"/>
    </row>
    <row r="159" spans="1:10" x14ac:dyDescent="0.2">
      <c r="A159" s="4">
        <v>8</v>
      </c>
      <c r="B159" s="4" t="s">
        <v>22</v>
      </c>
      <c r="C159" s="3" t="s">
        <v>117</v>
      </c>
      <c r="D159" s="3">
        <f t="shared" si="18"/>
        <v>11.1</v>
      </c>
      <c r="E159" s="5" t="s">
        <v>116</v>
      </c>
      <c r="F159" s="13">
        <f t="shared" si="16"/>
        <v>0.29724537037037035</v>
      </c>
      <c r="G159">
        <f t="shared" si="17"/>
        <v>43779</v>
      </c>
      <c r="H159" s="13">
        <f t="shared" si="20"/>
        <v>43779.29724537037</v>
      </c>
      <c r="I159" s="13"/>
      <c r="J159" s="13"/>
    </row>
    <row r="160" spans="1:10" x14ac:dyDescent="0.2">
      <c r="A160" s="4">
        <v>9</v>
      </c>
      <c r="B160" s="4" t="s">
        <v>22</v>
      </c>
      <c r="C160" s="3" t="s">
        <v>74</v>
      </c>
      <c r="D160" s="3">
        <f t="shared" si="18"/>
        <v>17.8</v>
      </c>
      <c r="E160" s="5" t="s">
        <v>73</v>
      </c>
      <c r="F160" s="13">
        <f t="shared" si="16"/>
        <v>0.29813657407407407</v>
      </c>
      <c r="G160">
        <f t="shared" si="17"/>
        <v>43779</v>
      </c>
      <c r="H160" s="13">
        <f t="shared" si="20"/>
        <v>43779.298136574071</v>
      </c>
      <c r="I160" s="13"/>
      <c r="J160" s="13"/>
    </row>
    <row r="161" spans="1:10" x14ac:dyDescent="0.2">
      <c r="A161" s="4">
        <v>10</v>
      </c>
      <c r="B161" s="4" t="s">
        <v>22</v>
      </c>
      <c r="C161" s="3" t="s">
        <v>26</v>
      </c>
      <c r="D161" s="3">
        <f t="shared" si="18"/>
        <v>12.9</v>
      </c>
      <c r="E161" s="5" t="s">
        <v>25</v>
      </c>
      <c r="F161" s="13">
        <f t="shared" si="16"/>
        <v>0.29877314814814815</v>
      </c>
      <c r="G161">
        <f t="shared" si="17"/>
        <v>43779</v>
      </c>
      <c r="H161" s="13">
        <f t="shared" si="20"/>
        <v>43779.298773148148</v>
      </c>
      <c r="I161" s="13"/>
      <c r="J161" s="13"/>
    </row>
    <row r="162" spans="1:10" x14ac:dyDescent="0.2">
      <c r="A162" s="4">
        <v>1</v>
      </c>
      <c r="B162" s="4" t="s">
        <v>22</v>
      </c>
      <c r="C162" s="3" t="s">
        <v>368</v>
      </c>
      <c r="D162" s="3">
        <f t="shared" si="18"/>
        <v>23.1</v>
      </c>
      <c r="E162" s="5" t="s">
        <v>367</v>
      </c>
      <c r="F162" s="13">
        <f t="shared" si="16"/>
        <v>0.38951388888888888</v>
      </c>
      <c r="G162">
        <f t="shared" si="17"/>
        <v>43779</v>
      </c>
      <c r="H162" s="13">
        <f t="shared" si="20"/>
        <v>43779.389513888891</v>
      </c>
      <c r="I162" s="13">
        <f t="shared" si="19"/>
        <v>43779.39369675926</v>
      </c>
      <c r="J162" s="13"/>
    </row>
    <row r="163" spans="1:10" x14ac:dyDescent="0.2">
      <c r="A163" s="4">
        <v>2</v>
      </c>
      <c r="B163" s="4" t="s">
        <v>22</v>
      </c>
      <c r="C163" s="3" t="s">
        <v>333</v>
      </c>
      <c r="D163" s="3">
        <f t="shared" si="18"/>
        <v>20.8</v>
      </c>
      <c r="E163" s="5" t="s">
        <v>332</v>
      </c>
      <c r="F163" s="13">
        <f t="shared" si="16"/>
        <v>0.39021990740740736</v>
      </c>
      <c r="G163">
        <f t="shared" si="17"/>
        <v>43779</v>
      </c>
      <c r="H163" s="13">
        <f t="shared" si="20"/>
        <v>43779.390219907407</v>
      </c>
      <c r="I163" s="13"/>
      <c r="J163" s="13"/>
    </row>
    <row r="164" spans="1:10" x14ac:dyDescent="0.2">
      <c r="A164" s="4">
        <v>3</v>
      </c>
      <c r="B164" s="4" t="s">
        <v>22</v>
      </c>
      <c r="C164" s="3" t="s">
        <v>299</v>
      </c>
      <c r="D164" s="3">
        <f t="shared" si="18"/>
        <v>17.3</v>
      </c>
      <c r="E164" s="5" t="s">
        <v>298</v>
      </c>
      <c r="F164" s="13">
        <f t="shared" si="16"/>
        <v>0.3910763888888889</v>
      </c>
      <c r="G164">
        <f t="shared" si="17"/>
        <v>43779</v>
      </c>
      <c r="H164" s="13">
        <f t="shared" si="20"/>
        <v>43779.391076388885</v>
      </c>
      <c r="I164" s="13"/>
      <c r="J164" s="13"/>
    </row>
    <row r="165" spans="1:10" x14ac:dyDescent="0.2">
      <c r="A165" s="4">
        <v>4</v>
      </c>
      <c r="B165" s="4" t="s">
        <v>22</v>
      </c>
      <c r="C165" s="3" t="s">
        <v>72</v>
      </c>
      <c r="D165" s="3">
        <f t="shared" si="18"/>
        <v>18.899999999999999</v>
      </c>
      <c r="E165" s="5" t="s">
        <v>266</v>
      </c>
      <c r="F165" s="13">
        <f t="shared" si="16"/>
        <v>0.39212962962962966</v>
      </c>
      <c r="G165">
        <f t="shared" si="17"/>
        <v>43779</v>
      </c>
      <c r="H165" s="13">
        <f t="shared" si="20"/>
        <v>43779.392129629632</v>
      </c>
      <c r="I165" s="13"/>
      <c r="J165" s="13"/>
    </row>
    <row r="166" spans="1:10" x14ac:dyDescent="0.2">
      <c r="A166" s="4">
        <v>5</v>
      </c>
      <c r="B166" s="4" t="s">
        <v>22</v>
      </c>
      <c r="C166" s="3" t="s">
        <v>234</v>
      </c>
      <c r="D166" s="3">
        <f t="shared" si="18"/>
        <v>14.3</v>
      </c>
      <c r="E166" s="5" t="s">
        <v>233</v>
      </c>
      <c r="F166" s="13">
        <f t="shared" si="16"/>
        <v>0.39310185185185187</v>
      </c>
      <c r="G166">
        <f t="shared" si="17"/>
        <v>43779</v>
      </c>
      <c r="H166" s="13">
        <f t="shared" si="20"/>
        <v>43779.393101851849</v>
      </c>
      <c r="I166" s="13"/>
      <c r="J166" s="13"/>
    </row>
    <row r="167" spans="1:10" x14ac:dyDescent="0.2">
      <c r="A167" s="4">
        <v>6</v>
      </c>
      <c r="B167" s="4" t="s">
        <v>22</v>
      </c>
      <c r="C167" s="3" t="s">
        <v>197</v>
      </c>
      <c r="D167" s="3">
        <f t="shared" si="18"/>
        <v>22.9</v>
      </c>
      <c r="E167" s="5" t="s">
        <v>196</v>
      </c>
      <c r="F167" s="13">
        <f t="shared" si="16"/>
        <v>0.39490740740740743</v>
      </c>
      <c r="G167">
        <f t="shared" si="17"/>
        <v>43779</v>
      </c>
      <c r="H167" s="13">
        <f t="shared" si="20"/>
        <v>43779.394907407404</v>
      </c>
      <c r="I167" s="13"/>
      <c r="J167" s="13"/>
    </row>
    <row r="168" spans="1:10" x14ac:dyDescent="0.2">
      <c r="A168" s="4">
        <v>7</v>
      </c>
      <c r="B168" s="4" t="s">
        <v>22</v>
      </c>
      <c r="C168" s="3" t="s">
        <v>156</v>
      </c>
      <c r="D168" s="3">
        <f t="shared" si="18"/>
        <v>14.9</v>
      </c>
      <c r="E168" s="5" t="s">
        <v>155</v>
      </c>
      <c r="F168" s="13">
        <f t="shared" si="16"/>
        <v>0.39549768518518519</v>
      </c>
      <c r="G168">
        <f t="shared" si="17"/>
        <v>43779</v>
      </c>
      <c r="H168" s="13">
        <f t="shared" si="20"/>
        <v>43779.395497685182</v>
      </c>
      <c r="I168" s="13"/>
      <c r="J168" s="13"/>
    </row>
    <row r="169" spans="1:10" x14ac:dyDescent="0.2">
      <c r="A169" s="4">
        <v>8</v>
      </c>
      <c r="B169" s="4" t="s">
        <v>22</v>
      </c>
      <c r="C169" s="3" t="s">
        <v>115</v>
      </c>
      <c r="D169" s="3">
        <f t="shared" si="18"/>
        <v>12.1</v>
      </c>
      <c r="E169" s="5" t="s">
        <v>114</v>
      </c>
      <c r="F169" s="13">
        <f t="shared" si="16"/>
        <v>0.39612268518518517</v>
      </c>
      <c r="G169">
        <f t="shared" si="17"/>
        <v>43779</v>
      </c>
      <c r="H169" s="13">
        <f t="shared" ref="H169:H200" si="21">G169+F169</f>
        <v>43779.396122685182</v>
      </c>
      <c r="I169" s="13"/>
      <c r="J169" s="13"/>
    </row>
    <row r="170" spans="1:10" x14ac:dyDescent="0.2">
      <c r="A170" s="4">
        <v>9</v>
      </c>
      <c r="B170" s="4" t="s">
        <v>22</v>
      </c>
      <c r="C170" s="3" t="s">
        <v>72</v>
      </c>
      <c r="D170" s="3">
        <f t="shared" si="18"/>
        <v>18.899999999999999</v>
      </c>
      <c r="E170" s="5" t="s">
        <v>71</v>
      </c>
      <c r="F170" s="13">
        <f t="shared" si="16"/>
        <v>0.39685185185185184</v>
      </c>
      <c r="G170">
        <f t="shared" si="17"/>
        <v>43779</v>
      </c>
      <c r="H170" s="13">
        <f t="shared" si="21"/>
        <v>43779.396851851852</v>
      </c>
      <c r="I170" s="13"/>
      <c r="J170" s="13"/>
    </row>
    <row r="171" spans="1:10" x14ac:dyDescent="0.2">
      <c r="A171" s="4">
        <v>10</v>
      </c>
      <c r="B171" s="4" t="s">
        <v>22</v>
      </c>
      <c r="C171" s="3" t="s">
        <v>24</v>
      </c>
      <c r="D171" s="3">
        <f t="shared" si="18"/>
        <v>13.9</v>
      </c>
      <c r="E171" s="5" t="s">
        <v>23</v>
      </c>
      <c r="F171" s="13">
        <f t="shared" si="16"/>
        <v>0.39754629629629629</v>
      </c>
      <c r="G171">
        <f t="shared" si="17"/>
        <v>43779</v>
      </c>
      <c r="H171" s="13">
        <f t="shared" si="21"/>
        <v>43779.397546296299</v>
      </c>
      <c r="I171" s="13"/>
      <c r="J171" s="13"/>
    </row>
    <row r="172" spans="1:10" x14ac:dyDescent="0.2">
      <c r="A172" s="4">
        <v>1</v>
      </c>
      <c r="B172" s="4" t="s">
        <v>22</v>
      </c>
      <c r="C172" s="3" t="s">
        <v>366</v>
      </c>
      <c r="D172" s="3">
        <f t="shared" si="18"/>
        <v>24.9</v>
      </c>
      <c r="E172" s="5" t="s">
        <v>365</v>
      </c>
      <c r="F172" s="13">
        <f t="shared" si="16"/>
        <v>0.46915509259259264</v>
      </c>
      <c r="G172">
        <f t="shared" si="17"/>
        <v>43779</v>
      </c>
      <c r="H172" s="13">
        <f t="shared" si="21"/>
        <v>43779.469155092593</v>
      </c>
      <c r="I172" s="13">
        <f t="shared" si="19"/>
        <v>43779.47334837963</v>
      </c>
      <c r="J172" s="13"/>
    </row>
    <row r="173" spans="1:10" x14ac:dyDescent="0.2">
      <c r="A173" s="4">
        <v>2</v>
      </c>
      <c r="B173" s="4" t="s">
        <v>22</v>
      </c>
      <c r="C173" s="3" t="s">
        <v>331</v>
      </c>
      <c r="D173" s="3">
        <f t="shared" si="18"/>
        <v>22.5</v>
      </c>
      <c r="E173" s="5" t="s">
        <v>330</v>
      </c>
      <c r="F173" s="13">
        <f t="shared" si="16"/>
        <v>0.47003472222222226</v>
      </c>
      <c r="G173">
        <f t="shared" si="17"/>
        <v>43779</v>
      </c>
      <c r="H173" s="13">
        <f t="shared" si="21"/>
        <v>43779.470034722224</v>
      </c>
      <c r="I173" s="13"/>
      <c r="J173" s="13"/>
    </row>
    <row r="174" spans="1:10" x14ac:dyDescent="0.2">
      <c r="A174" s="4">
        <v>3</v>
      </c>
      <c r="B174" s="4" t="s">
        <v>22</v>
      </c>
      <c r="C174" s="3" t="s">
        <v>297</v>
      </c>
      <c r="D174" s="3">
        <f t="shared" si="18"/>
        <v>18.5</v>
      </c>
      <c r="E174" s="5" t="s">
        <v>296</v>
      </c>
      <c r="F174" s="13">
        <f t="shared" si="16"/>
        <v>0.47084490740740742</v>
      </c>
      <c r="G174">
        <f t="shared" si="17"/>
        <v>43779</v>
      </c>
      <c r="H174" s="13">
        <f t="shared" si="21"/>
        <v>43779.47084490741</v>
      </c>
      <c r="I174" s="13"/>
      <c r="J174" s="13"/>
    </row>
    <row r="175" spans="1:10" x14ac:dyDescent="0.2">
      <c r="A175" s="4">
        <v>4</v>
      </c>
      <c r="B175" s="4" t="s">
        <v>22</v>
      </c>
      <c r="C175" s="3" t="s">
        <v>265</v>
      </c>
      <c r="D175" s="3">
        <f t="shared" si="18"/>
        <v>20.5</v>
      </c>
      <c r="E175" s="5" t="s">
        <v>264</v>
      </c>
      <c r="F175" s="13">
        <f t="shared" si="16"/>
        <v>0.47184027777777776</v>
      </c>
      <c r="G175">
        <f t="shared" si="17"/>
        <v>43779</v>
      </c>
      <c r="H175" s="13">
        <f t="shared" si="21"/>
        <v>43779.47184027778</v>
      </c>
      <c r="I175" s="13"/>
      <c r="J175" s="13"/>
    </row>
    <row r="176" spans="1:10" x14ac:dyDescent="0.2">
      <c r="A176" s="4">
        <v>5</v>
      </c>
      <c r="B176" s="4" t="s">
        <v>22</v>
      </c>
      <c r="C176" s="3" t="s">
        <v>232</v>
      </c>
      <c r="D176" s="3">
        <f t="shared" si="18"/>
        <v>15.2</v>
      </c>
      <c r="E176" s="5" t="s">
        <v>231</v>
      </c>
      <c r="F176" s="13">
        <f t="shared" si="16"/>
        <v>0.47275462962962966</v>
      </c>
      <c r="G176">
        <f t="shared" si="17"/>
        <v>43779</v>
      </c>
      <c r="H176" s="13">
        <f t="shared" si="21"/>
        <v>43779.472754629627</v>
      </c>
      <c r="I176" s="13"/>
      <c r="J176" s="13"/>
    </row>
    <row r="177" spans="1:10" x14ac:dyDescent="0.2">
      <c r="A177" s="4">
        <v>6</v>
      </c>
      <c r="B177" s="4" t="s">
        <v>22</v>
      </c>
      <c r="C177" s="3" t="s">
        <v>195</v>
      </c>
      <c r="D177" s="3">
        <f t="shared" si="18"/>
        <v>25</v>
      </c>
      <c r="E177" s="5" t="s">
        <v>194</v>
      </c>
      <c r="F177" s="13">
        <f t="shared" si="16"/>
        <v>0.47434027777777782</v>
      </c>
      <c r="G177">
        <f t="shared" si="17"/>
        <v>43779</v>
      </c>
      <c r="H177" s="13">
        <f t="shared" si="21"/>
        <v>43779.474340277775</v>
      </c>
      <c r="I177" s="13"/>
      <c r="J177" s="13"/>
    </row>
    <row r="178" spans="1:10" x14ac:dyDescent="0.2">
      <c r="A178" s="4">
        <v>7</v>
      </c>
      <c r="B178" s="4" t="s">
        <v>22</v>
      </c>
      <c r="C178" s="3" t="s">
        <v>154</v>
      </c>
      <c r="D178" s="3">
        <f t="shared" si="18"/>
        <v>16.100000000000001</v>
      </c>
      <c r="E178" s="5" t="s">
        <v>153</v>
      </c>
      <c r="F178" s="13">
        <f t="shared" si="16"/>
        <v>0.47501157407407407</v>
      </c>
      <c r="G178">
        <f t="shared" si="17"/>
        <v>43779</v>
      </c>
      <c r="H178" s="13">
        <f t="shared" si="21"/>
        <v>43779.475011574075</v>
      </c>
      <c r="I178" s="13"/>
      <c r="J178" s="13"/>
    </row>
    <row r="179" spans="1:10" x14ac:dyDescent="0.2">
      <c r="A179" s="4">
        <v>8</v>
      </c>
      <c r="B179" s="4" t="s">
        <v>22</v>
      </c>
      <c r="C179" s="3" t="s">
        <v>113</v>
      </c>
      <c r="D179" s="3">
        <f t="shared" si="18"/>
        <v>13.2</v>
      </c>
      <c r="E179" s="5" t="s">
        <v>112</v>
      </c>
      <c r="F179" s="13">
        <f t="shared" si="16"/>
        <v>0.47568287037037038</v>
      </c>
      <c r="G179">
        <f t="shared" si="17"/>
        <v>43779</v>
      </c>
      <c r="H179" s="13">
        <f t="shared" si="21"/>
        <v>43779.475682870368</v>
      </c>
      <c r="I179" s="13"/>
      <c r="J179" s="13"/>
    </row>
    <row r="180" spans="1:10" x14ac:dyDescent="0.2">
      <c r="A180" s="4">
        <v>9</v>
      </c>
      <c r="B180" s="4" t="s">
        <v>22</v>
      </c>
      <c r="C180" s="3" t="s">
        <v>70</v>
      </c>
      <c r="D180" s="3">
        <f t="shared" si="18"/>
        <v>20.100000000000001</v>
      </c>
      <c r="E180" s="5" t="s">
        <v>69</v>
      </c>
      <c r="F180" s="13">
        <f t="shared" si="16"/>
        <v>0.47652777777777783</v>
      </c>
      <c r="G180">
        <f t="shared" si="17"/>
        <v>43779</v>
      </c>
      <c r="H180" s="13">
        <f t="shared" si="21"/>
        <v>43779.476527777777</v>
      </c>
      <c r="I180" s="13"/>
      <c r="J180" s="13"/>
    </row>
    <row r="181" spans="1:10" x14ac:dyDescent="0.2">
      <c r="A181" s="4">
        <v>10</v>
      </c>
      <c r="B181" s="4" t="s">
        <v>22</v>
      </c>
      <c r="C181" s="3" t="s">
        <v>21</v>
      </c>
      <c r="D181" s="3">
        <f t="shared" si="18"/>
        <v>15</v>
      </c>
      <c r="E181" s="5" t="s">
        <v>20</v>
      </c>
      <c r="F181" s="13">
        <f t="shared" si="16"/>
        <v>0.47729166666666667</v>
      </c>
      <c r="G181">
        <f t="shared" si="17"/>
        <v>43779</v>
      </c>
      <c r="H181" s="13">
        <f t="shared" si="21"/>
        <v>43779.47729166667</v>
      </c>
      <c r="I181" s="13"/>
      <c r="J181" s="13"/>
    </row>
    <row r="182" spans="1:10" x14ac:dyDescent="0.2">
      <c r="A182" s="4">
        <v>1</v>
      </c>
      <c r="B182" s="4" t="s">
        <v>13</v>
      </c>
      <c r="C182" s="3" t="s">
        <v>364</v>
      </c>
      <c r="D182" s="3">
        <f t="shared" si="18"/>
        <v>36.5</v>
      </c>
      <c r="E182" s="5" t="s">
        <v>363</v>
      </c>
      <c r="F182" s="13">
        <f t="shared" si="16"/>
        <v>0.30254629629629631</v>
      </c>
      <c r="G182">
        <f t="shared" si="17"/>
        <v>43780</v>
      </c>
      <c r="H182" s="13">
        <f t="shared" si="21"/>
        <v>43780.302546296298</v>
      </c>
      <c r="I182" s="13">
        <f t="shared" si="19"/>
        <v>43780.308765046299</v>
      </c>
      <c r="J182" s="13"/>
    </row>
    <row r="183" spans="1:10" x14ac:dyDescent="0.2">
      <c r="A183" s="4">
        <v>2</v>
      </c>
      <c r="B183" s="4" t="s">
        <v>13</v>
      </c>
      <c r="C183" s="3" t="s">
        <v>62</v>
      </c>
      <c r="D183" s="3">
        <f t="shared" si="18"/>
        <v>33.299999999999997</v>
      </c>
      <c r="E183" s="5" t="s">
        <v>329</v>
      </c>
      <c r="F183" s="13">
        <f t="shared" si="16"/>
        <v>0.30381944444444448</v>
      </c>
      <c r="G183">
        <f t="shared" si="17"/>
        <v>43780</v>
      </c>
      <c r="H183" s="13">
        <f t="shared" si="21"/>
        <v>43780.303819444445</v>
      </c>
      <c r="I183" s="13"/>
      <c r="J183" s="13"/>
    </row>
    <row r="184" spans="1:10" x14ac:dyDescent="0.2">
      <c r="A184" s="4">
        <v>3</v>
      </c>
      <c r="B184" s="4" t="s">
        <v>13</v>
      </c>
      <c r="C184" s="3" t="s">
        <v>295</v>
      </c>
      <c r="D184" s="3">
        <f t="shared" si="18"/>
        <v>27.4</v>
      </c>
      <c r="E184" s="5" t="s">
        <v>294</v>
      </c>
      <c r="F184" s="13">
        <f t="shared" si="16"/>
        <v>0.30537037037037035</v>
      </c>
      <c r="G184">
        <f t="shared" si="17"/>
        <v>43780</v>
      </c>
      <c r="H184" s="13">
        <f t="shared" si="21"/>
        <v>43780.30537037037</v>
      </c>
      <c r="I184" s="13"/>
      <c r="J184" s="13"/>
    </row>
    <row r="185" spans="1:10" x14ac:dyDescent="0.2">
      <c r="A185" s="4">
        <v>4</v>
      </c>
      <c r="B185" s="4" t="s">
        <v>13</v>
      </c>
      <c r="C185" s="3" t="s">
        <v>263</v>
      </c>
      <c r="D185" s="3">
        <f t="shared" si="18"/>
        <v>30.9</v>
      </c>
      <c r="E185" s="5" t="s">
        <v>262</v>
      </c>
      <c r="F185" s="13">
        <f t="shared" si="16"/>
        <v>0.30842592592592594</v>
      </c>
      <c r="G185">
        <f t="shared" si="17"/>
        <v>43780</v>
      </c>
      <c r="H185" s="13">
        <f t="shared" si="21"/>
        <v>43780.308425925927</v>
      </c>
      <c r="I185" s="13"/>
      <c r="J185" s="13"/>
    </row>
    <row r="186" spans="1:10" x14ac:dyDescent="0.2">
      <c r="A186" s="4">
        <v>5</v>
      </c>
      <c r="B186" s="4" t="s">
        <v>13</v>
      </c>
      <c r="C186" s="3" t="s">
        <v>197</v>
      </c>
      <c r="D186" s="3">
        <f t="shared" si="18"/>
        <v>22.9</v>
      </c>
      <c r="E186" s="5" t="s">
        <v>230</v>
      </c>
      <c r="F186" s="13">
        <f t="shared" si="16"/>
        <v>0.30913194444444442</v>
      </c>
      <c r="G186">
        <f t="shared" si="17"/>
        <v>43780</v>
      </c>
      <c r="H186" s="13">
        <f t="shared" si="21"/>
        <v>43780.309131944443</v>
      </c>
      <c r="I186" s="13"/>
      <c r="J186" s="13"/>
    </row>
    <row r="187" spans="1:10" x14ac:dyDescent="0.2">
      <c r="A187" s="4">
        <v>6</v>
      </c>
      <c r="B187" s="4" t="s">
        <v>13</v>
      </c>
      <c r="C187" s="3" t="s">
        <v>193</v>
      </c>
      <c r="D187" s="3">
        <f t="shared" si="18"/>
        <v>34.4</v>
      </c>
      <c r="E187" s="5" t="s">
        <v>192</v>
      </c>
      <c r="F187" s="13">
        <f t="shared" si="16"/>
        <v>0.31012731481481481</v>
      </c>
      <c r="G187">
        <f t="shared" si="17"/>
        <v>43780</v>
      </c>
      <c r="H187" s="13">
        <f t="shared" si="21"/>
        <v>43780.310127314813</v>
      </c>
      <c r="I187" s="13"/>
      <c r="J187" s="13"/>
    </row>
    <row r="188" spans="1:10" x14ac:dyDescent="0.2">
      <c r="A188" s="4">
        <v>7</v>
      </c>
      <c r="B188" s="4" t="s">
        <v>13</v>
      </c>
      <c r="C188" s="3" t="s">
        <v>152</v>
      </c>
      <c r="D188" s="3">
        <f t="shared" si="18"/>
        <v>25.3</v>
      </c>
      <c r="E188" s="5" t="s">
        <v>151</v>
      </c>
      <c r="F188" s="13">
        <f t="shared" si="16"/>
        <v>0.31083333333333335</v>
      </c>
      <c r="G188">
        <f t="shared" si="17"/>
        <v>43780</v>
      </c>
      <c r="H188" s="13">
        <f t="shared" si="21"/>
        <v>43780.310833333337</v>
      </c>
      <c r="I188" s="13"/>
      <c r="J188" s="13"/>
    </row>
    <row r="189" spans="1:10" x14ac:dyDescent="0.2">
      <c r="A189" s="4">
        <v>8</v>
      </c>
      <c r="B189" s="4" t="s">
        <v>13</v>
      </c>
      <c r="C189" s="3" t="s">
        <v>111</v>
      </c>
      <c r="D189" s="3">
        <f t="shared" si="18"/>
        <v>21</v>
      </c>
      <c r="E189" s="5" t="s">
        <v>110</v>
      </c>
      <c r="F189" s="13">
        <f t="shared" si="16"/>
        <v>0.31163194444444448</v>
      </c>
      <c r="G189">
        <f t="shared" si="17"/>
        <v>43780</v>
      </c>
      <c r="H189" s="13">
        <f t="shared" si="21"/>
        <v>43780.311631944445</v>
      </c>
      <c r="I189" s="13"/>
      <c r="J189" s="13"/>
    </row>
    <row r="190" spans="1:10" x14ac:dyDescent="0.2">
      <c r="A190" s="4">
        <v>9</v>
      </c>
      <c r="B190" s="4" t="s">
        <v>13</v>
      </c>
      <c r="C190" s="3" t="s">
        <v>68</v>
      </c>
      <c r="D190" s="3">
        <f t="shared" si="18"/>
        <v>28.6</v>
      </c>
      <c r="E190" s="5" t="s">
        <v>67</v>
      </c>
      <c r="F190" s="13">
        <f t="shared" si="16"/>
        <v>0.31244212962962964</v>
      </c>
      <c r="G190">
        <f t="shared" si="17"/>
        <v>43780</v>
      </c>
      <c r="H190" s="13">
        <f t="shared" si="21"/>
        <v>43780.312442129631</v>
      </c>
      <c r="I190" s="13"/>
      <c r="J190" s="13"/>
    </row>
    <row r="191" spans="1:10" x14ac:dyDescent="0.2">
      <c r="A191" s="4">
        <v>10</v>
      </c>
      <c r="B191" s="4" t="s">
        <v>13</v>
      </c>
      <c r="C191" s="3" t="s">
        <v>19</v>
      </c>
      <c r="D191" s="3">
        <f t="shared" si="18"/>
        <v>23.2</v>
      </c>
      <c r="E191" s="5" t="s">
        <v>18</v>
      </c>
      <c r="F191" s="13">
        <f t="shared" si="16"/>
        <v>0.31332175925925926</v>
      </c>
      <c r="G191">
        <f t="shared" si="17"/>
        <v>43780</v>
      </c>
      <c r="H191" s="13">
        <f t="shared" si="21"/>
        <v>43780.313321759262</v>
      </c>
      <c r="I191" s="13"/>
      <c r="J191" s="13"/>
    </row>
    <row r="192" spans="1:10" x14ac:dyDescent="0.2">
      <c r="A192" s="4">
        <v>1</v>
      </c>
      <c r="B192" s="4" t="s">
        <v>13</v>
      </c>
      <c r="C192" s="3" t="s">
        <v>362</v>
      </c>
      <c r="D192" s="3">
        <f t="shared" si="18"/>
        <v>37.799999999999997</v>
      </c>
      <c r="E192" s="5" t="s">
        <v>361</v>
      </c>
      <c r="F192" s="13">
        <f t="shared" si="16"/>
        <v>0.38950231481481484</v>
      </c>
      <c r="G192">
        <f t="shared" si="17"/>
        <v>43780</v>
      </c>
      <c r="H192" s="13">
        <f t="shared" si="21"/>
        <v>43780.389502314814</v>
      </c>
      <c r="I192" s="13">
        <f t="shared" si="19"/>
        <v>43780.393453703698</v>
      </c>
      <c r="J192" s="13"/>
    </row>
    <row r="193" spans="1:10" x14ac:dyDescent="0.2">
      <c r="A193" s="4">
        <v>2</v>
      </c>
      <c r="B193" s="4" t="s">
        <v>13</v>
      </c>
      <c r="C193" s="3" t="s">
        <v>328</v>
      </c>
      <c r="D193" s="3">
        <f t="shared" si="18"/>
        <v>34.9</v>
      </c>
      <c r="E193" s="5" t="s">
        <v>327</v>
      </c>
      <c r="F193" s="13">
        <f t="shared" si="16"/>
        <v>0.39026620370370368</v>
      </c>
      <c r="G193">
        <f t="shared" si="17"/>
        <v>43780</v>
      </c>
      <c r="H193" s="13">
        <f t="shared" si="21"/>
        <v>43780.390266203707</v>
      </c>
      <c r="I193" s="13"/>
      <c r="J193" s="13"/>
    </row>
    <row r="194" spans="1:10" x14ac:dyDescent="0.2">
      <c r="A194" s="4">
        <v>3</v>
      </c>
      <c r="B194" s="4" t="s">
        <v>13</v>
      </c>
      <c r="C194" s="3" t="s">
        <v>293</v>
      </c>
      <c r="D194" s="3">
        <f t="shared" si="18"/>
        <v>28.7</v>
      </c>
      <c r="E194" s="5" t="s">
        <v>292</v>
      </c>
      <c r="F194" s="13">
        <f t="shared" ref="F194:F221" si="22">TIMEVALUE(E194)</f>
        <v>0.39121527777777776</v>
      </c>
      <c r="G194">
        <f t="shared" ref="G194:G221" si="23">DATEVALUE(B194)</f>
        <v>43780</v>
      </c>
      <c r="H194" s="13">
        <f t="shared" si="21"/>
        <v>43780.391215277778</v>
      </c>
      <c r="I194" s="13"/>
      <c r="J194" s="13"/>
    </row>
    <row r="195" spans="1:10" x14ac:dyDescent="0.2">
      <c r="A195" s="4">
        <v>4</v>
      </c>
      <c r="B195" s="4" t="s">
        <v>13</v>
      </c>
      <c r="C195" s="3" t="s">
        <v>261</v>
      </c>
      <c r="D195" s="3">
        <f t="shared" ref="D195:D220" si="24">_xlfn.NUMBERVALUE(C195)</f>
        <v>32.4</v>
      </c>
      <c r="E195" s="5" t="s">
        <v>260</v>
      </c>
      <c r="F195" s="13">
        <f t="shared" si="22"/>
        <v>0.39187499999999997</v>
      </c>
      <c r="G195">
        <f t="shared" si="23"/>
        <v>43780</v>
      </c>
      <c r="H195" s="13">
        <f t="shared" si="21"/>
        <v>43780.391875000001</v>
      </c>
      <c r="I195" s="13"/>
      <c r="J195" s="13"/>
    </row>
    <row r="196" spans="1:10" x14ac:dyDescent="0.2">
      <c r="A196" s="4">
        <v>5</v>
      </c>
      <c r="B196" s="4" t="s">
        <v>13</v>
      </c>
      <c r="C196" s="3" t="s">
        <v>229</v>
      </c>
      <c r="D196" s="3">
        <f t="shared" si="24"/>
        <v>24</v>
      </c>
      <c r="E196" s="5" t="s">
        <v>228</v>
      </c>
      <c r="F196" s="13">
        <f t="shared" si="22"/>
        <v>0.39276620370370369</v>
      </c>
      <c r="G196">
        <f t="shared" si="23"/>
        <v>43780</v>
      </c>
      <c r="H196" s="13">
        <f t="shared" si="21"/>
        <v>43780.392766203702</v>
      </c>
      <c r="I196" s="13"/>
      <c r="J196" s="13"/>
    </row>
    <row r="197" spans="1:10" x14ac:dyDescent="0.2">
      <c r="A197" s="4">
        <v>6</v>
      </c>
      <c r="B197" s="4" t="s">
        <v>13</v>
      </c>
      <c r="C197" s="3" t="s">
        <v>191</v>
      </c>
      <c r="D197" s="3">
        <f t="shared" si="24"/>
        <v>35.799999999999997</v>
      </c>
      <c r="E197" s="5" t="s">
        <v>190</v>
      </c>
      <c r="F197" s="13">
        <f t="shared" si="22"/>
        <v>0.39409722222222227</v>
      </c>
      <c r="G197">
        <f t="shared" si="23"/>
        <v>43780</v>
      </c>
      <c r="H197" s="13">
        <f t="shared" si="21"/>
        <v>43780.394097222219</v>
      </c>
      <c r="I197" s="13"/>
      <c r="J197" s="13"/>
    </row>
    <row r="198" spans="1:10" x14ac:dyDescent="0.2">
      <c r="A198" s="4">
        <v>7</v>
      </c>
      <c r="B198" s="4" t="s">
        <v>13</v>
      </c>
      <c r="C198" s="3" t="s">
        <v>15</v>
      </c>
      <c r="D198" s="3">
        <f t="shared" si="24"/>
        <v>26.5</v>
      </c>
      <c r="E198" s="5" t="s">
        <v>150</v>
      </c>
      <c r="F198" s="13">
        <f t="shared" si="22"/>
        <v>0.3951736111111111</v>
      </c>
      <c r="G198">
        <f t="shared" si="23"/>
        <v>43780</v>
      </c>
      <c r="H198" s="13">
        <f t="shared" si="21"/>
        <v>43780.395173611112</v>
      </c>
      <c r="I198" s="13"/>
      <c r="J198" s="13"/>
    </row>
    <row r="199" spans="1:10" x14ac:dyDescent="0.2">
      <c r="A199" s="4">
        <v>8</v>
      </c>
      <c r="B199" s="4" t="s">
        <v>13</v>
      </c>
      <c r="C199" s="3" t="s">
        <v>109</v>
      </c>
      <c r="D199" s="3">
        <f t="shared" si="24"/>
        <v>21.9</v>
      </c>
      <c r="E199" s="5" t="s">
        <v>108</v>
      </c>
      <c r="F199" s="13">
        <f t="shared" si="22"/>
        <v>0.39583333333333331</v>
      </c>
      <c r="G199">
        <f t="shared" si="23"/>
        <v>43780</v>
      </c>
      <c r="H199" s="13">
        <f t="shared" si="21"/>
        <v>43780.395833333336</v>
      </c>
      <c r="I199" s="13"/>
      <c r="J199" s="13"/>
    </row>
    <row r="200" spans="1:10" x14ac:dyDescent="0.2">
      <c r="A200" s="4">
        <v>9</v>
      </c>
      <c r="B200" s="4" t="s">
        <v>13</v>
      </c>
      <c r="C200" s="3" t="s">
        <v>66</v>
      </c>
      <c r="D200" s="3">
        <f t="shared" si="24"/>
        <v>29.8</v>
      </c>
      <c r="E200" s="5" t="s">
        <v>65</v>
      </c>
      <c r="F200" s="13">
        <f t="shared" si="22"/>
        <v>0.39653935185185185</v>
      </c>
      <c r="G200">
        <f t="shared" si="23"/>
        <v>43780</v>
      </c>
      <c r="H200" s="13">
        <f t="shared" si="21"/>
        <v>43780.396539351852</v>
      </c>
      <c r="I200" s="13"/>
      <c r="J200" s="13"/>
    </row>
    <row r="201" spans="1:10" x14ac:dyDescent="0.2">
      <c r="A201" s="4">
        <v>10</v>
      </c>
      <c r="B201" s="4" t="s">
        <v>13</v>
      </c>
      <c r="C201" s="3" t="s">
        <v>17</v>
      </c>
      <c r="D201" s="3">
        <f t="shared" si="24"/>
        <v>24.4</v>
      </c>
      <c r="E201" s="5" t="s">
        <v>16</v>
      </c>
      <c r="F201" s="13">
        <f t="shared" si="22"/>
        <v>0.39726851851851852</v>
      </c>
      <c r="G201">
        <f t="shared" si="23"/>
        <v>43780</v>
      </c>
      <c r="H201" s="13">
        <f t="shared" ref="H201:H221" si="25">G201+F201</f>
        <v>43780.397268518522</v>
      </c>
      <c r="I201" s="13"/>
      <c r="J201" s="13"/>
    </row>
    <row r="202" spans="1:10" x14ac:dyDescent="0.2">
      <c r="A202" s="4">
        <v>1</v>
      </c>
      <c r="B202" s="4" t="s">
        <v>13</v>
      </c>
      <c r="C202" s="3" t="s">
        <v>360</v>
      </c>
      <c r="D202" s="3">
        <f t="shared" si="24"/>
        <v>40.799999999999997</v>
      </c>
      <c r="E202" s="5" t="s">
        <v>359</v>
      </c>
      <c r="F202" s="13">
        <f t="shared" si="22"/>
        <v>0.52625</v>
      </c>
      <c r="G202">
        <f t="shared" si="23"/>
        <v>43780</v>
      </c>
      <c r="H202" s="13">
        <f t="shared" si="25"/>
        <v>43780.526250000003</v>
      </c>
      <c r="I202" s="13">
        <f t="shared" ref="I202:I212" si="26">AVERAGE(H202:H211)</f>
        <v>43780.528587962952</v>
      </c>
      <c r="J202" s="13"/>
    </row>
    <row r="203" spans="1:10" x14ac:dyDescent="0.2">
      <c r="A203" s="4">
        <v>2</v>
      </c>
      <c r="B203" s="4" t="s">
        <v>13</v>
      </c>
      <c r="C203" s="3" t="s">
        <v>326</v>
      </c>
      <c r="D203" s="3">
        <f t="shared" si="24"/>
        <v>38.299999999999997</v>
      </c>
      <c r="E203" s="5" t="s">
        <v>325</v>
      </c>
      <c r="F203" s="13">
        <f t="shared" si="22"/>
        <v>0.52666666666666673</v>
      </c>
      <c r="G203">
        <f t="shared" si="23"/>
        <v>43780</v>
      </c>
      <c r="H203" s="13">
        <f t="shared" si="25"/>
        <v>43780.526666666665</v>
      </c>
      <c r="I203" s="13"/>
      <c r="J203" s="13"/>
    </row>
    <row r="204" spans="1:10" x14ac:dyDescent="0.2">
      <c r="A204" s="4">
        <v>3</v>
      </c>
      <c r="B204" s="4" t="s">
        <v>13</v>
      </c>
      <c r="C204" s="3" t="s">
        <v>291</v>
      </c>
      <c r="D204" s="3">
        <f t="shared" si="24"/>
        <v>31.1</v>
      </c>
      <c r="E204" s="5" t="s">
        <v>290</v>
      </c>
      <c r="F204" s="13">
        <f t="shared" si="22"/>
        <v>0.52722222222222226</v>
      </c>
      <c r="G204">
        <f t="shared" si="23"/>
        <v>43780</v>
      </c>
      <c r="H204" s="13">
        <f t="shared" si="25"/>
        <v>43780.527222222219</v>
      </c>
      <c r="I204" s="13"/>
      <c r="J204" s="13"/>
    </row>
    <row r="205" spans="1:10" x14ac:dyDescent="0.2">
      <c r="A205" s="4">
        <v>4</v>
      </c>
      <c r="B205" s="4" t="s">
        <v>13</v>
      </c>
      <c r="C205" s="3" t="s">
        <v>259</v>
      </c>
      <c r="D205" s="3">
        <f t="shared" si="24"/>
        <v>35.200000000000003</v>
      </c>
      <c r="E205" s="5" t="s">
        <v>258</v>
      </c>
      <c r="F205" s="13">
        <f t="shared" si="22"/>
        <v>0.52773148148148141</v>
      </c>
      <c r="G205">
        <f t="shared" si="23"/>
        <v>43780</v>
      </c>
      <c r="H205" s="13">
        <f t="shared" si="25"/>
        <v>43780.527731481481</v>
      </c>
      <c r="I205" s="13"/>
      <c r="J205" s="13"/>
    </row>
    <row r="206" spans="1:10" x14ac:dyDescent="0.2">
      <c r="A206" s="4">
        <v>5</v>
      </c>
      <c r="B206" s="4" t="s">
        <v>13</v>
      </c>
      <c r="C206" s="3" t="s">
        <v>227</v>
      </c>
      <c r="D206" s="3">
        <f t="shared" si="24"/>
        <v>26</v>
      </c>
      <c r="E206" s="5" t="s">
        <v>226</v>
      </c>
      <c r="F206" s="13">
        <f t="shared" si="22"/>
        <v>0.52825231481481483</v>
      </c>
      <c r="G206">
        <f t="shared" si="23"/>
        <v>43780</v>
      </c>
      <c r="H206" s="13">
        <f t="shared" si="25"/>
        <v>43780.528252314813</v>
      </c>
      <c r="I206" s="13"/>
      <c r="J206" s="13"/>
    </row>
    <row r="207" spans="1:10" x14ac:dyDescent="0.2">
      <c r="A207" s="4">
        <v>6</v>
      </c>
      <c r="B207" s="4" t="s">
        <v>13</v>
      </c>
      <c r="C207" s="3" t="s">
        <v>189</v>
      </c>
      <c r="D207" s="3">
        <f t="shared" si="24"/>
        <v>38.5</v>
      </c>
      <c r="E207" s="5" t="s">
        <v>188</v>
      </c>
      <c r="F207" s="13">
        <f t="shared" si="22"/>
        <v>0.52884259259259259</v>
      </c>
      <c r="G207">
        <f t="shared" si="23"/>
        <v>43780</v>
      </c>
      <c r="H207" s="13">
        <f t="shared" si="25"/>
        <v>43780.52884259259</v>
      </c>
      <c r="I207" s="13"/>
      <c r="J207" s="13"/>
    </row>
    <row r="208" spans="1:10" x14ac:dyDescent="0.2">
      <c r="A208" s="4">
        <v>7</v>
      </c>
      <c r="B208" s="4" t="s">
        <v>13</v>
      </c>
      <c r="C208" s="3" t="s">
        <v>149</v>
      </c>
      <c r="D208" s="3">
        <f t="shared" si="24"/>
        <v>28.9</v>
      </c>
      <c r="E208" s="5" t="s">
        <v>148</v>
      </c>
      <c r="F208" s="13">
        <f t="shared" si="22"/>
        <v>0.52939814814814812</v>
      </c>
      <c r="G208">
        <f t="shared" si="23"/>
        <v>43780</v>
      </c>
      <c r="H208" s="13">
        <f t="shared" si="25"/>
        <v>43780.529398148145</v>
      </c>
      <c r="I208" s="13"/>
      <c r="J208" s="13"/>
    </row>
    <row r="209" spans="1:10" x14ac:dyDescent="0.2">
      <c r="A209" s="4">
        <v>8</v>
      </c>
      <c r="B209" s="4" t="s">
        <v>13</v>
      </c>
      <c r="C209" s="3" t="s">
        <v>107</v>
      </c>
      <c r="D209" s="3">
        <f t="shared" si="24"/>
        <v>24.8</v>
      </c>
      <c r="E209" s="5" t="s">
        <v>106</v>
      </c>
      <c r="F209" s="13">
        <f t="shared" si="22"/>
        <v>0.53</v>
      </c>
      <c r="G209">
        <f t="shared" si="23"/>
        <v>43780</v>
      </c>
      <c r="H209" s="13">
        <f t="shared" si="25"/>
        <v>43780.53</v>
      </c>
      <c r="I209" s="13"/>
      <c r="J209" s="13"/>
    </row>
    <row r="210" spans="1:10" x14ac:dyDescent="0.2">
      <c r="A210" s="4">
        <v>9</v>
      </c>
      <c r="B210" s="4" t="s">
        <v>13</v>
      </c>
      <c r="C210" s="3" t="s">
        <v>64</v>
      </c>
      <c r="D210" s="3">
        <f t="shared" si="24"/>
        <v>31.9</v>
      </c>
      <c r="E210" s="5" t="s">
        <v>63</v>
      </c>
      <c r="F210" s="13">
        <f t="shared" si="22"/>
        <v>0.53053240740740748</v>
      </c>
      <c r="G210">
        <f t="shared" si="23"/>
        <v>43780</v>
      </c>
      <c r="H210" s="13">
        <f t="shared" si="25"/>
        <v>43780.530532407407</v>
      </c>
      <c r="I210" s="13"/>
      <c r="J210" s="13"/>
    </row>
    <row r="211" spans="1:10" x14ac:dyDescent="0.2">
      <c r="A211" s="4">
        <v>10</v>
      </c>
      <c r="B211" s="4" t="s">
        <v>13</v>
      </c>
      <c r="C211" s="3" t="s">
        <v>15</v>
      </c>
      <c r="D211" s="3">
        <f t="shared" si="24"/>
        <v>26.5</v>
      </c>
      <c r="E211" s="5" t="s">
        <v>14</v>
      </c>
      <c r="F211" s="13">
        <f t="shared" si="22"/>
        <v>0.53098379629629633</v>
      </c>
      <c r="G211">
        <f t="shared" si="23"/>
        <v>43780</v>
      </c>
      <c r="H211" s="13">
        <f t="shared" si="25"/>
        <v>43780.5309837963</v>
      </c>
      <c r="I211" s="13"/>
      <c r="J211" s="13"/>
    </row>
    <row r="212" spans="1:10" x14ac:dyDescent="0.2">
      <c r="A212" s="4">
        <v>1</v>
      </c>
      <c r="B212" s="4" t="s">
        <v>13</v>
      </c>
      <c r="C212" s="3" t="s">
        <v>358</v>
      </c>
      <c r="D212" s="3">
        <f t="shared" si="24"/>
        <v>42.4</v>
      </c>
      <c r="E212" s="5" t="s">
        <v>357</v>
      </c>
      <c r="F212" s="13">
        <f t="shared" si="22"/>
        <v>0.60469907407407408</v>
      </c>
      <c r="G212">
        <f t="shared" si="23"/>
        <v>43780</v>
      </c>
      <c r="H212" s="13">
        <f t="shared" si="25"/>
        <v>43780.604699074072</v>
      </c>
      <c r="I212" s="13">
        <f t="shared" si="26"/>
        <v>43780.60754513889</v>
      </c>
      <c r="J212" s="13"/>
    </row>
    <row r="213" spans="1:10" x14ac:dyDescent="0.2">
      <c r="A213" s="4">
        <v>2</v>
      </c>
      <c r="B213" s="4" t="s">
        <v>13</v>
      </c>
      <c r="C213" s="3" t="s">
        <v>324</v>
      </c>
      <c r="D213" s="3">
        <f t="shared" si="24"/>
        <v>40.200000000000003</v>
      </c>
      <c r="E213" s="5" t="s">
        <v>323</v>
      </c>
      <c r="F213" s="13">
        <f t="shared" si="22"/>
        <v>0.60539351851851853</v>
      </c>
      <c r="G213">
        <f t="shared" si="23"/>
        <v>43780</v>
      </c>
      <c r="H213" s="13">
        <f t="shared" si="25"/>
        <v>43780.605393518519</v>
      </c>
      <c r="I213" s="13"/>
      <c r="J213" s="13"/>
    </row>
    <row r="214" spans="1:10" x14ac:dyDescent="0.2">
      <c r="A214" s="4">
        <v>3</v>
      </c>
      <c r="B214" s="4" t="s">
        <v>13</v>
      </c>
      <c r="C214" s="3" t="s">
        <v>261</v>
      </c>
      <c r="D214" s="3">
        <f t="shared" si="24"/>
        <v>32.4</v>
      </c>
      <c r="E214" s="5" t="s">
        <v>289</v>
      </c>
      <c r="F214" s="13">
        <f t="shared" si="22"/>
        <v>0.60615740740740742</v>
      </c>
      <c r="G214">
        <f t="shared" si="23"/>
        <v>43780</v>
      </c>
      <c r="H214" s="13">
        <f t="shared" si="25"/>
        <v>43780.606157407405</v>
      </c>
      <c r="I214" s="13"/>
      <c r="J214" s="13"/>
    </row>
    <row r="215" spans="1:10" x14ac:dyDescent="0.2">
      <c r="A215" s="4">
        <v>4</v>
      </c>
      <c r="B215" s="4" t="s">
        <v>13</v>
      </c>
      <c r="C215" s="3" t="s">
        <v>257</v>
      </c>
      <c r="D215" s="3">
        <f t="shared" si="24"/>
        <v>36.799999999999997</v>
      </c>
      <c r="E215" s="5" t="s">
        <v>256</v>
      </c>
      <c r="F215" s="13">
        <f t="shared" si="22"/>
        <v>0.60667824074074073</v>
      </c>
      <c r="G215">
        <f t="shared" si="23"/>
        <v>43780</v>
      </c>
      <c r="H215" s="13">
        <f t="shared" si="25"/>
        <v>43780.606678240743</v>
      </c>
      <c r="I215" s="13"/>
      <c r="J215" s="13"/>
    </row>
    <row r="216" spans="1:10" x14ac:dyDescent="0.2">
      <c r="A216" s="4">
        <v>5</v>
      </c>
      <c r="B216" s="4" t="s">
        <v>13</v>
      </c>
      <c r="C216" s="3" t="s">
        <v>225</v>
      </c>
      <c r="D216" s="3">
        <f t="shared" si="24"/>
        <v>27.5</v>
      </c>
      <c r="E216" s="5" t="s">
        <v>224</v>
      </c>
      <c r="F216" s="13">
        <f t="shared" si="22"/>
        <v>0.6072453703703703</v>
      </c>
      <c r="G216">
        <f t="shared" si="23"/>
        <v>43780</v>
      </c>
      <c r="H216" s="13">
        <f t="shared" si="25"/>
        <v>43780.607245370367</v>
      </c>
      <c r="I216" s="13"/>
      <c r="J216" s="13"/>
    </row>
    <row r="217" spans="1:10" x14ac:dyDescent="0.2">
      <c r="A217" s="4">
        <v>6</v>
      </c>
      <c r="B217" s="4" t="s">
        <v>13</v>
      </c>
      <c r="C217" s="3" t="s">
        <v>187</v>
      </c>
      <c r="D217" s="3">
        <f t="shared" si="24"/>
        <v>39.9</v>
      </c>
      <c r="E217" s="5" t="s">
        <v>186</v>
      </c>
      <c r="F217" s="13">
        <f t="shared" si="22"/>
        <v>0.60784722222222221</v>
      </c>
      <c r="G217">
        <f t="shared" si="23"/>
        <v>43780</v>
      </c>
      <c r="H217" s="13">
        <f t="shared" si="25"/>
        <v>43780.607847222222</v>
      </c>
      <c r="I217" s="13"/>
      <c r="J217" s="13"/>
    </row>
    <row r="218" spans="1:10" x14ac:dyDescent="0.2">
      <c r="A218" s="4">
        <v>7</v>
      </c>
      <c r="B218" s="4" t="s">
        <v>13</v>
      </c>
      <c r="C218" s="3" t="s">
        <v>147</v>
      </c>
      <c r="D218" s="3">
        <f t="shared" si="24"/>
        <v>30.5</v>
      </c>
      <c r="E218" s="5" t="s">
        <v>146</v>
      </c>
      <c r="F218" s="13">
        <f t="shared" si="22"/>
        <v>0.6083101851851852</v>
      </c>
      <c r="G218">
        <f t="shared" si="23"/>
        <v>43780</v>
      </c>
      <c r="H218" s="13">
        <f t="shared" si="25"/>
        <v>43780.608310185184</v>
      </c>
      <c r="I218" s="13"/>
      <c r="J218" s="13"/>
    </row>
    <row r="219" spans="1:10" x14ac:dyDescent="0.2">
      <c r="A219" s="4">
        <v>8</v>
      </c>
      <c r="B219" s="4" t="s">
        <v>13</v>
      </c>
      <c r="C219" s="3" t="s">
        <v>105</v>
      </c>
      <c r="D219" s="3">
        <f t="shared" si="24"/>
        <v>26.3</v>
      </c>
      <c r="E219" s="5" t="s">
        <v>104</v>
      </c>
      <c r="F219" s="13">
        <f t="shared" si="22"/>
        <v>0.60888888888888892</v>
      </c>
      <c r="G219">
        <f t="shared" si="23"/>
        <v>43780</v>
      </c>
      <c r="H219" s="13">
        <f t="shared" si="25"/>
        <v>43780.608888888892</v>
      </c>
      <c r="I219" s="13"/>
      <c r="J219" s="13"/>
    </row>
    <row r="220" spans="1:10" x14ac:dyDescent="0.2">
      <c r="A220" s="4">
        <v>9</v>
      </c>
      <c r="B220" s="4" t="s">
        <v>13</v>
      </c>
      <c r="C220" s="3" t="s">
        <v>62</v>
      </c>
      <c r="D220" s="3">
        <f t="shared" si="24"/>
        <v>33.299999999999997</v>
      </c>
      <c r="E220" s="5" t="s">
        <v>61</v>
      </c>
      <c r="F220" s="13">
        <f t="shared" si="22"/>
        <v>0.60980324074074077</v>
      </c>
      <c r="G220">
        <f t="shared" si="23"/>
        <v>43780</v>
      </c>
      <c r="H220" s="13">
        <f t="shared" si="25"/>
        <v>43780.609803240739</v>
      </c>
      <c r="I220" s="13"/>
      <c r="J220" s="13"/>
    </row>
    <row r="221" spans="1:10" x14ac:dyDescent="0.2">
      <c r="A221" s="4">
        <v>10</v>
      </c>
      <c r="B221" s="4" t="s">
        <v>13</v>
      </c>
      <c r="C221" s="3" t="s">
        <v>12</v>
      </c>
      <c r="D221" s="3">
        <f>_xlfn.NUMBERVALUE(C221)</f>
        <v>28</v>
      </c>
      <c r="E221" s="5" t="s">
        <v>11</v>
      </c>
      <c r="F221" s="13">
        <f t="shared" si="22"/>
        <v>0.61042824074074076</v>
      </c>
      <c r="G221">
        <f t="shared" si="23"/>
        <v>43780</v>
      </c>
      <c r="H221" s="13">
        <f t="shared" si="25"/>
        <v>43780.61042824074</v>
      </c>
      <c r="I221" s="13"/>
      <c r="J221" s="13"/>
    </row>
  </sheetData>
  <sortState xmlns:xlrd2="http://schemas.microsoft.com/office/spreadsheetml/2017/richdata2" ref="A2:H221">
    <sortCondition ref="H2:H2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863D-2EFA-49FF-8EDB-0B5D7AD2B2B9}">
  <dimension ref="A1:Y221"/>
  <sheetViews>
    <sheetView topLeftCell="A97" workbookViewId="0">
      <selection activeCell="Y17" sqref="Y17"/>
    </sheetView>
  </sheetViews>
  <sheetFormatPr defaultRowHeight="12.75" x14ac:dyDescent="0.2"/>
  <cols>
    <col min="2" max="2" width="14" customWidth="1"/>
    <col min="6" max="6" width="8.42578125" customWidth="1"/>
    <col min="7" max="7" width="8.140625" customWidth="1"/>
    <col min="8" max="8" width="11.42578125" bestFit="1" customWidth="1"/>
    <col min="9" max="9" width="8.5703125" customWidth="1"/>
    <col min="10" max="10" width="8.85546875" customWidth="1"/>
    <col min="11" max="11" width="9.140625" customWidth="1"/>
    <col min="12" max="12" width="7.28515625" customWidth="1"/>
    <col min="13" max="21" width="6.5703125" bestFit="1" customWidth="1"/>
    <col min="22" max="22" width="7.5703125" bestFit="1" customWidth="1"/>
    <col min="23" max="23" width="7.85546875" customWidth="1"/>
  </cols>
  <sheetData>
    <row r="1" spans="1:25" ht="51" x14ac:dyDescent="0.2">
      <c r="A1" s="8" t="s">
        <v>402</v>
      </c>
      <c r="B1" s="8" t="s">
        <v>403</v>
      </c>
      <c r="C1" s="14" t="s">
        <v>411</v>
      </c>
      <c r="D1" s="14" t="s">
        <v>412</v>
      </c>
      <c r="E1" s="10" t="s">
        <v>405</v>
      </c>
      <c r="F1" s="18" t="s">
        <v>408</v>
      </c>
      <c r="G1" s="17" t="s">
        <v>409</v>
      </c>
      <c r="H1" s="17" t="s">
        <v>410</v>
      </c>
      <c r="I1" s="17"/>
      <c r="J1" s="38" t="s">
        <v>452</v>
      </c>
      <c r="K1" s="38" t="s">
        <v>439</v>
      </c>
      <c r="L1" s="38" t="s">
        <v>440</v>
      </c>
      <c r="M1" s="39" t="s">
        <v>441</v>
      </c>
      <c r="N1" s="38" t="s">
        <v>442</v>
      </c>
      <c r="O1" s="38" t="s">
        <v>443</v>
      </c>
      <c r="P1" s="38" t="s">
        <v>444</v>
      </c>
      <c r="Q1" s="38" t="s">
        <v>445</v>
      </c>
      <c r="R1" s="38" t="s">
        <v>446</v>
      </c>
      <c r="S1" s="38" t="s">
        <v>447</v>
      </c>
      <c r="T1" s="38" t="s">
        <v>448</v>
      </c>
      <c r="U1" s="38" t="s">
        <v>449</v>
      </c>
      <c r="V1" s="38" t="s">
        <v>450</v>
      </c>
      <c r="W1" s="39" t="s">
        <v>451</v>
      </c>
      <c r="X1" s="53" t="s">
        <v>460</v>
      </c>
      <c r="Y1" s="53" t="s">
        <v>461</v>
      </c>
    </row>
    <row r="2" spans="1:25" ht="12.6" customHeight="1" x14ac:dyDescent="0.2">
      <c r="A2" s="4">
        <v>1</v>
      </c>
      <c r="B2" s="4" t="s">
        <v>52</v>
      </c>
      <c r="C2" s="3" t="s">
        <v>141</v>
      </c>
      <c r="D2" s="25">
        <v>1</v>
      </c>
      <c r="E2" s="5" t="s">
        <v>389</v>
      </c>
      <c r="F2" s="13">
        <f t="shared" ref="F2:F65" si="0">TIMEVALUE(E2)</f>
        <v>0.28359953703703705</v>
      </c>
      <c r="G2">
        <f t="shared" ref="G2:G65" si="1">DATEVALUE(B2)</f>
        <v>43776</v>
      </c>
      <c r="H2" s="13">
        <f t="shared" ref="H2:H65" si="2">G2+F2</f>
        <v>43776.283599537041</v>
      </c>
      <c r="I2" s="59" t="s">
        <v>427</v>
      </c>
      <c r="J2" s="31">
        <v>43776.287964120376</v>
      </c>
      <c r="K2" s="21" t="s">
        <v>428</v>
      </c>
      <c r="L2" s="34">
        <v>0</v>
      </c>
      <c r="M2" s="40">
        <v>1</v>
      </c>
      <c r="N2" s="26">
        <v>0.9</v>
      </c>
      <c r="O2" s="26">
        <v>1.3</v>
      </c>
      <c r="P2" s="26">
        <v>1.1000000000000001</v>
      </c>
      <c r="Q2" s="26">
        <v>0.8</v>
      </c>
      <c r="R2" s="26">
        <v>1.2</v>
      </c>
      <c r="S2" s="26">
        <v>0.8</v>
      </c>
      <c r="T2" s="26">
        <v>0.4</v>
      </c>
      <c r="U2" s="26">
        <v>0.5</v>
      </c>
      <c r="V2" s="26">
        <v>0.5</v>
      </c>
      <c r="W2" s="43">
        <f>AVERAGE(M2:V2)</f>
        <v>0.85</v>
      </c>
      <c r="X2" s="21"/>
      <c r="Y2" s="21"/>
    </row>
    <row r="3" spans="1:25" x14ac:dyDescent="0.2">
      <c r="A3" s="4">
        <v>1</v>
      </c>
      <c r="B3" s="4" t="s">
        <v>52</v>
      </c>
      <c r="C3" s="3" t="s">
        <v>54</v>
      </c>
      <c r="D3" s="25">
        <v>1.4</v>
      </c>
      <c r="E3" s="5" t="s">
        <v>388</v>
      </c>
      <c r="F3" s="13">
        <f t="shared" si="0"/>
        <v>0.38560185185185186</v>
      </c>
      <c r="G3">
        <f t="shared" si="1"/>
        <v>43776</v>
      </c>
      <c r="H3" s="13">
        <f t="shared" si="2"/>
        <v>43776.385601851849</v>
      </c>
      <c r="I3" s="59"/>
      <c r="J3" s="31">
        <v>43776.390401620367</v>
      </c>
      <c r="K3" s="21" t="s">
        <v>205</v>
      </c>
      <c r="L3" s="35">
        <v>44.112500000000004</v>
      </c>
      <c r="M3" s="40">
        <v>1.4</v>
      </c>
      <c r="N3" s="26">
        <v>1.4</v>
      </c>
      <c r="O3" s="26">
        <v>1.6</v>
      </c>
      <c r="P3" s="26">
        <v>1.4</v>
      </c>
      <c r="Q3" s="26">
        <v>1.2</v>
      </c>
      <c r="R3" s="26">
        <v>1.7</v>
      </c>
      <c r="S3" s="26">
        <v>1.2</v>
      </c>
      <c r="T3" s="26">
        <v>0.7</v>
      </c>
      <c r="U3" s="26">
        <v>0.9</v>
      </c>
      <c r="V3" s="26">
        <v>0.8</v>
      </c>
      <c r="W3" s="43">
        <f t="shared" ref="W3:W23" si="3">AVERAGE(M3:V3)</f>
        <v>1.23</v>
      </c>
      <c r="X3" s="21">
        <f>24*(K3-K2)</f>
        <v>2.5000000000000004</v>
      </c>
      <c r="Y3" s="54">
        <f>(L3-L2)/X3</f>
        <v>17.645</v>
      </c>
    </row>
    <row r="4" spans="1:25" x14ac:dyDescent="0.2">
      <c r="A4" s="4">
        <v>1</v>
      </c>
      <c r="B4" s="4" t="s">
        <v>52</v>
      </c>
      <c r="C4" s="3" t="s">
        <v>138</v>
      </c>
      <c r="D4" s="25">
        <v>1.6</v>
      </c>
      <c r="E4" s="5" t="s">
        <v>387</v>
      </c>
      <c r="F4" s="13">
        <f t="shared" si="0"/>
        <v>0.48153935185185182</v>
      </c>
      <c r="G4">
        <f t="shared" si="1"/>
        <v>43776</v>
      </c>
      <c r="H4" s="13">
        <f t="shared" si="2"/>
        <v>43776.481539351851</v>
      </c>
      <c r="I4" s="59"/>
      <c r="J4" s="31">
        <v>43776.486929398146</v>
      </c>
      <c r="K4" s="21" t="s">
        <v>429</v>
      </c>
      <c r="L4" s="35">
        <v>92.512500000000017</v>
      </c>
      <c r="M4" s="40">
        <v>1.6</v>
      </c>
      <c r="N4" s="26">
        <v>1.7</v>
      </c>
      <c r="O4" s="26">
        <v>1.9</v>
      </c>
      <c r="P4" s="26">
        <v>1.8</v>
      </c>
      <c r="Q4" s="26">
        <v>1.6</v>
      </c>
      <c r="R4" s="26">
        <v>2.2000000000000002</v>
      </c>
      <c r="S4" s="26">
        <v>1.6</v>
      </c>
      <c r="T4" s="26">
        <v>1</v>
      </c>
      <c r="U4" s="26">
        <v>1.3</v>
      </c>
      <c r="V4" s="26">
        <v>1.1000000000000001</v>
      </c>
      <c r="W4" s="43">
        <f t="shared" si="3"/>
        <v>1.58</v>
      </c>
      <c r="X4" s="21">
        <f t="shared" ref="X4:X23" si="4">24*(K4-K3)</f>
        <v>2.4999999999999991</v>
      </c>
      <c r="Y4" s="54">
        <f t="shared" ref="Y4:Y23" si="5">(L4-L3)/X4</f>
        <v>19.360000000000014</v>
      </c>
    </row>
    <row r="5" spans="1:25" x14ac:dyDescent="0.2">
      <c r="A5" s="4">
        <v>1</v>
      </c>
      <c r="B5" s="4" t="s">
        <v>52</v>
      </c>
      <c r="C5" s="3" t="s">
        <v>181</v>
      </c>
      <c r="D5" s="25">
        <v>2</v>
      </c>
      <c r="E5" s="5" t="s">
        <v>386</v>
      </c>
      <c r="F5" s="13">
        <f t="shared" si="0"/>
        <v>0.58616898148148155</v>
      </c>
      <c r="G5">
        <f t="shared" si="1"/>
        <v>43776</v>
      </c>
      <c r="H5" s="13">
        <f t="shared" si="2"/>
        <v>43776.586168981485</v>
      </c>
      <c r="I5" s="59"/>
      <c r="J5" s="31">
        <v>43776.591483796292</v>
      </c>
      <c r="K5" s="21" t="s">
        <v>430</v>
      </c>
      <c r="L5" s="35">
        <v>142.36250000000001</v>
      </c>
      <c r="M5" s="40">
        <v>2</v>
      </c>
      <c r="N5" s="26">
        <v>2.2000000000000002</v>
      </c>
      <c r="O5" s="26">
        <v>2.4</v>
      </c>
      <c r="P5" s="26">
        <v>2.2999999999999998</v>
      </c>
      <c r="Q5" s="26">
        <v>2</v>
      </c>
      <c r="R5" s="26">
        <v>2.8</v>
      </c>
      <c r="S5" s="26">
        <v>2</v>
      </c>
      <c r="T5" s="26">
        <v>1.3</v>
      </c>
      <c r="U5" s="26">
        <v>1.8</v>
      </c>
      <c r="V5" s="26">
        <v>1.4</v>
      </c>
      <c r="W5" s="43">
        <f t="shared" si="3"/>
        <v>2.02</v>
      </c>
      <c r="X5" s="21">
        <f t="shared" si="4"/>
        <v>2.5000000000000004</v>
      </c>
      <c r="Y5" s="54">
        <f t="shared" si="5"/>
        <v>19.939999999999994</v>
      </c>
    </row>
    <row r="6" spans="1:25" x14ac:dyDescent="0.2">
      <c r="A6" s="4">
        <v>1</v>
      </c>
      <c r="B6" s="4" t="s">
        <v>52</v>
      </c>
      <c r="C6" s="3" t="s">
        <v>96</v>
      </c>
      <c r="D6" s="25">
        <v>2.2999999999999998</v>
      </c>
      <c r="E6" s="5" t="s">
        <v>385</v>
      </c>
      <c r="F6" s="13">
        <f t="shared" si="0"/>
        <v>0.67038194444444443</v>
      </c>
      <c r="G6">
        <f t="shared" si="1"/>
        <v>43776</v>
      </c>
      <c r="H6" s="13">
        <f t="shared" si="2"/>
        <v>43776.670381944445</v>
      </c>
      <c r="I6" s="60"/>
      <c r="J6" s="32">
        <v>43776.673560185191</v>
      </c>
      <c r="K6" s="28" t="s">
        <v>431</v>
      </c>
      <c r="L6" s="36">
        <v>181.98750000000001</v>
      </c>
      <c r="M6" s="41">
        <v>2.2999999999999998</v>
      </c>
      <c r="N6" s="27">
        <v>2.7</v>
      </c>
      <c r="O6" s="27">
        <v>2.8</v>
      </c>
      <c r="P6" s="27">
        <v>2.8</v>
      </c>
      <c r="Q6" s="27">
        <v>2.4</v>
      </c>
      <c r="R6" s="27">
        <v>3.5</v>
      </c>
      <c r="S6" s="27">
        <v>2.4</v>
      </c>
      <c r="T6" s="27">
        <v>1.6</v>
      </c>
      <c r="U6" s="27">
        <v>2.2999999999999998</v>
      </c>
      <c r="V6" s="27">
        <v>1.7</v>
      </c>
      <c r="W6" s="44">
        <f t="shared" si="3"/>
        <v>2.4500000000000002</v>
      </c>
      <c r="X6" s="21">
        <f t="shared" si="4"/>
        <v>2.0000000000000009</v>
      </c>
      <c r="Y6" s="54">
        <f t="shared" si="5"/>
        <v>19.812499999999993</v>
      </c>
    </row>
    <row r="7" spans="1:25" x14ac:dyDescent="0.2">
      <c r="A7" s="4">
        <v>1</v>
      </c>
      <c r="B7" s="4" t="s">
        <v>40</v>
      </c>
      <c r="C7" s="3" t="s">
        <v>350</v>
      </c>
      <c r="D7" s="25">
        <v>4.2</v>
      </c>
      <c r="E7" s="5" t="s">
        <v>384</v>
      </c>
      <c r="F7" s="13">
        <f t="shared" si="0"/>
        <v>0.27710648148148148</v>
      </c>
      <c r="G7">
        <f t="shared" si="1"/>
        <v>43777</v>
      </c>
      <c r="H7" s="13">
        <f t="shared" si="2"/>
        <v>43777.277106481481</v>
      </c>
      <c r="I7" s="61">
        <v>43777</v>
      </c>
      <c r="J7" s="33">
        <v>43777.28212152778</v>
      </c>
      <c r="K7" s="30" t="s">
        <v>428</v>
      </c>
      <c r="L7" s="37">
        <v>429.32499999999999</v>
      </c>
      <c r="M7" s="42">
        <v>4.2</v>
      </c>
      <c r="N7" s="29">
        <v>4.2</v>
      </c>
      <c r="O7" s="29">
        <v>4.3</v>
      </c>
      <c r="P7" s="29">
        <v>4.3</v>
      </c>
      <c r="Q7" s="29">
        <v>3.4</v>
      </c>
      <c r="R7" s="29">
        <v>5.6</v>
      </c>
      <c r="S7" s="29">
        <v>3.4</v>
      </c>
      <c r="T7" s="29">
        <v>2.8</v>
      </c>
      <c r="U7" s="29">
        <v>4.0999999999999996</v>
      </c>
      <c r="V7" s="29">
        <v>2.9</v>
      </c>
      <c r="W7" s="43">
        <f t="shared" si="3"/>
        <v>3.9199999999999995</v>
      </c>
      <c r="X7" s="21">
        <f>24*(K7-K6)+24</f>
        <v>14.5</v>
      </c>
      <c r="Y7" s="54">
        <f t="shared" si="5"/>
        <v>17.057758620689654</v>
      </c>
    </row>
    <row r="8" spans="1:25" x14ac:dyDescent="0.2">
      <c r="A8" s="4">
        <v>1</v>
      </c>
      <c r="B8" s="4" t="s">
        <v>40</v>
      </c>
      <c r="C8" s="3" t="s">
        <v>170</v>
      </c>
      <c r="D8" s="25">
        <v>4.8</v>
      </c>
      <c r="E8" s="5" t="s">
        <v>383</v>
      </c>
      <c r="F8" s="13">
        <f t="shared" si="0"/>
        <v>0.37714120370370369</v>
      </c>
      <c r="G8">
        <f t="shared" si="1"/>
        <v>43777</v>
      </c>
      <c r="H8" s="13">
        <f t="shared" si="2"/>
        <v>43777.377141203702</v>
      </c>
      <c r="I8" s="62"/>
      <c r="J8" s="31">
        <v>43777.381366898146</v>
      </c>
      <c r="K8" s="21" t="s">
        <v>205</v>
      </c>
      <c r="L8" s="35">
        <v>475.27500000000003</v>
      </c>
      <c r="M8" s="40">
        <v>4.8</v>
      </c>
      <c r="N8" s="26">
        <v>4.7</v>
      </c>
      <c r="O8" s="26">
        <v>4.7</v>
      </c>
      <c r="P8" s="26">
        <v>4.7</v>
      </c>
      <c r="Q8" s="26">
        <v>3.7</v>
      </c>
      <c r="R8" s="26">
        <v>6.4</v>
      </c>
      <c r="S8" s="26">
        <v>3.7</v>
      </c>
      <c r="T8" s="26">
        <v>2.8</v>
      </c>
      <c r="U8" s="26">
        <v>4.7</v>
      </c>
      <c r="V8" s="26">
        <v>3.2</v>
      </c>
      <c r="W8" s="43">
        <f t="shared" si="3"/>
        <v>4.3400000000000007</v>
      </c>
      <c r="X8" s="21">
        <f t="shared" si="4"/>
        <v>2.5000000000000004</v>
      </c>
      <c r="Y8" s="54">
        <f t="shared" si="5"/>
        <v>18.380000000000013</v>
      </c>
    </row>
    <row r="9" spans="1:25" x14ac:dyDescent="0.2">
      <c r="A9" s="4">
        <v>1</v>
      </c>
      <c r="B9" s="4" t="s">
        <v>40</v>
      </c>
      <c r="C9" s="3" t="s">
        <v>217</v>
      </c>
      <c r="D9" s="25">
        <v>5.6</v>
      </c>
      <c r="E9" s="5" t="s">
        <v>382</v>
      </c>
      <c r="F9" s="13">
        <f t="shared" si="0"/>
        <v>0.47505787037037034</v>
      </c>
      <c r="G9">
        <f t="shared" si="1"/>
        <v>43777</v>
      </c>
      <c r="H9" s="13">
        <f t="shared" si="2"/>
        <v>43777.475057870368</v>
      </c>
      <c r="I9" s="62"/>
      <c r="J9" s="31">
        <v>43777.478177083336</v>
      </c>
      <c r="K9" s="21" t="s">
        <v>173</v>
      </c>
      <c r="L9" s="35">
        <v>520.9375</v>
      </c>
      <c r="M9" s="40">
        <v>5.6</v>
      </c>
      <c r="N9" s="26">
        <v>5.3</v>
      </c>
      <c r="O9" s="26">
        <v>5.2</v>
      </c>
      <c r="P9" s="26">
        <v>5.3</v>
      </c>
      <c r="Q9" s="26">
        <v>4</v>
      </c>
      <c r="R9" s="26">
        <v>7.3</v>
      </c>
      <c r="S9" s="26">
        <v>4.0999999999999996</v>
      </c>
      <c r="T9" s="26">
        <v>3.1</v>
      </c>
      <c r="U9" s="26">
        <v>5.3</v>
      </c>
      <c r="V9" s="26">
        <v>3.6</v>
      </c>
      <c r="W9" s="43">
        <f t="shared" si="3"/>
        <v>4.88</v>
      </c>
      <c r="X9" s="21">
        <f t="shared" si="4"/>
        <v>2.25</v>
      </c>
      <c r="Y9" s="54">
        <f t="shared" si="5"/>
        <v>20.29444444444443</v>
      </c>
    </row>
    <row r="10" spans="1:25" x14ac:dyDescent="0.2">
      <c r="A10" s="4">
        <v>1</v>
      </c>
      <c r="B10" s="4" t="s">
        <v>40</v>
      </c>
      <c r="C10" s="3" t="s">
        <v>123</v>
      </c>
      <c r="D10" s="25">
        <v>6.8</v>
      </c>
      <c r="E10" s="5" t="s">
        <v>381</v>
      </c>
      <c r="F10" s="13">
        <f t="shared" si="0"/>
        <v>0.56187500000000001</v>
      </c>
      <c r="G10">
        <f t="shared" si="1"/>
        <v>43777</v>
      </c>
      <c r="H10" s="13">
        <f t="shared" si="2"/>
        <v>43777.561874999999</v>
      </c>
      <c r="I10" s="62"/>
      <c r="J10" s="31">
        <v>43777.566086805557</v>
      </c>
      <c r="K10" s="21" t="s">
        <v>432</v>
      </c>
      <c r="L10" s="35">
        <v>562.07500000000005</v>
      </c>
      <c r="M10" s="40">
        <v>6.8</v>
      </c>
      <c r="N10" s="26">
        <v>6.1</v>
      </c>
      <c r="O10" s="26">
        <v>5.8</v>
      </c>
      <c r="P10" s="26">
        <v>6</v>
      </c>
      <c r="Q10" s="26">
        <v>4.5</v>
      </c>
      <c r="R10" s="26">
        <v>8.5</v>
      </c>
      <c r="S10" s="26">
        <v>4.4000000000000004</v>
      </c>
      <c r="T10" s="26">
        <v>3.5</v>
      </c>
      <c r="U10" s="26">
        <v>6</v>
      </c>
      <c r="V10" s="26">
        <v>4</v>
      </c>
      <c r="W10" s="43">
        <f t="shared" si="3"/>
        <v>5.5600000000000005</v>
      </c>
      <c r="X10" s="21">
        <f t="shared" si="4"/>
        <v>1.9999999999999996</v>
      </c>
      <c r="Y10" s="54">
        <f t="shared" si="5"/>
        <v>20.568750000000026</v>
      </c>
    </row>
    <row r="11" spans="1:25" x14ac:dyDescent="0.2">
      <c r="A11" s="4">
        <v>1</v>
      </c>
      <c r="B11" s="4" t="s">
        <v>40</v>
      </c>
      <c r="C11" s="3" t="s">
        <v>380</v>
      </c>
      <c r="D11" s="25">
        <v>7.8</v>
      </c>
      <c r="E11" s="5" t="s">
        <v>379</v>
      </c>
      <c r="F11" s="13">
        <f t="shared" si="0"/>
        <v>0.65134259259259253</v>
      </c>
      <c r="G11">
        <f t="shared" si="1"/>
        <v>43777</v>
      </c>
      <c r="H11" s="13">
        <f t="shared" si="2"/>
        <v>43777.651342592595</v>
      </c>
      <c r="I11" s="63"/>
      <c r="J11" s="32">
        <v>43777.655025462969</v>
      </c>
      <c r="K11" s="28" t="s">
        <v>433</v>
      </c>
      <c r="L11" s="36">
        <v>607.33749999999998</v>
      </c>
      <c r="M11" s="41">
        <v>7.8</v>
      </c>
      <c r="N11" s="27">
        <v>7.1</v>
      </c>
      <c r="O11" s="27">
        <v>6.3</v>
      </c>
      <c r="P11" s="27">
        <v>6.9</v>
      </c>
      <c r="Q11" s="27">
        <v>5</v>
      </c>
      <c r="R11" s="27">
        <v>9.5</v>
      </c>
      <c r="S11" s="27">
        <v>4.8</v>
      </c>
      <c r="T11" s="27">
        <v>3.9</v>
      </c>
      <c r="U11" s="27">
        <v>6.9</v>
      </c>
      <c r="V11" s="27">
        <v>4.5</v>
      </c>
      <c r="W11" s="44">
        <f t="shared" si="3"/>
        <v>6.27</v>
      </c>
      <c r="X11" s="21">
        <f t="shared" si="4"/>
        <v>2.25</v>
      </c>
      <c r="Y11" s="54">
        <f t="shared" si="5"/>
        <v>20.116666666666635</v>
      </c>
    </row>
    <row r="12" spans="1:25" x14ac:dyDescent="0.2">
      <c r="A12" s="4">
        <v>1</v>
      </c>
      <c r="B12" s="4" t="s">
        <v>29</v>
      </c>
      <c r="C12" s="3" t="s">
        <v>378</v>
      </c>
      <c r="D12" s="25">
        <v>10.8</v>
      </c>
      <c r="E12" s="5" t="s">
        <v>377</v>
      </c>
      <c r="F12" s="13">
        <f t="shared" si="0"/>
        <v>0.27806712962962959</v>
      </c>
      <c r="G12">
        <f t="shared" si="1"/>
        <v>43778</v>
      </c>
      <c r="H12" s="13">
        <f t="shared" si="2"/>
        <v>43778.278067129628</v>
      </c>
      <c r="I12" s="64">
        <v>43778</v>
      </c>
      <c r="J12" s="33">
        <v>43778.282125000005</v>
      </c>
      <c r="K12" s="30" t="s">
        <v>428</v>
      </c>
      <c r="L12" s="37">
        <v>866.21249999999986</v>
      </c>
      <c r="M12" s="42">
        <v>10.8</v>
      </c>
      <c r="N12" s="29">
        <v>10</v>
      </c>
      <c r="O12" s="29">
        <v>8.6</v>
      </c>
      <c r="P12" s="29">
        <v>9.3000000000000007</v>
      </c>
      <c r="Q12" s="29">
        <v>7.1</v>
      </c>
      <c r="R12" s="29">
        <v>12.6</v>
      </c>
      <c r="S12" s="29">
        <v>6.6</v>
      </c>
      <c r="T12" s="29">
        <v>5.8</v>
      </c>
      <c r="U12" s="29">
        <v>9.8000000000000007</v>
      </c>
      <c r="V12" s="29">
        <v>6.5</v>
      </c>
      <c r="W12" s="43">
        <f t="shared" si="3"/>
        <v>8.7099999999999991</v>
      </c>
      <c r="X12" s="21">
        <f>24*(K12-K11)+24</f>
        <v>15</v>
      </c>
      <c r="Y12" s="54">
        <f t="shared" si="5"/>
        <v>17.258333333333326</v>
      </c>
    </row>
    <row r="13" spans="1:25" x14ac:dyDescent="0.2">
      <c r="A13" s="4">
        <v>1</v>
      </c>
      <c r="B13" s="4" t="s">
        <v>29</v>
      </c>
      <c r="C13" s="3" t="s">
        <v>376</v>
      </c>
      <c r="D13" s="25">
        <v>11.9</v>
      </c>
      <c r="E13" s="5" t="s">
        <v>375</v>
      </c>
      <c r="F13" s="13">
        <f t="shared" si="0"/>
        <v>0.38061342592592595</v>
      </c>
      <c r="G13">
        <f t="shared" si="1"/>
        <v>43778</v>
      </c>
      <c r="H13" s="13">
        <f t="shared" si="2"/>
        <v>43778.380613425928</v>
      </c>
      <c r="I13" s="65"/>
      <c r="J13" s="31">
        <v>43778.385214120375</v>
      </c>
      <c r="K13" s="21" t="s">
        <v>205</v>
      </c>
      <c r="L13" s="35">
        <v>912.26249999999982</v>
      </c>
      <c r="M13" s="40">
        <v>11.9</v>
      </c>
      <c r="N13" s="26">
        <v>10.9</v>
      </c>
      <c r="O13" s="26">
        <v>9.6</v>
      </c>
      <c r="P13" s="26">
        <v>10.3</v>
      </c>
      <c r="Q13" s="26">
        <v>7.6</v>
      </c>
      <c r="R13" s="26">
        <v>13.1</v>
      </c>
      <c r="S13" s="26">
        <v>7.4</v>
      </c>
      <c r="T13" s="26">
        <v>6.3</v>
      </c>
      <c r="U13" s="26">
        <v>10.7</v>
      </c>
      <c r="V13" s="26">
        <v>7.2</v>
      </c>
      <c r="W13" s="43">
        <f t="shared" si="3"/>
        <v>9.5000000000000018</v>
      </c>
      <c r="X13" s="21">
        <f t="shared" si="4"/>
        <v>2.5000000000000004</v>
      </c>
      <c r="Y13" s="54">
        <f t="shared" si="5"/>
        <v>18.419999999999977</v>
      </c>
    </row>
    <row r="14" spans="1:25" x14ac:dyDescent="0.2">
      <c r="A14" s="4">
        <v>1</v>
      </c>
      <c r="B14" s="4" t="s">
        <v>29</v>
      </c>
      <c r="C14" s="3" t="s">
        <v>26</v>
      </c>
      <c r="D14" s="25">
        <v>12.9</v>
      </c>
      <c r="E14" s="5" t="s">
        <v>374</v>
      </c>
      <c r="F14" s="13">
        <f t="shared" si="0"/>
        <v>0.46704861111111112</v>
      </c>
      <c r="G14">
        <f t="shared" si="1"/>
        <v>43778</v>
      </c>
      <c r="H14" s="13">
        <f t="shared" si="2"/>
        <v>43778.467048611114</v>
      </c>
      <c r="I14" s="65"/>
      <c r="J14" s="31">
        <v>43778.471461805551</v>
      </c>
      <c r="K14" s="21" t="s">
        <v>434</v>
      </c>
      <c r="L14" s="35">
        <v>952.38749999999982</v>
      </c>
      <c r="M14" s="40">
        <v>12.9</v>
      </c>
      <c r="N14" s="26">
        <v>12</v>
      </c>
      <c r="O14" s="26">
        <v>10.3</v>
      </c>
      <c r="P14" s="26">
        <v>11.2</v>
      </c>
      <c r="Q14" s="26">
        <v>8.1999999999999993</v>
      </c>
      <c r="R14" s="26">
        <v>14</v>
      </c>
      <c r="S14" s="26">
        <v>8</v>
      </c>
      <c r="T14" s="26">
        <v>6.8</v>
      </c>
      <c r="U14" s="26">
        <v>11.6</v>
      </c>
      <c r="V14" s="26">
        <v>7.9</v>
      </c>
      <c r="W14" s="43">
        <f t="shared" si="3"/>
        <v>10.290000000000001</v>
      </c>
      <c r="X14" s="21">
        <f t="shared" si="4"/>
        <v>1.9999999999999996</v>
      </c>
      <c r="Y14" s="54">
        <f t="shared" si="5"/>
        <v>20.062500000000004</v>
      </c>
    </row>
    <row r="15" spans="1:25" x14ac:dyDescent="0.2">
      <c r="A15" s="4">
        <v>1</v>
      </c>
      <c r="B15" s="4" t="s">
        <v>29</v>
      </c>
      <c r="C15" s="3" t="s">
        <v>234</v>
      </c>
      <c r="D15" s="25">
        <v>14.3</v>
      </c>
      <c r="E15" s="5" t="s">
        <v>373</v>
      </c>
      <c r="F15" s="13">
        <f t="shared" si="0"/>
        <v>0.5588657407407408</v>
      </c>
      <c r="G15">
        <f t="shared" si="1"/>
        <v>43778</v>
      </c>
      <c r="H15" s="13">
        <f t="shared" si="2"/>
        <v>43778.558865740742</v>
      </c>
      <c r="I15" s="65"/>
      <c r="J15" s="31">
        <v>43778.562781249995</v>
      </c>
      <c r="K15" s="21" t="s">
        <v>432</v>
      </c>
      <c r="L15" s="35">
        <v>998.8499999999998</v>
      </c>
      <c r="M15" s="40">
        <v>14.3</v>
      </c>
      <c r="N15" s="26">
        <v>13.1</v>
      </c>
      <c r="O15" s="26">
        <v>11.3</v>
      </c>
      <c r="P15" s="26">
        <v>12.2</v>
      </c>
      <c r="Q15" s="26">
        <v>9.1</v>
      </c>
      <c r="R15" s="26">
        <v>15.4</v>
      </c>
      <c r="S15" s="26">
        <v>9</v>
      </c>
      <c r="T15" s="26">
        <v>7.5</v>
      </c>
      <c r="U15" s="26">
        <v>12.6</v>
      </c>
      <c r="V15" s="26">
        <v>8.8000000000000007</v>
      </c>
      <c r="W15" s="43">
        <f t="shared" si="3"/>
        <v>11.33</v>
      </c>
      <c r="X15" s="21">
        <f t="shared" si="4"/>
        <v>2.25</v>
      </c>
      <c r="Y15" s="54">
        <f t="shared" si="5"/>
        <v>20.649999999999991</v>
      </c>
    </row>
    <row r="16" spans="1:25" x14ac:dyDescent="0.2">
      <c r="A16" s="4">
        <v>1</v>
      </c>
      <c r="B16" s="4" t="s">
        <v>29</v>
      </c>
      <c r="C16" s="3" t="s">
        <v>372</v>
      </c>
      <c r="D16" s="25">
        <v>15.7</v>
      </c>
      <c r="E16" s="5" t="s">
        <v>371</v>
      </c>
      <c r="F16" s="13">
        <f t="shared" si="0"/>
        <v>0.64939814814814811</v>
      </c>
      <c r="G16">
        <f t="shared" si="1"/>
        <v>43778</v>
      </c>
      <c r="H16" s="13">
        <f t="shared" si="2"/>
        <v>43778.649398148147</v>
      </c>
      <c r="I16" s="65"/>
      <c r="J16" s="31">
        <v>43778.653163194438</v>
      </c>
      <c r="K16" s="21" t="s">
        <v>433</v>
      </c>
      <c r="L16" s="35">
        <v>1045.2874999999999</v>
      </c>
      <c r="M16" s="40">
        <v>15.7</v>
      </c>
      <c r="N16" s="26">
        <v>14.2</v>
      </c>
      <c r="O16" s="26">
        <v>12.3</v>
      </c>
      <c r="P16" s="26">
        <v>13.2</v>
      </c>
      <c r="Q16" s="26">
        <v>10</v>
      </c>
      <c r="R16" s="26">
        <v>16.5</v>
      </c>
      <c r="S16" s="26">
        <v>9.9</v>
      </c>
      <c r="T16" s="26">
        <v>8.1999999999999993</v>
      </c>
      <c r="U16" s="26">
        <v>13.6</v>
      </c>
      <c r="V16" s="26">
        <v>9.6999999999999993</v>
      </c>
      <c r="W16" s="43">
        <f t="shared" si="3"/>
        <v>12.330000000000002</v>
      </c>
      <c r="X16" s="21">
        <f t="shared" si="4"/>
        <v>2.25</v>
      </c>
      <c r="Y16" s="54">
        <f t="shared" si="5"/>
        <v>20.638888888888939</v>
      </c>
    </row>
    <row r="17" spans="1:25" x14ac:dyDescent="0.2">
      <c r="A17" s="4">
        <v>1</v>
      </c>
      <c r="B17" s="4" t="s">
        <v>22</v>
      </c>
      <c r="C17" s="3" t="s">
        <v>370</v>
      </c>
      <c r="D17" s="25">
        <v>21.3</v>
      </c>
      <c r="E17" s="5" t="s">
        <v>369</v>
      </c>
      <c r="F17" s="13">
        <f t="shared" si="0"/>
        <v>0.28461805555555558</v>
      </c>
      <c r="G17">
        <f t="shared" si="1"/>
        <v>43779</v>
      </c>
      <c r="H17" s="13">
        <f t="shared" si="2"/>
        <v>43779.284618055557</v>
      </c>
      <c r="I17" s="65"/>
      <c r="J17" s="31">
        <v>43779.292914351849</v>
      </c>
      <c r="K17" s="21" t="s">
        <v>435</v>
      </c>
      <c r="L17" s="35">
        <v>1313.6749999999997</v>
      </c>
      <c r="M17" s="40">
        <v>21.3</v>
      </c>
      <c r="N17" s="26">
        <v>19.399999999999999</v>
      </c>
      <c r="O17" s="26">
        <v>16</v>
      </c>
      <c r="P17" s="26">
        <v>17.5</v>
      </c>
      <c r="Q17" s="26">
        <v>13.2</v>
      </c>
      <c r="R17" s="26">
        <v>21.5</v>
      </c>
      <c r="S17" s="26">
        <v>13.7</v>
      </c>
      <c r="T17" s="26">
        <v>11.1</v>
      </c>
      <c r="U17" s="26">
        <v>17.8</v>
      </c>
      <c r="V17" s="26">
        <v>12.9</v>
      </c>
      <c r="W17" s="43">
        <f t="shared" si="3"/>
        <v>16.440000000000005</v>
      </c>
      <c r="X17" s="21">
        <f>24*(K17-K16)+24</f>
        <v>15.25</v>
      </c>
      <c r="Y17" s="54">
        <f t="shared" si="5"/>
        <v>17.59918032786884</v>
      </c>
    </row>
    <row r="18" spans="1:25" x14ac:dyDescent="0.2">
      <c r="A18" s="4">
        <v>1</v>
      </c>
      <c r="B18" s="4" t="s">
        <v>22</v>
      </c>
      <c r="C18" s="3" t="s">
        <v>368</v>
      </c>
      <c r="D18" s="25">
        <v>23.1</v>
      </c>
      <c r="E18" s="5" t="s">
        <v>367</v>
      </c>
      <c r="F18" s="13">
        <f t="shared" si="0"/>
        <v>0.38951388888888888</v>
      </c>
      <c r="G18">
        <f t="shared" si="1"/>
        <v>43779</v>
      </c>
      <c r="H18" s="13">
        <f t="shared" si="2"/>
        <v>43779.389513888891</v>
      </c>
      <c r="I18" s="65"/>
      <c r="J18" s="31">
        <v>43779.39369675926</v>
      </c>
      <c r="K18" s="21" t="s">
        <v>108</v>
      </c>
      <c r="L18" s="35">
        <v>1362.85</v>
      </c>
      <c r="M18" s="40">
        <v>23.1</v>
      </c>
      <c r="N18" s="26">
        <v>20.8</v>
      </c>
      <c r="O18" s="26">
        <v>17.3</v>
      </c>
      <c r="P18" s="26">
        <v>18.899999999999999</v>
      </c>
      <c r="Q18" s="26">
        <v>14.3</v>
      </c>
      <c r="R18" s="26">
        <v>22.9</v>
      </c>
      <c r="S18" s="26">
        <v>14.9</v>
      </c>
      <c r="T18" s="26">
        <v>12.1</v>
      </c>
      <c r="U18" s="26">
        <v>18.899999999999999</v>
      </c>
      <c r="V18" s="26">
        <v>13.9</v>
      </c>
      <c r="W18" s="43">
        <f t="shared" si="3"/>
        <v>17.71</v>
      </c>
      <c r="X18" s="21">
        <f t="shared" si="4"/>
        <v>2.4999999999999991</v>
      </c>
      <c r="Y18" s="54">
        <f t="shared" si="5"/>
        <v>19.67000000000008</v>
      </c>
    </row>
    <row r="19" spans="1:25" x14ac:dyDescent="0.2">
      <c r="A19" s="4">
        <v>1</v>
      </c>
      <c r="B19" s="4" t="s">
        <v>22</v>
      </c>
      <c r="C19" s="3" t="s">
        <v>366</v>
      </c>
      <c r="D19" s="25">
        <v>24.9</v>
      </c>
      <c r="E19" s="5" t="s">
        <v>365</v>
      </c>
      <c r="F19" s="13">
        <f t="shared" si="0"/>
        <v>0.46915509259259264</v>
      </c>
      <c r="G19">
        <f t="shared" si="1"/>
        <v>43779</v>
      </c>
      <c r="H19" s="13">
        <f t="shared" si="2"/>
        <v>43779.469155092593</v>
      </c>
      <c r="I19" s="66"/>
      <c r="J19" s="32">
        <v>43779.47334837963</v>
      </c>
      <c r="K19" s="28" t="s">
        <v>434</v>
      </c>
      <c r="L19" s="36">
        <v>1399.4624999999999</v>
      </c>
      <c r="M19" s="41">
        <v>24.9</v>
      </c>
      <c r="N19" s="27">
        <v>22.5</v>
      </c>
      <c r="O19" s="27">
        <v>18.5</v>
      </c>
      <c r="P19" s="27">
        <v>20.5</v>
      </c>
      <c r="Q19" s="27">
        <v>15.2</v>
      </c>
      <c r="R19" s="27">
        <v>25</v>
      </c>
      <c r="S19" s="27">
        <v>16.100000000000001</v>
      </c>
      <c r="T19" s="27">
        <v>13.2</v>
      </c>
      <c r="U19" s="27">
        <v>20.100000000000001</v>
      </c>
      <c r="V19" s="27">
        <v>15</v>
      </c>
      <c r="W19" s="44">
        <f t="shared" si="3"/>
        <v>19.100000000000001</v>
      </c>
      <c r="X19" s="21">
        <f t="shared" si="4"/>
        <v>1.7500000000000004</v>
      </c>
      <c r="Y19" s="54">
        <f t="shared" si="5"/>
        <v>20.921428571428539</v>
      </c>
    </row>
    <row r="20" spans="1:25" x14ac:dyDescent="0.2">
      <c r="A20" s="4">
        <v>1</v>
      </c>
      <c r="B20" s="4" t="s">
        <v>13</v>
      </c>
      <c r="C20" s="3" t="s">
        <v>364</v>
      </c>
      <c r="D20" s="25">
        <v>36.5</v>
      </c>
      <c r="E20" s="5" t="s">
        <v>363</v>
      </c>
      <c r="F20" s="13">
        <f t="shared" si="0"/>
        <v>0.30254629629629631</v>
      </c>
      <c r="G20">
        <f t="shared" si="1"/>
        <v>43780</v>
      </c>
      <c r="H20" s="13">
        <f t="shared" si="2"/>
        <v>43780.302546296298</v>
      </c>
      <c r="I20" s="64">
        <v>43779</v>
      </c>
      <c r="J20" s="33">
        <v>43780.308765046299</v>
      </c>
      <c r="K20" s="30" t="s">
        <v>436</v>
      </c>
      <c r="L20" s="37">
        <v>1769.3874999999996</v>
      </c>
      <c r="M20" s="42">
        <v>36.5</v>
      </c>
      <c r="N20" s="29">
        <v>33.299999999999997</v>
      </c>
      <c r="O20" s="29">
        <v>27.4</v>
      </c>
      <c r="P20" s="29">
        <v>30.9</v>
      </c>
      <c r="Q20" s="29">
        <v>22.9</v>
      </c>
      <c r="R20" s="29">
        <v>34.4</v>
      </c>
      <c r="S20" s="29">
        <v>25.3</v>
      </c>
      <c r="T20" s="29">
        <v>21</v>
      </c>
      <c r="U20" s="29">
        <v>28.6</v>
      </c>
      <c r="V20" s="29">
        <v>23.2</v>
      </c>
      <c r="W20" s="43">
        <f t="shared" si="3"/>
        <v>28.35</v>
      </c>
      <c r="X20" s="21">
        <f>24*(K20-K19)+24</f>
        <v>20.25</v>
      </c>
      <c r="Y20" s="54">
        <f t="shared" si="5"/>
        <v>18.267901234567887</v>
      </c>
    </row>
    <row r="21" spans="1:25" x14ac:dyDescent="0.2">
      <c r="A21" s="4">
        <v>1</v>
      </c>
      <c r="B21" s="4" t="s">
        <v>13</v>
      </c>
      <c r="C21" s="3" t="s">
        <v>362</v>
      </c>
      <c r="D21" s="25">
        <v>37.799999999999997</v>
      </c>
      <c r="E21" s="5" t="s">
        <v>361</v>
      </c>
      <c r="F21" s="13">
        <f t="shared" si="0"/>
        <v>0.38950231481481484</v>
      </c>
      <c r="G21">
        <f t="shared" si="1"/>
        <v>43780</v>
      </c>
      <c r="H21" s="13">
        <f t="shared" si="2"/>
        <v>43780.389502314814</v>
      </c>
      <c r="I21" s="65"/>
      <c r="J21" s="31">
        <v>43780.393453703698</v>
      </c>
      <c r="K21" s="21" t="s">
        <v>108</v>
      </c>
      <c r="L21" s="35">
        <v>1806.2749999999996</v>
      </c>
      <c r="M21" s="40">
        <v>37.799999999999997</v>
      </c>
      <c r="N21" s="26">
        <v>34.9</v>
      </c>
      <c r="O21" s="26">
        <v>28.7</v>
      </c>
      <c r="P21" s="26">
        <v>32.4</v>
      </c>
      <c r="Q21" s="26">
        <v>24</v>
      </c>
      <c r="R21" s="26">
        <v>35.799999999999997</v>
      </c>
      <c r="S21" s="26">
        <v>26.5</v>
      </c>
      <c r="T21" s="26">
        <v>21.9</v>
      </c>
      <c r="U21" s="26">
        <v>29.8</v>
      </c>
      <c r="V21" s="26">
        <v>24.4</v>
      </c>
      <c r="W21" s="43">
        <f t="shared" si="3"/>
        <v>29.619999999999994</v>
      </c>
      <c r="X21" s="21">
        <f t="shared" si="4"/>
        <v>1.9999999999999996</v>
      </c>
      <c r="Y21" s="54">
        <f t="shared" si="5"/>
        <v>18.443750000000026</v>
      </c>
    </row>
    <row r="22" spans="1:25" x14ac:dyDescent="0.2">
      <c r="A22" s="4">
        <v>1</v>
      </c>
      <c r="B22" s="4" t="s">
        <v>13</v>
      </c>
      <c r="C22" s="3" t="s">
        <v>360</v>
      </c>
      <c r="D22" s="25">
        <v>40.799999999999997</v>
      </c>
      <c r="E22" s="5" t="s">
        <v>359</v>
      </c>
      <c r="F22" s="13">
        <f t="shared" si="0"/>
        <v>0.52625</v>
      </c>
      <c r="G22">
        <f t="shared" si="1"/>
        <v>43780</v>
      </c>
      <c r="H22" s="13">
        <f t="shared" si="2"/>
        <v>43780.526250000003</v>
      </c>
      <c r="I22" s="65"/>
      <c r="J22" s="31">
        <v>43780.528587962952</v>
      </c>
      <c r="K22" s="21" t="s">
        <v>437</v>
      </c>
      <c r="L22" s="35">
        <v>1871.8249999999996</v>
      </c>
      <c r="M22" s="40">
        <v>40.799999999999997</v>
      </c>
      <c r="N22" s="26">
        <v>38.299999999999997</v>
      </c>
      <c r="O22" s="26">
        <v>31.1</v>
      </c>
      <c r="P22" s="26">
        <v>35.200000000000003</v>
      </c>
      <c r="Q22" s="26">
        <v>26</v>
      </c>
      <c r="R22" s="26">
        <v>38.5</v>
      </c>
      <c r="S22" s="26">
        <v>28.9</v>
      </c>
      <c r="T22" s="26">
        <v>24.8</v>
      </c>
      <c r="U22" s="26">
        <v>31.9</v>
      </c>
      <c r="V22" s="26">
        <v>26.5</v>
      </c>
      <c r="W22" s="43">
        <f t="shared" si="3"/>
        <v>32.199999999999996</v>
      </c>
      <c r="X22" s="21">
        <f t="shared" si="4"/>
        <v>3.2500000000000004</v>
      </c>
      <c r="Y22" s="54">
        <f t="shared" si="5"/>
        <v>20.169230769230751</v>
      </c>
    </row>
    <row r="23" spans="1:25" x14ac:dyDescent="0.2">
      <c r="A23" s="4">
        <v>1</v>
      </c>
      <c r="B23" s="4" t="s">
        <v>13</v>
      </c>
      <c r="C23" s="3" t="s">
        <v>358</v>
      </c>
      <c r="D23" s="25">
        <v>42.4</v>
      </c>
      <c r="E23" s="5" t="s">
        <v>357</v>
      </c>
      <c r="F23" s="13">
        <f t="shared" si="0"/>
        <v>0.60469907407407408</v>
      </c>
      <c r="G23">
        <f t="shared" si="1"/>
        <v>43780</v>
      </c>
      <c r="H23" s="13">
        <f t="shared" si="2"/>
        <v>43780.604699074072</v>
      </c>
      <c r="I23" s="66"/>
      <c r="J23" s="32">
        <v>43780.60754513889</v>
      </c>
      <c r="K23" s="28" t="s">
        <v>438</v>
      </c>
      <c r="L23" s="36">
        <v>1908.1249999999995</v>
      </c>
      <c r="M23" s="41">
        <v>42.4</v>
      </c>
      <c r="N23" s="27">
        <v>40.200000000000003</v>
      </c>
      <c r="O23" s="27">
        <v>32.4</v>
      </c>
      <c r="P23" s="27">
        <v>36.799999999999997</v>
      </c>
      <c r="Q23" s="27">
        <v>27.5</v>
      </c>
      <c r="R23" s="27">
        <v>39.9</v>
      </c>
      <c r="S23" s="27">
        <v>30.5</v>
      </c>
      <c r="T23" s="27">
        <v>26.3</v>
      </c>
      <c r="U23" s="27">
        <v>33.299999999999997</v>
      </c>
      <c r="V23" s="27">
        <v>28</v>
      </c>
      <c r="W23" s="44">
        <f t="shared" si="3"/>
        <v>33.730000000000004</v>
      </c>
      <c r="X23" s="21">
        <f t="shared" si="4"/>
        <v>1.7499999999999991</v>
      </c>
      <c r="Y23" s="54">
        <f t="shared" si="5"/>
        <v>20.742857142857126</v>
      </c>
    </row>
    <row r="24" spans="1:25" x14ac:dyDescent="0.2">
      <c r="A24" s="4">
        <v>2</v>
      </c>
      <c r="B24" s="4" t="s">
        <v>52</v>
      </c>
      <c r="C24" s="3" t="s">
        <v>102</v>
      </c>
      <c r="D24" s="25">
        <f t="shared" ref="D24:D65" si="6">_xlfn.NUMBERVALUE(C24)</f>
        <v>0.9</v>
      </c>
      <c r="E24" s="5" t="s">
        <v>356</v>
      </c>
      <c r="F24" s="13">
        <f t="shared" si="0"/>
        <v>0.28424768518518517</v>
      </c>
      <c r="G24">
        <f t="shared" si="1"/>
        <v>43776</v>
      </c>
      <c r="H24" s="13">
        <f t="shared" si="2"/>
        <v>43776.284247685187</v>
      </c>
      <c r="I24" s="13"/>
      <c r="J24" s="13"/>
      <c r="K24" s="13"/>
      <c r="L24" s="13"/>
    </row>
    <row r="25" spans="1:25" x14ac:dyDescent="0.2">
      <c r="A25" s="4">
        <v>2</v>
      </c>
      <c r="B25" s="4" t="s">
        <v>52</v>
      </c>
      <c r="C25" s="3" t="s">
        <v>54</v>
      </c>
      <c r="D25" s="25">
        <f t="shared" si="6"/>
        <v>1.4</v>
      </c>
      <c r="E25" s="5" t="s">
        <v>355</v>
      </c>
      <c r="F25" s="13">
        <f t="shared" si="0"/>
        <v>0.38653935185185184</v>
      </c>
      <c r="G25">
        <f t="shared" si="1"/>
        <v>43776</v>
      </c>
      <c r="H25" s="13">
        <f t="shared" si="2"/>
        <v>43776.38653935185</v>
      </c>
      <c r="I25" s="13"/>
      <c r="J25" s="13"/>
      <c r="K25" s="13"/>
      <c r="L25" s="13"/>
    </row>
    <row r="26" spans="1:25" x14ac:dyDescent="0.2">
      <c r="A26" s="4">
        <v>2</v>
      </c>
      <c r="B26" s="4" t="s">
        <v>52</v>
      </c>
      <c r="C26" s="3" t="s">
        <v>51</v>
      </c>
      <c r="D26" s="25">
        <f t="shared" si="6"/>
        <v>1.7</v>
      </c>
      <c r="E26" s="5" t="s">
        <v>354</v>
      </c>
      <c r="F26" s="13">
        <f t="shared" si="0"/>
        <v>0.48270833333333335</v>
      </c>
      <c r="G26">
        <f t="shared" si="1"/>
        <v>43776</v>
      </c>
      <c r="H26" s="13">
        <f t="shared" si="2"/>
        <v>43776.482708333337</v>
      </c>
      <c r="I26" s="13"/>
      <c r="J26" s="13"/>
      <c r="K26" s="13"/>
      <c r="L26" s="13"/>
    </row>
    <row r="27" spans="1:25" x14ac:dyDescent="0.2">
      <c r="A27" s="4">
        <v>2</v>
      </c>
      <c r="B27" s="4" t="s">
        <v>52</v>
      </c>
      <c r="C27" s="3" t="s">
        <v>221</v>
      </c>
      <c r="D27" s="25">
        <f t="shared" si="6"/>
        <v>2.2000000000000002</v>
      </c>
      <c r="E27" s="5" t="s">
        <v>353</v>
      </c>
      <c r="F27" s="13">
        <f t="shared" si="0"/>
        <v>0.58707175925925925</v>
      </c>
      <c r="G27">
        <f t="shared" si="1"/>
        <v>43776</v>
      </c>
      <c r="H27" s="13">
        <f t="shared" si="2"/>
        <v>43776.587071759262</v>
      </c>
      <c r="I27" s="13"/>
      <c r="J27" s="13"/>
      <c r="K27" s="13"/>
      <c r="L27" s="13"/>
    </row>
    <row r="28" spans="1:25" x14ac:dyDescent="0.2">
      <c r="A28" s="4">
        <v>2</v>
      </c>
      <c r="B28" s="4" t="s">
        <v>52</v>
      </c>
      <c r="C28" s="3" t="s">
        <v>352</v>
      </c>
      <c r="D28" s="25">
        <f t="shared" si="6"/>
        <v>2.7</v>
      </c>
      <c r="E28" s="5" t="s">
        <v>351</v>
      </c>
      <c r="F28" s="13">
        <f t="shared" si="0"/>
        <v>0.67128472222222213</v>
      </c>
      <c r="G28">
        <f t="shared" si="1"/>
        <v>43776</v>
      </c>
      <c r="H28" s="13">
        <f t="shared" si="2"/>
        <v>43776.671284722222</v>
      </c>
      <c r="I28" s="13"/>
      <c r="J28" s="13"/>
      <c r="K28" s="13"/>
      <c r="L28" s="13"/>
    </row>
    <row r="29" spans="1:25" x14ac:dyDescent="0.2">
      <c r="A29" s="4">
        <v>2</v>
      </c>
      <c r="B29" s="4" t="s">
        <v>40</v>
      </c>
      <c r="C29" s="3" t="s">
        <v>350</v>
      </c>
      <c r="D29" s="25">
        <f t="shared" si="6"/>
        <v>4.2</v>
      </c>
      <c r="E29" s="5" t="s">
        <v>349</v>
      </c>
      <c r="F29" s="13">
        <f t="shared" si="0"/>
        <v>0.27809027777777778</v>
      </c>
      <c r="G29">
        <f t="shared" si="1"/>
        <v>43777</v>
      </c>
      <c r="H29" s="13">
        <f t="shared" si="2"/>
        <v>43777.278090277781</v>
      </c>
      <c r="I29" s="13"/>
      <c r="J29" s="13"/>
      <c r="K29" s="13"/>
      <c r="L29" s="13"/>
    </row>
    <row r="30" spans="1:25" x14ac:dyDescent="0.2">
      <c r="A30" s="4">
        <v>2</v>
      </c>
      <c r="B30" s="4" t="s">
        <v>40</v>
      </c>
      <c r="C30" s="3" t="s">
        <v>92</v>
      </c>
      <c r="D30" s="25">
        <f t="shared" si="6"/>
        <v>4.7</v>
      </c>
      <c r="E30" s="5" t="s">
        <v>348</v>
      </c>
      <c r="F30" s="13">
        <f t="shared" si="0"/>
        <v>0.37791666666666668</v>
      </c>
      <c r="G30">
        <f t="shared" si="1"/>
        <v>43777</v>
      </c>
      <c r="H30" s="13">
        <f t="shared" si="2"/>
        <v>43777.377916666665</v>
      </c>
      <c r="I30" s="13"/>
      <c r="J30" s="13"/>
      <c r="K30" s="13"/>
      <c r="L30" s="13"/>
    </row>
    <row r="31" spans="1:25" x14ac:dyDescent="0.2">
      <c r="A31" s="4">
        <v>2</v>
      </c>
      <c r="B31" s="4" t="s">
        <v>40</v>
      </c>
      <c r="C31" s="3" t="s">
        <v>90</v>
      </c>
      <c r="D31" s="25">
        <f t="shared" si="6"/>
        <v>5.3</v>
      </c>
      <c r="E31" s="5" t="s">
        <v>347</v>
      </c>
      <c r="F31" s="13">
        <f t="shared" si="0"/>
        <v>0.47575231481481484</v>
      </c>
      <c r="G31">
        <f t="shared" si="1"/>
        <v>43777</v>
      </c>
      <c r="H31" s="13">
        <f t="shared" si="2"/>
        <v>43777.475752314815</v>
      </c>
      <c r="I31" s="13"/>
      <c r="J31" s="13"/>
      <c r="K31" s="13"/>
      <c r="L31" s="13"/>
    </row>
    <row r="32" spans="1:25" x14ac:dyDescent="0.2">
      <c r="A32" s="4">
        <v>2</v>
      </c>
      <c r="B32" s="4" t="s">
        <v>40</v>
      </c>
      <c r="C32" s="3" t="s">
        <v>346</v>
      </c>
      <c r="D32" s="25">
        <f t="shared" si="6"/>
        <v>6.1</v>
      </c>
      <c r="E32" s="5" t="s">
        <v>345</v>
      </c>
      <c r="F32" s="13">
        <f t="shared" si="0"/>
        <v>0.56254629629629627</v>
      </c>
      <c r="G32">
        <f t="shared" si="1"/>
        <v>43777</v>
      </c>
      <c r="H32" s="13">
        <f t="shared" si="2"/>
        <v>43777.5625462963</v>
      </c>
      <c r="I32" s="13"/>
      <c r="J32" s="13"/>
      <c r="K32" s="13"/>
      <c r="L32" s="13"/>
    </row>
    <row r="33" spans="1:12" x14ac:dyDescent="0.2">
      <c r="A33" s="4">
        <v>2</v>
      </c>
      <c r="B33" s="4" t="s">
        <v>40</v>
      </c>
      <c r="C33" s="3" t="s">
        <v>244</v>
      </c>
      <c r="D33" s="25">
        <f t="shared" si="6"/>
        <v>7.1</v>
      </c>
      <c r="E33" s="5" t="s">
        <v>344</v>
      </c>
      <c r="F33" s="13">
        <f t="shared" si="0"/>
        <v>0.65214120370370365</v>
      </c>
      <c r="G33">
        <f t="shared" si="1"/>
        <v>43777</v>
      </c>
      <c r="H33" s="13">
        <f t="shared" si="2"/>
        <v>43777.652141203704</v>
      </c>
      <c r="I33" s="13"/>
      <c r="J33" s="13"/>
      <c r="K33" s="13"/>
      <c r="L33" s="13"/>
    </row>
    <row r="34" spans="1:12" x14ac:dyDescent="0.2">
      <c r="A34" s="4">
        <v>2</v>
      </c>
      <c r="B34" s="4" t="s">
        <v>29</v>
      </c>
      <c r="C34" s="3" t="s">
        <v>237</v>
      </c>
      <c r="D34" s="25">
        <f t="shared" si="6"/>
        <v>10</v>
      </c>
      <c r="E34" s="5" t="s">
        <v>343</v>
      </c>
      <c r="F34" s="13">
        <f t="shared" si="0"/>
        <v>0.27883101851851849</v>
      </c>
      <c r="G34">
        <f t="shared" si="1"/>
        <v>43778</v>
      </c>
      <c r="H34" s="13">
        <f t="shared" si="2"/>
        <v>43778.278831018521</v>
      </c>
      <c r="I34" s="13"/>
      <c r="J34" s="13"/>
      <c r="K34" s="13"/>
      <c r="L34" s="13"/>
    </row>
    <row r="35" spans="1:12" x14ac:dyDescent="0.2">
      <c r="A35" s="4">
        <v>2</v>
      </c>
      <c r="B35" s="4" t="s">
        <v>29</v>
      </c>
      <c r="C35" s="3" t="s">
        <v>342</v>
      </c>
      <c r="D35" s="25">
        <f t="shared" si="6"/>
        <v>10.9</v>
      </c>
      <c r="E35" s="5" t="s">
        <v>341</v>
      </c>
      <c r="F35" s="13">
        <f t="shared" si="0"/>
        <v>0.38173611111111111</v>
      </c>
      <c r="G35">
        <f t="shared" si="1"/>
        <v>43778</v>
      </c>
      <c r="H35" s="13">
        <f t="shared" si="2"/>
        <v>43778.381736111114</v>
      </c>
      <c r="I35" s="13"/>
      <c r="J35" s="13"/>
      <c r="K35" s="13"/>
      <c r="L35" s="13"/>
    </row>
    <row r="36" spans="1:12" x14ac:dyDescent="0.2">
      <c r="A36" s="4">
        <v>2</v>
      </c>
      <c r="B36" s="4" t="s">
        <v>29</v>
      </c>
      <c r="C36" s="3" t="s">
        <v>340</v>
      </c>
      <c r="D36" s="25">
        <f t="shared" si="6"/>
        <v>12</v>
      </c>
      <c r="E36" s="5" t="s">
        <v>339</v>
      </c>
      <c r="F36" s="13">
        <f t="shared" si="0"/>
        <v>0.46812499999999996</v>
      </c>
      <c r="G36">
        <f t="shared" si="1"/>
        <v>43778</v>
      </c>
      <c r="H36" s="13">
        <f t="shared" si="2"/>
        <v>43778.468124999999</v>
      </c>
      <c r="I36" s="13"/>
      <c r="J36" s="13"/>
      <c r="K36" s="13"/>
      <c r="L36" s="13"/>
    </row>
    <row r="37" spans="1:12" x14ac:dyDescent="0.2">
      <c r="A37" s="4">
        <v>2</v>
      </c>
      <c r="B37" s="4" t="s">
        <v>29</v>
      </c>
      <c r="C37" s="3" t="s">
        <v>206</v>
      </c>
      <c r="D37" s="25">
        <f t="shared" si="6"/>
        <v>13.1</v>
      </c>
      <c r="E37" s="5" t="s">
        <v>338</v>
      </c>
      <c r="F37" s="13">
        <f t="shared" si="0"/>
        <v>0.55964120370370374</v>
      </c>
      <c r="G37">
        <f t="shared" si="1"/>
        <v>43778</v>
      </c>
      <c r="H37" s="13">
        <f t="shared" si="2"/>
        <v>43778.559641203705</v>
      </c>
      <c r="I37" s="13"/>
      <c r="J37" s="13"/>
      <c r="K37" s="13"/>
      <c r="L37" s="13"/>
    </row>
    <row r="38" spans="1:12" x14ac:dyDescent="0.2">
      <c r="A38" s="4">
        <v>2</v>
      </c>
      <c r="B38" s="4" t="s">
        <v>29</v>
      </c>
      <c r="C38" s="3" t="s">
        <v>337</v>
      </c>
      <c r="D38" s="25">
        <f t="shared" si="6"/>
        <v>14.2</v>
      </c>
      <c r="E38" s="5" t="s">
        <v>336</v>
      </c>
      <c r="F38" s="13">
        <f t="shared" si="0"/>
        <v>0.65008101851851852</v>
      </c>
      <c r="G38">
        <f t="shared" si="1"/>
        <v>43778</v>
      </c>
      <c r="H38" s="13">
        <f t="shared" si="2"/>
        <v>43778.650081018517</v>
      </c>
      <c r="I38" s="13"/>
      <c r="J38" s="13"/>
      <c r="K38" s="13"/>
      <c r="L38" s="13"/>
    </row>
    <row r="39" spans="1:12" x14ac:dyDescent="0.2">
      <c r="A39" s="4">
        <v>2</v>
      </c>
      <c r="B39" s="4" t="s">
        <v>22</v>
      </c>
      <c r="C39" s="3" t="s">
        <v>335</v>
      </c>
      <c r="D39" s="25">
        <f t="shared" si="6"/>
        <v>19.399999999999999</v>
      </c>
      <c r="E39" s="5" t="s">
        <v>334</v>
      </c>
      <c r="F39" s="13">
        <f t="shared" si="0"/>
        <v>0.28583333333333333</v>
      </c>
      <c r="G39">
        <f t="shared" si="1"/>
        <v>43779</v>
      </c>
      <c r="H39" s="13">
        <f t="shared" si="2"/>
        <v>43779.285833333335</v>
      </c>
      <c r="I39" s="13"/>
      <c r="J39" s="13"/>
      <c r="K39" s="13"/>
      <c r="L39" s="13"/>
    </row>
    <row r="40" spans="1:12" x14ac:dyDescent="0.2">
      <c r="A40" s="4">
        <v>2</v>
      </c>
      <c r="B40" s="4" t="s">
        <v>22</v>
      </c>
      <c r="C40" s="3" t="s">
        <v>333</v>
      </c>
      <c r="D40" s="25">
        <f t="shared" si="6"/>
        <v>20.8</v>
      </c>
      <c r="E40" s="5" t="s">
        <v>332</v>
      </c>
      <c r="F40" s="13">
        <f t="shared" si="0"/>
        <v>0.39021990740740736</v>
      </c>
      <c r="G40">
        <f t="shared" si="1"/>
        <v>43779</v>
      </c>
      <c r="H40" s="13">
        <f t="shared" si="2"/>
        <v>43779.390219907407</v>
      </c>
      <c r="I40" s="13"/>
      <c r="J40" s="13"/>
      <c r="K40" s="13"/>
      <c r="L40" s="13"/>
    </row>
    <row r="41" spans="1:12" x14ac:dyDescent="0.2">
      <c r="A41" s="4">
        <v>2</v>
      </c>
      <c r="B41" s="4" t="s">
        <v>22</v>
      </c>
      <c r="C41" s="3" t="s">
        <v>331</v>
      </c>
      <c r="D41" s="25">
        <f t="shared" si="6"/>
        <v>22.5</v>
      </c>
      <c r="E41" s="5" t="s">
        <v>330</v>
      </c>
      <c r="F41" s="13">
        <f t="shared" si="0"/>
        <v>0.47003472222222226</v>
      </c>
      <c r="G41">
        <f t="shared" si="1"/>
        <v>43779</v>
      </c>
      <c r="H41" s="13">
        <f t="shared" si="2"/>
        <v>43779.470034722224</v>
      </c>
      <c r="I41" s="13"/>
      <c r="J41" s="13"/>
      <c r="K41" s="13"/>
      <c r="L41" s="13"/>
    </row>
    <row r="42" spans="1:12" x14ac:dyDescent="0.2">
      <c r="A42" s="4">
        <v>2</v>
      </c>
      <c r="B42" s="4" t="s">
        <v>13</v>
      </c>
      <c r="C42" s="3" t="s">
        <v>62</v>
      </c>
      <c r="D42" s="25">
        <f t="shared" si="6"/>
        <v>33.299999999999997</v>
      </c>
      <c r="E42" s="5" t="s">
        <v>329</v>
      </c>
      <c r="F42" s="13">
        <f t="shared" si="0"/>
        <v>0.30381944444444448</v>
      </c>
      <c r="G42">
        <f t="shared" si="1"/>
        <v>43780</v>
      </c>
      <c r="H42" s="13">
        <f t="shared" si="2"/>
        <v>43780.303819444445</v>
      </c>
      <c r="I42" s="13"/>
    </row>
    <row r="43" spans="1:12" x14ac:dyDescent="0.2">
      <c r="A43" s="4">
        <v>2</v>
      </c>
      <c r="B43" s="4" t="s">
        <v>13</v>
      </c>
      <c r="C43" s="3" t="s">
        <v>328</v>
      </c>
      <c r="D43" s="25">
        <f t="shared" si="6"/>
        <v>34.9</v>
      </c>
      <c r="E43" s="5" t="s">
        <v>327</v>
      </c>
      <c r="F43" s="13">
        <f t="shared" si="0"/>
        <v>0.39026620370370368</v>
      </c>
      <c r="G43">
        <f t="shared" si="1"/>
        <v>43780</v>
      </c>
      <c r="H43" s="13">
        <f t="shared" si="2"/>
        <v>43780.390266203707</v>
      </c>
      <c r="I43" s="13"/>
    </row>
    <row r="44" spans="1:12" x14ac:dyDescent="0.2">
      <c r="A44" s="4">
        <v>2</v>
      </c>
      <c r="B44" s="4" t="s">
        <v>13</v>
      </c>
      <c r="C44" s="3" t="s">
        <v>326</v>
      </c>
      <c r="D44" s="25">
        <f t="shared" si="6"/>
        <v>38.299999999999997</v>
      </c>
      <c r="E44" s="5" t="s">
        <v>325</v>
      </c>
      <c r="F44" s="13">
        <f t="shared" si="0"/>
        <v>0.52666666666666673</v>
      </c>
      <c r="G44">
        <f t="shared" si="1"/>
        <v>43780</v>
      </c>
      <c r="H44" s="13">
        <f t="shared" si="2"/>
        <v>43780.526666666665</v>
      </c>
      <c r="I44" s="13"/>
    </row>
    <row r="45" spans="1:12" x14ac:dyDescent="0.2">
      <c r="A45" s="4">
        <v>2</v>
      </c>
      <c r="B45" s="4" t="s">
        <v>13</v>
      </c>
      <c r="C45" s="3" t="s">
        <v>324</v>
      </c>
      <c r="D45" s="25">
        <f t="shared" si="6"/>
        <v>40.200000000000003</v>
      </c>
      <c r="E45" s="5" t="s">
        <v>323</v>
      </c>
      <c r="F45" s="13">
        <f t="shared" si="0"/>
        <v>0.60539351851851853</v>
      </c>
      <c r="G45">
        <f t="shared" si="1"/>
        <v>43780</v>
      </c>
      <c r="H45" s="13">
        <f t="shared" si="2"/>
        <v>43780.605393518519</v>
      </c>
      <c r="I45" s="13"/>
    </row>
    <row r="46" spans="1:12" x14ac:dyDescent="0.2">
      <c r="A46" s="4">
        <v>3</v>
      </c>
      <c r="B46" s="4" t="s">
        <v>52</v>
      </c>
      <c r="C46" s="3" t="s">
        <v>100</v>
      </c>
      <c r="D46" s="25">
        <f t="shared" si="6"/>
        <v>1.3</v>
      </c>
      <c r="E46" s="5" t="s">
        <v>322</v>
      </c>
      <c r="F46" s="13">
        <f t="shared" si="0"/>
        <v>0.28480324074074076</v>
      </c>
      <c r="G46">
        <f t="shared" si="1"/>
        <v>43776</v>
      </c>
      <c r="H46" s="13">
        <f t="shared" si="2"/>
        <v>43776.284803240742</v>
      </c>
      <c r="I46" s="13"/>
    </row>
    <row r="47" spans="1:12" x14ac:dyDescent="0.2">
      <c r="A47" s="4">
        <v>3</v>
      </c>
      <c r="B47" s="4" t="s">
        <v>52</v>
      </c>
      <c r="C47" s="3" t="s">
        <v>138</v>
      </c>
      <c r="D47" s="25">
        <f t="shared" si="6"/>
        <v>1.6</v>
      </c>
      <c r="E47" s="5" t="s">
        <v>321</v>
      </c>
      <c r="F47" s="13">
        <f t="shared" si="0"/>
        <v>0.3875231481481482</v>
      </c>
      <c r="G47">
        <f t="shared" si="1"/>
        <v>43776</v>
      </c>
      <c r="H47" s="13">
        <f t="shared" si="2"/>
        <v>43776.387523148151</v>
      </c>
      <c r="I47" s="13"/>
    </row>
    <row r="48" spans="1:12" x14ac:dyDescent="0.2">
      <c r="A48" s="4">
        <v>3</v>
      </c>
      <c r="B48" s="4" t="s">
        <v>52</v>
      </c>
      <c r="C48" s="3" t="s">
        <v>320</v>
      </c>
      <c r="D48" s="25">
        <f t="shared" si="6"/>
        <v>1.9</v>
      </c>
      <c r="E48" s="5" t="s">
        <v>319</v>
      </c>
      <c r="F48" s="13">
        <f t="shared" si="0"/>
        <v>0.4836226851851852</v>
      </c>
      <c r="G48">
        <f t="shared" si="1"/>
        <v>43776</v>
      </c>
      <c r="H48" s="13">
        <f t="shared" si="2"/>
        <v>43776.483622685184</v>
      </c>
      <c r="I48" s="13"/>
    </row>
    <row r="49" spans="1:9" x14ac:dyDescent="0.2">
      <c r="A49" s="4">
        <v>3</v>
      </c>
      <c r="B49" s="4" t="s">
        <v>52</v>
      </c>
      <c r="C49" s="3" t="s">
        <v>179</v>
      </c>
      <c r="D49" s="25">
        <f t="shared" si="6"/>
        <v>2.4</v>
      </c>
      <c r="E49" s="5" t="s">
        <v>318</v>
      </c>
      <c r="F49" s="13">
        <f t="shared" si="0"/>
        <v>0.58851851851851855</v>
      </c>
      <c r="G49">
        <f t="shared" si="1"/>
        <v>43776</v>
      </c>
      <c r="H49" s="13">
        <f t="shared" si="2"/>
        <v>43776.588518518518</v>
      </c>
      <c r="I49" s="13"/>
    </row>
    <row r="50" spans="1:9" x14ac:dyDescent="0.2">
      <c r="A50" s="4">
        <v>3</v>
      </c>
      <c r="B50" s="4" t="s">
        <v>52</v>
      </c>
      <c r="C50" s="3" t="s">
        <v>135</v>
      </c>
      <c r="D50" s="25">
        <f t="shared" si="6"/>
        <v>2.8</v>
      </c>
      <c r="E50" s="5" t="s">
        <v>317</v>
      </c>
      <c r="F50" s="13">
        <f t="shared" si="0"/>
        <v>0.67190972222222223</v>
      </c>
      <c r="G50">
        <f t="shared" si="1"/>
        <v>43776</v>
      </c>
      <c r="H50" s="13">
        <f t="shared" si="2"/>
        <v>43776.671909722223</v>
      </c>
      <c r="I50" s="13"/>
    </row>
    <row r="51" spans="1:9" x14ac:dyDescent="0.2">
      <c r="A51" s="4">
        <v>3</v>
      </c>
      <c r="B51" s="4" t="s">
        <v>40</v>
      </c>
      <c r="C51" s="3" t="s">
        <v>283</v>
      </c>
      <c r="D51" s="25">
        <f t="shared" si="6"/>
        <v>4.3</v>
      </c>
      <c r="E51" s="5" t="s">
        <v>316</v>
      </c>
      <c r="F51" s="13">
        <f t="shared" si="0"/>
        <v>0.27900462962962963</v>
      </c>
      <c r="G51">
        <f t="shared" si="1"/>
        <v>43777</v>
      </c>
      <c r="H51" s="13">
        <f t="shared" si="2"/>
        <v>43777.279004629629</v>
      </c>
      <c r="I51" s="13"/>
    </row>
    <row r="52" spans="1:9" x14ac:dyDescent="0.2">
      <c r="A52" s="4">
        <v>3</v>
      </c>
      <c r="B52" s="4" t="s">
        <v>40</v>
      </c>
      <c r="C52" s="3" t="s">
        <v>92</v>
      </c>
      <c r="D52" s="25">
        <f t="shared" si="6"/>
        <v>4.7</v>
      </c>
      <c r="E52" s="5" t="s">
        <v>315</v>
      </c>
      <c r="F52" s="13">
        <f t="shared" si="0"/>
        <v>0.37876157407407413</v>
      </c>
      <c r="G52">
        <f t="shared" si="1"/>
        <v>43777</v>
      </c>
      <c r="H52" s="13">
        <f t="shared" si="2"/>
        <v>43777.378761574073</v>
      </c>
      <c r="I52" s="13"/>
    </row>
    <row r="53" spans="1:9" x14ac:dyDescent="0.2">
      <c r="A53" s="4">
        <v>3</v>
      </c>
      <c r="B53" s="4" t="s">
        <v>40</v>
      </c>
      <c r="C53" s="3" t="s">
        <v>314</v>
      </c>
      <c r="D53" s="25">
        <f t="shared" si="6"/>
        <v>5.2</v>
      </c>
      <c r="E53" s="5" t="s">
        <v>313</v>
      </c>
      <c r="F53" s="13">
        <f t="shared" si="0"/>
        <v>0.47641203703703705</v>
      </c>
      <c r="G53">
        <f t="shared" si="1"/>
        <v>43777</v>
      </c>
      <c r="H53" s="13">
        <f t="shared" si="2"/>
        <v>43777.476412037038</v>
      </c>
      <c r="I53" s="13"/>
    </row>
    <row r="54" spans="1:9" x14ac:dyDescent="0.2">
      <c r="A54" s="4">
        <v>3</v>
      </c>
      <c r="B54" s="4" t="s">
        <v>40</v>
      </c>
      <c r="C54" s="3" t="s">
        <v>127</v>
      </c>
      <c r="D54" s="25">
        <f t="shared" si="6"/>
        <v>5.8</v>
      </c>
      <c r="E54" s="5" t="s">
        <v>312</v>
      </c>
      <c r="F54" s="13">
        <f t="shared" si="0"/>
        <v>0.56355324074074076</v>
      </c>
      <c r="G54">
        <f t="shared" si="1"/>
        <v>43777</v>
      </c>
      <c r="H54" s="13">
        <f t="shared" si="2"/>
        <v>43777.56355324074</v>
      </c>
      <c r="I54" s="13"/>
    </row>
    <row r="55" spans="1:9" x14ac:dyDescent="0.2">
      <c r="A55" s="4">
        <v>3</v>
      </c>
      <c r="B55" s="4" t="s">
        <v>40</v>
      </c>
      <c r="C55" s="3" t="s">
        <v>125</v>
      </c>
      <c r="D55" s="25">
        <f t="shared" si="6"/>
        <v>6.3</v>
      </c>
      <c r="E55" s="5" t="s">
        <v>311</v>
      </c>
      <c r="F55" s="13">
        <f t="shared" si="0"/>
        <v>0.65300925925925923</v>
      </c>
      <c r="G55">
        <f t="shared" si="1"/>
        <v>43777</v>
      </c>
      <c r="H55" s="13">
        <f t="shared" si="2"/>
        <v>43777.653009259258</v>
      </c>
      <c r="I55" s="13"/>
    </row>
    <row r="56" spans="1:9" x14ac:dyDescent="0.2">
      <c r="A56" s="4">
        <v>3</v>
      </c>
      <c r="B56" s="4" t="s">
        <v>29</v>
      </c>
      <c r="C56" s="3" t="s">
        <v>310</v>
      </c>
      <c r="D56" s="25">
        <f t="shared" si="6"/>
        <v>8.6</v>
      </c>
      <c r="E56" s="5" t="s">
        <v>309</v>
      </c>
      <c r="F56" s="13">
        <f t="shared" si="0"/>
        <v>0.27969907407407407</v>
      </c>
      <c r="G56">
        <f t="shared" si="1"/>
        <v>43778</v>
      </c>
      <c r="H56" s="13">
        <f t="shared" si="2"/>
        <v>43778.279699074075</v>
      </c>
      <c r="I56" s="13"/>
    </row>
    <row r="57" spans="1:9" x14ac:dyDescent="0.2">
      <c r="A57" s="4">
        <v>3</v>
      </c>
      <c r="B57" s="4" t="s">
        <v>29</v>
      </c>
      <c r="C57" s="3" t="s">
        <v>308</v>
      </c>
      <c r="D57" s="25">
        <f t="shared" si="6"/>
        <v>9.6</v>
      </c>
      <c r="E57" s="5" t="s">
        <v>307</v>
      </c>
      <c r="F57" s="13">
        <f t="shared" si="0"/>
        <v>0.38263888888888892</v>
      </c>
      <c r="G57">
        <f t="shared" si="1"/>
        <v>43778</v>
      </c>
      <c r="H57" s="13">
        <f t="shared" si="2"/>
        <v>43778.382638888892</v>
      </c>
      <c r="I57" s="13"/>
    </row>
    <row r="58" spans="1:9" x14ac:dyDescent="0.2">
      <c r="A58" s="4">
        <v>3</v>
      </c>
      <c r="B58" s="4" t="s">
        <v>29</v>
      </c>
      <c r="C58" s="3" t="s">
        <v>275</v>
      </c>
      <c r="D58" s="25">
        <f t="shared" si="6"/>
        <v>10.3</v>
      </c>
      <c r="E58" s="5" t="s">
        <v>306</v>
      </c>
      <c r="F58" s="13">
        <f t="shared" si="0"/>
        <v>0.46935185185185185</v>
      </c>
      <c r="G58">
        <f t="shared" si="1"/>
        <v>43778</v>
      </c>
      <c r="H58" s="13">
        <f t="shared" si="2"/>
        <v>43778.469351851854</v>
      </c>
      <c r="I58" s="13"/>
    </row>
    <row r="59" spans="1:9" x14ac:dyDescent="0.2">
      <c r="A59" s="4">
        <v>3</v>
      </c>
      <c r="B59" s="4" t="s">
        <v>29</v>
      </c>
      <c r="C59" s="3" t="s">
        <v>305</v>
      </c>
      <c r="D59" s="25">
        <f t="shared" si="6"/>
        <v>11.3</v>
      </c>
      <c r="E59" s="5" t="s">
        <v>304</v>
      </c>
      <c r="F59" s="13">
        <f t="shared" si="0"/>
        <v>0.56047453703703709</v>
      </c>
      <c r="G59">
        <f t="shared" si="1"/>
        <v>43778</v>
      </c>
      <c r="H59" s="13">
        <f t="shared" si="2"/>
        <v>43778.560474537036</v>
      </c>
      <c r="I59" s="13"/>
    </row>
    <row r="60" spans="1:9" x14ac:dyDescent="0.2">
      <c r="A60" s="4">
        <v>3</v>
      </c>
      <c r="B60" s="4" t="s">
        <v>29</v>
      </c>
      <c r="C60" s="3" t="s">
        <v>303</v>
      </c>
      <c r="D60" s="25">
        <f t="shared" si="6"/>
        <v>12.3</v>
      </c>
      <c r="E60" s="5" t="s">
        <v>302</v>
      </c>
      <c r="F60" s="13">
        <f t="shared" si="0"/>
        <v>0.65114583333333331</v>
      </c>
      <c r="G60">
        <f t="shared" si="1"/>
        <v>43778</v>
      </c>
      <c r="H60" s="13">
        <f t="shared" si="2"/>
        <v>43778.651145833333</v>
      </c>
      <c r="I60" s="13"/>
    </row>
    <row r="61" spans="1:9" x14ac:dyDescent="0.2">
      <c r="A61" s="4">
        <v>3</v>
      </c>
      <c r="B61" s="4" t="s">
        <v>22</v>
      </c>
      <c r="C61" s="3" t="s">
        <v>301</v>
      </c>
      <c r="D61" s="25">
        <f t="shared" si="6"/>
        <v>16</v>
      </c>
      <c r="E61" s="5" t="s">
        <v>300</v>
      </c>
      <c r="F61" s="13">
        <f t="shared" si="0"/>
        <v>0.28693287037037035</v>
      </c>
      <c r="G61">
        <f t="shared" si="1"/>
        <v>43779</v>
      </c>
      <c r="H61" s="13">
        <f t="shared" si="2"/>
        <v>43779.286932870367</v>
      </c>
      <c r="I61" s="13"/>
    </row>
    <row r="62" spans="1:9" x14ac:dyDescent="0.2">
      <c r="A62" s="4">
        <v>3</v>
      </c>
      <c r="B62" s="4" t="s">
        <v>22</v>
      </c>
      <c r="C62" s="3" t="s">
        <v>299</v>
      </c>
      <c r="D62" s="25">
        <f t="shared" si="6"/>
        <v>17.3</v>
      </c>
      <c r="E62" s="5" t="s">
        <v>298</v>
      </c>
      <c r="F62" s="13">
        <f t="shared" si="0"/>
        <v>0.3910763888888889</v>
      </c>
      <c r="G62">
        <f t="shared" si="1"/>
        <v>43779</v>
      </c>
      <c r="H62" s="13">
        <f t="shared" si="2"/>
        <v>43779.391076388885</v>
      </c>
      <c r="I62" s="13"/>
    </row>
    <row r="63" spans="1:9" x14ac:dyDescent="0.2">
      <c r="A63" s="4">
        <v>3</v>
      </c>
      <c r="B63" s="4" t="s">
        <v>22</v>
      </c>
      <c r="C63" s="3" t="s">
        <v>297</v>
      </c>
      <c r="D63" s="25">
        <f t="shared" si="6"/>
        <v>18.5</v>
      </c>
      <c r="E63" s="5" t="s">
        <v>296</v>
      </c>
      <c r="F63" s="13">
        <f t="shared" si="0"/>
        <v>0.47084490740740742</v>
      </c>
      <c r="G63">
        <f t="shared" si="1"/>
        <v>43779</v>
      </c>
      <c r="H63" s="13">
        <f t="shared" si="2"/>
        <v>43779.47084490741</v>
      </c>
      <c r="I63" s="13"/>
    </row>
    <row r="64" spans="1:9" x14ac:dyDescent="0.2">
      <c r="A64" s="4">
        <v>3</v>
      </c>
      <c r="B64" s="4" t="s">
        <v>13</v>
      </c>
      <c r="C64" s="3" t="s">
        <v>295</v>
      </c>
      <c r="D64" s="25">
        <f t="shared" si="6"/>
        <v>27.4</v>
      </c>
      <c r="E64" s="5" t="s">
        <v>294</v>
      </c>
      <c r="F64" s="13">
        <f t="shared" si="0"/>
        <v>0.30537037037037035</v>
      </c>
      <c r="G64">
        <f t="shared" si="1"/>
        <v>43780</v>
      </c>
      <c r="H64" s="13">
        <f t="shared" si="2"/>
        <v>43780.30537037037</v>
      </c>
      <c r="I64" s="13"/>
    </row>
    <row r="65" spans="1:9" x14ac:dyDescent="0.2">
      <c r="A65" s="4">
        <v>3</v>
      </c>
      <c r="B65" s="4" t="s">
        <v>13</v>
      </c>
      <c r="C65" s="3" t="s">
        <v>293</v>
      </c>
      <c r="D65" s="25">
        <f t="shared" si="6"/>
        <v>28.7</v>
      </c>
      <c r="E65" s="5" t="s">
        <v>292</v>
      </c>
      <c r="F65" s="13">
        <f t="shared" si="0"/>
        <v>0.39121527777777776</v>
      </c>
      <c r="G65">
        <f t="shared" si="1"/>
        <v>43780</v>
      </c>
      <c r="H65" s="13">
        <f t="shared" si="2"/>
        <v>43780.391215277778</v>
      </c>
      <c r="I65" s="13"/>
    </row>
    <row r="66" spans="1:9" x14ac:dyDescent="0.2">
      <c r="A66" s="4">
        <v>3</v>
      </c>
      <c r="B66" s="4" t="s">
        <v>13</v>
      </c>
      <c r="C66" s="3" t="s">
        <v>291</v>
      </c>
      <c r="D66" s="25">
        <f t="shared" ref="D66:D129" si="7">_xlfn.NUMBERVALUE(C66)</f>
        <v>31.1</v>
      </c>
      <c r="E66" s="5" t="s">
        <v>290</v>
      </c>
      <c r="F66" s="13">
        <f t="shared" ref="F66:F129" si="8">TIMEVALUE(E66)</f>
        <v>0.52722222222222226</v>
      </c>
      <c r="G66">
        <f t="shared" ref="G66:G129" si="9">DATEVALUE(B66)</f>
        <v>43780</v>
      </c>
      <c r="H66" s="13">
        <f t="shared" ref="H66:H129" si="10">G66+F66</f>
        <v>43780.527222222219</v>
      </c>
      <c r="I66" s="13"/>
    </row>
    <row r="67" spans="1:9" x14ac:dyDescent="0.2">
      <c r="A67" s="4">
        <v>3</v>
      </c>
      <c r="B67" s="4" t="s">
        <v>13</v>
      </c>
      <c r="C67" s="3" t="s">
        <v>261</v>
      </c>
      <c r="D67" s="25">
        <f t="shared" si="7"/>
        <v>32.4</v>
      </c>
      <c r="E67" s="5" t="s">
        <v>289</v>
      </c>
      <c r="F67" s="13">
        <f t="shared" si="8"/>
        <v>0.60615740740740742</v>
      </c>
      <c r="G67">
        <f t="shared" si="9"/>
        <v>43780</v>
      </c>
      <c r="H67" s="13">
        <f t="shared" si="10"/>
        <v>43780.606157407405</v>
      </c>
      <c r="I67" s="13"/>
    </row>
    <row r="68" spans="1:9" x14ac:dyDescent="0.2">
      <c r="A68" s="4">
        <v>4</v>
      </c>
      <c r="B68" s="4" t="s">
        <v>52</v>
      </c>
      <c r="C68" s="3" t="s">
        <v>56</v>
      </c>
      <c r="D68" s="25">
        <f t="shared" si="7"/>
        <v>1.1000000000000001</v>
      </c>
      <c r="E68" s="5" t="s">
        <v>288</v>
      </c>
      <c r="F68" s="13">
        <f t="shared" si="8"/>
        <v>0.28596064814814814</v>
      </c>
      <c r="G68">
        <f t="shared" si="9"/>
        <v>43776</v>
      </c>
      <c r="H68" s="13">
        <f t="shared" si="10"/>
        <v>43776.285960648151</v>
      </c>
      <c r="I68" s="13"/>
    </row>
    <row r="69" spans="1:9" x14ac:dyDescent="0.2">
      <c r="A69" s="4">
        <v>4</v>
      </c>
      <c r="B69" s="4" t="s">
        <v>52</v>
      </c>
      <c r="C69" s="3" t="s">
        <v>54</v>
      </c>
      <c r="D69" s="25">
        <f t="shared" si="7"/>
        <v>1.4</v>
      </c>
      <c r="E69" s="5" t="s">
        <v>287</v>
      </c>
      <c r="F69" s="13">
        <f t="shared" si="8"/>
        <v>0.38859953703703703</v>
      </c>
      <c r="G69">
        <f t="shared" si="9"/>
        <v>43776</v>
      </c>
      <c r="H69" s="13">
        <f t="shared" si="10"/>
        <v>43776.388599537036</v>
      </c>
      <c r="I69" s="13"/>
    </row>
    <row r="70" spans="1:9" x14ac:dyDescent="0.2">
      <c r="A70" s="4">
        <v>4</v>
      </c>
      <c r="B70" s="4" t="s">
        <v>52</v>
      </c>
      <c r="C70" s="3" t="s">
        <v>98</v>
      </c>
      <c r="D70" s="25">
        <f t="shared" si="7"/>
        <v>1.8</v>
      </c>
      <c r="E70" s="5" t="s">
        <v>286</v>
      </c>
      <c r="F70" s="13">
        <f t="shared" si="8"/>
        <v>0.48508101851851854</v>
      </c>
      <c r="G70">
        <f t="shared" si="9"/>
        <v>43776</v>
      </c>
      <c r="H70" s="13">
        <f t="shared" si="10"/>
        <v>43776.485081018516</v>
      </c>
      <c r="I70" s="13"/>
    </row>
    <row r="71" spans="1:9" x14ac:dyDescent="0.2">
      <c r="A71" s="4">
        <v>4</v>
      </c>
      <c r="B71" s="4" t="s">
        <v>52</v>
      </c>
      <c r="C71" s="3" t="s">
        <v>96</v>
      </c>
      <c r="D71" s="25">
        <f t="shared" si="7"/>
        <v>2.2999999999999998</v>
      </c>
      <c r="E71" s="5" t="s">
        <v>285</v>
      </c>
      <c r="F71" s="13">
        <f t="shared" si="8"/>
        <v>0.58954861111111112</v>
      </c>
      <c r="G71">
        <f t="shared" si="9"/>
        <v>43776</v>
      </c>
      <c r="H71" s="13">
        <f t="shared" si="10"/>
        <v>43776.589548611111</v>
      </c>
      <c r="I71" s="13"/>
    </row>
    <row r="72" spans="1:9" x14ac:dyDescent="0.2">
      <c r="A72" s="4">
        <v>4</v>
      </c>
      <c r="B72" s="4" t="s">
        <v>52</v>
      </c>
      <c r="C72" s="3" t="s">
        <v>135</v>
      </c>
      <c r="D72" s="25">
        <f t="shared" si="7"/>
        <v>2.8</v>
      </c>
      <c r="E72" s="5" t="s">
        <v>284</v>
      </c>
      <c r="F72" s="13">
        <f t="shared" si="8"/>
        <v>0.67254629629629636</v>
      </c>
      <c r="G72">
        <f t="shared" si="9"/>
        <v>43776</v>
      </c>
      <c r="H72" s="13">
        <f t="shared" si="10"/>
        <v>43776.672546296293</v>
      </c>
      <c r="I72" s="13"/>
    </row>
    <row r="73" spans="1:9" x14ac:dyDescent="0.2">
      <c r="A73" s="4">
        <v>4</v>
      </c>
      <c r="B73" s="4" t="s">
        <v>40</v>
      </c>
      <c r="C73" s="3" t="s">
        <v>283</v>
      </c>
      <c r="D73" s="25">
        <f t="shared" si="7"/>
        <v>4.3</v>
      </c>
      <c r="E73" s="5" t="s">
        <v>282</v>
      </c>
      <c r="F73" s="13">
        <f t="shared" si="8"/>
        <v>0.27978009259259257</v>
      </c>
      <c r="G73">
        <f t="shared" si="9"/>
        <v>43777</v>
      </c>
      <c r="H73" s="13">
        <f t="shared" si="10"/>
        <v>43777.279780092591</v>
      </c>
      <c r="I73" s="13"/>
    </row>
    <row r="74" spans="1:9" x14ac:dyDescent="0.2">
      <c r="A74" s="4">
        <v>4</v>
      </c>
      <c r="B74" s="4" t="s">
        <v>40</v>
      </c>
      <c r="C74" s="3" t="s">
        <v>92</v>
      </c>
      <c r="D74" s="25">
        <f t="shared" si="7"/>
        <v>4.7</v>
      </c>
      <c r="E74" s="5" t="s">
        <v>281</v>
      </c>
      <c r="F74" s="13">
        <f t="shared" si="8"/>
        <v>0.379849537037037</v>
      </c>
      <c r="G74">
        <f t="shared" si="9"/>
        <v>43777</v>
      </c>
      <c r="H74" s="13">
        <f t="shared" si="10"/>
        <v>43777.379849537036</v>
      </c>
      <c r="I74" s="13"/>
    </row>
    <row r="75" spans="1:9" x14ac:dyDescent="0.2">
      <c r="A75" s="4">
        <v>4</v>
      </c>
      <c r="B75" s="4" t="s">
        <v>40</v>
      </c>
      <c r="C75" s="3" t="s">
        <v>90</v>
      </c>
      <c r="D75" s="25">
        <f t="shared" si="7"/>
        <v>5.3</v>
      </c>
      <c r="E75" s="5" t="s">
        <v>280</v>
      </c>
      <c r="F75" s="13">
        <f t="shared" si="8"/>
        <v>0.47711805555555559</v>
      </c>
      <c r="G75">
        <f t="shared" si="9"/>
        <v>43777</v>
      </c>
      <c r="H75" s="13">
        <f t="shared" si="10"/>
        <v>43777.477118055554</v>
      </c>
      <c r="I75" s="13"/>
    </row>
    <row r="76" spans="1:9" x14ac:dyDescent="0.2">
      <c r="A76" s="4">
        <v>4</v>
      </c>
      <c r="B76" s="4" t="s">
        <v>40</v>
      </c>
      <c r="C76" s="3" t="s">
        <v>88</v>
      </c>
      <c r="D76" s="25">
        <f t="shared" si="7"/>
        <v>6</v>
      </c>
      <c r="E76" s="5" t="s">
        <v>279</v>
      </c>
      <c r="F76" s="13">
        <f t="shared" si="8"/>
        <v>0.56431712962962965</v>
      </c>
      <c r="G76">
        <f t="shared" si="9"/>
        <v>43777</v>
      </c>
      <c r="H76" s="13">
        <f t="shared" si="10"/>
        <v>43777.564317129632</v>
      </c>
      <c r="I76" s="13"/>
    </row>
    <row r="77" spans="1:9" x14ac:dyDescent="0.2">
      <c r="A77" s="4">
        <v>4</v>
      </c>
      <c r="B77" s="4" t="s">
        <v>40</v>
      </c>
      <c r="C77" s="3" t="s">
        <v>86</v>
      </c>
      <c r="D77" s="25">
        <f t="shared" si="7"/>
        <v>6.9</v>
      </c>
      <c r="E77" s="5" t="s">
        <v>278</v>
      </c>
      <c r="F77" s="13">
        <f t="shared" si="8"/>
        <v>0.65380787037037036</v>
      </c>
      <c r="G77">
        <f t="shared" si="9"/>
        <v>43777</v>
      </c>
      <c r="H77" s="13">
        <f t="shared" si="10"/>
        <v>43777.653807870367</v>
      </c>
      <c r="I77" s="13"/>
    </row>
    <row r="78" spans="1:9" x14ac:dyDescent="0.2">
      <c r="A78" s="4">
        <v>4</v>
      </c>
      <c r="B78" s="4" t="s">
        <v>29</v>
      </c>
      <c r="C78" s="3" t="s">
        <v>277</v>
      </c>
      <c r="D78" s="25">
        <f t="shared" si="7"/>
        <v>9.3000000000000007</v>
      </c>
      <c r="E78" s="5" t="s">
        <v>276</v>
      </c>
      <c r="F78" s="13">
        <f t="shared" si="8"/>
        <v>0.28084490740740742</v>
      </c>
      <c r="G78">
        <f t="shared" si="9"/>
        <v>43778</v>
      </c>
      <c r="H78" s="13">
        <f t="shared" si="10"/>
        <v>43778.280844907407</v>
      </c>
      <c r="I78" s="13"/>
    </row>
    <row r="79" spans="1:9" x14ac:dyDescent="0.2">
      <c r="A79" s="4">
        <v>4</v>
      </c>
      <c r="B79" s="4" t="s">
        <v>29</v>
      </c>
      <c r="C79" s="3" t="s">
        <v>275</v>
      </c>
      <c r="D79" s="25">
        <f t="shared" si="7"/>
        <v>10.3</v>
      </c>
      <c r="E79" s="5" t="s">
        <v>274</v>
      </c>
      <c r="F79" s="13">
        <f t="shared" si="8"/>
        <v>0.3833449074074074</v>
      </c>
      <c r="G79">
        <f t="shared" si="9"/>
        <v>43778</v>
      </c>
      <c r="H79" s="13">
        <f t="shared" si="10"/>
        <v>43778.383344907408</v>
      </c>
      <c r="I79" s="13"/>
    </row>
    <row r="80" spans="1:9" x14ac:dyDescent="0.2">
      <c r="A80" s="4">
        <v>4</v>
      </c>
      <c r="B80" s="4" t="s">
        <v>29</v>
      </c>
      <c r="C80" s="3" t="s">
        <v>273</v>
      </c>
      <c r="D80" s="25">
        <f t="shared" si="7"/>
        <v>11.2</v>
      </c>
      <c r="E80" s="5" t="s">
        <v>272</v>
      </c>
      <c r="F80" s="13">
        <f t="shared" si="8"/>
        <v>0.47008101851851852</v>
      </c>
      <c r="G80">
        <f t="shared" si="9"/>
        <v>43778</v>
      </c>
      <c r="H80" s="13">
        <f t="shared" si="10"/>
        <v>43778.470081018517</v>
      </c>
      <c r="I80" s="13"/>
    </row>
    <row r="81" spans="1:9" x14ac:dyDescent="0.2">
      <c r="A81" s="4">
        <v>4</v>
      </c>
      <c r="B81" s="4" t="s">
        <v>29</v>
      </c>
      <c r="C81" s="3" t="s">
        <v>271</v>
      </c>
      <c r="D81" s="25">
        <f t="shared" si="7"/>
        <v>12.2</v>
      </c>
      <c r="E81" s="5" t="s">
        <v>270</v>
      </c>
      <c r="F81" s="13">
        <f t="shared" si="8"/>
        <v>0.56126157407407407</v>
      </c>
      <c r="G81">
        <f t="shared" si="9"/>
        <v>43778</v>
      </c>
      <c r="H81" s="13">
        <f t="shared" si="10"/>
        <v>43778.561261574076</v>
      </c>
      <c r="I81" s="13"/>
    </row>
    <row r="82" spans="1:9" x14ac:dyDescent="0.2">
      <c r="A82" s="4">
        <v>4</v>
      </c>
      <c r="B82" s="4" t="s">
        <v>29</v>
      </c>
      <c r="C82" s="3" t="s">
        <v>113</v>
      </c>
      <c r="D82" s="25">
        <f t="shared" si="7"/>
        <v>13.2</v>
      </c>
      <c r="E82" s="5" t="s">
        <v>269</v>
      </c>
      <c r="F82" s="13">
        <f t="shared" si="8"/>
        <v>0.65181712962962968</v>
      </c>
      <c r="G82">
        <f t="shared" si="9"/>
        <v>43778</v>
      </c>
      <c r="H82" s="13">
        <f t="shared" si="10"/>
        <v>43778.651817129627</v>
      </c>
      <c r="I82" s="13"/>
    </row>
    <row r="83" spans="1:9" x14ac:dyDescent="0.2">
      <c r="A83" s="4">
        <v>4</v>
      </c>
      <c r="B83" s="4" t="s">
        <v>22</v>
      </c>
      <c r="C83" s="3" t="s">
        <v>268</v>
      </c>
      <c r="D83" s="25">
        <f t="shared" si="7"/>
        <v>17.5</v>
      </c>
      <c r="E83" s="5" t="s">
        <v>267</v>
      </c>
      <c r="F83" s="13">
        <f t="shared" si="8"/>
        <v>0.29225694444444444</v>
      </c>
      <c r="G83">
        <f t="shared" si="9"/>
        <v>43779</v>
      </c>
      <c r="H83" s="13">
        <f t="shared" si="10"/>
        <v>43779.292256944442</v>
      </c>
      <c r="I83" s="13"/>
    </row>
    <row r="84" spans="1:9" x14ac:dyDescent="0.2">
      <c r="A84" s="4">
        <v>4</v>
      </c>
      <c r="B84" s="4" t="s">
        <v>22</v>
      </c>
      <c r="C84" s="3" t="s">
        <v>72</v>
      </c>
      <c r="D84" s="25">
        <f t="shared" si="7"/>
        <v>18.899999999999999</v>
      </c>
      <c r="E84" s="5" t="s">
        <v>266</v>
      </c>
      <c r="F84" s="13">
        <f t="shared" si="8"/>
        <v>0.39212962962962966</v>
      </c>
      <c r="G84">
        <f t="shared" si="9"/>
        <v>43779</v>
      </c>
      <c r="H84" s="13">
        <f t="shared" si="10"/>
        <v>43779.392129629632</v>
      </c>
      <c r="I84" s="13"/>
    </row>
    <row r="85" spans="1:9" x14ac:dyDescent="0.2">
      <c r="A85" s="4">
        <v>4</v>
      </c>
      <c r="B85" s="4" t="s">
        <v>22</v>
      </c>
      <c r="C85" s="3" t="s">
        <v>265</v>
      </c>
      <c r="D85" s="25">
        <f t="shared" si="7"/>
        <v>20.5</v>
      </c>
      <c r="E85" s="5" t="s">
        <v>264</v>
      </c>
      <c r="F85" s="13">
        <f t="shared" si="8"/>
        <v>0.47184027777777776</v>
      </c>
      <c r="G85">
        <f t="shared" si="9"/>
        <v>43779</v>
      </c>
      <c r="H85" s="13">
        <f t="shared" si="10"/>
        <v>43779.47184027778</v>
      </c>
      <c r="I85" s="13"/>
    </row>
    <row r="86" spans="1:9" x14ac:dyDescent="0.2">
      <c r="A86" s="4">
        <v>4</v>
      </c>
      <c r="B86" s="4" t="s">
        <v>13</v>
      </c>
      <c r="C86" s="3" t="s">
        <v>263</v>
      </c>
      <c r="D86" s="25">
        <f t="shared" si="7"/>
        <v>30.9</v>
      </c>
      <c r="E86" s="5" t="s">
        <v>262</v>
      </c>
      <c r="F86" s="13">
        <f t="shared" si="8"/>
        <v>0.30842592592592594</v>
      </c>
      <c r="G86">
        <f t="shared" si="9"/>
        <v>43780</v>
      </c>
      <c r="H86" s="13">
        <f t="shared" si="10"/>
        <v>43780.308425925927</v>
      </c>
      <c r="I86" s="13"/>
    </row>
    <row r="87" spans="1:9" x14ac:dyDescent="0.2">
      <c r="A87" s="4">
        <v>4</v>
      </c>
      <c r="B87" s="4" t="s">
        <v>13</v>
      </c>
      <c r="C87" s="3" t="s">
        <v>261</v>
      </c>
      <c r="D87" s="25">
        <f t="shared" si="7"/>
        <v>32.4</v>
      </c>
      <c r="E87" s="5" t="s">
        <v>260</v>
      </c>
      <c r="F87" s="13">
        <f t="shared" si="8"/>
        <v>0.39187499999999997</v>
      </c>
      <c r="G87">
        <f t="shared" si="9"/>
        <v>43780</v>
      </c>
      <c r="H87" s="13">
        <f t="shared" si="10"/>
        <v>43780.391875000001</v>
      </c>
      <c r="I87" s="13"/>
    </row>
    <row r="88" spans="1:9" x14ac:dyDescent="0.2">
      <c r="A88" s="4">
        <v>4</v>
      </c>
      <c r="B88" s="4" t="s">
        <v>13</v>
      </c>
      <c r="C88" s="3" t="s">
        <v>259</v>
      </c>
      <c r="D88" s="25">
        <f t="shared" si="7"/>
        <v>35.200000000000003</v>
      </c>
      <c r="E88" s="5" t="s">
        <v>258</v>
      </c>
      <c r="F88" s="13">
        <f t="shared" si="8"/>
        <v>0.52773148148148141</v>
      </c>
      <c r="G88">
        <f t="shared" si="9"/>
        <v>43780</v>
      </c>
      <c r="H88" s="13">
        <f t="shared" si="10"/>
        <v>43780.527731481481</v>
      </c>
      <c r="I88" s="13"/>
    </row>
    <row r="89" spans="1:9" x14ac:dyDescent="0.2">
      <c r="A89" s="4">
        <v>4</v>
      </c>
      <c r="B89" s="4" t="s">
        <v>13</v>
      </c>
      <c r="C89" s="3" t="s">
        <v>257</v>
      </c>
      <c r="D89" s="25">
        <f t="shared" si="7"/>
        <v>36.799999999999997</v>
      </c>
      <c r="E89" s="5" t="s">
        <v>256</v>
      </c>
      <c r="F89" s="13">
        <f t="shared" si="8"/>
        <v>0.60667824074074073</v>
      </c>
      <c r="G89">
        <f t="shared" si="9"/>
        <v>43780</v>
      </c>
      <c r="H89" s="13">
        <f t="shared" si="10"/>
        <v>43780.606678240743</v>
      </c>
      <c r="I89" s="13"/>
    </row>
    <row r="90" spans="1:9" x14ac:dyDescent="0.2">
      <c r="A90" s="4">
        <v>5</v>
      </c>
      <c r="B90" s="4" t="s">
        <v>52</v>
      </c>
      <c r="C90" s="3" t="s">
        <v>58</v>
      </c>
      <c r="D90" s="25">
        <f t="shared" si="7"/>
        <v>0.8</v>
      </c>
      <c r="E90" s="5" t="s">
        <v>255</v>
      </c>
      <c r="F90" s="13">
        <f t="shared" si="8"/>
        <v>0.28721064814814817</v>
      </c>
      <c r="G90">
        <f t="shared" si="9"/>
        <v>43776</v>
      </c>
      <c r="H90" s="13">
        <f t="shared" si="10"/>
        <v>43776.287210648145</v>
      </c>
      <c r="I90" s="13"/>
    </row>
    <row r="91" spans="1:9" x14ac:dyDescent="0.2">
      <c r="A91" s="4">
        <v>5</v>
      </c>
      <c r="B91" s="4" t="s">
        <v>52</v>
      </c>
      <c r="C91" s="3" t="s">
        <v>184</v>
      </c>
      <c r="D91" s="25">
        <f t="shared" si="7"/>
        <v>1.2</v>
      </c>
      <c r="E91" s="5" t="s">
        <v>254</v>
      </c>
      <c r="F91" s="13">
        <f t="shared" si="8"/>
        <v>0.38959490740740743</v>
      </c>
      <c r="G91">
        <f t="shared" si="9"/>
        <v>43776</v>
      </c>
      <c r="H91" s="13">
        <f t="shared" si="10"/>
        <v>43776.389594907407</v>
      </c>
      <c r="I91" s="13"/>
    </row>
    <row r="92" spans="1:9" x14ac:dyDescent="0.2">
      <c r="A92" s="4">
        <v>5</v>
      </c>
      <c r="B92" s="4" t="s">
        <v>52</v>
      </c>
      <c r="C92" s="3" t="s">
        <v>138</v>
      </c>
      <c r="D92" s="25">
        <f t="shared" si="7"/>
        <v>1.6</v>
      </c>
      <c r="E92" s="5" t="s">
        <v>253</v>
      </c>
      <c r="F92" s="13">
        <f t="shared" si="8"/>
        <v>0.48637731481481478</v>
      </c>
      <c r="G92">
        <f t="shared" si="9"/>
        <v>43776</v>
      </c>
      <c r="H92" s="13">
        <f t="shared" si="10"/>
        <v>43776.486377314817</v>
      </c>
      <c r="I92" s="13"/>
    </row>
    <row r="93" spans="1:9" x14ac:dyDescent="0.2">
      <c r="A93" s="4">
        <v>5</v>
      </c>
      <c r="B93" s="4" t="s">
        <v>52</v>
      </c>
      <c r="C93" s="3" t="s">
        <v>181</v>
      </c>
      <c r="D93" s="25">
        <f t="shared" si="7"/>
        <v>2</v>
      </c>
      <c r="E93" s="5" t="s">
        <v>252</v>
      </c>
      <c r="F93" s="13">
        <f t="shared" si="8"/>
        <v>0.59084490740740747</v>
      </c>
      <c r="G93">
        <f t="shared" si="9"/>
        <v>43776</v>
      </c>
      <c r="H93" s="13">
        <f t="shared" si="10"/>
        <v>43776.590844907405</v>
      </c>
      <c r="I93" s="13"/>
    </row>
    <row r="94" spans="1:9" x14ac:dyDescent="0.2">
      <c r="A94" s="4">
        <v>5</v>
      </c>
      <c r="B94" s="4" t="s">
        <v>52</v>
      </c>
      <c r="C94" s="3" t="s">
        <v>179</v>
      </c>
      <c r="D94" s="25">
        <f t="shared" si="7"/>
        <v>2.4</v>
      </c>
      <c r="E94" s="5" t="s">
        <v>251</v>
      </c>
      <c r="F94" s="13">
        <f t="shared" si="8"/>
        <v>0.67327546296296292</v>
      </c>
      <c r="G94">
        <f t="shared" si="9"/>
        <v>43776</v>
      </c>
      <c r="H94" s="13">
        <f t="shared" si="10"/>
        <v>43776.673275462963</v>
      </c>
      <c r="I94" s="13"/>
    </row>
    <row r="95" spans="1:9" x14ac:dyDescent="0.2">
      <c r="A95" s="4">
        <v>5</v>
      </c>
      <c r="B95" s="4" t="s">
        <v>40</v>
      </c>
      <c r="C95" s="3" t="s">
        <v>177</v>
      </c>
      <c r="D95" s="25">
        <f t="shared" si="7"/>
        <v>3.4</v>
      </c>
      <c r="E95" s="5" t="s">
        <v>250</v>
      </c>
      <c r="F95" s="13">
        <f t="shared" si="8"/>
        <v>0.28089120370370368</v>
      </c>
      <c r="G95">
        <f t="shared" si="9"/>
        <v>43777</v>
      </c>
      <c r="H95" s="13">
        <f t="shared" si="10"/>
        <v>43777.280891203707</v>
      </c>
      <c r="I95" s="13"/>
    </row>
    <row r="96" spans="1:9" x14ac:dyDescent="0.2">
      <c r="A96" s="4">
        <v>5</v>
      </c>
      <c r="B96" s="4" t="s">
        <v>40</v>
      </c>
      <c r="C96" s="3" t="s">
        <v>175</v>
      </c>
      <c r="D96" s="25">
        <f t="shared" si="7"/>
        <v>3.7</v>
      </c>
      <c r="E96" s="5" t="s">
        <v>249</v>
      </c>
      <c r="F96" s="13">
        <f t="shared" si="8"/>
        <v>0.3808449074074074</v>
      </c>
      <c r="G96">
        <f t="shared" si="9"/>
        <v>43777</v>
      </c>
      <c r="H96" s="13">
        <f t="shared" si="10"/>
        <v>43777.380844907406</v>
      </c>
      <c r="I96" s="13"/>
    </row>
    <row r="97" spans="1:9" x14ac:dyDescent="0.2">
      <c r="A97" s="4">
        <v>5</v>
      </c>
      <c r="B97" s="4" t="s">
        <v>40</v>
      </c>
      <c r="C97" s="3" t="s">
        <v>42</v>
      </c>
      <c r="D97" s="25">
        <f t="shared" si="7"/>
        <v>4</v>
      </c>
      <c r="E97" s="5" t="s">
        <v>248</v>
      </c>
      <c r="F97" s="13">
        <f t="shared" si="8"/>
        <v>0.4777777777777778</v>
      </c>
      <c r="G97">
        <f t="shared" si="9"/>
        <v>43777</v>
      </c>
      <c r="H97" s="13">
        <f t="shared" si="10"/>
        <v>43777.477777777778</v>
      </c>
      <c r="I97" s="13"/>
    </row>
    <row r="98" spans="1:9" x14ac:dyDescent="0.2">
      <c r="A98" s="4">
        <v>5</v>
      </c>
      <c r="B98" s="4" t="s">
        <v>40</v>
      </c>
      <c r="C98" s="3" t="s">
        <v>39</v>
      </c>
      <c r="D98" s="25">
        <f t="shared" si="7"/>
        <v>4.5</v>
      </c>
      <c r="E98" s="5" t="s">
        <v>247</v>
      </c>
      <c r="F98" s="13">
        <f t="shared" si="8"/>
        <v>0.56533564814814818</v>
      </c>
      <c r="G98">
        <f t="shared" si="9"/>
        <v>43777</v>
      </c>
      <c r="H98" s="13">
        <f t="shared" si="10"/>
        <v>43777.565335648149</v>
      </c>
      <c r="I98" s="13"/>
    </row>
    <row r="99" spans="1:9" x14ac:dyDescent="0.2">
      <c r="A99" s="4">
        <v>5</v>
      </c>
      <c r="B99" s="4" t="s">
        <v>40</v>
      </c>
      <c r="C99" s="3" t="s">
        <v>246</v>
      </c>
      <c r="D99" s="25">
        <f t="shared" si="7"/>
        <v>5</v>
      </c>
      <c r="E99" s="5" t="s">
        <v>245</v>
      </c>
      <c r="F99" s="13">
        <f t="shared" si="8"/>
        <v>0.65453703703703703</v>
      </c>
      <c r="G99">
        <f t="shared" si="9"/>
        <v>43777</v>
      </c>
      <c r="H99" s="13">
        <f t="shared" si="10"/>
        <v>43777.654537037037</v>
      </c>
      <c r="I99" s="13"/>
    </row>
    <row r="100" spans="1:9" x14ac:dyDescent="0.2">
      <c r="A100" s="4">
        <v>5</v>
      </c>
      <c r="B100" s="4" t="s">
        <v>29</v>
      </c>
      <c r="C100" s="3" t="s">
        <v>244</v>
      </c>
      <c r="D100" s="25">
        <f t="shared" si="7"/>
        <v>7.1</v>
      </c>
      <c r="E100" s="5" t="s">
        <v>243</v>
      </c>
      <c r="F100" s="13">
        <f t="shared" si="8"/>
        <v>0.28175925925925926</v>
      </c>
      <c r="G100">
        <f t="shared" si="9"/>
        <v>43778</v>
      </c>
      <c r="H100" s="13">
        <f t="shared" si="10"/>
        <v>43778.281759259262</v>
      </c>
      <c r="I100" s="13"/>
    </row>
    <row r="101" spans="1:9" x14ac:dyDescent="0.2">
      <c r="A101" s="4">
        <v>5</v>
      </c>
      <c r="B101" s="4" t="s">
        <v>29</v>
      </c>
      <c r="C101" s="3" t="s">
        <v>242</v>
      </c>
      <c r="D101" s="25">
        <f t="shared" si="7"/>
        <v>7.6</v>
      </c>
      <c r="E101" s="5" t="s">
        <v>241</v>
      </c>
      <c r="F101" s="13">
        <f t="shared" si="8"/>
        <v>0.38417824074074075</v>
      </c>
      <c r="G101">
        <f t="shared" si="9"/>
        <v>43778</v>
      </c>
      <c r="H101" s="13">
        <f t="shared" si="10"/>
        <v>43778.38417824074</v>
      </c>
      <c r="I101" s="13"/>
    </row>
    <row r="102" spans="1:9" x14ac:dyDescent="0.2">
      <c r="A102" s="4">
        <v>5</v>
      </c>
      <c r="B102" s="4" t="s">
        <v>29</v>
      </c>
      <c r="C102" s="3" t="s">
        <v>119</v>
      </c>
      <c r="D102" s="25">
        <f t="shared" si="7"/>
        <v>8.1999999999999993</v>
      </c>
      <c r="E102" s="5" t="s">
        <v>240</v>
      </c>
      <c r="F102" s="13">
        <f t="shared" si="8"/>
        <v>0.47077546296296297</v>
      </c>
      <c r="G102">
        <f t="shared" si="9"/>
        <v>43778</v>
      </c>
      <c r="H102" s="13">
        <f t="shared" si="10"/>
        <v>43778.470775462964</v>
      </c>
      <c r="I102" s="13"/>
    </row>
    <row r="103" spans="1:9" x14ac:dyDescent="0.2">
      <c r="A103" s="4">
        <v>5</v>
      </c>
      <c r="B103" s="4" t="s">
        <v>29</v>
      </c>
      <c r="C103" s="3" t="s">
        <v>239</v>
      </c>
      <c r="D103" s="25">
        <f t="shared" si="7"/>
        <v>9.1</v>
      </c>
      <c r="E103" s="5" t="s">
        <v>238</v>
      </c>
      <c r="F103" s="13">
        <f t="shared" si="8"/>
        <v>0.56206018518518519</v>
      </c>
      <c r="G103">
        <f t="shared" si="9"/>
        <v>43778</v>
      </c>
      <c r="H103" s="13">
        <f t="shared" si="10"/>
        <v>43778.562060185184</v>
      </c>
      <c r="I103" s="13"/>
    </row>
    <row r="104" spans="1:9" x14ac:dyDescent="0.2">
      <c r="A104" s="4">
        <v>5</v>
      </c>
      <c r="B104" s="4" t="s">
        <v>29</v>
      </c>
      <c r="C104" s="3" t="s">
        <v>237</v>
      </c>
      <c r="D104" s="25">
        <f t="shared" si="7"/>
        <v>10</v>
      </c>
      <c r="E104" s="5" t="s">
        <v>236</v>
      </c>
      <c r="F104" s="13">
        <f t="shared" si="8"/>
        <v>0.65260416666666665</v>
      </c>
      <c r="G104">
        <f t="shared" si="9"/>
        <v>43778</v>
      </c>
      <c r="H104" s="13">
        <f t="shared" si="10"/>
        <v>43778.652604166666</v>
      </c>
      <c r="I104" s="13"/>
    </row>
    <row r="105" spans="1:9" x14ac:dyDescent="0.2">
      <c r="A105" s="4">
        <v>5</v>
      </c>
      <c r="B105" s="4" t="s">
        <v>22</v>
      </c>
      <c r="C105" s="3" t="s">
        <v>113</v>
      </c>
      <c r="D105" s="25">
        <f t="shared" si="7"/>
        <v>13.2</v>
      </c>
      <c r="E105" s="5" t="s">
        <v>235</v>
      </c>
      <c r="F105" s="13">
        <f t="shared" si="8"/>
        <v>0.29354166666666665</v>
      </c>
      <c r="G105">
        <f t="shared" si="9"/>
        <v>43779</v>
      </c>
      <c r="H105" s="13">
        <f t="shared" si="10"/>
        <v>43779.293541666666</v>
      </c>
      <c r="I105" s="13"/>
    </row>
    <row r="106" spans="1:9" x14ac:dyDescent="0.2">
      <c r="A106" s="4">
        <v>5</v>
      </c>
      <c r="B106" s="4" t="s">
        <v>22</v>
      </c>
      <c r="C106" s="3" t="s">
        <v>234</v>
      </c>
      <c r="D106" s="25">
        <f t="shared" si="7"/>
        <v>14.3</v>
      </c>
      <c r="E106" s="5" t="s">
        <v>233</v>
      </c>
      <c r="F106" s="13">
        <f t="shared" si="8"/>
        <v>0.39310185185185187</v>
      </c>
      <c r="G106">
        <f t="shared" si="9"/>
        <v>43779</v>
      </c>
      <c r="H106" s="13">
        <f t="shared" si="10"/>
        <v>43779.393101851849</v>
      </c>
      <c r="I106" s="13"/>
    </row>
    <row r="107" spans="1:9" x14ac:dyDescent="0.2">
      <c r="A107" s="4">
        <v>5</v>
      </c>
      <c r="B107" s="4" t="s">
        <v>22</v>
      </c>
      <c r="C107" s="3" t="s">
        <v>232</v>
      </c>
      <c r="D107" s="25">
        <f t="shared" si="7"/>
        <v>15.2</v>
      </c>
      <c r="E107" s="5" t="s">
        <v>231</v>
      </c>
      <c r="F107" s="13">
        <f t="shared" si="8"/>
        <v>0.47275462962962966</v>
      </c>
      <c r="G107">
        <f t="shared" si="9"/>
        <v>43779</v>
      </c>
      <c r="H107" s="13">
        <f t="shared" si="10"/>
        <v>43779.472754629627</v>
      </c>
      <c r="I107" s="13"/>
    </row>
    <row r="108" spans="1:9" x14ac:dyDescent="0.2">
      <c r="A108" s="4">
        <v>5</v>
      </c>
      <c r="B108" s="4" t="s">
        <v>13</v>
      </c>
      <c r="C108" s="3" t="s">
        <v>197</v>
      </c>
      <c r="D108" s="25">
        <f t="shared" si="7"/>
        <v>22.9</v>
      </c>
      <c r="E108" s="5" t="s">
        <v>230</v>
      </c>
      <c r="F108" s="13">
        <f t="shared" si="8"/>
        <v>0.30913194444444442</v>
      </c>
      <c r="G108">
        <f t="shared" si="9"/>
        <v>43780</v>
      </c>
      <c r="H108" s="13">
        <f t="shared" si="10"/>
        <v>43780.309131944443</v>
      </c>
      <c r="I108" s="13"/>
    </row>
    <row r="109" spans="1:9" x14ac:dyDescent="0.2">
      <c r="A109" s="4">
        <v>5</v>
      </c>
      <c r="B109" s="4" t="s">
        <v>13</v>
      </c>
      <c r="C109" s="3" t="s">
        <v>229</v>
      </c>
      <c r="D109" s="25">
        <f t="shared" si="7"/>
        <v>24</v>
      </c>
      <c r="E109" s="5" t="s">
        <v>228</v>
      </c>
      <c r="F109" s="13">
        <f t="shared" si="8"/>
        <v>0.39276620370370369</v>
      </c>
      <c r="G109">
        <f t="shared" si="9"/>
        <v>43780</v>
      </c>
      <c r="H109" s="13">
        <f t="shared" si="10"/>
        <v>43780.392766203702</v>
      </c>
      <c r="I109" s="13"/>
    </row>
    <row r="110" spans="1:9" x14ac:dyDescent="0.2">
      <c r="A110" s="4">
        <v>5</v>
      </c>
      <c r="B110" s="4" t="s">
        <v>13</v>
      </c>
      <c r="C110" s="3" t="s">
        <v>227</v>
      </c>
      <c r="D110" s="25">
        <f t="shared" si="7"/>
        <v>26</v>
      </c>
      <c r="E110" s="5" t="s">
        <v>226</v>
      </c>
      <c r="F110" s="13">
        <f t="shared" si="8"/>
        <v>0.52825231481481483</v>
      </c>
      <c r="G110">
        <f t="shared" si="9"/>
        <v>43780</v>
      </c>
      <c r="H110" s="13">
        <f t="shared" si="10"/>
        <v>43780.528252314813</v>
      </c>
      <c r="I110" s="13"/>
    </row>
    <row r="111" spans="1:9" x14ac:dyDescent="0.2">
      <c r="A111" s="4">
        <v>5</v>
      </c>
      <c r="B111" s="4" t="s">
        <v>13</v>
      </c>
      <c r="C111" s="3" t="s">
        <v>225</v>
      </c>
      <c r="D111" s="25">
        <f t="shared" si="7"/>
        <v>27.5</v>
      </c>
      <c r="E111" s="5" t="s">
        <v>224</v>
      </c>
      <c r="F111" s="13">
        <f t="shared" si="8"/>
        <v>0.6072453703703703</v>
      </c>
      <c r="G111">
        <f t="shared" si="9"/>
        <v>43780</v>
      </c>
      <c r="H111" s="13">
        <f t="shared" si="10"/>
        <v>43780.607245370367</v>
      </c>
      <c r="I111" s="13"/>
    </row>
    <row r="112" spans="1:9" x14ac:dyDescent="0.2">
      <c r="A112" s="4">
        <v>6</v>
      </c>
      <c r="B112" s="4" t="s">
        <v>52</v>
      </c>
      <c r="C112" s="3" t="s">
        <v>184</v>
      </c>
      <c r="D112" s="25">
        <f t="shared" si="7"/>
        <v>1.2</v>
      </c>
      <c r="E112" s="5" t="s">
        <v>223</v>
      </c>
      <c r="F112" s="13">
        <f t="shared" si="8"/>
        <v>0.28857638888888887</v>
      </c>
      <c r="G112">
        <f t="shared" si="9"/>
        <v>43776</v>
      </c>
      <c r="H112" s="13">
        <f t="shared" si="10"/>
        <v>43776.288576388892</v>
      </c>
      <c r="I112" s="13"/>
    </row>
    <row r="113" spans="1:9" x14ac:dyDescent="0.2">
      <c r="A113" s="4">
        <v>6</v>
      </c>
      <c r="B113" s="4" t="s">
        <v>52</v>
      </c>
      <c r="C113" s="3" t="s">
        <v>51</v>
      </c>
      <c r="D113" s="25">
        <f t="shared" si="7"/>
        <v>1.7</v>
      </c>
      <c r="E113" s="5" t="s">
        <v>222</v>
      </c>
      <c r="F113" s="13">
        <f t="shared" si="8"/>
        <v>0.39122685185185185</v>
      </c>
      <c r="G113">
        <f t="shared" si="9"/>
        <v>43776</v>
      </c>
      <c r="H113" s="13">
        <f t="shared" si="10"/>
        <v>43776.391226851854</v>
      </c>
      <c r="I113" s="13"/>
    </row>
    <row r="114" spans="1:9" x14ac:dyDescent="0.2">
      <c r="A114" s="4">
        <v>6</v>
      </c>
      <c r="B114" s="4" t="s">
        <v>52</v>
      </c>
      <c r="C114" s="3" t="s">
        <v>221</v>
      </c>
      <c r="D114" s="25">
        <f t="shared" si="7"/>
        <v>2.2000000000000002</v>
      </c>
      <c r="E114" s="5" t="s">
        <v>220</v>
      </c>
      <c r="F114" s="13">
        <f t="shared" si="8"/>
        <v>0.48807870370370371</v>
      </c>
      <c r="G114">
        <f t="shared" si="9"/>
        <v>43776</v>
      </c>
      <c r="H114" s="13">
        <f t="shared" si="10"/>
        <v>43776.488078703704</v>
      </c>
      <c r="I114" s="13"/>
    </row>
    <row r="115" spans="1:9" x14ac:dyDescent="0.2">
      <c r="A115" s="4">
        <v>6</v>
      </c>
      <c r="B115" s="4" t="s">
        <v>52</v>
      </c>
      <c r="C115" s="3" t="s">
        <v>135</v>
      </c>
      <c r="D115" s="25">
        <f t="shared" si="7"/>
        <v>2.8</v>
      </c>
      <c r="E115" s="5" t="s">
        <v>219</v>
      </c>
      <c r="F115" s="13">
        <f t="shared" si="8"/>
        <v>0.59240740740740738</v>
      </c>
      <c r="G115">
        <f t="shared" si="9"/>
        <v>43776</v>
      </c>
      <c r="H115" s="13">
        <f t="shared" si="10"/>
        <v>43776.592407407406</v>
      </c>
      <c r="I115" s="13"/>
    </row>
    <row r="116" spans="1:9" x14ac:dyDescent="0.2">
      <c r="A116" s="4">
        <v>6</v>
      </c>
      <c r="B116" s="4" t="s">
        <v>52</v>
      </c>
      <c r="C116" s="3" t="s">
        <v>131</v>
      </c>
      <c r="D116" s="25">
        <f t="shared" si="7"/>
        <v>3.5</v>
      </c>
      <c r="E116" s="5" t="s">
        <v>218</v>
      </c>
      <c r="F116" s="13">
        <f t="shared" si="8"/>
        <v>0.67401620370370363</v>
      </c>
      <c r="G116">
        <f t="shared" si="9"/>
        <v>43776</v>
      </c>
      <c r="H116" s="13">
        <f t="shared" si="10"/>
        <v>43776.674016203702</v>
      </c>
      <c r="I116" s="13"/>
    </row>
    <row r="117" spans="1:9" x14ac:dyDescent="0.2">
      <c r="A117" s="4">
        <v>6</v>
      </c>
      <c r="B117" s="4" t="s">
        <v>40</v>
      </c>
      <c r="C117" s="3" t="s">
        <v>217</v>
      </c>
      <c r="D117" s="25">
        <f t="shared" si="7"/>
        <v>5.6</v>
      </c>
      <c r="E117" s="5" t="s">
        <v>216</v>
      </c>
      <c r="F117" s="13">
        <f t="shared" si="8"/>
        <v>0.28216435185185185</v>
      </c>
      <c r="G117">
        <f t="shared" si="9"/>
        <v>43777</v>
      </c>
      <c r="H117" s="13">
        <f t="shared" si="10"/>
        <v>43777.282164351855</v>
      </c>
      <c r="I117" s="13"/>
    </row>
    <row r="118" spans="1:9" x14ac:dyDescent="0.2">
      <c r="A118" s="4">
        <v>6</v>
      </c>
      <c r="B118" s="4" t="s">
        <v>40</v>
      </c>
      <c r="C118" s="3" t="s">
        <v>215</v>
      </c>
      <c r="D118" s="25">
        <f t="shared" si="7"/>
        <v>6.4</v>
      </c>
      <c r="E118" s="5" t="s">
        <v>214</v>
      </c>
      <c r="F118" s="13">
        <f t="shared" si="8"/>
        <v>0.3821180555555555</v>
      </c>
      <c r="G118">
        <f t="shared" si="9"/>
        <v>43777</v>
      </c>
      <c r="H118" s="13">
        <f t="shared" si="10"/>
        <v>43777.382118055553</v>
      </c>
      <c r="I118" s="13"/>
    </row>
    <row r="119" spans="1:9" x14ac:dyDescent="0.2">
      <c r="A119" s="4">
        <v>6</v>
      </c>
      <c r="B119" s="4" t="s">
        <v>40</v>
      </c>
      <c r="C119" s="3" t="s">
        <v>213</v>
      </c>
      <c r="D119" s="25">
        <f t="shared" si="7"/>
        <v>7.3</v>
      </c>
      <c r="E119" s="5" t="s">
        <v>212</v>
      </c>
      <c r="F119" s="13">
        <f t="shared" si="8"/>
        <v>0.47848379629629628</v>
      </c>
      <c r="G119">
        <f t="shared" si="9"/>
        <v>43777</v>
      </c>
      <c r="H119" s="13">
        <f t="shared" si="10"/>
        <v>43777.478483796294</v>
      </c>
      <c r="I119" s="13"/>
    </row>
    <row r="120" spans="1:9" x14ac:dyDescent="0.2">
      <c r="A120" s="4">
        <v>6</v>
      </c>
      <c r="B120" s="4" t="s">
        <v>40</v>
      </c>
      <c r="C120" s="3" t="s">
        <v>211</v>
      </c>
      <c r="D120" s="25">
        <f t="shared" si="7"/>
        <v>8.5</v>
      </c>
      <c r="E120" s="5" t="s">
        <v>210</v>
      </c>
      <c r="F120" s="13">
        <f t="shared" si="8"/>
        <v>0.56668981481481484</v>
      </c>
      <c r="G120">
        <f t="shared" si="9"/>
        <v>43777</v>
      </c>
      <c r="H120" s="13">
        <f t="shared" si="10"/>
        <v>43777.566689814812</v>
      </c>
      <c r="I120" s="13"/>
    </row>
    <row r="121" spans="1:9" x14ac:dyDescent="0.2">
      <c r="A121" s="4">
        <v>6</v>
      </c>
      <c r="B121" s="4" t="s">
        <v>40</v>
      </c>
      <c r="C121" s="3" t="s">
        <v>209</v>
      </c>
      <c r="D121" s="25">
        <f t="shared" si="7"/>
        <v>9.5</v>
      </c>
      <c r="E121" s="5" t="s">
        <v>208</v>
      </c>
      <c r="F121" s="13">
        <f t="shared" si="8"/>
        <v>0.65531249999999996</v>
      </c>
      <c r="G121">
        <f t="shared" si="9"/>
        <v>43777</v>
      </c>
      <c r="H121" s="13">
        <f t="shared" si="10"/>
        <v>43777.655312499999</v>
      </c>
      <c r="I121" s="13"/>
    </row>
    <row r="122" spans="1:9" x14ac:dyDescent="0.2">
      <c r="A122" s="4">
        <v>6</v>
      </c>
      <c r="B122" s="4" t="s">
        <v>29</v>
      </c>
      <c r="C122" s="3" t="s">
        <v>78</v>
      </c>
      <c r="D122" s="25">
        <f t="shared" si="7"/>
        <v>12.6</v>
      </c>
      <c r="E122" s="5" t="s">
        <v>207</v>
      </c>
      <c r="F122" s="13">
        <f t="shared" si="8"/>
        <v>0.28262731481481479</v>
      </c>
      <c r="G122">
        <f t="shared" si="9"/>
        <v>43778</v>
      </c>
      <c r="H122" s="13">
        <f t="shared" si="10"/>
        <v>43778.282627314817</v>
      </c>
      <c r="I122" s="13"/>
    </row>
    <row r="123" spans="1:9" x14ac:dyDescent="0.2">
      <c r="A123" s="4">
        <v>6</v>
      </c>
      <c r="B123" s="4" t="s">
        <v>29</v>
      </c>
      <c r="C123" s="3" t="s">
        <v>206</v>
      </c>
      <c r="D123" s="25">
        <f t="shared" si="7"/>
        <v>13.1</v>
      </c>
      <c r="E123" s="5" t="s">
        <v>205</v>
      </c>
      <c r="F123" s="13">
        <f t="shared" si="8"/>
        <v>0.38541666666666669</v>
      </c>
      <c r="G123">
        <f t="shared" si="9"/>
        <v>43778</v>
      </c>
      <c r="H123" s="13">
        <f t="shared" si="10"/>
        <v>43778.385416666664</v>
      </c>
      <c r="I123" s="13"/>
    </row>
    <row r="124" spans="1:9" x14ac:dyDescent="0.2">
      <c r="A124" s="4">
        <v>6</v>
      </c>
      <c r="B124" s="4" t="s">
        <v>29</v>
      </c>
      <c r="C124" s="3" t="s">
        <v>5</v>
      </c>
      <c r="D124" s="25">
        <f t="shared" si="7"/>
        <v>14</v>
      </c>
      <c r="E124" s="5" t="s">
        <v>204</v>
      </c>
      <c r="F124" s="13">
        <f t="shared" si="8"/>
        <v>0.47175925925925927</v>
      </c>
      <c r="G124">
        <f t="shared" si="9"/>
        <v>43778</v>
      </c>
      <c r="H124" s="13">
        <f t="shared" si="10"/>
        <v>43778.471759259257</v>
      </c>
      <c r="I124" s="13"/>
    </row>
    <row r="125" spans="1:9" x14ac:dyDescent="0.2">
      <c r="A125" s="4">
        <v>6</v>
      </c>
      <c r="B125" s="4" t="s">
        <v>29</v>
      </c>
      <c r="C125" s="3" t="s">
        <v>203</v>
      </c>
      <c r="D125" s="25">
        <f t="shared" si="7"/>
        <v>15.4</v>
      </c>
      <c r="E125" s="5" t="s">
        <v>202</v>
      </c>
      <c r="F125" s="13">
        <f t="shared" si="8"/>
        <v>0.56304398148148149</v>
      </c>
      <c r="G125">
        <f t="shared" si="9"/>
        <v>43778</v>
      </c>
      <c r="H125" s="13">
        <f t="shared" si="10"/>
        <v>43778.563043981485</v>
      </c>
      <c r="I125" s="13"/>
    </row>
    <row r="126" spans="1:9" x14ac:dyDescent="0.2">
      <c r="A126" s="4">
        <v>6</v>
      </c>
      <c r="B126" s="4" t="s">
        <v>29</v>
      </c>
      <c r="C126" s="3" t="s">
        <v>201</v>
      </c>
      <c r="D126" s="25">
        <f t="shared" si="7"/>
        <v>16.5</v>
      </c>
      <c r="E126" s="5" t="s">
        <v>200</v>
      </c>
      <c r="F126" s="13">
        <f t="shared" si="8"/>
        <v>0.65363425925925933</v>
      </c>
      <c r="G126">
        <f t="shared" si="9"/>
        <v>43778</v>
      </c>
      <c r="H126" s="13">
        <f t="shared" si="10"/>
        <v>43778.653634259259</v>
      </c>
      <c r="I126" s="13"/>
    </row>
    <row r="127" spans="1:9" x14ac:dyDescent="0.2">
      <c r="A127" s="4">
        <v>6</v>
      </c>
      <c r="B127" s="4" t="s">
        <v>22</v>
      </c>
      <c r="C127" s="3" t="s">
        <v>199</v>
      </c>
      <c r="D127" s="25">
        <f t="shared" si="7"/>
        <v>21.5</v>
      </c>
      <c r="E127" s="5" t="s">
        <v>198</v>
      </c>
      <c r="F127" s="13">
        <f t="shared" si="8"/>
        <v>0.29546296296296298</v>
      </c>
      <c r="G127">
        <f t="shared" si="9"/>
        <v>43779</v>
      </c>
      <c r="H127" s="13">
        <f t="shared" si="10"/>
        <v>43779.29546296296</v>
      </c>
      <c r="I127" s="13"/>
    </row>
    <row r="128" spans="1:9" x14ac:dyDescent="0.2">
      <c r="A128" s="4">
        <v>6</v>
      </c>
      <c r="B128" s="4" t="s">
        <v>22</v>
      </c>
      <c r="C128" s="3" t="s">
        <v>197</v>
      </c>
      <c r="D128" s="25">
        <f t="shared" si="7"/>
        <v>22.9</v>
      </c>
      <c r="E128" s="5" t="s">
        <v>196</v>
      </c>
      <c r="F128" s="13">
        <f t="shared" si="8"/>
        <v>0.39490740740740743</v>
      </c>
      <c r="G128">
        <f t="shared" si="9"/>
        <v>43779</v>
      </c>
      <c r="H128" s="13">
        <f t="shared" si="10"/>
        <v>43779.394907407404</v>
      </c>
      <c r="I128" s="13"/>
    </row>
    <row r="129" spans="1:9" x14ac:dyDescent="0.2">
      <c r="A129" s="4">
        <v>6</v>
      </c>
      <c r="B129" s="4" t="s">
        <v>22</v>
      </c>
      <c r="C129" s="3" t="s">
        <v>195</v>
      </c>
      <c r="D129" s="25">
        <f t="shared" si="7"/>
        <v>25</v>
      </c>
      <c r="E129" s="5" t="s">
        <v>194</v>
      </c>
      <c r="F129" s="13">
        <f t="shared" si="8"/>
        <v>0.47434027777777782</v>
      </c>
      <c r="G129">
        <f t="shared" si="9"/>
        <v>43779</v>
      </c>
      <c r="H129" s="13">
        <f t="shared" si="10"/>
        <v>43779.474340277775</v>
      </c>
      <c r="I129" s="13"/>
    </row>
    <row r="130" spans="1:9" x14ac:dyDescent="0.2">
      <c r="A130" s="4">
        <v>6</v>
      </c>
      <c r="B130" s="4" t="s">
        <v>13</v>
      </c>
      <c r="C130" s="3" t="s">
        <v>193</v>
      </c>
      <c r="D130" s="25">
        <f t="shared" ref="D130:D193" si="11">_xlfn.NUMBERVALUE(C130)</f>
        <v>34.4</v>
      </c>
      <c r="E130" s="5" t="s">
        <v>192</v>
      </c>
      <c r="F130" s="13">
        <f t="shared" ref="F130:F193" si="12">TIMEVALUE(E130)</f>
        <v>0.31012731481481481</v>
      </c>
      <c r="G130">
        <f t="shared" ref="G130:G193" si="13">DATEVALUE(B130)</f>
        <v>43780</v>
      </c>
      <c r="H130" s="13">
        <f t="shared" ref="H130:H193" si="14">G130+F130</f>
        <v>43780.310127314813</v>
      </c>
      <c r="I130" s="13"/>
    </row>
    <row r="131" spans="1:9" x14ac:dyDescent="0.2">
      <c r="A131" s="4">
        <v>6</v>
      </c>
      <c r="B131" s="4" t="s">
        <v>13</v>
      </c>
      <c r="C131" s="3" t="s">
        <v>191</v>
      </c>
      <c r="D131" s="25">
        <f t="shared" si="11"/>
        <v>35.799999999999997</v>
      </c>
      <c r="E131" s="5" t="s">
        <v>190</v>
      </c>
      <c r="F131" s="13">
        <f t="shared" si="12"/>
        <v>0.39409722222222227</v>
      </c>
      <c r="G131">
        <f t="shared" si="13"/>
        <v>43780</v>
      </c>
      <c r="H131" s="13">
        <f t="shared" si="14"/>
        <v>43780.394097222219</v>
      </c>
      <c r="I131" s="13"/>
    </row>
    <row r="132" spans="1:9" x14ac:dyDescent="0.2">
      <c r="A132" s="4">
        <v>6</v>
      </c>
      <c r="B132" s="4" t="s">
        <v>13</v>
      </c>
      <c r="C132" s="3" t="s">
        <v>189</v>
      </c>
      <c r="D132" s="25">
        <f t="shared" si="11"/>
        <v>38.5</v>
      </c>
      <c r="E132" s="5" t="s">
        <v>188</v>
      </c>
      <c r="F132" s="13">
        <f t="shared" si="12"/>
        <v>0.52884259259259259</v>
      </c>
      <c r="G132">
        <f t="shared" si="13"/>
        <v>43780</v>
      </c>
      <c r="H132" s="13">
        <f t="shared" si="14"/>
        <v>43780.52884259259</v>
      </c>
      <c r="I132" s="13"/>
    </row>
    <row r="133" spans="1:9" x14ac:dyDescent="0.2">
      <c r="A133" s="4">
        <v>6</v>
      </c>
      <c r="B133" s="4" t="s">
        <v>13</v>
      </c>
      <c r="C133" s="3" t="s">
        <v>187</v>
      </c>
      <c r="D133" s="25">
        <f t="shared" si="11"/>
        <v>39.9</v>
      </c>
      <c r="E133" s="5" t="s">
        <v>186</v>
      </c>
      <c r="F133" s="13">
        <f t="shared" si="12"/>
        <v>0.60784722222222221</v>
      </c>
      <c r="G133">
        <f t="shared" si="13"/>
        <v>43780</v>
      </c>
      <c r="H133" s="13">
        <f t="shared" si="14"/>
        <v>43780.607847222222</v>
      </c>
      <c r="I133" s="13"/>
    </row>
    <row r="134" spans="1:9" x14ac:dyDescent="0.2">
      <c r="A134" s="4">
        <v>7</v>
      </c>
      <c r="B134" s="4" t="s">
        <v>52</v>
      </c>
      <c r="C134" s="3" t="s">
        <v>58</v>
      </c>
      <c r="D134" s="25">
        <f t="shared" si="11"/>
        <v>0.8</v>
      </c>
      <c r="E134" s="5" t="s">
        <v>185</v>
      </c>
      <c r="F134" s="13">
        <f t="shared" si="12"/>
        <v>0.28969907407407408</v>
      </c>
      <c r="G134">
        <f t="shared" si="13"/>
        <v>43776</v>
      </c>
      <c r="H134" s="13">
        <f t="shared" si="14"/>
        <v>43776.289699074077</v>
      </c>
      <c r="I134" s="13"/>
    </row>
    <row r="135" spans="1:9" x14ac:dyDescent="0.2">
      <c r="A135" s="4">
        <v>7</v>
      </c>
      <c r="B135" s="4" t="s">
        <v>52</v>
      </c>
      <c r="C135" s="3" t="s">
        <v>184</v>
      </c>
      <c r="D135" s="25">
        <f t="shared" si="11"/>
        <v>1.2</v>
      </c>
      <c r="E135" s="5" t="s">
        <v>183</v>
      </c>
      <c r="F135" s="13">
        <f t="shared" si="12"/>
        <v>0.39229166666666665</v>
      </c>
      <c r="G135">
        <f t="shared" si="13"/>
        <v>43776</v>
      </c>
      <c r="H135" s="13">
        <f t="shared" si="14"/>
        <v>43776.392291666663</v>
      </c>
      <c r="I135" s="13"/>
    </row>
    <row r="136" spans="1:9" x14ac:dyDescent="0.2">
      <c r="A136" s="4">
        <v>7</v>
      </c>
      <c r="B136" s="4" t="s">
        <v>52</v>
      </c>
      <c r="C136" s="3" t="s">
        <v>138</v>
      </c>
      <c r="D136" s="25">
        <f t="shared" si="11"/>
        <v>1.6</v>
      </c>
      <c r="E136" s="5" t="s">
        <v>182</v>
      </c>
      <c r="F136" s="13">
        <f t="shared" si="12"/>
        <v>0.48868055555555556</v>
      </c>
      <c r="G136">
        <f t="shared" si="13"/>
        <v>43776</v>
      </c>
      <c r="H136" s="13">
        <f t="shared" si="14"/>
        <v>43776.488680555558</v>
      </c>
      <c r="I136" s="13"/>
    </row>
    <row r="137" spans="1:9" x14ac:dyDescent="0.2">
      <c r="A137" s="4">
        <v>7</v>
      </c>
      <c r="B137" s="4" t="s">
        <v>52</v>
      </c>
      <c r="C137" s="3" t="s">
        <v>181</v>
      </c>
      <c r="D137" s="25">
        <f t="shared" si="11"/>
        <v>2</v>
      </c>
      <c r="E137" s="5" t="s">
        <v>180</v>
      </c>
      <c r="F137" s="13">
        <f t="shared" si="12"/>
        <v>0.5933680555555555</v>
      </c>
      <c r="G137">
        <f t="shared" si="13"/>
        <v>43776</v>
      </c>
      <c r="H137" s="13">
        <f t="shared" si="14"/>
        <v>43776.593368055554</v>
      </c>
      <c r="I137" s="13"/>
    </row>
    <row r="138" spans="1:9" x14ac:dyDescent="0.2">
      <c r="A138" s="4">
        <v>7</v>
      </c>
      <c r="B138" s="4" t="s">
        <v>52</v>
      </c>
      <c r="C138" s="3" t="s">
        <v>179</v>
      </c>
      <c r="D138" s="25">
        <f t="shared" si="11"/>
        <v>2.4</v>
      </c>
      <c r="E138" s="5" t="s">
        <v>178</v>
      </c>
      <c r="F138" s="13">
        <f t="shared" si="12"/>
        <v>0.67469907407407403</v>
      </c>
      <c r="G138">
        <f t="shared" si="13"/>
        <v>43776</v>
      </c>
      <c r="H138" s="13">
        <f t="shared" si="14"/>
        <v>43776.674699074072</v>
      </c>
      <c r="I138" s="13"/>
    </row>
    <row r="139" spans="1:9" x14ac:dyDescent="0.2">
      <c r="A139" s="4">
        <v>7</v>
      </c>
      <c r="B139" s="4" t="s">
        <v>40</v>
      </c>
      <c r="C139" s="3" t="s">
        <v>177</v>
      </c>
      <c r="D139" s="25">
        <f t="shared" si="11"/>
        <v>3.4</v>
      </c>
      <c r="E139" s="5" t="s">
        <v>176</v>
      </c>
      <c r="F139" s="13">
        <f t="shared" si="12"/>
        <v>0.28386574074074072</v>
      </c>
      <c r="G139">
        <f t="shared" si="13"/>
        <v>43777</v>
      </c>
      <c r="H139" s="13">
        <f t="shared" si="14"/>
        <v>43777.283865740741</v>
      </c>
      <c r="I139" s="13"/>
    </row>
    <row r="140" spans="1:9" x14ac:dyDescent="0.2">
      <c r="A140" s="4">
        <v>7</v>
      </c>
      <c r="B140" s="4" t="s">
        <v>40</v>
      </c>
      <c r="C140" s="3" t="s">
        <v>175</v>
      </c>
      <c r="D140" s="25">
        <f t="shared" si="11"/>
        <v>3.7</v>
      </c>
      <c r="E140" s="5" t="s">
        <v>174</v>
      </c>
      <c r="F140" s="13">
        <f t="shared" si="12"/>
        <v>0.38276620370370368</v>
      </c>
      <c r="G140">
        <f t="shared" si="13"/>
        <v>43777</v>
      </c>
      <c r="H140" s="13">
        <f t="shared" si="14"/>
        <v>43777.3827662037</v>
      </c>
      <c r="I140" s="13"/>
    </row>
    <row r="141" spans="1:9" x14ac:dyDescent="0.2">
      <c r="A141" s="4">
        <v>7</v>
      </c>
      <c r="B141" s="4" t="s">
        <v>40</v>
      </c>
      <c r="C141" s="3" t="s">
        <v>94</v>
      </c>
      <c r="D141" s="25">
        <f t="shared" si="11"/>
        <v>4.0999999999999996</v>
      </c>
      <c r="E141" s="5" t="s">
        <v>173</v>
      </c>
      <c r="F141" s="13">
        <f t="shared" si="12"/>
        <v>0.47916666666666669</v>
      </c>
      <c r="G141">
        <f t="shared" si="13"/>
        <v>43777</v>
      </c>
      <c r="H141" s="13">
        <f t="shared" si="14"/>
        <v>43777.479166666664</v>
      </c>
      <c r="I141" s="13"/>
    </row>
    <row r="142" spans="1:9" x14ac:dyDescent="0.2">
      <c r="A142" s="4">
        <v>7</v>
      </c>
      <c r="B142" s="4" t="s">
        <v>40</v>
      </c>
      <c r="C142" s="3" t="s">
        <v>172</v>
      </c>
      <c r="D142" s="25">
        <f t="shared" si="11"/>
        <v>4.4000000000000004</v>
      </c>
      <c r="E142" s="5" t="s">
        <v>171</v>
      </c>
      <c r="F142" s="13">
        <f t="shared" si="12"/>
        <v>0.56752314814814808</v>
      </c>
      <c r="G142">
        <f t="shared" si="13"/>
        <v>43777</v>
      </c>
      <c r="H142" s="13">
        <f t="shared" si="14"/>
        <v>43777.567523148151</v>
      </c>
      <c r="I142" s="13"/>
    </row>
    <row r="143" spans="1:9" x14ac:dyDescent="0.2">
      <c r="A143" s="4">
        <v>7</v>
      </c>
      <c r="B143" s="4" t="s">
        <v>40</v>
      </c>
      <c r="C143" s="3" t="s">
        <v>170</v>
      </c>
      <c r="D143" s="25">
        <f t="shared" si="11"/>
        <v>4.8</v>
      </c>
      <c r="E143" s="5" t="s">
        <v>169</v>
      </c>
      <c r="F143" s="13">
        <f t="shared" si="12"/>
        <v>0.65636574074074072</v>
      </c>
      <c r="G143">
        <f t="shared" si="13"/>
        <v>43777</v>
      </c>
      <c r="H143" s="13">
        <f t="shared" si="14"/>
        <v>43777.656365740739</v>
      </c>
      <c r="I143" s="13"/>
    </row>
    <row r="144" spans="1:9" x14ac:dyDescent="0.2">
      <c r="A144" s="4">
        <v>7</v>
      </c>
      <c r="B144" s="4" t="s">
        <v>29</v>
      </c>
      <c r="C144" s="3" t="s">
        <v>168</v>
      </c>
      <c r="D144" s="25">
        <f t="shared" si="11"/>
        <v>6.6</v>
      </c>
      <c r="E144" s="5" t="s">
        <v>167</v>
      </c>
      <c r="F144" s="13">
        <f t="shared" si="12"/>
        <v>0.28355324074074073</v>
      </c>
      <c r="G144">
        <f t="shared" si="13"/>
        <v>43778</v>
      </c>
      <c r="H144" s="13">
        <f t="shared" si="14"/>
        <v>43778.283553240741</v>
      </c>
      <c r="I144" s="13"/>
    </row>
    <row r="145" spans="1:9" x14ac:dyDescent="0.2">
      <c r="A145" s="4">
        <v>7</v>
      </c>
      <c r="B145" s="4" t="s">
        <v>29</v>
      </c>
      <c r="C145" s="3" t="s">
        <v>166</v>
      </c>
      <c r="D145" s="25">
        <f t="shared" si="11"/>
        <v>7.4</v>
      </c>
      <c r="E145" s="5" t="s">
        <v>165</v>
      </c>
      <c r="F145" s="13">
        <f t="shared" si="12"/>
        <v>0.38646990740740739</v>
      </c>
      <c r="G145">
        <f t="shared" si="13"/>
        <v>43778</v>
      </c>
      <c r="H145" s="13">
        <f t="shared" si="14"/>
        <v>43778.386469907404</v>
      </c>
      <c r="I145" s="13"/>
    </row>
    <row r="146" spans="1:9" x14ac:dyDescent="0.2">
      <c r="A146" s="4">
        <v>7</v>
      </c>
      <c r="B146" s="4" t="s">
        <v>29</v>
      </c>
      <c r="C146" s="3" t="s">
        <v>164</v>
      </c>
      <c r="D146" s="25">
        <f t="shared" si="11"/>
        <v>8</v>
      </c>
      <c r="E146" s="5" t="s">
        <v>163</v>
      </c>
      <c r="F146" s="13">
        <f t="shared" si="12"/>
        <v>0.47302083333333328</v>
      </c>
      <c r="G146">
        <f t="shared" si="13"/>
        <v>43778</v>
      </c>
      <c r="H146" s="13">
        <f t="shared" si="14"/>
        <v>43778.473020833335</v>
      </c>
      <c r="I146" s="13"/>
    </row>
    <row r="147" spans="1:9" x14ac:dyDescent="0.2">
      <c r="A147" s="4">
        <v>7</v>
      </c>
      <c r="B147" s="4" t="s">
        <v>29</v>
      </c>
      <c r="C147" s="3" t="s">
        <v>162</v>
      </c>
      <c r="D147" s="25">
        <f t="shared" si="11"/>
        <v>9</v>
      </c>
      <c r="E147" s="5" t="s">
        <v>161</v>
      </c>
      <c r="F147" s="13">
        <f t="shared" si="12"/>
        <v>0.56420138888888893</v>
      </c>
      <c r="G147">
        <f t="shared" si="13"/>
        <v>43778</v>
      </c>
      <c r="H147" s="13">
        <f t="shared" si="14"/>
        <v>43778.564201388886</v>
      </c>
      <c r="I147" s="13"/>
    </row>
    <row r="148" spans="1:9" x14ac:dyDescent="0.2">
      <c r="A148" s="4">
        <v>7</v>
      </c>
      <c r="B148" s="4" t="s">
        <v>29</v>
      </c>
      <c r="C148" s="3" t="s">
        <v>160</v>
      </c>
      <c r="D148" s="25">
        <f t="shared" si="11"/>
        <v>9.9</v>
      </c>
      <c r="E148" s="5" t="s">
        <v>159</v>
      </c>
      <c r="F148" s="13">
        <f t="shared" si="12"/>
        <v>0.65437500000000004</v>
      </c>
      <c r="G148">
        <f t="shared" si="13"/>
        <v>43778</v>
      </c>
      <c r="H148" s="13">
        <f t="shared" si="14"/>
        <v>43778.654374999998</v>
      </c>
      <c r="I148" s="13"/>
    </row>
    <row r="149" spans="1:9" x14ac:dyDescent="0.2">
      <c r="A149" s="4">
        <v>7</v>
      </c>
      <c r="B149" s="4" t="s">
        <v>22</v>
      </c>
      <c r="C149" s="3" t="s">
        <v>158</v>
      </c>
      <c r="D149" s="25">
        <f t="shared" si="11"/>
        <v>13.7</v>
      </c>
      <c r="E149" s="5" t="s">
        <v>157</v>
      </c>
      <c r="F149" s="13">
        <f t="shared" si="12"/>
        <v>0.2963425925925926</v>
      </c>
      <c r="G149">
        <f t="shared" si="13"/>
        <v>43779</v>
      </c>
      <c r="H149" s="13">
        <f t="shared" si="14"/>
        <v>43779.296342592592</v>
      </c>
      <c r="I149" s="13"/>
    </row>
    <row r="150" spans="1:9" x14ac:dyDescent="0.2">
      <c r="A150" s="4">
        <v>7</v>
      </c>
      <c r="B150" s="4" t="s">
        <v>22</v>
      </c>
      <c r="C150" s="3" t="s">
        <v>156</v>
      </c>
      <c r="D150" s="25">
        <f t="shared" si="11"/>
        <v>14.9</v>
      </c>
      <c r="E150" s="5" t="s">
        <v>155</v>
      </c>
      <c r="F150" s="13">
        <f t="shared" si="12"/>
        <v>0.39549768518518519</v>
      </c>
      <c r="G150">
        <f t="shared" si="13"/>
        <v>43779</v>
      </c>
      <c r="H150" s="13">
        <f t="shared" si="14"/>
        <v>43779.395497685182</v>
      </c>
      <c r="I150" s="13"/>
    </row>
    <row r="151" spans="1:9" x14ac:dyDescent="0.2">
      <c r="A151" s="4">
        <v>7</v>
      </c>
      <c r="B151" s="4" t="s">
        <v>22</v>
      </c>
      <c r="C151" s="3" t="s">
        <v>154</v>
      </c>
      <c r="D151" s="25">
        <f t="shared" si="11"/>
        <v>16.100000000000001</v>
      </c>
      <c r="E151" s="5" t="s">
        <v>153</v>
      </c>
      <c r="F151" s="13">
        <f t="shared" si="12"/>
        <v>0.47501157407407407</v>
      </c>
      <c r="G151">
        <f t="shared" si="13"/>
        <v>43779</v>
      </c>
      <c r="H151" s="13">
        <f t="shared" si="14"/>
        <v>43779.475011574075</v>
      </c>
      <c r="I151" s="13"/>
    </row>
    <row r="152" spans="1:9" x14ac:dyDescent="0.2">
      <c r="A152" s="4">
        <v>7</v>
      </c>
      <c r="B152" s="4" t="s">
        <v>13</v>
      </c>
      <c r="C152" s="3" t="s">
        <v>152</v>
      </c>
      <c r="D152" s="25">
        <f t="shared" si="11"/>
        <v>25.3</v>
      </c>
      <c r="E152" s="5" t="s">
        <v>151</v>
      </c>
      <c r="F152" s="13">
        <f t="shared" si="12"/>
        <v>0.31083333333333335</v>
      </c>
      <c r="G152">
        <f t="shared" si="13"/>
        <v>43780</v>
      </c>
      <c r="H152" s="13">
        <f t="shared" si="14"/>
        <v>43780.310833333337</v>
      </c>
      <c r="I152" s="13"/>
    </row>
    <row r="153" spans="1:9" x14ac:dyDescent="0.2">
      <c r="A153" s="4">
        <v>7</v>
      </c>
      <c r="B153" s="4" t="s">
        <v>13</v>
      </c>
      <c r="C153" s="3" t="s">
        <v>15</v>
      </c>
      <c r="D153" s="25">
        <f t="shared" si="11"/>
        <v>26.5</v>
      </c>
      <c r="E153" s="5" t="s">
        <v>150</v>
      </c>
      <c r="F153" s="13">
        <f t="shared" si="12"/>
        <v>0.3951736111111111</v>
      </c>
      <c r="G153">
        <f t="shared" si="13"/>
        <v>43780</v>
      </c>
      <c r="H153" s="13">
        <f t="shared" si="14"/>
        <v>43780.395173611112</v>
      </c>
      <c r="I153" s="13"/>
    </row>
    <row r="154" spans="1:9" x14ac:dyDescent="0.2">
      <c r="A154" s="4">
        <v>7</v>
      </c>
      <c r="B154" s="4" t="s">
        <v>13</v>
      </c>
      <c r="C154" s="3" t="s">
        <v>149</v>
      </c>
      <c r="D154" s="25">
        <f t="shared" si="11"/>
        <v>28.9</v>
      </c>
      <c r="E154" s="5" t="s">
        <v>148</v>
      </c>
      <c r="F154" s="13">
        <f t="shared" si="12"/>
        <v>0.52939814814814812</v>
      </c>
      <c r="G154">
        <f t="shared" si="13"/>
        <v>43780</v>
      </c>
      <c r="H154" s="13">
        <f t="shared" si="14"/>
        <v>43780.529398148145</v>
      </c>
      <c r="I154" s="13"/>
    </row>
    <row r="155" spans="1:9" x14ac:dyDescent="0.2">
      <c r="A155" s="4">
        <v>7</v>
      </c>
      <c r="B155" s="4" t="s">
        <v>13</v>
      </c>
      <c r="C155" s="3" t="s">
        <v>147</v>
      </c>
      <c r="D155" s="25">
        <f t="shared" si="11"/>
        <v>30.5</v>
      </c>
      <c r="E155" s="5" t="s">
        <v>146</v>
      </c>
      <c r="F155" s="13">
        <f t="shared" si="12"/>
        <v>0.6083101851851852</v>
      </c>
      <c r="G155">
        <f t="shared" si="13"/>
        <v>43780</v>
      </c>
      <c r="H155" s="13">
        <f t="shared" si="14"/>
        <v>43780.608310185184</v>
      </c>
      <c r="I155" s="13"/>
    </row>
    <row r="156" spans="1:9" x14ac:dyDescent="0.2">
      <c r="A156" s="4">
        <v>8</v>
      </c>
      <c r="B156" s="4" t="s">
        <v>52</v>
      </c>
      <c r="C156" s="3" t="s">
        <v>145</v>
      </c>
      <c r="D156" s="25">
        <f t="shared" si="11"/>
        <v>0.4</v>
      </c>
      <c r="E156" s="5" t="s">
        <v>144</v>
      </c>
      <c r="F156" s="13">
        <f t="shared" si="12"/>
        <v>0.29065972222222219</v>
      </c>
      <c r="G156">
        <f t="shared" si="13"/>
        <v>43776</v>
      </c>
      <c r="H156" s="13">
        <f t="shared" si="14"/>
        <v>43776.290659722225</v>
      </c>
      <c r="I156" s="13"/>
    </row>
    <row r="157" spans="1:9" x14ac:dyDescent="0.2">
      <c r="A157" s="4">
        <v>8</v>
      </c>
      <c r="B157" s="4" t="s">
        <v>52</v>
      </c>
      <c r="C157" s="3" t="s">
        <v>143</v>
      </c>
      <c r="D157" s="25">
        <f t="shared" si="11"/>
        <v>0.7</v>
      </c>
      <c r="E157" s="5" t="s">
        <v>142</v>
      </c>
      <c r="F157" s="13">
        <f t="shared" si="12"/>
        <v>0.39332175925925927</v>
      </c>
      <c r="G157">
        <f t="shared" si="13"/>
        <v>43776</v>
      </c>
      <c r="H157" s="13">
        <f t="shared" si="14"/>
        <v>43776.393321759257</v>
      </c>
      <c r="I157" s="13"/>
    </row>
    <row r="158" spans="1:9" x14ac:dyDescent="0.2">
      <c r="A158" s="4">
        <v>8</v>
      </c>
      <c r="B158" s="4" t="s">
        <v>52</v>
      </c>
      <c r="C158" s="3" t="s">
        <v>141</v>
      </c>
      <c r="D158" s="25">
        <f t="shared" si="11"/>
        <v>1</v>
      </c>
      <c r="E158" s="5" t="s">
        <v>140</v>
      </c>
      <c r="F158" s="13">
        <f t="shared" si="12"/>
        <v>0.49011574074074077</v>
      </c>
      <c r="G158">
        <f t="shared" si="13"/>
        <v>43776</v>
      </c>
      <c r="H158" s="13">
        <f t="shared" si="14"/>
        <v>43776.490115740744</v>
      </c>
      <c r="I158" s="13"/>
    </row>
    <row r="159" spans="1:9" x14ac:dyDescent="0.2">
      <c r="A159" s="4">
        <v>8</v>
      </c>
      <c r="B159" s="4" t="s">
        <v>52</v>
      </c>
      <c r="C159" s="3" t="s">
        <v>100</v>
      </c>
      <c r="D159" s="25">
        <f t="shared" si="11"/>
        <v>1.3</v>
      </c>
      <c r="E159" s="5" t="s">
        <v>139</v>
      </c>
      <c r="F159" s="13">
        <f t="shared" si="12"/>
        <v>0.59453703703703698</v>
      </c>
      <c r="G159">
        <f t="shared" si="13"/>
        <v>43776</v>
      </c>
      <c r="H159" s="13">
        <f t="shared" si="14"/>
        <v>43776.594537037039</v>
      </c>
      <c r="I159" s="13"/>
    </row>
    <row r="160" spans="1:9" x14ac:dyDescent="0.2">
      <c r="A160" s="4">
        <v>8</v>
      </c>
      <c r="B160" s="4" t="s">
        <v>52</v>
      </c>
      <c r="C160" s="3" t="s">
        <v>138</v>
      </c>
      <c r="D160" s="25">
        <f t="shared" si="11"/>
        <v>1.6</v>
      </c>
      <c r="E160" s="5" t="s">
        <v>137</v>
      </c>
      <c r="F160" s="13">
        <f t="shared" si="12"/>
        <v>0.67524305555555564</v>
      </c>
      <c r="G160">
        <f t="shared" si="13"/>
        <v>43776</v>
      </c>
      <c r="H160" s="13">
        <f t="shared" si="14"/>
        <v>43776.675243055557</v>
      </c>
      <c r="I160" s="13"/>
    </row>
    <row r="161" spans="1:9" x14ac:dyDescent="0.2">
      <c r="A161" s="4">
        <v>8</v>
      </c>
      <c r="B161" s="4" t="s">
        <v>40</v>
      </c>
      <c r="C161" s="3" t="s">
        <v>135</v>
      </c>
      <c r="D161" s="25">
        <f t="shared" si="11"/>
        <v>2.8</v>
      </c>
      <c r="E161" s="5" t="s">
        <v>136</v>
      </c>
      <c r="F161" s="13">
        <f t="shared" si="12"/>
        <v>0.28586805555555556</v>
      </c>
      <c r="G161">
        <f t="shared" si="13"/>
        <v>43777</v>
      </c>
      <c r="H161" s="13">
        <f t="shared" si="14"/>
        <v>43777.285868055558</v>
      </c>
      <c r="I161" s="13"/>
    </row>
    <row r="162" spans="1:9" x14ac:dyDescent="0.2">
      <c r="A162" s="4">
        <v>8</v>
      </c>
      <c r="B162" s="4" t="s">
        <v>40</v>
      </c>
      <c r="C162" s="3" t="s">
        <v>135</v>
      </c>
      <c r="D162" s="25">
        <f t="shared" si="11"/>
        <v>2.8</v>
      </c>
      <c r="E162" s="5" t="s">
        <v>134</v>
      </c>
      <c r="F162" s="13">
        <f t="shared" si="12"/>
        <v>0.3837268518518519</v>
      </c>
      <c r="G162">
        <f t="shared" si="13"/>
        <v>43777</v>
      </c>
      <c r="H162" s="13">
        <f t="shared" si="14"/>
        <v>43777.383726851855</v>
      </c>
      <c r="I162" s="13"/>
    </row>
    <row r="163" spans="1:9" x14ac:dyDescent="0.2">
      <c r="A163" s="4">
        <v>8</v>
      </c>
      <c r="B163" s="4" t="s">
        <v>40</v>
      </c>
      <c r="C163" s="3" t="s">
        <v>133</v>
      </c>
      <c r="D163" s="25">
        <f t="shared" si="11"/>
        <v>3.1</v>
      </c>
      <c r="E163" s="5" t="s">
        <v>132</v>
      </c>
      <c r="F163" s="13">
        <f t="shared" si="12"/>
        <v>0.47998842592592594</v>
      </c>
      <c r="G163">
        <f t="shared" si="13"/>
        <v>43777</v>
      </c>
      <c r="H163" s="13">
        <f t="shared" si="14"/>
        <v>43777.479988425926</v>
      </c>
      <c r="I163" s="13"/>
    </row>
    <row r="164" spans="1:9" x14ac:dyDescent="0.2">
      <c r="A164" s="4">
        <v>8</v>
      </c>
      <c r="B164" s="4" t="s">
        <v>40</v>
      </c>
      <c r="C164" s="3" t="s">
        <v>131</v>
      </c>
      <c r="D164" s="25">
        <f t="shared" si="11"/>
        <v>3.5</v>
      </c>
      <c r="E164" s="5" t="s">
        <v>130</v>
      </c>
      <c r="F164" s="13">
        <f t="shared" si="12"/>
        <v>0.56861111111111107</v>
      </c>
      <c r="G164">
        <f t="shared" si="13"/>
        <v>43777</v>
      </c>
      <c r="H164" s="13">
        <f t="shared" si="14"/>
        <v>43777.568611111114</v>
      </c>
      <c r="I164" s="13"/>
    </row>
    <row r="165" spans="1:9" x14ac:dyDescent="0.2">
      <c r="A165" s="4">
        <v>8</v>
      </c>
      <c r="B165" s="4" t="s">
        <v>40</v>
      </c>
      <c r="C165" s="3" t="s">
        <v>129</v>
      </c>
      <c r="D165" s="25">
        <f t="shared" si="11"/>
        <v>3.9</v>
      </c>
      <c r="E165" s="5" t="s">
        <v>128</v>
      </c>
      <c r="F165" s="13">
        <f t="shared" si="12"/>
        <v>0.6570138888888889</v>
      </c>
      <c r="G165">
        <f t="shared" si="13"/>
        <v>43777</v>
      </c>
      <c r="H165" s="13">
        <f t="shared" si="14"/>
        <v>43777.657013888886</v>
      </c>
      <c r="I165" s="13"/>
    </row>
    <row r="166" spans="1:9" x14ac:dyDescent="0.2">
      <c r="A166" s="4">
        <v>8</v>
      </c>
      <c r="B166" s="4" t="s">
        <v>29</v>
      </c>
      <c r="C166" s="3" t="s">
        <v>127</v>
      </c>
      <c r="D166" s="25">
        <f t="shared" si="11"/>
        <v>5.8</v>
      </c>
      <c r="E166" s="5" t="s">
        <v>126</v>
      </c>
      <c r="F166" s="13">
        <f t="shared" si="12"/>
        <v>0.28435185185185186</v>
      </c>
      <c r="G166">
        <f t="shared" si="13"/>
        <v>43778</v>
      </c>
      <c r="H166" s="13">
        <f t="shared" si="14"/>
        <v>43778.284351851849</v>
      </c>
      <c r="I166" s="13"/>
    </row>
    <row r="167" spans="1:9" x14ac:dyDescent="0.2">
      <c r="A167" s="4">
        <v>8</v>
      </c>
      <c r="B167" s="4" t="s">
        <v>29</v>
      </c>
      <c r="C167" s="3" t="s">
        <v>125</v>
      </c>
      <c r="D167" s="25">
        <f t="shared" si="11"/>
        <v>6.3</v>
      </c>
      <c r="E167" s="5" t="s">
        <v>124</v>
      </c>
      <c r="F167" s="13">
        <f t="shared" si="12"/>
        <v>0.38758101851851851</v>
      </c>
      <c r="G167">
        <f t="shared" si="13"/>
        <v>43778</v>
      </c>
      <c r="H167" s="13">
        <f t="shared" si="14"/>
        <v>43778.38758101852</v>
      </c>
      <c r="I167" s="13"/>
    </row>
    <row r="168" spans="1:9" x14ac:dyDescent="0.2">
      <c r="A168" s="4">
        <v>8</v>
      </c>
      <c r="B168" s="4" t="s">
        <v>29</v>
      </c>
      <c r="C168" s="3" t="s">
        <v>123</v>
      </c>
      <c r="D168" s="25">
        <f t="shared" si="11"/>
        <v>6.8</v>
      </c>
      <c r="E168" s="5" t="s">
        <v>122</v>
      </c>
      <c r="F168" s="13">
        <f t="shared" si="12"/>
        <v>0.47379629629629627</v>
      </c>
      <c r="G168">
        <f t="shared" si="13"/>
        <v>43778</v>
      </c>
      <c r="H168" s="13">
        <f t="shared" si="14"/>
        <v>43778.473796296297</v>
      </c>
      <c r="I168" s="13"/>
    </row>
    <row r="169" spans="1:9" x14ac:dyDescent="0.2">
      <c r="A169" s="4">
        <v>8</v>
      </c>
      <c r="B169" s="4" t="s">
        <v>29</v>
      </c>
      <c r="C169" s="3" t="s">
        <v>121</v>
      </c>
      <c r="D169" s="25">
        <f t="shared" si="11"/>
        <v>7.5</v>
      </c>
      <c r="E169" s="5" t="s">
        <v>120</v>
      </c>
      <c r="F169" s="13">
        <f t="shared" si="12"/>
        <v>0.56515046296296301</v>
      </c>
      <c r="G169">
        <f t="shared" si="13"/>
        <v>43778</v>
      </c>
      <c r="H169" s="13">
        <f t="shared" si="14"/>
        <v>43778.565150462964</v>
      </c>
      <c r="I169" s="13"/>
    </row>
    <row r="170" spans="1:9" x14ac:dyDescent="0.2">
      <c r="A170" s="4">
        <v>8</v>
      </c>
      <c r="B170" s="4" t="s">
        <v>29</v>
      </c>
      <c r="C170" s="3" t="s">
        <v>119</v>
      </c>
      <c r="D170" s="25">
        <f t="shared" si="11"/>
        <v>8.1999999999999993</v>
      </c>
      <c r="E170" s="5" t="s">
        <v>118</v>
      </c>
      <c r="F170" s="13">
        <f t="shared" si="12"/>
        <v>0.65541666666666665</v>
      </c>
      <c r="G170">
        <f t="shared" si="13"/>
        <v>43778</v>
      </c>
      <c r="H170" s="13">
        <f t="shared" si="14"/>
        <v>43778.655416666668</v>
      </c>
      <c r="I170" s="13"/>
    </row>
    <row r="171" spans="1:9" x14ac:dyDescent="0.2">
      <c r="A171" s="4">
        <v>8</v>
      </c>
      <c r="B171" s="4" t="s">
        <v>22</v>
      </c>
      <c r="C171" s="3" t="s">
        <v>117</v>
      </c>
      <c r="D171" s="25">
        <f t="shared" si="11"/>
        <v>11.1</v>
      </c>
      <c r="E171" s="5" t="s">
        <v>116</v>
      </c>
      <c r="F171" s="13">
        <f t="shared" si="12"/>
        <v>0.29724537037037035</v>
      </c>
      <c r="G171">
        <f t="shared" si="13"/>
        <v>43779</v>
      </c>
      <c r="H171" s="13">
        <f t="shared" si="14"/>
        <v>43779.29724537037</v>
      </c>
      <c r="I171" s="13"/>
    </row>
    <row r="172" spans="1:9" x14ac:dyDescent="0.2">
      <c r="A172" s="4">
        <v>8</v>
      </c>
      <c r="B172" s="4" t="s">
        <v>22</v>
      </c>
      <c r="C172" s="3" t="s">
        <v>115</v>
      </c>
      <c r="D172" s="25">
        <f t="shared" si="11"/>
        <v>12.1</v>
      </c>
      <c r="E172" s="5" t="s">
        <v>114</v>
      </c>
      <c r="F172" s="13">
        <f t="shared" si="12"/>
        <v>0.39612268518518517</v>
      </c>
      <c r="G172">
        <f t="shared" si="13"/>
        <v>43779</v>
      </c>
      <c r="H172" s="13">
        <f t="shared" si="14"/>
        <v>43779.396122685182</v>
      </c>
      <c r="I172" s="13"/>
    </row>
    <row r="173" spans="1:9" x14ac:dyDescent="0.2">
      <c r="A173" s="4">
        <v>8</v>
      </c>
      <c r="B173" s="4" t="s">
        <v>22</v>
      </c>
      <c r="C173" s="3" t="s">
        <v>113</v>
      </c>
      <c r="D173" s="25">
        <f t="shared" si="11"/>
        <v>13.2</v>
      </c>
      <c r="E173" s="5" t="s">
        <v>112</v>
      </c>
      <c r="F173" s="13">
        <f t="shared" si="12"/>
        <v>0.47568287037037038</v>
      </c>
      <c r="G173">
        <f t="shared" si="13"/>
        <v>43779</v>
      </c>
      <c r="H173" s="13">
        <f t="shared" si="14"/>
        <v>43779.475682870368</v>
      </c>
      <c r="I173" s="13"/>
    </row>
    <row r="174" spans="1:9" x14ac:dyDescent="0.2">
      <c r="A174" s="4">
        <v>8</v>
      </c>
      <c r="B174" s="4" t="s">
        <v>13</v>
      </c>
      <c r="C174" s="3" t="s">
        <v>111</v>
      </c>
      <c r="D174" s="25">
        <f t="shared" si="11"/>
        <v>21</v>
      </c>
      <c r="E174" s="5" t="s">
        <v>110</v>
      </c>
      <c r="F174" s="13">
        <f t="shared" si="12"/>
        <v>0.31163194444444448</v>
      </c>
      <c r="G174">
        <f t="shared" si="13"/>
        <v>43780</v>
      </c>
      <c r="H174" s="13">
        <f t="shared" si="14"/>
        <v>43780.311631944445</v>
      </c>
      <c r="I174" s="13"/>
    </row>
    <row r="175" spans="1:9" x14ac:dyDescent="0.2">
      <c r="A175" s="4">
        <v>8</v>
      </c>
      <c r="B175" s="4" t="s">
        <v>13</v>
      </c>
      <c r="C175" s="3" t="s">
        <v>109</v>
      </c>
      <c r="D175" s="25">
        <f t="shared" si="11"/>
        <v>21.9</v>
      </c>
      <c r="E175" s="5" t="s">
        <v>108</v>
      </c>
      <c r="F175" s="13">
        <f t="shared" si="12"/>
        <v>0.39583333333333331</v>
      </c>
      <c r="G175">
        <f t="shared" si="13"/>
        <v>43780</v>
      </c>
      <c r="H175" s="13">
        <f t="shared" si="14"/>
        <v>43780.395833333336</v>
      </c>
      <c r="I175" s="13"/>
    </row>
    <row r="176" spans="1:9" x14ac:dyDescent="0.2">
      <c r="A176" s="4">
        <v>8</v>
      </c>
      <c r="B176" s="4" t="s">
        <v>13</v>
      </c>
      <c r="C176" s="3" t="s">
        <v>107</v>
      </c>
      <c r="D176" s="25">
        <f t="shared" si="11"/>
        <v>24.8</v>
      </c>
      <c r="E176" s="5" t="s">
        <v>106</v>
      </c>
      <c r="F176" s="13">
        <f t="shared" si="12"/>
        <v>0.53</v>
      </c>
      <c r="G176">
        <f t="shared" si="13"/>
        <v>43780</v>
      </c>
      <c r="H176" s="13">
        <f t="shared" si="14"/>
        <v>43780.53</v>
      </c>
      <c r="I176" s="13"/>
    </row>
    <row r="177" spans="1:9" x14ac:dyDescent="0.2">
      <c r="A177" s="4">
        <v>8</v>
      </c>
      <c r="B177" s="4" t="s">
        <v>13</v>
      </c>
      <c r="C177" s="3" t="s">
        <v>105</v>
      </c>
      <c r="D177" s="25">
        <f t="shared" si="11"/>
        <v>26.3</v>
      </c>
      <c r="E177" s="5" t="s">
        <v>104</v>
      </c>
      <c r="F177" s="13">
        <f t="shared" si="12"/>
        <v>0.60888888888888892</v>
      </c>
      <c r="G177">
        <f t="shared" si="13"/>
        <v>43780</v>
      </c>
      <c r="H177" s="13">
        <f t="shared" si="14"/>
        <v>43780.608888888892</v>
      </c>
      <c r="I177" s="13"/>
    </row>
    <row r="178" spans="1:9" x14ac:dyDescent="0.2">
      <c r="A178" s="4">
        <v>9</v>
      </c>
      <c r="B178" s="4" t="s">
        <v>52</v>
      </c>
      <c r="C178" s="3" t="s">
        <v>60</v>
      </c>
      <c r="D178" s="25">
        <f t="shared" si="11"/>
        <v>0.5</v>
      </c>
      <c r="E178" s="5" t="s">
        <v>103</v>
      </c>
      <c r="F178" s="13">
        <f t="shared" si="12"/>
        <v>0.29179398148148145</v>
      </c>
      <c r="G178">
        <f t="shared" si="13"/>
        <v>43776</v>
      </c>
      <c r="H178" s="13">
        <f t="shared" si="14"/>
        <v>43776.29179398148</v>
      </c>
      <c r="I178" s="13"/>
    </row>
    <row r="179" spans="1:9" x14ac:dyDescent="0.2">
      <c r="A179" s="4">
        <v>9</v>
      </c>
      <c r="B179" s="4" t="s">
        <v>52</v>
      </c>
      <c r="C179" s="3" t="s">
        <v>102</v>
      </c>
      <c r="D179" s="25">
        <f t="shared" si="11"/>
        <v>0.9</v>
      </c>
      <c r="E179" s="5" t="s">
        <v>101</v>
      </c>
      <c r="F179" s="13">
        <f t="shared" si="12"/>
        <v>0.39401620370370366</v>
      </c>
      <c r="G179">
        <f t="shared" si="13"/>
        <v>43776</v>
      </c>
      <c r="H179" s="13">
        <f t="shared" si="14"/>
        <v>43776.394016203703</v>
      </c>
      <c r="I179" s="13"/>
    </row>
    <row r="180" spans="1:9" x14ac:dyDescent="0.2">
      <c r="A180" s="4">
        <v>9</v>
      </c>
      <c r="B180" s="4" t="s">
        <v>52</v>
      </c>
      <c r="C180" s="3" t="s">
        <v>100</v>
      </c>
      <c r="D180" s="25">
        <f t="shared" si="11"/>
        <v>1.3</v>
      </c>
      <c r="E180" s="5" t="s">
        <v>99</v>
      </c>
      <c r="F180" s="13">
        <f t="shared" si="12"/>
        <v>0.49100694444444443</v>
      </c>
      <c r="G180">
        <f t="shared" si="13"/>
        <v>43776</v>
      </c>
      <c r="H180" s="13">
        <f t="shared" si="14"/>
        <v>43776.491006944445</v>
      </c>
      <c r="I180" s="13"/>
    </row>
    <row r="181" spans="1:9" x14ac:dyDescent="0.2">
      <c r="A181" s="4">
        <v>9</v>
      </c>
      <c r="B181" s="4" t="s">
        <v>52</v>
      </c>
      <c r="C181" s="3" t="s">
        <v>98</v>
      </c>
      <c r="D181" s="25">
        <f t="shared" si="11"/>
        <v>1.8</v>
      </c>
      <c r="E181" s="5" t="s">
        <v>97</v>
      </c>
      <c r="F181" s="13">
        <f t="shared" si="12"/>
        <v>0.59565972222222219</v>
      </c>
      <c r="G181">
        <f t="shared" si="13"/>
        <v>43776</v>
      </c>
      <c r="H181" s="13">
        <f t="shared" si="14"/>
        <v>43776.595659722225</v>
      </c>
      <c r="I181" s="13"/>
    </row>
    <row r="182" spans="1:9" x14ac:dyDescent="0.2">
      <c r="A182" s="4">
        <v>9</v>
      </c>
      <c r="B182" s="4" t="s">
        <v>52</v>
      </c>
      <c r="C182" s="3" t="s">
        <v>96</v>
      </c>
      <c r="D182" s="25">
        <f t="shared" si="11"/>
        <v>2.2999999999999998</v>
      </c>
      <c r="E182" s="5" t="s">
        <v>95</v>
      </c>
      <c r="F182" s="13">
        <f t="shared" si="12"/>
        <v>0.67582175925925936</v>
      </c>
      <c r="G182">
        <f t="shared" si="13"/>
        <v>43776</v>
      </c>
      <c r="H182" s="13">
        <f t="shared" si="14"/>
        <v>43776.675821759258</v>
      </c>
      <c r="I182" s="13"/>
    </row>
    <row r="183" spans="1:9" x14ac:dyDescent="0.2">
      <c r="A183" s="4">
        <v>9</v>
      </c>
      <c r="B183" s="4" t="s">
        <v>40</v>
      </c>
      <c r="C183" s="3" t="s">
        <v>94</v>
      </c>
      <c r="D183" s="25">
        <f t="shared" si="11"/>
        <v>4.0999999999999996</v>
      </c>
      <c r="E183" s="5" t="s">
        <v>93</v>
      </c>
      <c r="F183" s="13">
        <f t="shared" si="12"/>
        <v>0.28671296296296295</v>
      </c>
      <c r="G183">
        <f t="shared" si="13"/>
        <v>43777</v>
      </c>
      <c r="H183" s="13">
        <f t="shared" si="14"/>
        <v>43777.286712962959</v>
      </c>
      <c r="I183" s="13"/>
    </row>
    <row r="184" spans="1:9" x14ac:dyDescent="0.2">
      <c r="A184" s="4">
        <v>9</v>
      </c>
      <c r="B184" s="4" t="s">
        <v>40</v>
      </c>
      <c r="C184" s="3" t="s">
        <v>92</v>
      </c>
      <c r="D184" s="25">
        <f t="shared" si="11"/>
        <v>4.7</v>
      </c>
      <c r="E184" s="5" t="s">
        <v>91</v>
      </c>
      <c r="F184" s="13">
        <f t="shared" si="12"/>
        <v>0.3847800925925926</v>
      </c>
      <c r="G184">
        <f t="shared" si="13"/>
        <v>43777</v>
      </c>
      <c r="H184" s="13">
        <f t="shared" si="14"/>
        <v>43777.384780092594</v>
      </c>
      <c r="I184" s="13"/>
    </row>
    <row r="185" spans="1:9" x14ac:dyDescent="0.2">
      <c r="A185" s="4">
        <v>9</v>
      </c>
      <c r="B185" s="4" t="s">
        <v>40</v>
      </c>
      <c r="C185" s="3" t="s">
        <v>90</v>
      </c>
      <c r="D185" s="25">
        <f t="shared" si="11"/>
        <v>5.3</v>
      </c>
      <c r="E185" s="5" t="s">
        <v>89</v>
      </c>
      <c r="F185" s="13">
        <f t="shared" si="12"/>
        <v>0.48061342592592587</v>
      </c>
      <c r="G185">
        <f t="shared" si="13"/>
        <v>43777</v>
      </c>
      <c r="H185" s="13">
        <f t="shared" si="14"/>
        <v>43777.480613425927</v>
      </c>
      <c r="I185" s="13"/>
    </row>
    <row r="186" spans="1:9" x14ac:dyDescent="0.2">
      <c r="A186" s="4">
        <v>9</v>
      </c>
      <c r="B186" s="4" t="s">
        <v>40</v>
      </c>
      <c r="C186" s="3" t="s">
        <v>88</v>
      </c>
      <c r="D186" s="25">
        <f t="shared" si="11"/>
        <v>6</v>
      </c>
      <c r="E186" s="5" t="s">
        <v>87</v>
      </c>
      <c r="F186" s="13">
        <f t="shared" si="12"/>
        <v>0.5696296296296296</v>
      </c>
      <c r="G186">
        <f t="shared" si="13"/>
        <v>43777</v>
      </c>
      <c r="H186" s="13">
        <f t="shared" si="14"/>
        <v>43777.56962962963</v>
      </c>
      <c r="I186" s="13"/>
    </row>
    <row r="187" spans="1:9" x14ac:dyDescent="0.2">
      <c r="A187" s="4">
        <v>9</v>
      </c>
      <c r="B187" s="4" t="s">
        <v>40</v>
      </c>
      <c r="C187" s="3" t="s">
        <v>86</v>
      </c>
      <c r="D187" s="25">
        <f t="shared" si="11"/>
        <v>6.9</v>
      </c>
      <c r="E187" s="5" t="s">
        <v>85</v>
      </c>
      <c r="F187" s="13">
        <f t="shared" si="12"/>
        <v>0.65793981481481478</v>
      </c>
      <c r="G187">
        <f t="shared" si="13"/>
        <v>43777</v>
      </c>
      <c r="H187" s="13">
        <f t="shared" si="14"/>
        <v>43777.657939814817</v>
      </c>
      <c r="I187" s="13"/>
    </row>
    <row r="188" spans="1:9" x14ac:dyDescent="0.2">
      <c r="A188" s="4">
        <v>9</v>
      </c>
      <c r="B188" s="4" t="s">
        <v>29</v>
      </c>
      <c r="C188" s="3" t="s">
        <v>84</v>
      </c>
      <c r="D188" s="25">
        <f t="shared" si="11"/>
        <v>9.8000000000000007</v>
      </c>
      <c r="E188" s="5" t="s">
        <v>83</v>
      </c>
      <c r="F188" s="13">
        <f t="shared" si="12"/>
        <v>0.28538194444444448</v>
      </c>
      <c r="G188">
        <f t="shared" si="13"/>
        <v>43778</v>
      </c>
      <c r="H188" s="13">
        <f t="shared" si="14"/>
        <v>43778.285381944443</v>
      </c>
      <c r="I188" s="13"/>
    </row>
    <row r="189" spans="1:9" x14ac:dyDescent="0.2">
      <c r="A189" s="4">
        <v>9</v>
      </c>
      <c r="B189" s="4" t="s">
        <v>29</v>
      </c>
      <c r="C189" s="3" t="s">
        <v>82</v>
      </c>
      <c r="D189" s="25">
        <f t="shared" si="11"/>
        <v>10.7</v>
      </c>
      <c r="E189" s="5" t="s">
        <v>81</v>
      </c>
      <c r="F189" s="13">
        <f t="shared" si="12"/>
        <v>0.38938657407407407</v>
      </c>
      <c r="G189">
        <f t="shared" si="13"/>
        <v>43778</v>
      </c>
      <c r="H189" s="13">
        <f t="shared" si="14"/>
        <v>43778.389386574076</v>
      </c>
      <c r="I189" s="13"/>
    </row>
    <row r="190" spans="1:9" x14ac:dyDescent="0.2">
      <c r="A190" s="4">
        <v>9</v>
      </c>
      <c r="B190" s="4" t="s">
        <v>29</v>
      </c>
      <c r="C190" s="3" t="s">
        <v>80</v>
      </c>
      <c r="D190" s="25">
        <f t="shared" si="11"/>
        <v>11.6</v>
      </c>
      <c r="E190" s="5" t="s">
        <v>79</v>
      </c>
      <c r="F190" s="13">
        <f t="shared" si="12"/>
        <v>0.47493055555555558</v>
      </c>
      <c r="G190">
        <f t="shared" si="13"/>
        <v>43778</v>
      </c>
      <c r="H190" s="13">
        <f t="shared" si="14"/>
        <v>43778.474930555552</v>
      </c>
      <c r="I190" s="13"/>
    </row>
    <row r="191" spans="1:9" x14ac:dyDescent="0.2">
      <c r="A191" s="4">
        <v>9</v>
      </c>
      <c r="B191" s="4" t="s">
        <v>29</v>
      </c>
      <c r="C191" s="3" t="s">
        <v>78</v>
      </c>
      <c r="D191" s="25">
        <f t="shared" si="11"/>
        <v>12.6</v>
      </c>
      <c r="E191" s="5" t="s">
        <v>77</v>
      </c>
      <c r="F191" s="13">
        <f t="shared" si="12"/>
        <v>0.56598379629629625</v>
      </c>
      <c r="G191">
        <f t="shared" si="13"/>
        <v>43778</v>
      </c>
      <c r="H191" s="13">
        <f t="shared" si="14"/>
        <v>43778.565983796296</v>
      </c>
      <c r="I191" s="13"/>
    </row>
    <row r="192" spans="1:9" x14ac:dyDescent="0.2">
      <c r="A192" s="4">
        <v>9</v>
      </c>
      <c r="B192" s="4" t="s">
        <v>29</v>
      </c>
      <c r="C192" s="3" t="s">
        <v>76</v>
      </c>
      <c r="D192" s="25">
        <f t="shared" si="11"/>
        <v>13.6</v>
      </c>
      <c r="E192" s="5" t="s">
        <v>75</v>
      </c>
      <c r="F192" s="13">
        <f t="shared" si="12"/>
        <v>0.65620370370370373</v>
      </c>
      <c r="G192">
        <f t="shared" si="13"/>
        <v>43778</v>
      </c>
      <c r="H192" s="13">
        <f t="shared" si="14"/>
        <v>43778.6562037037</v>
      </c>
      <c r="I192" s="13"/>
    </row>
    <row r="193" spans="1:9" x14ac:dyDescent="0.2">
      <c r="A193" s="4">
        <v>9</v>
      </c>
      <c r="B193" s="4" t="s">
        <v>22</v>
      </c>
      <c r="C193" s="3" t="s">
        <v>74</v>
      </c>
      <c r="D193" s="25">
        <f t="shared" si="11"/>
        <v>17.8</v>
      </c>
      <c r="E193" s="5" t="s">
        <v>73</v>
      </c>
      <c r="F193" s="13">
        <f t="shared" si="12"/>
        <v>0.29813657407407407</v>
      </c>
      <c r="G193">
        <f t="shared" si="13"/>
        <v>43779</v>
      </c>
      <c r="H193" s="13">
        <f t="shared" si="14"/>
        <v>43779.298136574071</v>
      </c>
      <c r="I193" s="13"/>
    </row>
    <row r="194" spans="1:9" x14ac:dyDescent="0.2">
      <c r="A194" s="4">
        <v>9</v>
      </c>
      <c r="B194" s="4" t="s">
        <v>22</v>
      </c>
      <c r="C194" s="3" t="s">
        <v>72</v>
      </c>
      <c r="D194" s="25">
        <f t="shared" ref="D194:D221" si="15">_xlfn.NUMBERVALUE(C194)</f>
        <v>18.899999999999999</v>
      </c>
      <c r="E194" s="5" t="s">
        <v>71</v>
      </c>
      <c r="F194" s="13">
        <f t="shared" ref="F194:F221" si="16">TIMEVALUE(E194)</f>
        <v>0.39685185185185184</v>
      </c>
      <c r="G194">
        <f t="shared" ref="G194:G221" si="17">DATEVALUE(B194)</f>
        <v>43779</v>
      </c>
      <c r="H194" s="13">
        <f t="shared" ref="H194:H221" si="18">G194+F194</f>
        <v>43779.396851851852</v>
      </c>
      <c r="I194" s="13"/>
    </row>
    <row r="195" spans="1:9" x14ac:dyDescent="0.2">
      <c r="A195" s="4">
        <v>9</v>
      </c>
      <c r="B195" s="4" t="s">
        <v>22</v>
      </c>
      <c r="C195" s="3" t="s">
        <v>70</v>
      </c>
      <c r="D195" s="25">
        <f t="shared" si="15"/>
        <v>20.100000000000001</v>
      </c>
      <c r="E195" s="5" t="s">
        <v>69</v>
      </c>
      <c r="F195" s="13">
        <f t="shared" si="16"/>
        <v>0.47652777777777783</v>
      </c>
      <c r="G195">
        <f t="shared" si="17"/>
        <v>43779</v>
      </c>
      <c r="H195" s="13">
        <f t="shared" si="18"/>
        <v>43779.476527777777</v>
      </c>
      <c r="I195" s="13"/>
    </row>
    <row r="196" spans="1:9" x14ac:dyDescent="0.2">
      <c r="A196" s="4">
        <v>9</v>
      </c>
      <c r="B196" s="4" t="s">
        <v>13</v>
      </c>
      <c r="C196" s="3" t="s">
        <v>68</v>
      </c>
      <c r="D196" s="25">
        <f t="shared" si="15"/>
        <v>28.6</v>
      </c>
      <c r="E196" s="5" t="s">
        <v>67</v>
      </c>
      <c r="F196" s="13">
        <f t="shared" si="16"/>
        <v>0.31244212962962964</v>
      </c>
      <c r="G196">
        <f t="shared" si="17"/>
        <v>43780</v>
      </c>
      <c r="H196" s="13">
        <f t="shared" si="18"/>
        <v>43780.312442129631</v>
      </c>
      <c r="I196" s="13"/>
    </row>
    <row r="197" spans="1:9" x14ac:dyDescent="0.2">
      <c r="A197" s="4">
        <v>9</v>
      </c>
      <c r="B197" s="4" t="s">
        <v>13</v>
      </c>
      <c r="C197" s="3" t="s">
        <v>66</v>
      </c>
      <c r="D197" s="25">
        <f t="shared" si="15"/>
        <v>29.8</v>
      </c>
      <c r="E197" s="5" t="s">
        <v>65</v>
      </c>
      <c r="F197" s="13">
        <f t="shared" si="16"/>
        <v>0.39653935185185185</v>
      </c>
      <c r="G197">
        <f t="shared" si="17"/>
        <v>43780</v>
      </c>
      <c r="H197" s="13">
        <f t="shared" si="18"/>
        <v>43780.396539351852</v>
      </c>
      <c r="I197" s="13"/>
    </row>
    <row r="198" spans="1:9" x14ac:dyDescent="0.2">
      <c r="A198" s="4">
        <v>9</v>
      </c>
      <c r="B198" s="4" t="s">
        <v>13</v>
      </c>
      <c r="C198" s="3" t="s">
        <v>64</v>
      </c>
      <c r="D198" s="25">
        <f t="shared" si="15"/>
        <v>31.9</v>
      </c>
      <c r="E198" s="5" t="s">
        <v>63</v>
      </c>
      <c r="F198" s="13">
        <f t="shared" si="16"/>
        <v>0.53053240740740748</v>
      </c>
      <c r="G198">
        <f t="shared" si="17"/>
        <v>43780</v>
      </c>
      <c r="H198" s="13">
        <f t="shared" si="18"/>
        <v>43780.530532407407</v>
      </c>
      <c r="I198" s="13"/>
    </row>
    <row r="199" spans="1:9" x14ac:dyDescent="0.2">
      <c r="A199" s="4">
        <v>9</v>
      </c>
      <c r="B199" s="4" t="s">
        <v>13</v>
      </c>
      <c r="C199" s="3" t="s">
        <v>62</v>
      </c>
      <c r="D199" s="25">
        <f t="shared" si="15"/>
        <v>33.299999999999997</v>
      </c>
      <c r="E199" s="5" t="s">
        <v>61</v>
      </c>
      <c r="F199" s="13">
        <f t="shared" si="16"/>
        <v>0.60980324074074077</v>
      </c>
      <c r="G199">
        <f t="shared" si="17"/>
        <v>43780</v>
      </c>
      <c r="H199" s="13">
        <f t="shared" si="18"/>
        <v>43780.609803240739</v>
      </c>
      <c r="I199" s="13"/>
    </row>
    <row r="200" spans="1:9" x14ac:dyDescent="0.2">
      <c r="A200" s="4">
        <v>10</v>
      </c>
      <c r="B200" s="4" t="s">
        <v>52</v>
      </c>
      <c r="C200" s="3" t="s">
        <v>60</v>
      </c>
      <c r="D200" s="25">
        <f t="shared" si="15"/>
        <v>0.5</v>
      </c>
      <c r="E200" s="5" t="s">
        <v>59</v>
      </c>
      <c r="F200" s="13">
        <f t="shared" si="16"/>
        <v>0.2930902777777778</v>
      </c>
      <c r="G200">
        <f t="shared" si="17"/>
        <v>43776</v>
      </c>
      <c r="H200" s="13">
        <f t="shared" si="18"/>
        <v>43776.293090277781</v>
      </c>
      <c r="I200" s="13"/>
    </row>
    <row r="201" spans="1:9" x14ac:dyDescent="0.2">
      <c r="A201" s="4">
        <v>10</v>
      </c>
      <c r="B201" s="4" t="s">
        <v>52</v>
      </c>
      <c r="C201" s="3" t="s">
        <v>58</v>
      </c>
      <c r="D201" s="25">
        <f t="shared" si="15"/>
        <v>0.8</v>
      </c>
      <c r="E201" s="5" t="s">
        <v>57</v>
      </c>
      <c r="F201" s="13">
        <f t="shared" si="16"/>
        <v>0.39530092592592592</v>
      </c>
      <c r="G201">
        <f t="shared" si="17"/>
        <v>43776</v>
      </c>
      <c r="H201" s="13">
        <f t="shared" si="18"/>
        <v>43776.395300925928</v>
      </c>
      <c r="I201" s="13"/>
    </row>
    <row r="202" spans="1:9" x14ac:dyDescent="0.2">
      <c r="A202" s="4">
        <v>10</v>
      </c>
      <c r="B202" s="4" t="s">
        <v>52</v>
      </c>
      <c r="C202" s="3" t="s">
        <v>56</v>
      </c>
      <c r="D202" s="25">
        <f t="shared" si="15"/>
        <v>1.1000000000000001</v>
      </c>
      <c r="E202" s="5" t="s">
        <v>55</v>
      </c>
      <c r="F202" s="13">
        <f t="shared" si="16"/>
        <v>0.49208333333333337</v>
      </c>
      <c r="G202">
        <f t="shared" si="17"/>
        <v>43776</v>
      </c>
      <c r="H202" s="13">
        <f t="shared" si="18"/>
        <v>43776.492083333331</v>
      </c>
      <c r="I202" s="13"/>
    </row>
    <row r="203" spans="1:9" x14ac:dyDescent="0.2">
      <c r="A203" s="4">
        <v>10</v>
      </c>
      <c r="B203" s="4" t="s">
        <v>52</v>
      </c>
      <c r="C203" s="3" t="s">
        <v>54</v>
      </c>
      <c r="D203" s="25">
        <f t="shared" si="15"/>
        <v>1.4</v>
      </c>
      <c r="E203" s="5" t="s">
        <v>53</v>
      </c>
      <c r="F203" s="13">
        <f t="shared" si="16"/>
        <v>0.59671296296296295</v>
      </c>
      <c r="G203">
        <f t="shared" si="17"/>
        <v>43776</v>
      </c>
      <c r="H203" s="13">
        <f t="shared" si="18"/>
        <v>43776.596712962964</v>
      </c>
      <c r="I203" s="13"/>
    </row>
    <row r="204" spans="1:9" x14ac:dyDescent="0.2">
      <c r="A204" s="4">
        <v>10</v>
      </c>
      <c r="B204" s="4" t="s">
        <v>52</v>
      </c>
      <c r="C204" s="3" t="s">
        <v>51</v>
      </c>
      <c r="D204" s="25">
        <f t="shared" si="15"/>
        <v>1.7</v>
      </c>
      <c r="E204" s="5" t="s">
        <v>50</v>
      </c>
      <c r="F204" s="13">
        <f t="shared" si="16"/>
        <v>0.67642361111111116</v>
      </c>
      <c r="G204">
        <f t="shared" si="17"/>
        <v>43776</v>
      </c>
      <c r="H204" s="13">
        <f t="shared" si="18"/>
        <v>43776.676423611112</v>
      </c>
      <c r="I204" s="13"/>
    </row>
    <row r="205" spans="1:9" x14ac:dyDescent="0.2">
      <c r="A205" s="4">
        <v>10</v>
      </c>
      <c r="B205" s="4" t="s">
        <v>40</v>
      </c>
      <c r="C205" s="3" t="s">
        <v>49</v>
      </c>
      <c r="D205" s="25">
        <f t="shared" si="15"/>
        <v>2.9</v>
      </c>
      <c r="E205" s="5" t="s">
        <v>48</v>
      </c>
      <c r="F205" s="13">
        <f t="shared" si="16"/>
        <v>0.28773148148148148</v>
      </c>
      <c r="G205">
        <f t="shared" si="17"/>
        <v>43777</v>
      </c>
      <c r="H205" s="13">
        <f t="shared" si="18"/>
        <v>43777.287731481483</v>
      </c>
      <c r="I205" s="13"/>
    </row>
    <row r="206" spans="1:9" x14ac:dyDescent="0.2">
      <c r="A206" s="4">
        <v>10</v>
      </c>
      <c r="B206" s="4" t="s">
        <v>40</v>
      </c>
      <c r="C206" s="3" t="s">
        <v>47</v>
      </c>
      <c r="D206" s="25">
        <f t="shared" si="15"/>
        <v>3.2</v>
      </c>
      <c r="E206" s="5" t="s">
        <v>46</v>
      </c>
      <c r="F206" s="13">
        <f t="shared" si="16"/>
        <v>0.38576388888888885</v>
      </c>
      <c r="G206">
        <f t="shared" si="17"/>
        <v>43777</v>
      </c>
      <c r="H206" s="13">
        <f t="shared" si="18"/>
        <v>43777.385763888888</v>
      </c>
      <c r="I206" s="13"/>
    </row>
    <row r="207" spans="1:9" x14ac:dyDescent="0.2">
      <c r="A207" s="4">
        <v>10</v>
      </c>
      <c r="B207" s="4" t="s">
        <v>40</v>
      </c>
      <c r="C207" s="3" t="s">
        <v>45</v>
      </c>
      <c r="D207" s="25">
        <f t="shared" si="15"/>
        <v>3.6</v>
      </c>
      <c r="E207" s="5" t="s">
        <v>44</v>
      </c>
      <c r="F207" s="13">
        <f t="shared" si="16"/>
        <v>0.48140046296296296</v>
      </c>
      <c r="G207">
        <f t="shared" si="17"/>
        <v>43777</v>
      </c>
      <c r="H207" s="13">
        <f t="shared" si="18"/>
        <v>43777.481400462966</v>
      </c>
      <c r="I207" s="13"/>
    </row>
    <row r="208" spans="1:9" x14ac:dyDescent="0.2">
      <c r="A208" s="4">
        <v>10</v>
      </c>
      <c r="B208" s="4" t="s">
        <v>40</v>
      </c>
      <c r="C208" s="3" t="s">
        <v>42</v>
      </c>
      <c r="D208" s="25">
        <f t="shared" si="15"/>
        <v>4</v>
      </c>
      <c r="E208" s="5" t="s">
        <v>41</v>
      </c>
      <c r="F208" s="13">
        <f t="shared" si="16"/>
        <v>0.57078703703703704</v>
      </c>
      <c r="G208">
        <f t="shared" si="17"/>
        <v>43777</v>
      </c>
      <c r="H208" s="13">
        <f t="shared" si="18"/>
        <v>43777.570787037039</v>
      </c>
      <c r="I208" s="13"/>
    </row>
    <row r="209" spans="1:9" x14ac:dyDescent="0.2">
      <c r="A209" s="4">
        <v>10</v>
      </c>
      <c r="B209" s="4" t="s">
        <v>40</v>
      </c>
      <c r="C209" s="3" t="s">
        <v>39</v>
      </c>
      <c r="D209" s="25">
        <f t="shared" si="15"/>
        <v>4.5</v>
      </c>
      <c r="E209" s="5" t="s">
        <v>38</v>
      </c>
      <c r="F209" s="13">
        <f t="shared" si="16"/>
        <v>0.65878472222222217</v>
      </c>
      <c r="G209">
        <f t="shared" si="17"/>
        <v>43777</v>
      </c>
      <c r="H209" s="13">
        <f t="shared" si="18"/>
        <v>43777.658784722225</v>
      </c>
      <c r="I209" s="13"/>
    </row>
    <row r="210" spans="1:9" x14ac:dyDescent="0.2">
      <c r="A210" s="4">
        <v>10</v>
      </c>
      <c r="B210" s="4" t="s">
        <v>29</v>
      </c>
      <c r="C210" s="3" t="s">
        <v>37</v>
      </c>
      <c r="D210" s="25">
        <f t="shared" si="15"/>
        <v>6.5</v>
      </c>
      <c r="E210" s="5" t="s">
        <v>36</v>
      </c>
      <c r="F210" s="13">
        <f t="shared" si="16"/>
        <v>0.28613425925925923</v>
      </c>
      <c r="G210">
        <f t="shared" si="17"/>
        <v>43778</v>
      </c>
      <c r="H210" s="13">
        <f t="shared" si="18"/>
        <v>43778.286134259259</v>
      </c>
      <c r="I210" s="13"/>
    </row>
    <row r="211" spans="1:9" x14ac:dyDescent="0.2">
      <c r="A211" s="4">
        <v>10</v>
      </c>
      <c r="B211" s="4" t="s">
        <v>29</v>
      </c>
      <c r="C211" s="3" t="s">
        <v>35</v>
      </c>
      <c r="D211" s="25">
        <f t="shared" si="15"/>
        <v>7.2</v>
      </c>
      <c r="E211" s="5" t="s">
        <v>34</v>
      </c>
      <c r="F211" s="13">
        <f t="shared" si="16"/>
        <v>0.39077546296296295</v>
      </c>
      <c r="G211">
        <f t="shared" si="17"/>
        <v>43778</v>
      </c>
      <c r="H211" s="13">
        <f t="shared" si="18"/>
        <v>43778.390775462962</v>
      </c>
      <c r="I211" s="13"/>
    </row>
    <row r="212" spans="1:9" x14ac:dyDescent="0.2">
      <c r="A212" s="4">
        <v>10</v>
      </c>
      <c r="B212" s="4" t="s">
        <v>29</v>
      </c>
      <c r="C212" s="3" t="s">
        <v>33</v>
      </c>
      <c r="D212" s="25">
        <f t="shared" si="15"/>
        <v>7.9</v>
      </c>
      <c r="E212" s="5" t="s">
        <v>32</v>
      </c>
      <c r="F212" s="13">
        <f t="shared" si="16"/>
        <v>0.4757291666666667</v>
      </c>
      <c r="G212">
        <f t="shared" si="17"/>
        <v>43778</v>
      </c>
      <c r="H212" s="13">
        <f t="shared" si="18"/>
        <v>43778.475729166668</v>
      </c>
      <c r="I212" s="13"/>
    </row>
    <row r="213" spans="1:9" x14ac:dyDescent="0.2">
      <c r="A213" s="4">
        <v>10</v>
      </c>
      <c r="B213" s="4" t="s">
        <v>29</v>
      </c>
      <c r="C213" s="3" t="s">
        <v>31</v>
      </c>
      <c r="D213" s="25">
        <f t="shared" si="15"/>
        <v>8.8000000000000007</v>
      </c>
      <c r="E213" s="5" t="s">
        <v>30</v>
      </c>
      <c r="F213" s="13">
        <f t="shared" si="16"/>
        <v>0.56712962962962965</v>
      </c>
      <c r="G213">
        <f t="shared" si="17"/>
        <v>43778</v>
      </c>
      <c r="H213" s="13">
        <f t="shared" si="18"/>
        <v>43778.567129629628</v>
      </c>
      <c r="I213" s="13"/>
    </row>
    <row r="214" spans="1:9" x14ac:dyDescent="0.2">
      <c r="A214" s="4">
        <v>10</v>
      </c>
      <c r="B214" s="4" t="s">
        <v>29</v>
      </c>
      <c r="C214" s="3" t="s">
        <v>28</v>
      </c>
      <c r="D214" s="25">
        <f t="shared" si="15"/>
        <v>9.6999999999999993</v>
      </c>
      <c r="E214" s="5" t="s">
        <v>27</v>
      </c>
      <c r="F214" s="13">
        <f t="shared" si="16"/>
        <v>0.65695601851851848</v>
      </c>
      <c r="G214">
        <f t="shared" si="17"/>
        <v>43778</v>
      </c>
      <c r="H214" s="13">
        <f t="shared" si="18"/>
        <v>43778.656956018516</v>
      </c>
      <c r="I214" s="13"/>
    </row>
    <row r="215" spans="1:9" x14ac:dyDescent="0.2">
      <c r="A215" s="4">
        <v>10</v>
      </c>
      <c r="B215" s="4" t="s">
        <v>22</v>
      </c>
      <c r="C215" s="3" t="s">
        <v>26</v>
      </c>
      <c r="D215" s="25">
        <f t="shared" si="15"/>
        <v>12.9</v>
      </c>
      <c r="E215" s="5" t="s">
        <v>25</v>
      </c>
      <c r="F215" s="13">
        <f t="shared" si="16"/>
        <v>0.29877314814814815</v>
      </c>
      <c r="G215">
        <f t="shared" si="17"/>
        <v>43779</v>
      </c>
      <c r="H215" s="13">
        <f t="shared" si="18"/>
        <v>43779.298773148148</v>
      </c>
      <c r="I215" s="13"/>
    </row>
    <row r="216" spans="1:9" x14ac:dyDescent="0.2">
      <c r="A216" s="4">
        <v>10</v>
      </c>
      <c r="B216" s="4" t="s">
        <v>22</v>
      </c>
      <c r="C216" s="3" t="s">
        <v>24</v>
      </c>
      <c r="D216" s="25">
        <f t="shared" si="15"/>
        <v>13.9</v>
      </c>
      <c r="E216" s="5" t="s">
        <v>23</v>
      </c>
      <c r="F216" s="13">
        <f t="shared" si="16"/>
        <v>0.39754629629629629</v>
      </c>
      <c r="G216">
        <f t="shared" si="17"/>
        <v>43779</v>
      </c>
      <c r="H216" s="13">
        <f t="shared" si="18"/>
        <v>43779.397546296299</v>
      </c>
      <c r="I216" s="13"/>
    </row>
    <row r="217" spans="1:9" x14ac:dyDescent="0.2">
      <c r="A217" s="4">
        <v>10</v>
      </c>
      <c r="B217" s="4" t="s">
        <v>22</v>
      </c>
      <c r="C217" s="3" t="s">
        <v>21</v>
      </c>
      <c r="D217" s="25">
        <f t="shared" si="15"/>
        <v>15</v>
      </c>
      <c r="E217" s="5" t="s">
        <v>20</v>
      </c>
      <c r="F217" s="13">
        <f t="shared" si="16"/>
        <v>0.47729166666666667</v>
      </c>
      <c r="G217">
        <f t="shared" si="17"/>
        <v>43779</v>
      </c>
      <c r="H217" s="13">
        <f t="shared" si="18"/>
        <v>43779.47729166667</v>
      </c>
      <c r="I217" s="13"/>
    </row>
    <row r="218" spans="1:9" x14ac:dyDescent="0.2">
      <c r="A218" s="4">
        <v>10</v>
      </c>
      <c r="B218" s="4" t="s">
        <v>13</v>
      </c>
      <c r="C218" s="3" t="s">
        <v>19</v>
      </c>
      <c r="D218" s="25">
        <f t="shared" si="15"/>
        <v>23.2</v>
      </c>
      <c r="E218" s="5" t="s">
        <v>18</v>
      </c>
      <c r="F218" s="13">
        <f t="shared" si="16"/>
        <v>0.31332175925925926</v>
      </c>
      <c r="G218">
        <f t="shared" si="17"/>
        <v>43780</v>
      </c>
      <c r="H218" s="13">
        <f t="shared" si="18"/>
        <v>43780.313321759262</v>
      </c>
      <c r="I218" s="13"/>
    </row>
    <row r="219" spans="1:9" x14ac:dyDescent="0.2">
      <c r="A219" s="4">
        <v>10</v>
      </c>
      <c r="B219" s="4" t="s">
        <v>13</v>
      </c>
      <c r="C219" s="3" t="s">
        <v>17</v>
      </c>
      <c r="D219" s="25">
        <f t="shared" si="15"/>
        <v>24.4</v>
      </c>
      <c r="E219" s="5" t="s">
        <v>16</v>
      </c>
      <c r="F219" s="13">
        <f t="shared" si="16"/>
        <v>0.39726851851851852</v>
      </c>
      <c r="G219">
        <f t="shared" si="17"/>
        <v>43780</v>
      </c>
      <c r="H219" s="13">
        <f t="shared" si="18"/>
        <v>43780.397268518522</v>
      </c>
      <c r="I219" s="13"/>
    </row>
    <row r="220" spans="1:9" x14ac:dyDescent="0.2">
      <c r="A220" s="4">
        <v>10</v>
      </c>
      <c r="B220" s="4" t="s">
        <v>13</v>
      </c>
      <c r="C220" s="3" t="s">
        <v>15</v>
      </c>
      <c r="D220" s="25">
        <f t="shared" si="15"/>
        <v>26.5</v>
      </c>
      <c r="E220" s="5" t="s">
        <v>14</v>
      </c>
      <c r="F220" s="13">
        <f t="shared" si="16"/>
        <v>0.53098379629629633</v>
      </c>
      <c r="G220">
        <f t="shared" si="17"/>
        <v>43780</v>
      </c>
      <c r="H220" s="13">
        <f t="shared" si="18"/>
        <v>43780.5309837963</v>
      </c>
      <c r="I220" s="13"/>
    </row>
    <row r="221" spans="1:9" x14ac:dyDescent="0.2">
      <c r="A221" s="4">
        <v>10</v>
      </c>
      <c r="B221" s="4" t="s">
        <v>13</v>
      </c>
      <c r="C221" s="3" t="s">
        <v>12</v>
      </c>
      <c r="D221" s="25">
        <f t="shared" si="15"/>
        <v>28</v>
      </c>
      <c r="E221" s="5" t="s">
        <v>11</v>
      </c>
      <c r="F221" s="13">
        <f t="shared" si="16"/>
        <v>0.61042824074074076</v>
      </c>
      <c r="G221">
        <f t="shared" si="17"/>
        <v>43780</v>
      </c>
      <c r="H221" s="13">
        <f t="shared" si="18"/>
        <v>43780.61042824074</v>
      </c>
      <c r="I221" s="13"/>
    </row>
  </sheetData>
  <sortState xmlns:xlrd2="http://schemas.microsoft.com/office/spreadsheetml/2017/richdata2" ref="A2:J221">
    <sortCondition ref="A2:A221"/>
  </sortState>
  <mergeCells count="4">
    <mergeCell ref="I2:I6"/>
    <mergeCell ref="I7:I11"/>
    <mergeCell ref="I12:I19"/>
    <mergeCell ref="I20:I23"/>
  </mergeCells>
  <phoneticPr fontId="9" type="noConversion"/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Footer>&amp;L&amp;Z&amp;F   &amp;A&amp;R&amp;D</oddFooter>
  </headerFooter>
  <ignoredErrors>
    <ignoredError sqref="W2:W3 W4:W23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49E3-B539-4930-BAE3-4FC3115F3F31}">
  <dimension ref="A2:C85"/>
  <sheetViews>
    <sheetView topLeftCell="A26" workbookViewId="0">
      <selection activeCell="E26" sqref="E26"/>
    </sheetView>
  </sheetViews>
  <sheetFormatPr defaultRowHeight="12.75" x14ac:dyDescent="0.2"/>
  <sheetData>
    <row r="2" spans="1:3" ht="15" x14ac:dyDescent="0.25">
      <c r="B2">
        <v>0</v>
      </c>
      <c r="C2" s="45">
        <v>2.6599999999999997</v>
      </c>
    </row>
    <row r="3" spans="1:3" ht="15" x14ac:dyDescent="0.25">
      <c r="A3">
        <v>1</v>
      </c>
      <c r="B3">
        <v>3.4141750920686098</v>
      </c>
      <c r="C3" s="45">
        <v>3.1500000000000004</v>
      </c>
    </row>
    <row r="4" spans="1:3" ht="15" x14ac:dyDescent="0.25">
      <c r="A4">
        <v>2</v>
      </c>
      <c r="B4">
        <v>3.1626856288317899</v>
      </c>
      <c r="C4" s="45">
        <v>3.6399999999999997</v>
      </c>
    </row>
    <row r="5" spans="1:3" ht="15" x14ac:dyDescent="0.25">
      <c r="A5">
        <v>3</v>
      </c>
      <c r="B5">
        <v>9.9713611188218891</v>
      </c>
      <c r="C5" s="45">
        <v>5.41</v>
      </c>
    </row>
    <row r="6" spans="1:3" ht="15" x14ac:dyDescent="0.25">
      <c r="A6">
        <v>4</v>
      </c>
      <c r="B6">
        <v>1.7983332426935099</v>
      </c>
      <c r="C6" s="45">
        <v>5.65</v>
      </c>
    </row>
    <row r="7" spans="1:3" ht="15" x14ac:dyDescent="0.25">
      <c r="A7">
        <v>5</v>
      </c>
      <c r="B7">
        <v>1.8051992606123199</v>
      </c>
      <c r="C7" s="45">
        <v>6.0600000000000005</v>
      </c>
    </row>
    <row r="8" spans="1:3" ht="15" x14ac:dyDescent="0.25">
      <c r="A8">
        <v>6</v>
      </c>
      <c r="B8">
        <v>2.0897500110762302</v>
      </c>
      <c r="C8" s="45">
        <v>6.58</v>
      </c>
    </row>
    <row r="9" spans="1:3" ht="15" x14ac:dyDescent="0.25">
      <c r="A9">
        <v>7</v>
      </c>
      <c r="B9">
        <v>2.0684287384910598</v>
      </c>
      <c r="C9" s="45">
        <v>7.1</v>
      </c>
    </row>
    <row r="10" spans="1:3" ht="15" x14ac:dyDescent="0.25">
      <c r="A10">
        <v>8</v>
      </c>
      <c r="B10">
        <v>1.8727334701963301</v>
      </c>
      <c r="C10" s="45">
        <v>7.5399999999999991</v>
      </c>
    </row>
    <row r="11" spans="1:3" ht="15" x14ac:dyDescent="0.25">
      <c r="A11">
        <v>9</v>
      </c>
      <c r="B11">
        <v>7.8533309520909498</v>
      </c>
      <c r="C11" s="45">
        <v>10.559999999999999</v>
      </c>
    </row>
    <row r="12" spans="1:3" ht="15" x14ac:dyDescent="0.25">
      <c r="A12">
        <v>10</v>
      </c>
      <c r="B12">
        <v>1.13546258968661</v>
      </c>
      <c r="C12" s="45">
        <v>11.09</v>
      </c>
    </row>
    <row r="13" spans="1:3" ht="15" x14ac:dyDescent="0.25">
      <c r="A13">
        <v>11</v>
      </c>
      <c r="B13">
        <v>1.5897679052586</v>
      </c>
      <c r="C13" s="45">
        <v>11.95</v>
      </c>
    </row>
    <row r="14" spans="1:3" ht="15" x14ac:dyDescent="0.25">
      <c r="A14">
        <v>12</v>
      </c>
      <c r="B14">
        <v>1.7810591588851601</v>
      </c>
      <c r="C14" s="45">
        <v>12.9</v>
      </c>
    </row>
    <row r="15" spans="1:3" ht="15" x14ac:dyDescent="0.25">
      <c r="A15">
        <v>13</v>
      </c>
      <c r="B15">
        <v>1.87886647725425</v>
      </c>
      <c r="C15" s="45">
        <v>13.979999999999999</v>
      </c>
    </row>
    <row r="16" spans="1:3" ht="15" x14ac:dyDescent="0.25">
      <c r="A16">
        <v>14</v>
      </c>
      <c r="B16">
        <v>1.67817458361576</v>
      </c>
      <c r="C16" s="45">
        <v>14.919999999999998</v>
      </c>
    </row>
    <row r="17" spans="1:3" ht="15" x14ac:dyDescent="0.25">
      <c r="A17">
        <v>15</v>
      </c>
      <c r="B17">
        <v>8.9376969447773398</v>
      </c>
      <c r="C17" s="45">
        <v>19.57</v>
      </c>
    </row>
    <row r="18" spans="1:3" ht="15" x14ac:dyDescent="0.25">
      <c r="A18">
        <v>16</v>
      </c>
      <c r="B18">
        <v>0.94964939856930397</v>
      </c>
      <c r="C18" s="45">
        <v>20.155555555555555</v>
      </c>
    </row>
    <row r="19" spans="1:3" ht="15" x14ac:dyDescent="0.25">
      <c r="A19">
        <v>17</v>
      </c>
      <c r="B19">
        <v>2.7097514348704101</v>
      </c>
      <c r="C19" s="45">
        <v>21.422222222222224</v>
      </c>
    </row>
    <row r="20" spans="1:3" ht="15" x14ac:dyDescent="0.25">
      <c r="A20">
        <v>18</v>
      </c>
      <c r="B20">
        <v>2.0655422074541199</v>
      </c>
      <c r="C20" s="45">
        <v>22.744444444444444</v>
      </c>
    </row>
    <row r="21" spans="1:3" ht="15" x14ac:dyDescent="0.25">
      <c r="A21">
        <v>19</v>
      </c>
      <c r="B21">
        <v>2.06081205336067</v>
      </c>
      <c r="C21" s="45">
        <v>25.020000000000003</v>
      </c>
    </row>
    <row r="22" spans="1:3" ht="15" x14ac:dyDescent="0.25">
      <c r="A22">
        <v>20</v>
      </c>
      <c r="B22">
        <v>1.8875563645800799</v>
      </c>
      <c r="C22" s="50">
        <v>26.439999999999998</v>
      </c>
    </row>
    <row r="23" spans="1:3" ht="15" x14ac:dyDescent="0.25">
      <c r="C23" s="45"/>
    </row>
    <row r="24" spans="1:3" ht="15" x14ac:dyDescent="0.25">
      <c r="B24">
        <v>0</v>
      </c>
      <c r="C24" s="45">
        <v>1.7399999999999998</v>
      </c>
    </row>
    <row r="25" spans="1:3" ht="15" x14ac:dyDescent="0.25">
      <c r="A25">
        <v>22</v>
      </c>
      <c r="B25">
        <v>1.9959154820920799</v>
      </c>
      <c r="C25" s="45">
        <v>2.125</v>
      </c>
    </row>
    <row r="26" spans="1:3" ht="15" x14ac:dyDescent="0.25">
      <c r="B26">
        <v>2.10169939052268</v>
      </c>
      <c r="C26" s="45">
        <v>2.81</v>
      </c>
    </row>
    <row r="27" spans="1:3" ht="15" x14ac:dyDescent="0.25">
      <c r="B27">
        <v>2.03596759091071</v>
      </c>
      <c r="C27" s="45">
        <v>2.9111111111111105</v>
      </c>
    </row>
    <row r="28" spans="1:3" ht="15" x14ac:dyDescent="0.25">
      <c r="B28">
        <v>1.5975303692002301</v>
      </c>
      <c r="C28" s="45">
        <v>3.3099999999999996</v>
      </c>
    </row>
    <row r="29" spans="1:3" ht="15" x14ac:dyDescent="0.25">
      <c r="B29">
        <v>9.8035960677340501</v>
      </c>
      <c r="C29" s="45">
        <v>5.0374999999999996</v>
      </c>
    </row>
    <row r="30" spans="1:3" ht="15" x14ac:dyDescent="0.25">
      <c r="B30">
        <v>2.5108544710538898</v>
      </c>
      <c r="C30" s="45">
        <v>5.4874999999999998</v>
      </c>
    </row>
    <row r="31" spans="1:3" ht="15" x14ac:dyDescent="0.25">
      <c r="B31">
        <v>2.0340009466075402</v>
      </c>
      <c r="C31" s="45">
        <v>6.1444444444444448</v>
      </c>
    </row>
    <row r="32" spans="1:3" ht="15" x14ac:dyDescent="0.25">
      <c r="B32">
        <v>2.1193218944846</v>
      </c>
      <c r="C32" s="45">
        <v>6.8777777777777782</v>
      </c>
    </row>
    <row r="33" spans="2:3" ht="15" x14ac:dyDescent="0.25">
      <c r="B33">
        <v>1.9771941710868</v>
      </c>
      <c r="C33" s="45">
        <v>7.65</v>
      </c>
    </row>
    <row r="34" spans="2:3" ht="15" x14ac:dyDescent="0.25">
      <c r="B34">
        <v>0.89014110634724997</v>
      </c>
      <c r="C34" s="45">
        <v>8.0333333333333332</v>
      </c>
    </row>
    <row r="35" spans="2:3" ht="15" x14ac:dyDescent="0.25">
      <c r="B35">
        <v>8.5002668096166794</v>
      </c>
      <c r="C35" s="45">
        <v>11.59</v>
      </c>
    </row>
    <row r="36" spans="2:3" ht="15" x14ac:dyDescent="0.25">
      <c r="B36">
        <v>1.9605136140231301</v>
      </c>
      <c r="C36" s="45">
        <v>12.81111111111111</v>
      </c>
    </row>
    <row r="37" spans="2:3" ht="15" x14ac:dyDescent="0.25">
      <c r="B37">
        <v>1.7582081529879701</v>
      </c>
      <c r="C37" s="45">
        <v>13.375000000000002</v>
      </c>
    </row>
    <row r="38" spans="2:3" ht="15" x14ac:dyDescent="0.25">
      <c r="B38">
        <v>1.8458456966953001</v>
      </c>
      <c r="C38" s="45">
        <v>14.960000000000003</v>
      </c>
    </row>
    <row r="39" spans="2:3" ht="15" x14ac:dyDescent="0.25">
      <c r="B39">
        <v>1.8758600368004501</v>
      </c>
      <c r="C39" s="45">
        <v>15.970000000000002</v>
      </c>
    </row>
    <row r="40" spans="2:3" ht="15" x14ac:dyDescent="0.25">
      <c r="B40">
        <v>0.929109148854662</v>
      </c>
      <c r="C40" s="45">
        <v>15.988888888888889</v>
      </c>
    </row>
    <row r="41" spans="2:3" ht="15" x14ac:dyDescent="0.25">
      <c r="B41">
        <v>8.2221239288365204</v>
      </c>
      <c r="C41" s="50">
        <v>22.766666666666666</v>
      </c>
    </row>
    <row r="42" spans="2:3" ht="15" x14ac:dyDescent="0.25">
      <c r="B42">
        <v>1.7394235888582601</v>
      </c>
      <c r="C42" s="45"/>
    </row>
    <row r="43" spans="2:3" ht="15" x14ac:dyDescent="0.25">
      <c r="B43">
        <v>1.6680899979641</v>
      </c>
      <c r="C43" s="45">
        <v>1.7</v>
      </c>
    </row>
    <row r="44" spans="2:3" ht="15" x14ac:dyDescent="0.25">
      <c r="B44">
        <v>1.89346968323114</v>
      </c>
      <c r="C44" s="45">
        <v>2.2999999999999998</v>
      </c>
    </row>
    <row r="45" spans="2:3" ht="15" x14ac:dyDescent="0.25">
      <c r="B45">
        <v>1.8117613838147699</v>
      </c>
      <c r="C45" s="45">
        <v>2.5222222222222226</v>
      </c>
    </row>
    <row r="46" spans="2:3" ht="15" x14ac:dyDescent="0.25">
      <c r="B46">
        <v>0.86438934949113</v>
      </c>
      <c r="C46" s="45">
        <v>2.911111111111111</v>
      </c>
    </row>
    <row r="47" spans="2:3" ht="15" x14ac:dyDescent="0.25">
      <c r="B47">
        <v>7.9315745843651202</v>
      </c>
      <c r="C47" s="45">
        <v>3.0500000000000003</v>
      </c>
    </row>
    <row r="48" spans="2:3" ht="15" x14ac:dyDescent="0.25">
      <c r="B48">
        <v>2.02683698023908</v>
      </c>
      <c r="C48" s="45">
        <v>5.2</v>
      </c>
    </row>
    <row r="49" spans="2:3" ht="15" x14ac:dyDescent="0.25">
      <c r="B49">
        <v>1.76567208229344</v>
      </c>
      <c r="C49" s="45">
        <v>5.5444444444444452</v>
      </c>
    </row>
    <row r="50" spans="2:3" ht="15" x14ac:dyDescent="0.25">
      <c r="B50">
        <v>1.9550404262607599</v>
      </c>
      <c r="C50" s="45">
        <v>6.3142857142857149</v>
      </c>
    </row>
    <row r="51" spans="2:3" ht="15" x14ac:dyDescent="0.25">
      <c r="B51">
        <v>2.0035905122449602</v>
      </c>
      <c r="C51" s="45">
        <v>6.8555555555555552</v>
      </c>
    </row>
    <row r="52" spans="2:3" ht="15" x14ac:dyDescent="0.25">
      <c r="B52">
        <v>0.90285268265785101</v>
      </c>
      <c r="C52" s="45">
        <v>7.5399999999999991</v>
      </c>
    </row>
    <row r="53" spans="2:3" ht="15" x14ac:dyDescent="0.25">
      <c r="B53">
        <v>7.8813547239930104</v>
      </c>
      <c r="C53" s="45">
        <v>7.81</v>
      </c>
    </row>
    <row r="54" spans="2:3" ht="15" x14ac:dyDescent="0.25">
      <c r="B54">
        <v>1.0917916543230299</v>
      </c>
      <c r="C54" s="45">
        <v>11.388888888888889</v>
      </c>
    </row>
    <row r="55" spans="2:3" ht="15" x14ac:dyDescent="0.25">
      <c r="B55">
        <v>1.4927363051334599</v>
      </c>
      <c r="C55" s="45">
        <v>11.989999999999998</v>
      </c>
    </row>
    <row r="56" spans="2:3" ht="15" x14ac:dyDescent="0.25">
      <c r="B56">
        <v>1.7449564048811801</v>
      </c>
      <c r="C56" s="45">
        <v>12.75</v>
      </c>
    </row>
    <row r="57" spans="2:3" ht="15" x14ac:dyDescent="0.25">
      <c r="B57">
        <v>1.79086718580416</v>
      </c>
      <c r="C57" s="45">
        <v>13.570000000000002</v>
      </c>
    </row>
    <row r="58" spans="2:3" ht="15" x14ac:dyDescent="0.25">
      <c r="B58">
        <v>1.77369270439931</v>
      </c>
      <c r="C58" s="45">
        <v>14.48</v>
      </c>
    </row>
    <row r="59" spans="2:3" ht="15" x14ac:dyDescent="0.25">
      <c r="B59">
        <v>7.4583056180079996</v>
      </c>
      <c r="C59" s="45">
        <v>15.188888888888888</v>
      </c>
    </row>
    <row r="60" spans="2:3" ht="15" x14ac:dyDescent="0.25">
      <c r="B60">
        <v>4.2764749448615103</v>
      </c>
      <c r="C60" s="50">
        <v>21.577777777777776</v>
      </c>
    </row>
    <row r="61" spans="2:3" ht="15" x14ac:dyDescent="0.25">
      <c r="B61">
        <v>1.9309646740400701</v>
      </c>
      <c r="C61" s="51"/>
    </row>
    <row r="62" spans="2:3" ht="15" x14ac:dyDescent="0.25">
      <c r="B62">
        <v>1.7479352660185701</v>
      </c>
      <c r="C62" s="51"/>
    </row>
    <row r="63" spans="2:3" ht="15" x14ac:dyDescent="0.25">
      <c r="B63">
        <v>7.55290283626318</v>
      </c>
      <c r="C63" s="45">
        <v>3.07</v>
      </c>
    </row>
    <row r="64" spans="2:3" ht="15" x14ac:dyDescent="0.25">
      <c r="B64">
        <v>1.02594569182593</v>
      </c>
      <c r="C64" s="45">
        <v>3.4142857142857146</v>
      </c>
    </row>
    <row r="65" spans="2:3" ht="15" x14ac:dyDescent="0.25">
      <c r="B65">
        <v>1.2886189942811801</v>
      </c>
      <c r="C65" s="45">
        <v>3.7399999999999998</v>
      </c>
    </row>
    <row r="66" spans="2:3" ht="15" x14ac:dyDescent="0.25">
      <c r="B66">
        <v>1.8471521669226301</v>
      </c>
      <c r="C66" s="45">
        <v>5.5699999999999994</v>
      </c>
    </row>
    <row r="67" spans="2:3" ht="15" x14ac:dyDescent="0.25">
      <c r="B67">
        <v>2.0826840845278398</v>
      </c>
      <c r="C67" s="45">
        <v>5.8999999999999995</v>
      </c>
    </row>
    <row r="68" spans="2:3" ht="15" x14ac:dyDescent="0.25">
      <c r="B68">
        <v>2.0580154962645598</v>
      </c>
      <c r="C68" s="45">
        <v>6.2799999999999994</v>
      </c>
    </row>
    <row r="69" spans="2:3" ht="15" x14ac:dyDescent="0.25">
      <c r="B69">
        <v>9.2902394462118192</v>
      </c>
      <c r="C69" s="45">
        <v>6.94</v>
      </c>
    </row>
    <row r="70" spans="2:3" ht="15" x14ac:dyDescent="0.25">
      <c r="B70">
        <v>1.84680286778162</v>
      </c>
      <c r="C70" s="45">
        <v>7.42</v>
      </c>
    </row>
    <row r="71" spans="2:3" ht="15" x14ac:dyDescent="0.25">
      <c r="B71">
        <v>1.78813770804369</v>
      </c>
      <c r="C71" s="45">
        <v>8.49</v>
      </c>
    </row>
    <row r="72" spans="2:3" ht="15" x14ac:dyDescent="0.25">
      <c r="B72">
        <v>2.1316918027469498</v>
      </c>
      <c r="C72" s="45">
        <v>12.211111111111112</v>
      </c>
    </row>
    <row r="73" spans="2:3" ht="15" x14ac:dyDescent="0.25">
      <c r="B73">
        <v>2.1414946088684901</v>
      </c>
      <c r="C73" s="45">
        <v>12.459999999999999</v>
      </c>
    </row>
    <row r="74" spans="2:3" ht="15" x14ac:dyDescent="0.25">
      <c r="B74">
        <v>11.2432511952012</v>
      </c>
      <c r="C74" s="45">
        <v>13.344444444444447</v>
      </c>
    </row>
    <row r="75" spans="2:3" ht="15" x14ac:dyDescent="0.25">
      <c r="B75">
        <v>0.84701843491809503</v>
      </c>
      <c r="C75" s="45">
        <v>14.633333333333333</v>
      </c>
    </row>
    <row r="76" spans="2:3" ht="15" x14ac:dyDescent="0.25">
      <c r="B76">
        <v>2.5798651052161099</v>
      </c>
      <c r="C76" s="50">
        <v>15.75</v>
      </c>
    </row>
    <row r="77" spans="2:3" ht="15" x14ac:dyDescent="0.25">
      <c r="B77">
        <v>2.1614920480595501</v>
      </c>
      <c r="C77" s="45"/>
    </row>
    <row r="78" spans="2:3" ht="15" x14ac:dyDescent="0.25">
      <c r="B78">
        <v>2.1687343275726598</v>
      </c>
      <c r="C78" s="45">
        <v>2.65</v>
      </c>
    </row>
    <row r="79" spans="2:3" ht="15" x14ac:dyDescent="0.25">
      <c r="B79">
        <v>1.9386267477310499</v>
      </c>
      <c r="C79" s="45">
        <v>2.8099999999999996</v>
      </c>
    </row>
    <row r="80" spans="2:3" ht="15" x14ac:dyDescent="0.25">
      <c r="B80">
        <v>9.3309057764392591</v>
      </c>
      <c r="C80" s="45">
        <v>3.2222222222222228</v>
      </c>
    </row>
    <row r="81" spans="2:3" ht="15" x14ac:dyDescent="0.25">
      <c r="B81">
        <v>1.3103799204415201</v>
      </c>
      <c r="C81" s="45">
        <v>3.5111111111111111</v>
      </c>
    </row>
    <row r="82" spans="2:3" ht="15" x14ac:dyDescent="0.25">
      <c r="C82" s="45">
        <v>4.0888888888888886</v>
      </c>
    </row>
    <row r="83" spans="2:3" ht="15" x14ac:dyDescent="0.25">
      <c r="C83" s="45">
        <v>4.5299999999999994</v>
      </c>
    </row>
    <row r="84" spans="2:3" ht="15" x14ac:dyDescent="0.25">
      <c r="C84" s="45">
        <v>6.99</v>
      </c>
    </row>
    <row r="85" spans="2:3" ht="15" x14ac:dyDescent="0.25">
      <c r="C85" s="45">
        <v>7.3899999999999988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3D6-5888-4B73-BB9C-2B9116E33B43}">
  <dimension ref="A1:H14"/>
  <sheetViews>
    <sheetView workbookViewId="0">
      <selection activeCell="H1" sqref="H1:H14"/>
    </sheetView>
  </sheetViews>
  <sheetFormatPr defaultRowHeight="12.75" x14ac:dyDescent="0.2"/>
  <sheetData>
    <row r="1" spans="1:8" ht="15" x14ac:dyDescent="0.25">
      <c r="A1" s="48" t="s">
        <v>471</v>
      </c>
      <c r="B1" s="48" t="s">
        <v>472</v>
      </c>
      <c r="C1" s="48">
        <v>25.4</v>
      </c>
      <c r="D1" s="48">
        <v>25.5</v>
      </c>
      <c r="E1" s="67">
        <v>24</v>
      </c>
      <c r="F1" s="67">
        <v>31</v>
      </c>
      <c r="G1" s="48">
        <v>12.324999999999999</v>
      </c>
      <c r="H1" s="48">
        <v>0</v>
      </c>
    </row>
    <row r="2" spans="1:8" ht="15" x14ac:dyDescent="0.25">
      <c r="A2" s="48" t="s">
        <v>471</v>
      </c>
      <c r="B2" s="48" t="s">
        <v>473</v>
      </c>
      <c r="C2" s="48">
        <v>21.9</v>
      </c>
      <c r="D2" s="48">
        <v>22.6</v>
      </c>
      <c r="E2" s="48">
        <v>21.9</v>
      </c>
      <c r="F2" s="48">
        <v>30.6</v>
      </c>
      <c r="G2" s="48">
        <v>11.125</v>
      </c>
      <c r="H2" s="48">
        <v>46.825000000000003</v>
      </c>
    </row>
    <row r="3" spans="1:8" ht="15" x14ac:dyDescent="0.25">
      <c r="A3" s="48" t="s">
        <v>471</v>
      </c>
      <c r="B3" s="48" t="s">
        <v>474</v>
      </c>
      <c r="C3" s="48">
        <v>19.399999999999999</v>
      </c>
      <c r="D3" s="48">
        <v>19.899999999999999</v>
      </c>
      <c r="E3" s="48">
        <v>19.399999999999999</v>
      </c>
      <c r="F3" s="48">
        <v>28.3</v>
      </c>
      <c r="G3" s="48">
        <v>9.8249999999999993</v>
      </c>
      <c r="H3" s="48">
        <v>88.350000000000009</v>
      </c>
    </row>
    <row r="4" spans="1:8" ht="15" x14ac:dyDescent="0.25">
      <c r="A4" s="48" t="s">
        <v>475</v>
      </c>
      <c r="B4" s="48" t="s">
        <v>476</v>
      </c>
      <c r="C4" s="48">
        <v>11.4</v>
      </c>
      <c r="D4" s="48">
        <v>11.4</v>
      </c>
      <c r="E4" s="48">
        <v>11.3</v>
      </c>
      <c r="F4" s="48">
        <v>13.1</v>
      </c>
      <c r="G4" s="48">
        <v>5.7</v>
      </c>
      <c r="H4" s="48">
        <v>267.00000000000006</v>
      </c>
    </row>
    <row r="5" spans="1:8" ht="15" x14ac:dyDescent="0.25">
      <c r="A5" s="48" t="s">
        <v>475</v>
      </c>
      <c r="B5" s="48" t="s">
        <v>477</v>
      </c>
      <c r="C5" s="48">
        <v>13.6</v>
      </c>
      <c r="D5" s="48">
        <v>13.6</v>
      </c>
      <c r="E5" s="48">
        <v>12.4</v>
      </c>
      <c r="F5" s="48">
        <v>18.600000000000001</v>
      </c>
      <c r="G5" s="48">
        <v>6.5</v>
      </c>
      <c r="H5" s="48">
        <v>291.30000000000007</v>
      </c>
    </row>
    <row r="6" spans="1:8" ht="15" x14ac:dyDescent="0.25">
      <c r="A6" s="48" t="s">
        <v>475</v>
      </c>
      <c r="B6" s="48" t="s">
        <v>478</v>
      </c>
      <c r="C6" s="48">
        <v>20.3</v>
      </c>
      <c r="D6" s="48">
        <v>20.3</v>
      </c>
      <c r="E6" s="48">
        <v>18.2</v>
      </c>
      <c r="F6" s="48">
        <v>31.4</v>
      </c>
      <c r="G6" s="48">
        <v>9.625</v>
      </c>
      <c r="H6" s="48">
        <v>324.77500000000003</v>
      </c>
    </row>
    <row r="7" spans="1:8" ht="15" x14ac:dyDescent="0.25">
      <c r="A7" s="48" t="s">
        <v>475</v>
      </c>
      <c r="B7" s="48" t="s">
        <v>472</v>
      </c>
      <c r="C7" s="48">
        <v>24.3</v>
      </c>
      <c r="D7" s="48">
        <v>24.4</v>
      </c>
      <c r="E7" s="48">
        <v>23.5</v>
      </c>
      <c r="F7" s="48">
        <v>31.7</v>
      </c>
      <c r="G7" s="48">
        <v>12.05</v>
      </c>
      <c r="H7" s="48">
        <v>369.42500000000001</v>
      </c>
    </row>
    <row r="8" spans="1:8" ht="15" x14ac:dyDescent="0.25">
      <c r="A8" s="48" t="s">
        <v>475</v>
      </c>
      <c r="B8" s="48" t="s">
        <v>473</v>
      </c>
      <c r="C8" s="48">
        <v>25.4</v>
      </c>
      <c r="D8" s="48">
        <v>25.7</v>
      </c>
      <c r="E8" s="48">
        <v>25.1</v>
      </c>
      <c r="F8" s="48">
        <v>34.9</v>
      </c>
      <c r="G8" s="48">
        <v>12.675000000000001</v>
      </c>
      <c r="H8" s="48">
        <v>419.70000000000005</v>
      </c>
    </row>
    <row r="9" spans="1:8" ht="15" x14ac:dyDescent="0.25">
      <c r="A9" s="48" t="s">
        <v>475</v>
      </c>
      <c r="B9" s="48" t="s">
        <v>474</v>
      </c>
      <c r="C9" s="48">
        <v>22.4</v>
      </c>
      <c r="D9" s="48">
        <v>24.4</v>
      </c>
      <c r="E9" s="48">
        <v>22.4</v>
      </c>
      <c r="F9" s="48">
        <v>30.2</v>
      </c>
      <c r="G9" s="48">
        <v>11.7</v>
      </c>
      <c r="H9" s="48">
        <v>469.40000000000003</v>
      </c>
    </row>
    <row r="10" spans="1:8" ht="15" x14ac:dyDescent="0.25">
      <c r="A10" s="48" t="s">
        <v>479</v>
      </c>
      <c r="B10" s="48" t="s">
        <v>476</v>
      </c>
      <c r="C10" s="48">
        <v>15.6</v>
      </c>
      <c r="D10" s="48">
        <v>15.6</v>
      </c>
      <c r="E10" s="48">
        <v>14.3</v>
      </c>
      <c r="F10" s="48">
        <v>15.6</v>
      </c>
      <c r="G10" s="48">
        <v>7.4749999999999996</v>
      </c>
      <c r="H10" s="48">
        <v>698.35</v>
      </c>
    </row>
    <row r="11" spans="1:8" ht="15" x14ac:dyDescent="0.25">
      <c r="A11" s="48" t="s">
        <v>479</v>
      </c>
      <c r="B11" s="48" t="s">
        <v>477</v>
      </c>
      <c r="C11" s="48">
        <v>20.2</v>
      </c>
      <c r="D11" s="48">
        <v>20.6</v>
      </c>
      <c r="E11" s="48">
        <v>19.8</v>
      </c>
      <c r="F11" s="48">
        <v>28.8</v>
      </c>
      <c r="G11" s="48">
        <v>10</v>
      </c>
      <c r="H11" s="48">
        <v>735.85</v>
      </c>
    </row>
    <row r="12" spans="1:8" ht="15" x14ac:dyDescent="0.25">
      <c r="A12" s="48" t="s">
        <v>479</v>
      </c>
      <c r="B12" s="48" t="s">
        <v>478</v>
      </c>
      <c r="C12" s="48">
        <v>24.2</v>
      </c>
      <c r="D12" s="48">
        <v>24.2</v>
      </c>
      <c r="E12" s="48">
        <v>22.8</v>
      </c>
      <c r="F12" s="48">
        <v>35.299999999999997</v>
      </c>
      <c r="G12" s="48">
        <v>11.75</v>
      </c>
      <c r="H12" s="48">
        <v>779.44999999999993</v>
      </c>
    </row>
    <row r="13" spans="1:8" ht="15" x14ac:dyDescent="0.25">
      <c r="A13" s="48" t="s">
        <v>479</v>
      </c>
      <c r="B13" s="48" t="s">
        <v>472</v>
      </c>
      <c r="C13" s="48">
        <v>26.4</v>
      </c>
      <c r="D13" s="48">
        <v>27.8</v>
      </c>
      <c r="E13" s="48">
        <v>26.4</v>
      </c>
      <c r="F13" s="48">
        <v>35.1</v>
      </c>
      <c r="G13" s="48">
        <v>13.35</v>
      </c>
      <c r="H13" s="48">
        <v>831.94999999999993</v>
      </c>
    </row>
    <row r="14" spans="1:8" ht="15" x14ac:dyDescent="0.25">
      <c r="A14" s="48" t="s">
        <v>479</v>
      </c>
      <c r="B14" s="48" t="s">
        <v>473</v>
      </c>
      <c r="C14" s="48">
        <v>23.4</v>
      </c>
      <c r="D14" s="48">
        <v>24.4</v>
      </c>
      <c r="E14" s="48">
        <v>23.4</v>
      </c>
      <c r="F14" s="48">
        <v>31.6</v>
      </c>
      <c r="G14" s="48">
        <v>11.95</v>
      </c>
      <c r="H14" s="48">
        <v>882.14999999999986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07EE-7644-4778-A93C-9E814A06053D}">
  <sheetPr>
    <pageSetUpPr fitToPage="1"/>
  </sheetPr>
  <dimension ref="A1:R110"/>
  <sheetViews>
    <sheetView tabSelected="1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C86" sqref="C86"/>
    </sheetView>
  </sheetViews>
  <sheetFormatPr defaultRowHeight="12.75" x14ac:dyDescent="0.2"/>
  <sheetData>
    <row r="1" spans="1:18" x14ac:dyDescent="0.2">
      <c r="A1" t="s">
        <v>459</v>
      </c>
      <c r="B1" t="s">
        <v>465</v>
      </c>
      <c r="M1" t="s">
        <v>462</v>
      </c>
      <c r="N1" t="s">
        <v>463</v>
      </c>
      <c r="O1" t="s">
        <v>464</v>
      </c>
      <c r="P1" t="s">
        <v>461</v>
      </c>
      <c r="Q1" t="s">
        <v>469</v>
      </c>
    </row>
    <row r="2" spans="1:18" x14ac:dyDescent="0.2">
      <c r="A2" t="s">
        <v>458</v>
      </c>
      <c r="B2" t="s">
        <v>466</v>
      </c>
      <c r="C2" s="58">
        <v>1</v>
      </c>
      <c r="D2" s="58">
        <v>2</v>
      </c>
      <c r="E2" s="58">
        <v>3</v>
      </c>
      <c r="F2" s="58">
        <v>4</v>
      </c>
      <c r="G2" s="58">
        <v>5</v>
      </c>
      <c r="H2" s="58">
        <v>6</v>
      </c>
      <c r="I2" s="58">
        <v>7</v>
      </c>
      <c r="J2" s="58">
        <v>8</v>
      </c>
      <c r="K2" s="58">
        <v>9</v>
      </c>
      <c r="L2" s="58">
        <v>10</v>
      </c>
      <c r="Q2" t="s">
        <v>470</v>
      </c>
    </row>
    <row r="3" spans="1:18" x14ac:dyDescent="0.2">
      <c r="A3" s="34">
        <v>0</v>
      </c>
      <c r="B3" s="35">
        <f>A3/24-6.8286</f>
        <v>-6.8285999999999998</v>
      </c>
      <c r="C3" s="40">
        <v>1</v>
      </c>
      <c r="D3" s="26">
        <v>0.9</v>
      </c>
      <c r="E3" s="26">
        <v>1.3</v>
      </c>
      <c r="F3" s="26">
        <v>1.1000000000000001</v>
      </c>
      <c r="G3" s="26">
        <v>0.8</v>
      </c>
      <c r="H3" s="26">
        <v>1.2</v>
      </c>
      <c r="I3" s="26">
        <v>0.8</v>
      </c>
      <c r="J3" s="26">
        <v>0.4</v>
      </c>
      <c r="K3" s="26">
        <v>0.5</v>
      </c>
      <c r="L3" s="26">
        <v>0.5</v>
      </c>
      <c r="M3" s="43">
        <v>0.85</v>
      </c>
      <c r="N3" s="43">
        <v>0.85</v>
      </c>
      <c r="O3" s="21"/>
      <c r="P3" s="21"/>
    </row>
    <row r="4" spans="1:18" x14ac:dyDescent="0.2">
      <c r="A4" s="35">
        <v>44.112500000000004</v>
      </c>
      <c r="B4" s="35">
        <f>A4/24-6.8286</f>
        <v>-4.9905791666666666</v>
      </c>
      <c r="C4" s="40">
        <v>1.4</v>
      </c>
      <c r="D4" s="26">
        <v>1.4</v>
      </c>
      <c r="E4" s="26">
        <v>1.6</v>
      </c>
      <c r="F4" s="26">
        <v>1.4</v>
      </c>
      <c r="G4" s="26">
        <v>1.2</v>
      </c>
      <c r="H4" s="26">
        <v>1.7</v>
      </c>
      <c r="I4" s="26">
        <v>1.2</v>
      </c>
      <c r="J4" s="26">
        <v>0.7</v>
      </c>
      <c r="K4" s="26">
        <v>0.9</v>
      </c>
      <c r="L4" s="26">
        <v>0.8</v>
      </c>
      <c r="M4" s="43">
        <v>1.23</v>
      </c>
      <c r="N4" s="43">
        <v>1.23</v>
      </c>
      <c r="O4" s="21">
        <v>2.5000000000000004</v>
      </c>
      <c r="P4" s="54">
        <v>17.645</v>
      </c>
      <c r="Q4" s="56">
        <f>N4/(N3*O4)</f>
        <v>0.57882352941176463</v>
      </c>
      <c r="R4" s="56">
        <f>LN(N4)/LN(N3)/B3</f>
        <v>0.18653676710361766</v>
      </c>
    </row>
    <row r="5" spans="1:18" x14ac:dyDescent="0.2">
      <c r="A5" s="35">
        <v>92.512500000000017</v>
      </c>
      <c r="B5" s="35">
        <f t="shared" ref="B5:B24" si="0">A5/24-6.8286</f>
        <v>-2.9739124999999991</v>
      </c>
      <c r="C5" s="40">
        <v>1.6</v>
      </c>
      <c r="D5" s="26">
        <v>1.7</v>
      </c>
      <c r="E5" s="26">
        <v>1.9</v>
      </c>
      <c r="F5" s="26">
        <v>1.8</v>
      </c>
      <c r="G5" s="26">
        <v>1.6</v>
      </c>
      <c r="H5" s="26">
        <v>2.2000000000000002</v>
      </c>
      <c r="I5" s="26">
        <v>1.6</v>
      </c>
      <c r="J5" s="26">
        <v>1</v>
      </c>
      <c r="K5" s="26">
        <v>1.3</v>
      </c>
      <c r="L5" s="26">
        <v>1.1000000000000001</v>
      </c>
      <c r="M5" s="43">
        <v>1.58</v>
      </c>
      <c r="N5" s="43">
        <v>1.58</v>
      </c>
      <c r="O5" s="21">
        <v>2.4999999999999991</v>
      </c>
      <c r="P5" s="54">
        <v>19.360000000000014</v>
      </c>
      <c r="Q5" s="56">
        <f t="shared" ref="Q5:Q68" si="1">N5/(N4*O5)</f>
        <v>0.51382113821138231</v>
      </c>
      <c r="R5" s="56">
        <f t="shared" ref="R5:R68" si="2">LN(N5)/LN(N4)/B4</f>
        <v>-0.44276035791488311</v>
      </c>
    </row>
    <row r="6" spans="1:18" x14ac:dyDescent="0.2">
      <c r="A6" s="35">
        <v>142.36250000000001</v>
      </c>
      <c r="B6" s="35">
        <f t="shared" si="0"/>
        <v>-0.89682916666666568</v>
      </c>
      <c r="C6" s="40">
        <v>2</v>
      </c>
      <c r="D6" s="26">
        <v>2.2000000000000002</v>
      </c>
      <c r="E6" s="26">
        <v>2.4</v>
      </c>
      <c r="F6" s="26">
        <v>2.2999999999999998</v>
      </c>
      <c r="G6" s="26">
        <v>2</v>
      </c>
      <c r="H6" s="26">
        <v>2.8</v>
      </c>
      <c r="I6" s="26">
        <v>2</v>
      </c>
      <c r="J6" s="26">
        <v>1.3</v>
      </c>
      <c r="K6" s="26">
        <v>1.8</v>
      </c>
      <c r="L6" s="26">
        <v>1.4</v>
      </c>
      <c r="M6" s="43">
        <v>2.02</v>
      </c>
      <c r="N6" s="43">
        <v>2.02</v>
      </c>
      <c r="O6" s="21">
        <v>2.5000000000000004</v>
      </c>
      <c r="P6" s="54">
        <v>19.939999999999994</v>
      </c>
      <c r="Q6" s="56">
        <f t="shared" si="1"/>
        <v>0.51139240506329098</v>
      </c>
      <c r="R6" s="56">
        <f t="shared" si="2"/>
        <v>-0.51685369203387854</v>
      </c>
    </row>
    <row r="7" spans="1:18" x14ac:dyDescent="0.2">
      <c r="A7" s="36">
        <v>181.98750000000001</v>
      </c>
      <c r="B7" s="35">
        <f t="shared" si="0"/>
        <v>0.7542125000000004</v>
      </c>
      <c r="C7" s="41">
        <v>2.2999999999999998</v>
      </c>
      <c r="D7" s="27">
        <v>2.7</v>
      </c>
      <c r="E7" s="27">
        <v>2.8</v>
      </c>
      <c r="F7" s="27">
        <v>2.8</v>
      </c>
      <c r="G7" s="27">
        <v>2.4</v>
      </c>
      <c r="H7" s="27">
        <v>3.5</v>
      </c>
      <c r="I7" s="27">
        <v>2.4</v>
      </c>
      <c r="J7" s="27">
        <v>1.6</v>
      </c>
      <c r="K7" s="27">
        <v>2.2999999999999998</v>
      </c>
      <c r="L7" s="27">
        <v>1.7</v>
      </c>
      <c r="M7" s="44">
        <v>2.4500000000000002</v>
      </c>
      <c r="N7" s="44">
        <v>2.4500000000000002</v>
      </c>
      <c r="O7" s="21">
        <v>2.0000000000000009</v>
      </c>
      <c r="P7" s="54">
        <v>19.812499999999993</v>
      </c>
      <c r="Q7" s="56">
        <f t="shared" si="1"/>
        <v>0.6064356435643562</v>
      </c>
      <c r="R7" s="56">
        <f t="shared" si="2"/>
        <v>-1.4211024516628652</v>
      </c>
    </row>
    <row r="8" spans="1:18" x14ac:dyDescent="0.2">
      <c r="A8" s="37">
        <v>429.32499999999999</v>
      </c>
      <c r="B8" s="35">
        <f t="shared" si="0"/>
        <v>11.059941666666665</v>
      </c>
      <c r="C8" s="42">
        <v>4.2</v>
      </c>
      <c r="D8" s="29">
        <v>4.2</v>
      </c>
      <c r="E8" s="29">
        <v>4.3</v>
      </c>
      <c r="F8" s="29">
        <v>4.3</v>
      </c>
      <c r="G8" s="29">
        <v>3.4</v>
      </c>
      <c r="H8" s="29">
        <v>5.6</v>
      </c>
      <c r="I8" s="29">
        <v>3.4</v>
      </c>
      <c r="J8" s="29">
        <v>2.8</v>
      </c>
      <c r="K8" s="29">
        <v>4.0999999999999996</v>
      </c>
      <c r="L8" s="29">
        <v>2.9</v>
      </c>
      <c r="M8" s="43">
        <v>3.9199999999999995</v>
      </c>
      <c r="N8" s="43">
        <v>3.9199999999999995</v>
      </c>
      <c r="O8" s="21">
        <v>14.5</v>
      </c>
      <c r="P8" s="54">
        <v>17.057758620689654</v>
      </c>
      <c r="Q8" s="56">
        <f t="shared" si="1"/>
        <v>0.11034482758620687</v>
      </c>
      <c r="R8" s="56">
        <f t="shared" si="2"/>
        <v>2.021321701191102</v>
      </c>
    </row>
    <row r="9" spans="1:18" x14ac:dyDescent="0.2">
      <c r="A9" s="35">
        <v>475.27500000000003</v>
      </c>
      <c r="B9" s="35">
        <f t="shared" si="0"/>
        <v>12.974525000000002</v>
      </c>
      <c r="C9" s="40">
        <v>4.8</v>
      </c>
      <c r="D9" s="26">
        <v>4.7</v>
      </c>
      <c r="E9" s="26">
        <v>4.7</v>
      </c>
      <c r="F9" s="26">
        <v>4.7</v>
      </c>
      <c r="G9" s="26">
        <v>3.7</v>
      </c>
      <c r="H9" s="26">
        <v>6.4</v>
      </c>
      <c r="I9" s="26">
        <v>3.7</v>
      </c>
      <c r="J9" s="26">
        <v>2.8</v>
      </c>
      <c r="K9" s="26">
        <v>4.7</v>
      </c>
      <c r="L9" s="26">
        <v>3.2</v>
      </c>
      <c r="M9" s="43">
        <v>4.3400000000000007</v>
      </c>
      <c r="N9" s="43">
        <v>4.3400000000000007</v>
      </c>
      <c r="O9" s="21">
        <v>2.5000000000000004</v>
      </c>
      <c r="P9" s="54">
        <v>18.380000000000013</v>
      </c>
      <c r="Q9" s="56">
        <f t="shared" si="1"/>
        <v>0.44285714285714289</v>
      </c>
      <c r="R9" s="56">
        <f t="shared" si="2"/>
        <v>9.7152997954822642E-2</v>
      </c>
    </row>
    <row r="10" spans="1:18" x14ac:dyDescent="0.2">
      <c r="A10" s="35">
        <v>520.9375</v>
      </c>
      <c r="B10" s="35">
        <f t="shared" si="0"/>
        <v>14.877129166666668</v>
      </c>
      <c r="C10" s="40">
        <v>5.6</v>
      </c>
      <c r="D10" s="26">
        <v>5.3</v>
      </c>
      <c r="E10" s="26">
        <v>5.2</v>
      </c>
      <c r="F10" s="26">
        <v>5.3</v>
      </c>
      <c r="G10" s="26">
        <v>4</v>
      </c>
      <c r="H10" s="26">
        <v>7.3</v>
      </c>
      <c r="I10" s="26">
        <v>4.0999999999999996</v>
      </c>
      <c r="J10" s="26">
        <v>3.1</v>
      </c>
      <c r="K10" s="26">
        <v>5.3</v>
      </c>
      <c r="L10" s="26">
        <v>3.6</v>
      </c>
      <c r="M10" s="43">
        <v>4.88</v>
      </c>
      <c r="N10" s="43">
        <v>4.88</v>
      </c>
      <c r="O10" s="21">
        <v>2.25</v>
      </c>
      <c r="P10" s="54">
        <v>20.29444444444443</v>
      </c>
      <c r="Q10" s="56">
        <f t="shared" si="1"/>
        <v>0.4997439836149512</v>
      </c>
      <c r="R10" s="56">
        <f t="shared" si="2"/>
        <v>8.3231688887312333E-2</v>
      </c>
    </row>
    <row r="11" spans="1:18" x14ac:dyDescent="0.2">
      <c r="A11" s="35">
        <v>562.07500000000005</v>
      </c>
      <c r="B11" s="35">
        <f t="shared" si="0"/>
        <v>16.591191666666667</v>
      </c>
      <c r="C11" s="40">
        <v>6.8</v>
      </c>
      <c r="D11" s="26">
        <v>6.1</v>
      </c>
      <c r="E11" s="26">
        <v>5.8</v>
      </c>
      <c r="F11" s="26">
        <v>6</v>
      </c>
      <c r="G11" s="26">
        <v>4.5</v>
      </c>
      <c r="H11" s="26">
        <v>8.5</v>
      </c>
      <c r="I11" s="26">
        <v>4.4000000000000004</v>
      </c>
      <c r="J11" s="26">
        <v>3.5</v>
      </c>
      <c r="K11" s="26">
        <v>6</v>
      </c>
      <c r="L11" s="26">
        <v>4</v>
      </c>
      <c r="M11" s="43">
        <v>5.5600000000000005</v>
      </c>
      <c r="N11" s="43">
        <v>5.5600000000000005</v>
      </c>
      <c r="O11" s="21">
        <v>1.9999999999999996</v>
      </c>
      <c r="P11" s="54">
        <v>20.568750000000026</v>
      </c>
      <c r="Q11" s="56">
        <f t="shared" si="1"/>
        <v>0.56967213114754112</v>
      </c>
      <c r="R11" s="56">
        <f t="shared" si="2"/>
        <v>7.2749057237453327E-2</v>
      </c>
    </row>
    <row r="12" spans="1:18" x14ac:dyDescent="0.2">
      <c r="A12" s="36">
        <v>607.33749999999998</v>
      </c>
      <c r="B12" s="35">
        <f t="shared" si="0"/>
        <v>18.477129166666664</v>
      </c>
      <c r="C12" s="41">
        <v>7.8</v>
      </c>
      <c r="D12" s="27">
        <v>7.1</v>
      </c>
      <c r="E12" s="27">
        <v>6.3</v>
      </c>
      <c r="F12" s="27">
        <v>6.9</v>
      </c>
      <c r="G12" s="27">
        <v>5</v>
      </c>
      <c r="H12" s="27">
        <v>9.5</v>
      </c>
      <c r="I12" s="27">
        <v>4.8</v>
      </c>
      <c r="J12" s="27">
        <v>3.9</v>
      </c>
      <c r="K12" s="27">
        <v>6.9</v>
      </c>
      <c r="L12" s="27">
        <v>4.5</v>
      </c>
      <c r="M12" s="44">
        <v>6.27</v>
      </c>
      <c r="N12" s="44">
        <v>6.27</v>
      </c>
      <c r="O12" s="21">
        <v>2.25</v>
      </c>
      <c r="P12" s="54">
        <v>20.116666666666635</v>
      </c>
      <c r="Q12" s="56">
        <f t="shared" si="1"/>
        <v>0.50119904076738597</v>
      </c>
      <c r="R12" s="56">
        <f t="shared" si="2"/>
        <v>6.4495086946652153E-2</v>
      </c>
    </row>
    <row r="13" spans="1:18" x14ac:dyDescent="0.2">
      <c r="A13" s="37">
        <v>866.21249999999986</v>
      </c>
      <c r="B13" s="35">
        <f t="shared" si="0"/>
        <v>29.263587499999993</v>
      </c>
      <c r="C13" s="42">
        <v>10.8</v>
      </c>
      <c r="D13" s="29">
        <v>10</v>
      </c>
      <c r="E13" s="29">
        <v>8.6</v>
      </c>
      <c r="F13" s="29">
        <v>9.3000000000000007</v>
      </c>
      <c r="G13" s="29">
        <v>7.1</v>
      </c>
      <c r="H13" s="29">
        <v>12.6</v>
      </c>
      <c r="I13" s="29">
        <v>6.6</v>
      </c>
      <c r="J13" s="29">
        <v>5.8</v>
      </c>
      <c r="K13" s="29">
        <v>9.8000000000000007</v>
      </c>
      <c r="L13" s="29">
        <v>6.5</v>
      </c>
      <c r="M13" s="43">
        <v>8.7099999999999991</v>
      </c>
      <c r="N13" s="43">
        <v>8.7099999999999991</v>
      </c>
      <c r="O13" s="21">
        <v>15</v>
      </c>
      <c r="P13" s="54">
        <v>17.258333333333326</v>
      </c>
      <c r="Q13" s="56">
        <f t="shared" si="1"/>
        <v>9.261031366294524E-2</v>
      </c>
      <c r="R13" s="56">
        <f t="shared" si="2"/>
        <v>6.3811310458906395E-2</v>
      </c>
    </row>
    <row r="14" spans="1:18" x14ac:dyDescent="0.2">
      <c r="A14" s="35">
        <v>912.26249999999982</v>
      </c>
      <c r="B14" s="35">
        <f t="shared" si="0"/>
        <v>31.182337499999988</v>
      </c>
      <c r="C14" s="40">
        <v>11.9</v>
      </c>
      <c r="D14" s="26">
        <v>10.9</v>
      </c>
      <c r="E14" s="26">
        <v>9.6</v>
      </c>
      <c r="F14" s="26">
        <v>10.3</v>
      </c>
      <c r="G14" s="26">
        <v>7.6</v>
      </c>
      <c r="H14" s="26">
        <v>13.1</v>
      </c>
      <c r="I14" s="26">
        <v>7.4</v>
      </c>
      <c r="J14" s="26">
        <v>6.3</v>
      </c>
      <c r="K14" s="26">
        <v>10.7</v>
      </c>
      <c r="L14" s="26">
        <v>7.2</v>
      </c>
      <c r="M14" s="43">
        <v>9.5000000000000018</v>
      </c>
      <c r="N14" s="43">
        <v>9.5000000000000018</v>
      </c>
      <c r="O14" s="21">
        <v>2.5000000000000004</v>
      </c>
      <c r="P14" s="54">
        <v>18.419999999999977</v>
      </c>
      <c r="Q14" s="56">
        <f t="shared" si="1"/>
        <v>0.4362801377726751</v>
      </c>
      <c r="R14" s="56">
        <f t="shared" si="2"/>
        <v>3.5542853604158861E-2</v>
      </c>
    </row>
    <row r="15" spans="1:18" x14ac:dyDescent="0.2">
      <c r="A15" s="35">
        <v>952.38749999999982</v>
      </c>
      <c r="B15" s="35">
        <f t="shared" si="0"/>
        <v>32.854212499999988</v>
      </c>
      <c r="C15" s="40">
        <v>12.9</v>
      </c>
      <c r="D15" s="26">
        <v>12</v>
      </c>
      <c r="E15" s="26">
        <v>10.3</v>
      </c>
      <c r="F15" s="26">
        <v>11.2</v>
      </c>
      <c r="G15" s="26">
        <v>8.1999999999999993</v>
      </c>
      <c r="H15" s="26">
        <v>14</v>
      </c>
      <c r="I15" s="26">
        <v>8</v>
      </c>
      <c r="J15" s="26">
        <v>6.8</v>
      </c>
      <c r="K15" s="26">
        <v>11.6</v>
      </c>
      <c r="L15" s="26">
        <v>7.9</v>
      </c>
      <c r="M15" s="43">
        <v>10.290000000000001</v>
      </c>
      <c r="N15" s="43">
        <v>10.290000000000001</v>
      </c>
      <c r="O15" s="21">
        <v>1.9999999999999996</v>
      </c>
      <c r="P15" s="54">
        <v>20.062500000000004</v>
      </c>
      <c r="Q15" s="56">
        <f t="shared" si="1"/>
        <v>0.54157894736842105</v>
      </c>
      <c r="R15" s="56">
        <f t="shared" si="2"/>
        <v>3.3207330419775999E-2</v>
      </c>
    </row>
    <row r="16" spans="1:18" x14ac:dyDescent="0.2">
      <c r="A16" s="35">
        <v>998.8499999999998</v>
      </c>
      <c r="B16" s="35">
        <f t="shared" si="0"/>
        <v>34.79014999999999</v>
      </c>
      <c r="C16" s="40">
        <v>14.3</v>
      </c>
      <c r="D16" s="26">
        <v>13.1</v>
      </c>
      <c r="E16" s="26">
        <v>11.3</v>
      </c>
      <c r="F16" s="26">
        <v>12.2</v>
      </c>
      <c r="G16" s="26">
        <v>9.1</v>
      </c>
      <c r="H16" s="26">
        <v>15.4</v>
      </c>
      <c r="I16" s="26">
        <v>9</v>
      </c>
      <c r="J16" s="26">
        <v>7.5</v>
      </c>
      <c r="K16" s="26">
        <v>12.6</v>
      </c>
      <c r="L16" s="26">
        <v>8.8000000000000007</v>
      </c>
      <c r="M16" s="43">
        <v>11.33</v>
      </c>
      <c r="N16" s="43">
        <v>11.33</v>
      </c>
      <c r="O16" s="21">
        <v>2.25</v>
      </c>
      <c r="P16" s="54">
        <v>20.649999999999991</v>
      </c>
      <c r="Q16" s="56">
        <f t="shared" si="1"/>
        <v>0.48936399956808113</v>
      </c>
      <c r="R16" s="56">
        <f t="shared" si="2"/>
        <v>3.1694619321446363E-2</v>
      </c>
    </row>
    <row r="17" spans="1:18" x14ac:dyDescent="0.2">
      <c r="A17" s="35">
        <v>1045.2874999999999</v>
      </c>
      <c r="B17" s="35">
        <f t="shared" si="0"/>
        <v>36.725045833333326</v>
      </c>
      <c r="C17" s="40">
        <v>15.7</v>
      </c>
      <c r="D17" s="26">
        <v>14.2</v>
      </c>
      <c r="E17" s="26">
        <v>12.3</v>
      </c>
      <c r="F17" s="26">
        <v>13.2</v>
      </c>
      <c r="G17" s="26">
        <v>10</v>
      </c>
      <c r="H17" s="26">
        <v>16.5</v>
      </c>
      <c r="I17" s="26">
        <v>9.9</v>
      </c>
      <c r="J17" s="26">
        <v>8.1999999999999993</v>
      </c>
      <c r="K17" s="26">
        <v>13.6</v>
      </c>
      <c r="L17" s="26">
        <v>9.6999999999999993</v>
      </c>
      <c r="M17" s="43">
        <v>12.330000000000002</v>
      </c>
      <c r="N17" s="43">
        <v>12.330000000000002</v>
      </c>
      <c r="O17" s="21">
        <v>2.25</v>
      </c>
      <c r="P17" s="54">
        <v>20.638888888888939</v>
      </c>
      <c r="Q17" s="56">
        <f t="shared" si="1"/>
        <v>0.48367166813768764</v>
      </c>
      <c r="R17" s="56">
        <f t="shared" si="2"/>
        <v>2.9745304385600132E-2</v>
      </c>
    </row>
    <row r="18" spans="1:18" x14ac:dyDescent="0.2">
      <c r="A18" s="35">
        <v>1313.6749999999997</v>
      </c>
      <c r="B18" s="35">
        <f t="shared" si="0"/>
        <v>47.907858333333323</v>
      </c>
      <c r="C18" s="40">
        <v>21.3</v>
      </c>
      <c r="D18" s="26">
        <v>19.399999999999999</v>
      </c>
      <c r="E18" s="26">
        <v>16</v>
      </c>
      <c r="F18" s="26">
        <v>17.5</v>
      </c>
      <c r="G18" s="26">
        <v>13.2</v>
      </c>
      <c r="H18" s="26">
        <v>21.5</v>
      </c>
      <c r="I18" s="26">
        <v>13.7</v>
      </c>
      <c r="J18" s="26">
        <v>11.1</v>
      </c>
      <c r="K18" s="26">
        <v>17.8</v>
      </c>
      <c r="L18" s="26">
        <v>12.9</v>
      </c>
      <c r="M18" s="43">
        <v>16.440000000000005</v>
      </c>
      <c r="N18" s="43">
        <v>16.440000000000005</v>
      </c>
      <c r="O18" s="21">
        <v>15.25</v>
      </c>
      <c r="P18" s="54">
        <v>17.59918032786884</v>
      </c>
      <c r="Q18" s="56">
        <f t="shared" si="1"/>
        <v>8.7431693989071052E-2</v>
      </c>
      <c r="R18" s="56">
        <f t="shared" si="2"/>
        <v>3.034772272225815E-2</v>
      </c>
    </row>
    <row r="19" spans="1:18" x14ac:dyDescent="0.2">
      <c r="A19" s="35">
        <v>1362.85</v>
      </c>
      <c r="B19" s="35">
        <f t="shared" si="0"/>
        <v>49.956816666666661</v>
      </c>
      <c r="C19" s="40">
        <v>23.1</v>
      </c>
      <c r="D19" s="26">
        <v>20.8</v>
      </c>
      <c r="E19" s="26">
        <v>17.3</v>
      </c>
      <c r="F19" s="26">
        <v>18.899999999999999</v>
      </c>
      <c r="G19" s="26">
        <v>14.3</v>
      </c>
      <c r="H19" s="26">
        <v>22.9</v>
      </c>
      <c r="I19" s="26">
        <v>14.9</v>
      </c>
      <c r="J19" s="26">
        <v>12.1</v>
      </c>
      <c r="K19" s="26">
        <v>18.899999999999999</v>
      </c>
      <c r="L19" s="26">
        <v>13.9</v>
      </c>
      <c r="M19" s="43">
        <v>17.71</v>
      </c>
      <c r="N19" s="43">
        <v>17.71</v>
      </c>
      <c r="O19" s="21">
        <v>2.4999999999999991</v>
      </c>
      <c r="P19" s="54">
        <v>19.67000000000008</v>
      </c>
      <c r="Q19" s="56">
        <f t="shared" si="1"/>
        <v>0.43090024330900251</v>
      </c>
      <c r="R19" s="56">
        <f t="shared" si="2"/>
        <v>2.1428184327625489E-2</v>
      </c>
    </row>
    <row r="20" spans="1:18" x14ac:dyDescent="0.2">
      <c r="A20" s="36">
        <v>1399.4624999999999</v>
      </c>
      <c r="B20" s="35">
        <f t="shared" si="0"/>
        <v>51.482337499999993</v>
      </c>
      <c r="C20" s="41">
        <v>24.9</v>
      </c>
      <c r="D20" s="27">
        <v>22.5</v>
      </c>
      <c r="E20" s="27">
        <v>18.5</v>
      </c>
      <c r="F20" s="27">
        <v>20.5</v>
      </c>
      <c r="G20" s="27">
        <v>15.2</v>
      </c>
      <c r="H20" s="27">
        <v>25</v>
      </c>
      <c r="I20" s="27">
        <v>16.100000000000001</v>
      </c>
      <c r="J20" s="27">
        <v>13.2</v>
      </c>
      <c r="K20" s="27">
        <v>20.100000000000001</v>
      </c>
      <c r="L20" s="27">
        <v>15</v>
      </c>
      <c r="M20" s="44">
        <v>19.100000000000001</v>
      </c>
      <c r="N20" s="44">
        <v>19.100000000000001</v>
      </c>
      <c r="O20" s="21">
        <v>1.7500000000000004</v>
      </c>
      <c r="P20" s="54">
        <v>20.921428571428539</v>
      </c>
      <c r="Q20" s="56">
        <f t="shared" si="1"/>
        <v>0.61627813180608193</v>
      </c>
      <c r="R20" s="56">
        <f t="shared" si="2"/>
        <v>2.0543528982905544E-2</v>
      </c>
    </row>
    <row r="21" spans="1:18" x14ac:dyDescent="0.2">
      <c r="A21" s="37">
        <v>1769.3874999999996</v>
      </c>
      <c r="B21" s="35">
        <f t="shared" si="0"/>
        <v>66.89587916666666</v>
      </c>
      <c r="C21" s="42">
        <v>36.5</v>
      </c>
      <c r="D21" s="29">
        <v>33.299999999999997</v>
      </c>
      <c r="E21" s="29">
        <v>27.4</v>
      </c>
      <c r="F21" s="29">
        <v>30.9</v>
      </c>
      <c r="G21" s="29">
        <v>22.9</v>
      </c>
      <c r="H21" s="29">
        <v>34.4</v>
      </c>
      <c r="I21" s="29">
        <v>25.3</v>
      </c>
      <c r="J21" s="29">
        <v>21</v>
      </c>
      <c r="K21" s="29">
        <v>28.6</v>
      </c>
      <c r="L21" s="29">
        <v>23.2</v>
      </c>
      <c r="M21" s="43">
        <v>28.35</v>
      </c>
      <c r="N21" s="43">
        <v>28.35</v>
      </c>
      <c r="O21" s="21">
        <v>20.25</v>
      </c>
      <c r="P21" s="54">
        <v>18.267901234567887</v>
      </c>
      <c r="Q21" s="56">
        <f t="shared" si="1"/>
        <v>7.3298429319371722E-2</v>
      </c>
      <c r="R21" s="56">
        <f t="shared" si="2"/>
        <v>2.202486764142943E-2</v>
      </c>
    </row>
    <row r="22" spans="1:18" x14ac:dyDescent="0.2">
      <c r="A22" s="35">
        <v>1806.2749999999996</v>
      </c>
      <c r="B22" s="35">
        <f t="shared" si="0"/>
        <v>68.432858333333328</v>
      </c>
      <c r="C22" s="40">
        <v>37.799999999999997</v>
      </c>
      <c r="D22" s="26">
        <v>34.9</v>
      </c>
      <c r="E22" s="26">
        <v>28.7</v>
      </c>
      <c r="F22" s="26">
        <v>32.4</v>
      </c>
      <c r="G22" s="26">
        <v>24</v>
      </c>
      <c r="H22" s="26">
        <v>35.799999999999997</v>
      </c>
      <c r="I22" s="26">
        <v>26.5</v>
      </c>
      <c r="J22" s="26">
        <v>21.9</v>
      </c>
      <c r="K22" s="26">
        <v>29.8</v>
      </c>
      <c r="L22" s="26">
        <v>24.4</v>
      </c>
      <c r="M22" s="43">
        <v>29.619999999999994</v>
      </c>
      <c r="N22" s="43">
        <v>29.619999999999994</v>
      </c>
      <c r="O22" s="21">
        <v>1.9999999999999996</v>
      </c>
      <c r="P22" s="54">
        <v>18.443750000000026</v>
      </c>
      <c r="Q22" s="56">
        <f t="shared" si="1"/>
        <v>0.52239858906525571</v>
      </c>
      <c r="R22" s="56">
        <f t="shared" si="2"/>
        <v>1.5144467099032994E-2</v>
      </c>
    </row>
    <row r="23" spans="1:18" x14ac:dyDescent="0.2">
      <c r="A23" s="35">
        <v>1871.8249999999996</v>
      </c>
      <c r="B23" s="35">
        <f t="shared" si="0"/>
        <v>71.164108333333317</v>
      </c>
      <c r="C23" s="40">
        <v>40.799999999999997</v>
      </c>
      <c r="D23" s="26">
        <v>38.299999999999997</v>
      </c>
      <c r="E23" s="26">
        <v>31.1</v>
      </c>
      <c r="F23" s="26">
        <v>35.200000000000003</v>
      </c>
      <c r="G23" s="26">
        <v>26</v>
      </c>
      <c r="H23" s="26">
        <v>38.5</v>
      </c>
      <c r="I23" s="26">
        <v>28.9</v>
      </c>
      <c r="J23" s="26">
        <v>24.8</v>
      </c>
      <c r="K23" s="26">
        <v>31.9</v>
      </c>
      <c r="L23" s="26">
        <v>26.5</v>
      </c>
      <c r="M23" s="43">
        <v>32.199999999999996</v>
      </c>
      <c r="N23" s="43">
        <v>32.199999999999996</v>
      </c>
      <c r="O23" s="21">
        <v>3.2500000000000004</v>
      </c>
      <c r="P23" s="54">
        <v>20.169230769230751</v>
      </c>
      <c r="Q23" s="56">
        <f t="shared" si="1"/>
        <v>0.33449332571547291</v>
      </c>
      <c r="R23" s="56">
        <f t="shared" si="2"/>
        <v>1.4973033041629842E-2</v>
      </c>
    </row>
    <row r="24" spans="1:18" x14ac:dyDescent="0.2">
      <c r="A24" s="36">
        <v>1908.1249999999995</v>
      </c>
      <c r="B24" s="35">
        <f t="shared" si="0"/>
        <v>72.67660833333332</v>
      </c>
      <c r="C24" s="41">
        <v>42.4</v>
      </c>
      <c r="D24" s="27">
        <v>40.200000000000003</v>
      </c>
      <c r="E24" s="27">
        <v>32.4</v>
      </c>
      <c r="F24" s="27">
        <v>36.799999999999997</v>
      </c>
      <c r="G24" s="27">
        <v>27.5</v>
      </c>
      <c r="H24" s="27">
        <v>39.9</v>
      </c>
      <c r="I24" s="27">
        <v>30.5</v>
      </c>
      <c r="J24" s="27">
        <v>26.3</v>
      </c>
      <c r="K24" s="27">
        <v>33.299999999999997</v>
      </c>
      <c r="L24" s="27">
        <v>28</v>
      </c>
      <c r="M24" s="44">
        <v>33.730000000000004</v>
      </c>
      <c r="N24" s="44">
        <v>33.730000000000004</v>
      </c>
      <c r="O24" s="21">
        <v>1.7499999999999991</v>
      </c>
      <c r="P24" s="54">
        <v>20.742857142857126</v>
      </c>
      <c r="Q24" s="56">
        <f t="shared" si="1"/>
        <v>0.59858030168589216</v>
      </c>
      <c r="R24" s="56">
        <f t="shared" si="2"/>
        <v>1.4239907071270199E-2</v>
      </c>
    </row>
    <row r="25" spans="1:18" x14ac:dyDescent="0.2">
      <c r="A25" t="s">
        <v>453</v>
      </c>
      <c r="B25" s="35"/>
      <c r="Q25" s="56"/>
      <c r="R25" s="56"/>
    </row>
    <row r="26" spans="1:18" ht="15" x14ac:dyDescent="0.25">
      <c r="A26">
        <v>0</v>
      </c>
      <c r="B26" s="35">
        <f>A26/24-0.4905</f>
        <v>-0.49049999999999999</v>
      </c>
      <c r="C26">
        <v>2.4</v>
      </c>
      <c r="D26">
        <v>2.8</v>
      </c>
      <c r="E26">
        <v>2</v>
      </c>
      <c r="F26">
        <v>2.2999999999999998</v>
      </c>
      <c r="G26">
        <v>3.1</v>
      </c>
      <c r="H26">
        <v>2.5</v>
      </c>
      <c r="I26">
        <v>2.5</v>
      </c>
      <c r="J26">
        <v>2.7</v>
      </c>
      <c r="K26">
        <v>2.9</v>
      </c>
      <c r="L26">
        <v>3.4</v>
      </c>
      <c r="M26" s="2">
        <v>2.6599999999999997</v>
      </c>
      <c r="N26" s="45">
        <v>2.6599999999999997</v>
      </c>
      <c r="O26" s="46"/>
      <c r="P26" s="47"/>
      <c r="Q26" s="56"/>
      <c r="R26" s="56"/>
    </row>
    <row r="27" spans="1:18" ht="15" x14ac:dyDescent="0.25">
      <c r="A27">
        <v>80</v>
      </c>
      <c r="B27" s="35">
        <f t="shared" ref="B27:B46" si="3">A27/24-0.4905</f>
        <v>2.8428333333333335</v>
      </c>
      <c r="C27">
        <v>3.1</v>
      </c>
      <c r="D27">
        <v>3.7</v>
      </c>
      <c r="E27">
        <v>2.8</v>
      </c>
      <c r="F27">
        <v>2.2999999999999998</v>
      </c>
      <c r="G27">
        <v>3.4</v>
      </c>
      <c r="H27">
        <v>3.1</v>
      </c>
      <c r="I27">
        <v>2.7</v>
      </c>
      <c r="J27">
        <v>3.1</v>
      </c>
      <c r="K27">
        <v>3.1</v>
      </c>
      <c r="L27">
        <v>4.2</v>
      </c>
      <c r="M27" s="2">
        <v>3.1500000000000004</v>
      </c>
      <c r="N27" s="45">
        <v>3.1500000000000004</v>
      </c>
      <c r="O27" s="48">
        <v>3</v>
      </c>
      <c r="P27" s="49">
        <v>26.666666666666668</v>
      </c>
      <c r="Q27" s="56">
        <f t="shared" si="1"/>
        <v>0.39473684210526327</v>
      </c>
      <c r="R27" s="56">
        <f t="shared" si="2"/>
        <v>-2.391074523998673</v>
      </c>
    </row>
    <row r="28" spans="1:18" ht="15" x14ac:dyDescent="0.25">
      <c r="A28">
        <v>157.65</v>
      </c>
      <c r="B28" s="35">
        <f t="shared" si="3"/>
        <v>6.0782500000000006</v>
      </c>
      <c r="C28">
        <v>3.2</v>
      </c>
      <c r="D28">
        <v>4</v>
      </c>
      <c r="E28">
        <v>3.2</v>
      </c>
      <c r="F28">
        <v>2.8</v>
      </c>
      <c r="G28">
        <v>3.8</v>
      </c>
      <c r="H28">
        <v>3.8</v>
      </c>
      <c r="I28">
        <v>3.3</v>
      </c>
      <c r="J28">
        <v>3.7</v>
      </c>
      <c r="K28">
        <v>3.7</v>
      </c>
      <c r="L28">
        <v>4.9000000000000004</v>
      </c>
      <c r="M28" s="2">
        <v>3.6399999999999997</v>
      </c>
      <c r="N28" s="45">
        <v>3.6399999999999997</v>
      </c>
      <c r="O28" s="48">
        <v>3</v>
      </c>
      <c r="P28" s="49">
        <v>25.883333333333336</v>
      </c>
      <c r="Q28" s="56">
        <f t="shared" si="1"/>
        <v>0.38518518518518513</v>
      </c>
      <c r="R28" s="56">
        <f t="shared" si="2"/>
        <v>0.39608633121406905</v>
      </c>
    </row>
    <row r="29" spans="1:18" ht="15" x14ac:dyDescent="0.25">
      <c r="A29">
        <v>403.02499999999998</v>
      </c>
      <c r="B29" s="35">
        <f t="shared" si="3"/>
        <v>16.302208333333333</v>
      </c>
      <c r="C29">
        <v>4</v>
      </c>
      <c r="D29">
        <v>5.3</v>
      </c>
      <c r="E29">
        <v>5.5</v>
      </c>
      <c r="F29">
        <v>4.2</v>
      </c>
      <c r="G29">
        <v>5.4</v>
      </c>
      <c r="H29">
        <v>6.1</v>
      </c>
      <c r="I29">
        <v>5</v>
      </c>
      <c r="J29">
        <v>6</v>
      </c>
      <c r="K29">
        <v>5.4</v>
      </c>
      <c r="L29">
        <v>7.2</v>
      </c>
      <c r="M29" s="2">
        <v>5.41</v>
      </c>
      <c r="N29" s="45">
        <v>5.41</v>
      </c>
      <c r="O29" s="48">
        <v>15</v>
      </c>
      <c r="P29" s="49">
        <v>16.358333333333338</v>
      </c>
      <c r="Q29" s="56">
        <f t="shared" si="1"/>
        <v>9.9084249084249093E-2</v>
      </c>
      <c r="R29" s="56">
        <f t="shared" si="2"/>
        <v>0.21498142532331876</v>
      </c>
    </row>
    <row r="30" spans="1:18" ht="15" x14ac:dyDescent="0.25">
      <c r="A30">
        <v>440.1</v>
      </c>
      <c r="B30" s="35">
        <f t="shared" si="3"/>
        <v>17.847000000000001</v>
      </c>
      <c r="C30">
        <v>4.4000000000000004</v>
      </c>
      <c r="D30">
        <v>5.5</v>
      </c>
      <c r="E30">
        <v>5.5</v>
      </c>
      <c r="F30">
        <v>4.4000000000000004</v>
      </c>
      <c r="G30">
        <v>5.7</v>
      </c>
      <c r="H30">
        <v>6.5</v>
      </c>
      <c r="I30">
        <v>5.2</v>
      </c>
      <c r="J30">
        <v>6.1</v>
      </c>
      <c r="K30">
        <v>5.6</v>
      </c>
      <c r="L30">
        <v>7.6</v>
      </c>
      <c r="M30" s="2">
        <v>5.65</v>
      </c>
      <c r="N30" s="45">
        <v>5.65</v>
      </c>
      <c r="O30" s="48">
        <v>1.9999999999999996</v>
      </c>
      <c r="P30" s="49">
        <v>18.537499999999969</v>
      </c>
      <c r="Q30" s="56">
        <f t="shared" si="1"/>
        <v>0.52218114602587806</v>
      </c>
      <c r="R30" s="56">
        <f t="shared" si="2"/>
        <v>6.2918526611404818E-2</v>
      </c>
    </row>
    <row r="31" spans="1:18" ht="15" x14ac:dyDescent="0.25">
      <c r="A31">
        <v>486.375</v>
      </c>
      <c r="B31" s="35">
        <f t="shared" si="3"/>
        <v>19.775124999999999</v>
      </c>
      <c r="C31">
        <v>4.4000000000000004</v>
      </c>
      <c r="D31">
        <v>6.3</v>
      </c>
      <c r="E31">
        <v>6</v>
      </c>
      <c r="F31">
        <v>4.7</v>
      </c>
      <c r="G31">
        <v>6</v>
      </c>
      <c r="H31">
        <v>7</v>
      </c>
      <c r="I31">
        <v>5.5</v>
      </c>
      <c r="J31">
        <v>6.7</v>
      </c>
      <c r="K31">
        <v>6</v>
      </c>
      <c r="L31">
        <v>8</v>
      </c>
      <c r="M31" s="2">
        <v>6.0600000000000005</v>
      </c>
      <c r="N31" s="45">
        <v>6.0600000000000005</v>
      </c>
      <c r="O31" s="48">
        <v>2.0000000000000009</v>
      </c>
      <c r="P31" s="49">
        <v>23.137499999999978</v>
      </c>
      <c r="Q31" s="56">
        <f t="shared" si="1"/>
        <v>0.53628318584070778</v>
      </c>
      <c r="R31" s="56">
        <f t="shared" si="2"/>
        <v>5.8298597802559894E-2</v>
      </c>
    </row>
    <row r="32" spans="1:18" ht="15" x14ac:dyDescent="0.25">
      <c r="A32">
        <v>536.97500000000002</v>
      </c>
      <c r="B32" s="35">
        <f t="shared" si="3"/>
        <v>21.883458333333333</v>
      </c>
      <c r="C32">
        <v>5</v>
      </c>
      <c r="D32">
        <v>6.9</v>
      </c>
      <c r="E32">
        <v>6.5</v>
      </c>
      <c r="F32">
        <v>5.0999999999999996</v>
      </c>
      <c r="G32">
        <v>6.5</v>
      </c>
      <c r="H32">
        <v>7.5</v>
      </c>
      <c r="I32">
        <v>6.1</v>
      </c>
      <c r="J32">
        <v>7.1</v>
      </c>
      <c r="K32">
        <v>6.4</v>
      </c>
      <c r="L32">
        <v>8.6999999999999993</v>
      </c>
      <c r="M32" s="2">
        <v>6.58</v>
      </c>
      <c r="N32" s="45">
        <v>6.58</v>
      </c>
      <c r="O32" s="48">
        <v>1.9999999999999996</v>
      </c>
      <c r="P32" s="49">
        <v>25.300000000000018</v>
      </c>
      <c r="Q32" s="56">
        <f t="shared" si="1"/>
        <v>0.54290429042904298</v>
      </c>
      <c r="R32" s="56">
        <f t="shared" si="2"/>
        <v>5.2879194327663637E-2</v>
      </c>
    </row>
    <row r="33" spans="1:18" ht="15" x14ac:dyDescent="0.25">
      <c r="A33">
        <v>587.79999999999995</v>
      </c>
      <c r="B33" s="35">
        <f t="shared" si="3"/>
        <v>24.001166666666663</v>
      </c>
      <c r="C33">
        <v>5.5</v>
      </c>
      <c r="D33">
        <v>7.4</v>
      </c>
      <c r="E33">
        <v>7.3</v>
      </c>
      <c r="F33">
        <v>5.4</v>
      </c>
      <c r="G33">
        <v>6.9</v>
      </c>
      <c r="H33">
        <v>8</v>
      </c>
      <c r="I33">
        <v>6.6</v>
      </c>
      <c r="J33">
        <v>7.9</v>
      </c>
      <c r="K33">
        <v>6.8</v>
      </c>
      <c r="L33">
        <v>9.1999999999999993</v>
      </c>
      <c r="M33" s="2">
        <v>7.1</v>
      </c>
      <c r="N33" s="45">
        <v>7.1</v>
      </c>
      <c r="O33" s="48">
        <v>2.0000000000000009</v>
      </c>
      <c r="P33" s="49">
        <v>25.412499999999955</v>
      </c>
      <c r="Q33" s="56">
        <f t="shared" si="1"/>
        <v>0.53951367781154991</v>
      </c>
      <c r="R33" s="56">
        <f t="shared" si="2"/>
        <v>4.7541426499486825E-2</v>
      </c>
    </row>
    <row r="34" spans="1:18" ht="15" x14ac:dyDescent="0.25">
      <c r="A34">
        <v>633.92499999999995</v>
      </c>
      <c r="B34" s="35">
        <f t="shared" si="3"/>
        <v>25.923041666666663</v>
      </c>
      <c r="C34">
        <v>5.5</v>
      </c>
      <c r="D34">
        <v>7.9</v>
      </c>
      <c r="E34">
        <v>7.7</v>
      </c>
      <c r="F34">
        <v>5.8</v>
      </c>
      <c r="G34">
        <v>7.4</v>
      </c>
      <c r="H34">
        <v>8.6</v>
      </c>
      <c r="I34">
        <v>7.1</v>
      </c>
      <c r="J34">
        <v>8.1999999999999993</v>
      </c>
      <c r="K34">
        <v>7.1</v>
      </c>
      <c r="L34">
        <v>10.1</v>
      </c>
      <c r="M34" s="2">
        <v>7.5399999999999991</v>
      </c>
      <c r="N34" s="45">
        <v>7.5399999999999991</v>
      </c>
      <c r="O34" s="48">
        <v>1.9999999999999982</v>
      </c>
      <c r="P34" s="49">
        <v>23.062500000000021</v>
      </c>
      <c r="Q34" s="56">
        <f t="shared" si="1"/>
        <v>0.53098591549295815</v>
      </c>
      <c r="R34" s="56">
        <f t="shared" si="2"/>
        <v>4.2942735856233254E-2</v>
      </c>
    </row>
    <row r="35" spans="1:18" ht="15" x14ac:dyDescent="0.25">
      <c r="A35">
        <v>822.47500000000002</v>
      </c>
      <c r="B35" s="35">
        <f t="shared" si="3"/>
        <v>33.779291666666673</v>
      </c>
      <c r="C35">
        <v>7.9</v>
      </c>
      <c r="D35">
        <v>11</v>
      </c>
      <c r="E35">
        <v>11.4</v>
      </c>
      <c r="F35">
        <v>8.1999999999999993</v>
      </c>
      <c r="G35">
        <v>10.7</v>
      </c>
      <c r="H35">
        <v>12.3</v>
      </c>
      <c r="I35">
        <v>10.1</v>
      </c>
      <c r="J35">
        <v>11.9</v>
      </c>
      <c r="K35">
        <v>9.8000000000000007</v>
      </c>
      <c r="L35">
        <v>12.3</v>
      </c>
      <c r="M35" s="2">
        <v>10.559999999999999</v>
      </c>
      <c r="N35" s="45">
        <v>10.559999999999999</v>
      </c>
      <c r="O35" s="48">
        <v>14</v>
      </c>
      <c r="P35" s="49">
        <v>13.467857142857156</v>
      </c>
      <c r="Q35" s="56">
        <f t="shared" si="1"/>
        <v>0.10003789314134141</v>
      </c>
      <c r="R35" s="56">
        <f t="shared" si="2"/>
        <v>4.5007821364957949E-2</v>
      </c>
    </row>
    <row r="36" spans="1:18" ht="15" x14ac:dyDescent="0.25">
      <c r="A36">
        <v>849.4</v>
      </c>
      <c r="B36" s="35">
        <f t="shared" si="3"/>
        <v>34.901166666666668</v>
      </c>
      <c r="C36">
        <v>8.1999999999999993</v>
      </c>
      <c r="D36">
        <v>11.2</v>
      </c>
      <c r="E36">
        <v>12</v>
      </c>
      <c r="F36">
        <v>8.6</v>
      </c>
      <c r="G36">
        <v>11.2</v>
      </c>
      <c r="H36">
        <v>13</v>
      </c>
      <c r="I36">
        <v>10.6</v>
      </c>
      <c r="J36">
        <v>12.8</v>
      </c>
      <c r="K36">
        <v>10.5</v>
      </c>
      <c r="L36">
        <v>12.8</v>
      </c>
      <c r="M36" s="2">
        <v>11.09</v>
      </c>
      <c r="N36" s="45">
        <v>11.09</v>
      </c>
      <c r="O36" s="48">
        <v>1.9999999999999996</v>
      </c>
      <c r="P36" s="49">
        <v>13.462499999999981</v>
      </c>
      <c r="Q36" s="56">
        <f t="shared" si="1"/>
        <v>0.52509469696969713</v>
      </c>
      <c r="R36" s="56">
        <f t="shared" si="2"/>
        <v>3.0218987324381386E-2</v>
      </c>
    </row>
    <row r="37" spans="1:18" ht="15" x14ac:dyDescent="0.25">
      <c r="A37">
        <v>885.95</v>
      </c>
      <c r="B37" s="35">
        <f t="shared" si="3"/>
        <v>36.424083333333336</v>
      </c>
      <c r="C37">
        <v>8.9</v>
      </c>
      <c r="D37">
        <v>12.1</v>
      </c>
      <c r="E37">
        <v>13.2</v>
      </c>
      <c r="F37">
        <v>9.3000000000000007</v>
      </c>
      <c r="G37">
        <v>12</v>
      </c>
      <c r="H37">
        <v>13.9</v>
      </c>
      <c r="I37">
        <v>11.6</v>
      </c>
      <c r="J37">
        <v>13.5</v>
      </c>
      <c r="K37">
        <v>11.1</v>
      </c>
      <c r="L37">
        <v>13.9</v>
      </c>
      <c r="M37" s="2">
        <v>11.95</v>
      </c>
      <c r="N37" s="45">
        <v>11.95</v>
      </c>
      <c r="O37" s="48">
        <v>2.0000000000000009</v>
      </c>
      <c r="P37" s="49">
        <v>18.27499999999997</v>
      </c>
      <c r="Q37" s="56">
        <f t="shared" si="1"/>
        <v>0.53877366997294829</v>
      </c>
      <c r="R37" s="56">
        <f t="shared" si="2"/>
        <v>2.9541752038866522E-2</v>
      </c>
    </row>
    <row r="38" spans="1:18" ht="15" x14ac:dyDescent="0.25">
      <c r="A38">
        <v>928.57500000000005</v>
      </c>
      <c r="B38" s="35">
        <f t="shared" si="3"/>
        <v>38.200125000000007</v>
      </c>
      <c r="C38">
        <v>9.5</v>
      </c>
      <c r="D38">
        <v>13.3</v>
      </c>
      <c r="E38">
        <v>14.6</v>
      </c>
      <c r="F38">
        <v>9.9</v>
      </c>
      <c r="G38">
        <v>13.1</v>
      </c>
      <c r="H38">
        <v>15.1</v>
      </c>
      <c r="I38">
        <v>12.5</v>
      </c>
      <c r="J38">
        <v>14.6</v>
      </c>
      <c r="K38">
        <v>12.2</v>
      </c>
      <c r="L38">
        <v>14.2</v>
      </c>
      <c r="M38" s="2">
        <v>12.9</v>
      </c>
      <c r="N38" s="45">
        <v>12.9</v>
      </c>
      <c r="O38" s="48">
        <v>1.9999999999999996</v>
      </c>
      <c r="P38" s="49">
        <v>21.312500000000004</v>
      </c>
      <c r="Q38" s="56">
        <f t="shared" si="1"/>
        <v>0.53974895397489553</v>
      </c>
      <c r="R38" s="56">
        <f t="shared" si="2"/>
        <v>2.8300947823833592E-2</v>
      </c>
    </row>
    <row r="39" spans="1:18" ht="15" x14ac:dyDescent="0.25">
      <c r="A39">
        <v>973.67499999999995</v>
      </c>
      <c r="B39" s="35">
        <f t="shared" si="3"/>
        <v>40.07929166666667</v>
      </c>
      <c r="C39">
        <v>10.3</v>
      </c>
      <c r="D39">
        <v>14.3</v>
      </c>
      <c r="E39">
        <v>15.9</v>
      </c>
      <c r="F39">
        <v>10.9</v>
      </c>
      <c r="G39">
        <v>14.3</v>
      </c>
      <c r="H39">
        <v>16.399999999999999</v>
      </c>
      <c r="I39">
        <v>13.7</v>
      </c>
      <c r="J39">
        <v>15.6</v>
      </c>
      <c r="K39">
        <v>13.2</v>
      </c>
      <c r="L39">
        <v>15.2</v>
      </c>
      <c r="M39" s="2">
        <v>13.979999999999999</v>
      </c>
      <c r="N39" s="45">
        <v>13.979999999999999</v>
      </c>
      <c r="O39" s="48">
        <v>2.0000000000000009</v>
      </c>
      <c r="P39" s="49">
        <v>22.55</v>
      </c>
      <c r="Q39" s="56">
        <f t="shared" si="1"/>
        <v>0.54186046511627883</v>
      </c>
      <c r="R39" s="56">
        <f t="shared" si="2"/>
        <v>2.7000971038097989E-2</v>
      </c>
    </row>
    <row r="40" spans="1:18" ht="15" x14ac:dyDescent="0.25">
      <c r="A40">
        <v>1016.15</v>
      </c>
      <c r="B40" s="35">
        <f t="shared" si="3"/>
        <v>41.849083333333333</v>
      </c>
      <c r="C40">
        <v>11.1</v>
      </c>
      <c r="D40">
        <v>15.1</v>
      </c>
      <c r="E40">
        <v>17.2</v>
      </c>
      <c r="F40">
        <v>11.3</v>
      </c>
      <c r="G40">
        <v>15.6</v>
      </c>
      <c r="H40">
        <v>17.5</v>
      </c>
      <c r="I40">
        <v>14.5</v>
      </c>
      <c r="J40">
        <v>16.7</v>
      </c>
      <c r="K40">
        <v>14.2</v>
      </c>
      <c r="L40">
        <v>16</v>
      </c>
      <c r="M40" s="2">
        <v>14.919999999999998</v>
      </c>
      <c r="N40" s="45">
        <v>14.919999999999998</v>
      </c>
      <c r="O40" s="48">
        <v>1.9999999999999982</v>
      </c>
      <c r="P40" s="49">
        <v>21.237500000000029</v>
      </c>
      <c r="Q40" s="56">
        <f t="shared" si="1"/>
        <v>0.53361945636623798</v>
      </c>
      <c r="R40" s="56">
        <f t="shared" si="2"/>
        <v>2.5566113931764851E-2</v>
      </c>
    </row>
    <row r="41" spans="1:18" ht="15" x14ac:dyDescent="0.25">
      <c r="A41">
        <v>1230.625</v>
      </c>
      <c r="B41" s="35">
        <f t="shared" si="3"/>
        <v>50.785541666666667</v>
      </c>
      <c r="C41">
        <v>14.4</v>
      </c>
      <c r="D41">
        <v>18.600000000000001</v>
      </c>
      <c r="E41">
        <v>23.5</v>
      </c>
      <c r="F41">
        <v>14.4</v>
      </c>
      <c r="G41">
        <v>21.9</v>
      </c>
      <c r="H41">
        <v>23</v>
      </c>
      <c r="I41">
        <v>18</v>
      </c>
      <c r="J41">
        <v>22</v>
      </c>
      <c r="K41">
        <v>19</v>
      </c>
      <c r="L41">
        <v>20.9</v>
      </c>
      <c r="M41" s="2">
        <v>19.57</v>
      </c>
      <c r="N41" s="45">
        <v>19.57</v>
      </c>
      <c r="O41" s="48">
        <v>14</v>
      </c>
      <c r="P41" s="49">
        <v>15.319642857142851</v>
      </c>
      <c r="Q41" s="56">
        <f t="shared" si="1"/>
        <v>9.3690157027958659E-2</v>
      </c>
      <c r="R41" s="56">
        <f t="shared" si="2"/>
        <v>2.6293986281557487E-2</v>
      </c>
    </row>
    <row r="42" spans="1:18" ht="15" x14ac:dyDescent="0.25">
      <c r="A42">
        <v>1270.55</v>
      </c>
      <c r="B42" s="35">
        <f t="shared" si="3"/>
        <v>52.449083333333334</v>
      </c>
      <c r="C42">
        <v>15.4</v>
      </c>
      <c r="D42">
        <v>19.5</v>
      </c>
      <c r="F42">
        <v>15.2</v>
      </c>
      <c r="G42">
        <v>23</v>
      </c>
      <c r="H42">
        <v>24</v>
      </c>
      <c r="I42">
        <v>19</v>
      </c>
      <c r="J42">
        <v>23.9</v>
      </c>
      <c r="K42">
        <v>19.899999999999999</v>
      </c>
      <c r="L42">
        <v>21.5</v>
      </c>
      <c r="M42" s="2">
        <v>20.155555555555555</v>
      </c>
      <c r="N42" s="45">
        <v>20.155555555555555</v>
      </c>
      <c r="O42" s="48">
        <v>1.9999999999999996</v>
      </c>
      <c r="P42" s="49">
        <v>19.962499999999981</v>
      </c>
      <c r="Q42" s="56">
        <f t="shared" si="1"/>
        <v>0.51496054050985074</v>
      </c>
      <c r="R42" s="56">
        <f t="shared" si="2"/>
        <v>1.9885843146886285E-2</v>
      </c>
    </row>
    <row r="43" spans="1:18" ht="15" x14ac:dyDescent="0.25">
      <c r="A43">
        <v>1317.35</v>
      </c>
      <c r="B43" s="35">
        <f t="shared" si="3"/>
        <v>54.39908333333333</v>
      </c>
      <c r="C43">
        <v>16</v>
      </c>
      <c r="D43">
        <v>20.5</v>
      </c>
      <c r="F43">
        <v>17</v>
      </c>
      <c r="G43">
        <v>24.5</v>
      </c>
      <c r="H43">
        <v>25.5</v>
      </c>
      <c r="I43">
        <v>20</v>
      </c>
      <c r="J43">
        <v>25.4</v>
      </c>
      <c r="K43">
        <v>21</v>
      </c>
      <c r="L43">
        <v>22.9</v>
      </c>
      <c r="M43" s="2">
        <v>21.422222222222224</v>
      </c>
      <c r="N43" s="45">
        <v>21.422222222222224</v>
      </c>
      <c r="O43" s="48">
        <v>2.0000000000000009</v>
      </c>
      <c r="P43" s="49">
        <v>23.399999999999967</v>
      </c>
      <c r="Q43" s="56">
        <f t="shared" si="1"/>
        <v>0.53142227122381458</v>
      </c>
      <c r="R43" s="56">
        <f t="shared" si="2"/>
        <v>1.9453013805816849E-2</v>
      </c>
    </row>
    <row r="44" spans="1:18" ht="15" x14ac:dyDescent="0.25">
      <c r="A44">
        <v>1367.325</v>
      </c>
      <c r="B44" s="35">
        <f t="shared" si="3"/>
        <v>56.481375000000007</v>
      </c>
      <c r="C44">
        <v>16.899999999999999</v>
      </c>
      <c r="D44">
        <v>22</v>
      </c>
      <c r="F44">
        <v>18.2</v>
      </c>
      <c r="G44">
        <v>26.3</v>
      </c>
      <c r="H44">
        <v>26.5</v>
      </c>
      <c r="I44">
        <v>21.4</v>
      </c>
      <c r="J44">
        <v>27</v>
      </c>
      <c r="K44">
        <v>22.5</v>
      </c>
      <c r="L44">
        <v>23.9</v>
      </c>
      <c r="M44" s="2">
        <v>22.744444444444444</v>
      </c>
      <c r="N44" s="45">
        <v>22.744444444444444</v>
      </c>
      <c r="O44" s="48">
        <v>1.9999999999999996</v>
      </c>
      <c r="P44" s="49">
        <v>24.987499999999962</v>
      </c>
      <c r="Q44" s="56">
        <f t="shared" si="1"/>
        <v>0.53086099585062241</v>
      </c>
      <c r="R44" s="56">
        <f t="shared" si="2"/>
        <v>1.8741938940232669E-2</v>
      </c>
    </row>
    <row r="45" spans="1:18" ht="15" x14ac:dyDescent="0.25">
      <c r="A45">
        <v>1416.7750000000001</v>
      </c>
      <c r="B45" s="35">
        <f t="shared" si="3"/>
        <v>58.541791666666676</v>
      </c>
      <c r="C45">
        <v>18</v>
      </c>
      <c r="D45">
        <v>23.5</v>
      </c>
      <c r="E45">
        <v>31.4</v>
      </c>
      <c r="F45">
        <v>19.899999999999999</v>
      </c>
      <c r="G45">
        <v>28</v>
      </c>
      <c r="H45">
        <v>28</v>
      </c>
      <c r="I45">
        <v>23</v>
      </c>
      <c r="J45">
        <v>28.7</v>
      </c>
      <c r="K45">
        <v>24.3</v>
      </c>
      <c r="L45">
        <v>25.4</v>
      </c>
      <c r="M45" s="2">
        <v>25.020000000000003</v>
      </c>
      <c r="N45" s="45">
        <v>25.020000000000003</v>
      </c>
      <c r="O45" s="48">
        <v>2.0000000000000009</v>
      </c>
      <c r="P45" s="49">
        <v>24.724999999999898</v>
      </c>
      <c r="Q45" s="56">
        <f t="shared" si="1"/>
        <v>0.55002442598925239</v>
      </c>
      <c r="R45" s="56">
        <f t="shared" si="2"/>
        <v>1.8245308315191038E-2</v>
      </c>
    </row>
    <row r="46" spans="1:18" ht="15" x14ac:dyDescent="0.25">
      <c r="A46">
        <v>1462.4</v>
      </c>
      <c r="B46" s="35">
        <f t="shared" si="3"/>
        <v>60.44283333333334</v>
      </c>
      <c r="C46">
        <v>19</v>
      </c>
      <c r="D46">
        <v>24.4</v>
      </c>
      <c r="E46">
        <v>33</v>
      </c>
      <c r="F46">
        <v>20.399999999999999</v>
      </c>
      <c r="G46">
        <v>30.2</v>
      </c>
      <c r="H46">
        <v>30</v>
      </c>
      <c r="I46">
        <v>24.5</v>
      </c>
      <c r="J46">
        <v>30.5</v>
      </c>
      <c r="K46">
        <v>25.9</v>
      </c>
      <c r="L46">
        <v>26.5</v>
      </c>
      <c r="M46" s="2">
        <v>26.439999999999998</v>
      </c>
      <c r="N46" s="50">
        <v>26.439999999999998</v>
      </c>
      <c r="O46" s="48">
        <v>1.9999999999999982</v>
      </c>
      <c r="P46" s="49">
        <v>22.812500000000135</v>
      </c>
      <c r="Q46" s="56">
        <f t="shared" si="1"/>
        <v>0.52837729816147117</v>
      </c>
      <c r="R46" s="56">
        <f t="shared" si="2"/>
        <v>1.737468798771297E-2</v>
      </c>
    </row>
    <row r="47" spans="1:18" ht="15" x14ac:dyDescent="0.25">
      <c r="A47" t="s">
        <v>454</v>
      </c>
      <c r="B47" s="35"/>
      <c r="N47" s="45"/>
      <c r="O47" s="48"/>
      <c r="P47" s="52"/>
      <c r="Q47" s="56"/>
      <c r="R47" s="56"/>
    </row>
    <row r="48" spans="1:18" ht="15" x14ac:dyDescent="0.25">
      <c r="A48">
        <v>0</v>
      </c>
      <c r="B48" s="35">
        <f>A48/24-1.0762</f>
        <v>-1.0762</v>
      </c>
      <c r="C48">
        <v>1</v>
      </c>
      <c r="D48">
        <v>2</v>
      </c>
      <c r="E48">
        <v>2</v>
      </c>
      <c r="F48">
        <v>1</v>
      </c>
      <c r="G48">
        <v>2</v>
      </c>
      <c r="H48">
        <v>1.7</v>
      </c>
      <c r="I48">
        <v>1.5</v>
      </c>
      <c r="J48">
        <v>1.2</v>
      </c>
      <c r="K48">
        <v>2.5</v>
      </c>
      <c r="L48">
        <v>2.5</v>
      </c>
      <c r="M48" s="2">
        <v>1.7399999999999998</v>
      </c>
      <c r="N48" s="45">
        <v>1.7399999999999998</v>
      </c>
      <c r="O48" s="46"/>
      <c r="P48" s="46"/>
      <c r="Q48" s="56"/>
      <c r="R48" s="56"/>
    </row>
    <row r="49" spans="1:18" ht="15" x14ac:dyDescent="0.25">
      <c r="A49">
        <v>50.975000000000001</v>
      </c>
      <c r="B49" s="35">
        <f t="shared" ref="B49:B65" si="4">A49/24-1.0762</f>
        <v>1.0477583333333333</v>
      </c>
      <c r="C49">
        <v>1.2</v>
      </c>
      <c r="F49">
        <v>2.5</v>
      </c>
      <c r="G49">
        <v>2.5</v>
      </c>
      <c r="H49">
        <v>2.2000000000000002</v>
      </c>
      <c r="I49">
        <v>1.2</v>
      </c>
      <c r="J49">
        <v>1.6</v>
      </c>
      <c r="K49">
        <v>3</v>
      </c>
      <c r="L49">
        <v>2.8</v>
      </c>
      <c r="M49" s="2">
        <v>2.125</v>
      </c>
      <c r="N49" s="45">
        <v>2.125</v>
      </c>
      <c r="O49" s="48">
        <v>1.9999999999999996</v>
      </c>
      <c r="P49" s="49">
        <v>25.487500000000004</v>
      </c>
      <c r="Q49" s="56">
        <f t="shared" si="1"/>
        <v>0.61063218390804619</v>
      </c>
      <c r="R49" s="56">
        <f t="shared" si="2"/>
        <v>-1.2645243788301703</v>
      </c>
    </row>
    <row r="50" spans="1:18" ht="15" x14ac:dyDescent="0.25">
      <c r="A50">
        <v>101.425</v>
      </c>
      <c r="B50" s="35">
        <f t="shared" si="4"/>
        <v>3.1498416666666662</v>
      </c>
      <c r="C50">
        <v>1.8</v>
      </c>
      <c r="D50">
        <v>3.5</v>
      </c>
      <c r="E50">
        <v>3</v>
      </c>
      <c r="F50">
        <v>3.5</v>
      </c>
      <c r="G50">
        <v>2.9</v>
      </c>
      <c r="H50">
        <v>2.6</v>
      </c>
      <c r="I50">
        <v>2.2000000000000002</v>
      </c>
      <c r="J50">
        <v>2</v>
      </c>
      <c r="K50">
        <v>3.1</v>
      </c>
      <c r="L50">
        <v>3.5</v>
      </c>
      <c r="M50" s="2">
        <v>2.81</v>
      </c>
      <c r="N50" s="45">
        <v>2.81</v>
      </c>
      <c r="O50" s="48">
        <v>1.9999999999999996</v>
      </c>
      <c r="P50" s="49">
        <v>25.225000000000009</v>
      </c>
      <c r="Q50" s="56">
        <f t="shared" si="1"/>
        <v>0.66117647058823548</v>
      </c>
      <c r="R50" s="56">
        <f t="shared" si="2"/>
        <v>1.3082081924111781</v>
      </c>
    </row>
    <row r="51" spans="1:18" ht="15" x14ac:dyDescent="0.25">
      <c r="A51">
        <v>148.9</v>
      </c>
      <c r="B51" s="35">
        <f t="shared" si="4"/>
        <v>5.1279666666666666</v>
      </c>
      <c r="C51">
        <v>2</v>
      </c>
      <c r="D51">
        <v>3.6</v>
      </c>
      <c r="F51">
        <v>3.7</v>
      </c>
      <c r="G51">
        <v>2.6</v>
      </c>
      <c r="H51">
        <v>3</v>
      </c>
      <c r="I51">
        <v>2.5</v>
      </c>
      <c r="J51">
        <v>2</v>
      </c>
      <c r="K51">
        <v>3.4</v>
      </c>
      <c r="L51">
        <v>3.4</v>
      </c>
      <c r="M51" s="2">
        <v>2.9111111111111105</v>
      </c>
      <c r="N51" s="45">
        <v>2.9111111111111105</v>
      </c>
      <c r="O51" s="48">
        <v>2.0000000000000009</v>
      </c>
      <c r="P51" s="49">
        <v>23.737499999999994</v>
      </c>
      <c r="Q51" s="56">
        <f t="shared" si="1"/>
        <v>0.51799130090945</v>
      </c>
      <c r="R51" s="56">
        <f t="shared" si="2"/>
        <v>0.32833870850185687</v>
      </c>
    </row>
    <row r="52" spans="1:18" ht="15" x14ac:dyDescent="0.25">
      <c r="A52">
        <v>171.25</v>
      </c>
      <c r="B52" s="35">
        <f t="shared" si="4"/>
        <v>6.0592166666666669</v>
      </c>
      <c r="C52">
        <v>2.4</v>
      </c>
      <c r="D52">
        <v>3.8</v>
      </c>
      <c r="E52">
        <v>3.8</v>
      </c>
      <c r="F52">
        <v>3.7</v>
      </c>
      <c r="G52">
        <v>3.2</v>
      </c>
      <c r="H52">
        <v>3.5</v>
      </c>
      <c r="I52">
        <v>2.9</v>
      </c>
      <c r="J52">
        <v>2.4</v>
      </c>
      <c r="K52">
        <v>3.8</v>
      </c>
      <c r="L52">
        <v>3.6</v>
      </c>
      <c r="M52" s="2">
        <v>3.3099999999999996</v>
      </c>
      <c r="N52" s="45">
        <v>3.3099999999999996</v>
      </c>
      <c r="O52" s="48">
        <v>0.99999999999999911</v>
      </c>
      <c r="P52" s="49">
        <v>22.350000000000016</v>
      </c>
      <c r="Q52" s="57">
        <f t="shared" si="1"/>
        <v>1.1370229007633599</v>
      </c>
      <c r="R52" s="56">
        <f t="shared" si="2"/>
        <v>0.21844468094110986</v>
      </c>
    </row>
    <row r="53" spans="1:18" ht="15" x14ac:dyDescent="0.25">
      <c r="A53">
        <v>404.65</v>
      </c>
      <c r="B53" s="35">
        <f t="shared" si="4"/>
        <v>15.784216666666666</v>
      </c>
      <c r="C53">
        <v>4</v>
      </c>
      <c r="D53">
        <v>4.9000000000000004</v>
      </c>
      <c r="E53">
        <v>4.0999999999999996</v>
      </c>
      <c r="F53">
        <v>5</v>
      </c>
      <c r="G53">
        <v>4.9000000000000004</v>
      </c>
      <c r="H53">
        <v>5.5</v>
      </c>
      <c r="K53">
        <v>6.5</v>
      </c>
      <c r="L53">
        <v>5.4</v>
      </c>
      <c r="M53" s="2">
        <v>5.0374999999999996</v>
      </c>
      <c r="N53" s="45">
        <v>5.0374999999999996</v>
      </c>
      <c r="O53" s="48">
        <v>14</v>
      </c>
      <c r="P53" s="49">
        <v>16.671428571428578</v>
      </c>
      <c r="Q53" s="56">
        <f t="shared" si="1"/>
        <v>0.10870738023305999</v>
      </c>
      <c r="R53" s="56">
        <f t="shared" si="2"/>
        <v>0.22294307809588165</v>
      </c>
    </row>
    <row r="54" spans="1:18" ht="15" x14ac:dyDescent="0.25">
      <c r="A54">
        <v>467.625</v>
      </c>
      <c r="B54" s="35">
        <f t="shared" si="4"/>
        <v>18.408175</v>
      </c>
      <c r="C54">
        <v>4.5</v>
      </c>
      <c r="D54">
        <v>5.5</v>
      </c>
      <c r="E54">
        <v>5</v>
      </c>
      <c r="F54">
        <v>5.4</v>
      </c>
      <c r="G54">
        <v>5.4</v>
      </c>
      <c r="I54">
        <v>5</v>
      </c>
      <c r="K54">
        <v>7.1</v>
      </c>
      <c r="L54">
        <v>6</v>
      </c>
      <c r="M54" s="2">
        <v>5.4874999999999998</v>
      </c>
      <c r="N54" s="45">
        <v>5.4874999999999998</v>
      </c>
      <c r="O54" s="48">
        <v>3</v>
      </c>
      <c r="P54" s="49">
        <v>20.991666666666674</v>
      </c>
      <c r="Q54" s="56">
        <f t="shared" si="1"/>
        <v>0.36311000827129863</v>
      </c>
      <c r="R54" s="56">
        <f t="shared" si="2"/>
        <v>6.6706985505655E-2</v>
      </c>
    </row>
    <row r="55" spans="1:18" ht="15" x14ac:dyDescent="0.25">
      <c r="A55">
        <v>517</v>
      </c>
      <c r="B55" s="35">
        <f t="shared" si="4"/>
        <v>20.465466666666668</v>
      </c>
      <c r="C55">
        <v>4.9000000000000004</v>
      </c>
      <c r="D55">
        <v>6.6</v>
      </c>
      <c r="E55">
        <v>5.0999999999999996</v>
      </c>
      <c r="F55">
        <v>6</v>
      </c>
      <c r="G55">
        <v>6</v>
      </c>
      <c r="I55">
        <v>6.5</v>
      </c>
      <c r="J55">
        <v>5.5</v>
      </c>
      <c r="K55">
        <v>8</v>
      </c>
      <c r="L55">
        <v>6.7</v>
      </c>
      <c r="M55" s="2">
        <v>6.1444444444444448</v>
      </c>
      <c r="N55" s="45">
        <v>6.1444444444444448</v>
      </c>
      <c r="O55" s="48">
        <v>1.9999999999999996</v>
      </c>
      <c r="P55" s="49">
        <v>24.687500000000007</v>
      </c>
      <c r="Q55" s="56">
        <f t="shared" si="1"/>
        <v>0.55985826373070124</v>
      </c>
      <c r="R55" s="56">
        <f t="shared" si="2"/>
        <v>5.7931784136356225E-2</v>
      </c>
    </row>
    <row r="56" spans="1:18" ht="15" x14ac:dyDescent="0.25">
      <c r="A56">
        <v>567.22500000000002</v>
      </c>
      <c r="B56" s="35">
        <f t="shared" si="4"/>
        <v>22.558175000000002</v>
      </c>
      <c r="C56">
        <v>5.5</v>
      </c>
      <c r="D56">
        <v>6.7</v>
      </c>
      <c r="E56">
        <v>6</v>
      </c>
      <c r="F56">
        <v>6.4</v>
      </c>
      <c r="G56">
        <v>6.8</v>
      </c>
      <c r="I56">
        <v>7.5</v>
      </c>
      <c r="J56">
        <v>6.9</v>
      </c>
      <c r="K56">
        <v>9</v>
      </c>
      <c r="L56">
        <v>7.1</v>
      </c>
      <c r="M56" s="2">
        <v>6.8777777777777782</v>
      </c>
      <c r="N56" s="45">
        <v>6.8777777777777782</v>
      </c>
      <c r="O56" s="48">
        <v>1.9999999999999996</v>
      </c>
      <c r="P56" s="49">
        <v>25.112500000000018</v>
      </c>
      <c r="Q56" s="56">
        <f t="shared" si="1"/>
        <v>0.55967450271247754</v>
      </c>
      <c r="R56" s="56">
        <f t="shared" si="2"/>
        <v>5.1897225924943773E-2</v>
      </c>
    </row>
    <row r="57" spans="1:18" ht="15" x14ac:dyDescent="0.25">
      <c r="A57">
        <v>614.02499999999998</v>
      </c>
      <c r="B57" s="35">
        <f t="shared" si="4"/>
        <v>24.508174999999998</v>
      </c>
      <c r="C57">
        <v>6.3</v>
      </c>
      <c r="D57">
        <v>7.5</v>
      </c>
      <c r="E57">
        <v>6.9</v>
      </c>
      <c r="F57">
        <v>7</v>
      </c>
      <c r="G57">
        <v>7.3</v>
      </c>
      <c r="H57">
        <v>8</v>
      </c>
      <c r="I57">
        <v>8.1999999999999993</v>
      </c>
      <c r="J57">
        <v>7.7</v>
      </c>
      <c r="K57">
        <v>10</v>
      </c>
      <c r="L57">
        <v>7.6</v>
      </c>
      <c r="M57" s="2">
        <v>7.65</v>
      </c>
      <c r="N57" s="45">
        <v>7.65</v>
      </c>
      <c r="O57" s="48">
        <v>2.0000000000000009</v>
      </c>
      <c r="P57" s="49">
        <v>23.400000000000023</v>
      </c>
      <c r="Q57" s="56">
        <f t="shared" si="1"/>
        <v>0.55613893376413548</v>
      </c>
      <c r="R57" s="56">
        <f t="shared" si="2"/>
        <v>4.6776100971611105E-2</v>
      </c>
    </row>
    <row r="58" spans="1:18" ht="15" x14ac:dyDescent="0.25">
      <c r="A58">
        <v>634.72500000000002</v>
      </c>
      <c r="B58" s="35">
        <f t="shared" si="4"/>
        <v>25.370675000000002</v>
      </c>
      <c r="C58">
        <v>6.5</v>
      </c>
      <c r="D58">
        <v>7.8</v>
      </c>
      <c r="E58">
        <v>7.6</v>
      </c>
      <c r="F58">
        <v>7.3</v>
      </c>
      <c r="G58">
        <v>7.7</v>
      </c>
      <c r="H58">
        <v>8.6</v>
      </c>
      <c r="I58">
        <v>8.9</v>
      </c>
      <c r="J58">
        <v>7.5</v>
      </c>
      <c r="K58">
        <v>10.4</v>
      </c>
      <c r="M58" s="2">
        <v>8.0333333333333332</v>
      </c>
      <c r="N58" s="45">
        <v>8.0333333333333332</v>
      </c>
      <c r="O58" s="48">
        <v>0.99999999999999911</v>
      </c>
      <c r="P58" s="49">
        <v>20.69999999999995</v>
      </c>
      <c r="Q58" s="57">
        <f t="shared" si="1"/>
        <v>1.0501089324618746</v>
      </c>
      <c r="R58" s="56">
        <f t="shared" si="2"/>
        <v>4.1783199453100835E-2</v>
      </c>
    </row>
    <row r="59" spans="1:18" ht="15" x14ac:dyDescent="0.25">
      <c r="A59">
        <v>837.875</v>
      </c>
      <c r="B59" s="35">
        <f t="shared" si="4"/>
        <v>33.835258333333336</v>
      </c>
      <c r="C59">
        <v>9.5</v>
      </c>
      <c r="D59">
        <v>11.1</v>
      </c>
      <c r="E59">
        <v>11.2</v>
      </c>
      <c r="F59">
        <v>10.199999999999999</v>
      </c>
      <c r="G59">
        <v>11</v>
      </c>
      <c r="H59">
        <v>12.5</v>
      </c>
      <c r="I59">
        <v>13.1</v>
      </c>
      <c r="J59">
        <v>11.2</v>
      </c>
      <c r="K59">
        <v>15</v>
      </c>
      <c r="L59">
        <v>11.1</v>
      </c>
      <c r="M59" s="2">
        <v>11.59</v>
      </c>
      <c r="N59" s="45">
        <v>11.59</v>
      </c>
      <c r="O59" s="48">
        <v>14</v>
      </c>
      <c r="P59" s="49">
        <v>14.510714285714275</v>
      </c>
      <c r="Q59" s="56">
        <f t="shared" si="1"/>
        <v>0.10305275637225844</v>
      </c>
      <c r="R59" s="56">
        <f t="shared" si="2"/>
        <v>4.6349504337746129E-2</v>
      </c>
    </row>
    <row r="60" spans="1:18" ht="15" x14ac:dyDescent="0.25">
      <c r="A60">
        <v>886.47500000000002</v>
      </c>
      <c r="B60" s="35">
        <f t="shared" si="4"/>
        <v>35.860258333333334</v>
      </c>
      <c r="C60">
        <v>10.4</v>
      </c>
      <c r="D60">
        <v>11.9</v>
      </c>
      <c r="E60">
        <v>12.9</v>
      </c>
      <c r="G60">
        <v>11.7</v>
      </c>
      <c r="H60">
        <v>13.8</v>
      </c>
      <c r="I60">
        <v>14.5</v>
      </c>
      <c r="J60">
        <v>12.1</v>
      </c>
      <c r="K60">
        <v>16.2</v>
      </c>
      <c r="L60">
        <v>11.8</v>
      </c>
      <c r="M60" s="2">
        <v>12.81111111111111</v>
      </c>
      <c r="N60" s="45">
        <v>12.81111111111111</v>
      </c>
      <c r="O60" s="48">
        <v>3</v>
      </c>
      <c r="P60" s="49">
        <v>16.199999999999971</v>
      </c>
      <c r="Q60" s="56">
        <f t="shared" si="1"/>
        <v>0.36845300866008374</v>
      </c>
      <c r="R60" s="56">
        <f t="shared" si="2"/>
        <v>3.0763276641773463E-2</v>
      </c>
    </row>
    <row r="61" spans="1:18" ht="15" x14ac:dyDescent="0.25">
      <c r="A61">
        <v>928.375</v>
      </c>
      <c r="B61" s="35">
        <f t="shared" si="4"/>
        <v>37.606091666666664</v>
      </c>
      <c r="D61">
        <v>12.5</v>
      </c>
      <c r="E61">
        <v>13.5</v>
      </c>
      <c r="F61">
        <v>11.7</v>
      </c>
      <c r="G61">
        <v>12.5</v>
      </c>
      <c r="H61">
        <v>14.9</v>
      </c>
      <c r="I61">
        <v>15.2</v>
      </c>
      <c r="J61">
        <v>13.8</v>
      </c>
      <c r="L61">
        <v>12.9</v>
      </c>
      <c r="M61" s="2">
        <v>13.375000000000002</v>
      </c>
      <c r="N61" s="45">
        <v>13.375000000000002</v>
      </c>
      <c r="O61" s="48">
        <v>1.9999999999999996</v>
      </c>
      <c r="P61" s="49">
        <v>20.949999999999992</v>
      </c>
      <c r="Q61" s="56">
        <f t="shared" si="1"/>
        <v>0.52200780572419803</v>
      </c>
      <c r="R61" s="56">
        <f t="shared" si="2"/>
        <v>2.8357014519059417E-2</v>
      </c>
    </row>
    <row r="62" spans="1:18" ht="15" x14ac:dyDescent="0.25">
      <c r="A62">
        <v>973.85</v>
      </c>
      <c r="B62" s="35">
        <f t="shared" si="4"/>
        <v>39.500883333333334</v>
      </c>
      <c r="C62">
        <v>12</v>
      </c>
      <c r="D62">
        <v>13.6</v>
      </c>
      <c r="E62">
        <v>15</v>
      </c>
      <c r="F62">
        <v>13</v>
      </c>
      <c r="G62">
        <v>13.6</v>
      </c>
      <c r="H62">
        <v>16.5</v>
      </c>
      <c r="I62">
        <v>17.100000000000001</v>
      </c>
      <c r="J62">
        <v>15.3</v>
      </c>
      <c r="K62">
        <v>19.5</v>
      </c>
      <c r="L62">
        <v>14</v>
      </c>
      <c r="M62" s="2">
        <v>14.960000000000003</v>
      </c>
      <c r="N62" s="45">
        <v>14.960000000000003</v>
      </c>
      <c r="O62" s="48">
        <v>1.9999999999999996</v>
      </c>
      <c r="P62" s="49">
        <v>22.737499999999958</v>
      </c>
      <c r="Q62" s="56">
        <f t="shared" si="1"/>
        <v>0.55925233644859829</v>
      </c>
      <c r="R62" s="56">
        <f t="shared" si="2"/>
        <v>2.7739759522854995E-2</v>
      </c>
    </row>
    <row r="63" spans="1:18" ht="15" x14ac:dyDescent="0.25">
      <c r="A63">
        <v>1018.3</v>
      </c>
      <c r="B63" s="35">
        <f t="shared" si="4"/>
        <v>41.352966666666667</v>
      </c>
      <c r="C63">
        <v>12.6</v>
      </c>
      <c r="D63">
        <v>14.3</v>
      </c>
      <c r="E63">
        <v>16.100000000000001</v>
      </c>
      <c r="F63">
        <v>13.9</v>
      </c>
      <c r="G63">
        <v>14.5</v>
      </c>
      <c r="H63">
        <v>17.7</v>
      </c>
      <c r="I63">
        <v>18</v>
      </c>
      <c r="J63">
        <v>16.5</v>
      </c>
      <c r="K63">
        <v>21.2</v>
      </c>
      <c r="L63">
        <v>14.9</v>
      </c>
      <c r="M63" s="2">
        <v>15.970000000000002</v>
      </c>
      <c r="N63" s="45">
        <v>15.970000000000002</v>
      </c>
      <c r="O63" s="48">
        <v>2.0000000000000009</v>
      </c>
      <c r="P63" s="49">
        <v>22.225000000000012</v>
      </c>
      <c r="Q63" s="56">
        <f t="shared" si="1"/>
        <v>0.53375668449197833</v>
      </c>
      <c r="R63" s="56">
        <f t="shared" si="2"/>
        <v>2.5927240813072197E-2</v>
      </c>
    </row>
    <row r="64" spans="1:18" ht="15" x14ac:dyDescent="0.25">
      <c r="A64">
        <v>1040.175</v>
      </c>
      <c r="B64" s="35">
        <f t="shared" si="4"/>
        <v>42.264424999999996</v>
      </c>
      <c r="C64">
        <v>13</v>
      </c>
      <c r="D64">
        <v>14.5</v>
      </c>
      <c r="E64">
        <v>16.7</v>
      </c>
      <c r="F64">
        <v>14.5</v>
      </c>
      <c r="G64">
        <v>15</v>
      </c>
      <c r="H64">
        <v>18.2</v>
      </c>
      <c r="I64">
        <v>18.7</v>
      </c>
      <c r="J64">
        <v>17</v>
      </c>
      <c r="L64">
        <v>16.3</v>
      </c>
      <c r="M64" s="2">
        <v>15.988888888888889</v>
      </c>
      <c r="N64" s="45">
        <v>15.988888888888889</v>
      </c>
      <c r="O64" s="48">
        <v>0.99999999999999911</v>
      </c>
      <c r="P64" s="49">
        <v>21.874999999999904</v>
      </c>
      <c r="Q64" s="57">
        <f t="shared" si="1"/>
        <v>1.0011827732554102</v>
      </c>
      <c r="R64" s="56">
        <f t="shared" si="2"/>
        <v>2.41923787486404E-2</v>
      </c>
    </row>
    <row r="65" spans="1:18" ht="15" x14ac:dyDescent="0.25">
      <c r="A65">
        <v>1235.7249999999999</v>
      </c>
      <c r="B65" s="35">
        <f t="shared" si="4"/>
        <v>50.412341666666663</v>
      </c>
      <c r="C65">
        <v>17.899999999999999</v>
      </c>
      <c r="D65">
        <v>20</v>
      </c>
      <c r="E65">
        <v>22</v>
      </c>
      <c r="F65">
        <v>20</v>
      </c>
      <c r="G65">
        <v>21.4</v>
      </c>
      <c r="H65">
        <v>28.9</v>
      </c>
      <c r="I65">
        <v>25.7</v>
      </c>
      <c r="J65">
        <v>23.5</v>
      </c>
      <c r="K65">
        <v>25.5</v>
      </c>
      <c r="M65" s="2">
        <v>22.766666666666666</v>
      </c>
      <c r="N65" s="50">
        <v>22.766666666666666</v>
      </c>
      <c r="O65" s="48">
        <v>14</v>
      </c>
      <c r="P65" s="49">
        <v>13.967857142857156</v>
      </c>
      <c r="Q65" s="56">
        <f t="shared" si="1"/>
        <v>0.10170753499453986</v>
      </c>
      <c r="R65" s="56">
        <f t="shared" si="2"/>
        <v>2.667717099280769E-2</v>
      </c>
    </row>
    <row r="66" spans="1:18" ht="15" x14ac:dyDescent="0.25">
      <c r="A66" t="s">
        <v>455</v>
      </c>
      <c r="B66" s="35"/>
      <c r="N66" s="45"/>
      <c r="O66" s="48"/>
      <c r="P66" s="52"/>
      <c r="Q66" s="56"/>
      <c r="R66" s="56"/>
    </row>
    <row r="67" spans="1:18" ht="15" x14ac:dyDescent="0.25">
      <c r="A67">
        <v>0</v>
      </c>
      <c r="B67" s="35">
        <f>A67/24+2.1618</f>
        <v>2.1617999999999999</v>
      </c>
      <c r="C67">
        <v>1.9</v>
      </c>
      <c r="D67">
        <v>1.5</v>
      </c>
      <c r="E67">
        <v>2</v>
      </c>
      <c r="F67">
        <v>1.3</v>
      </c>
      <c r="G67">
        <v>1.6</v>
      </c>
      <c r="H67">
        <v>1.6</v>
      </c>
      <c r="I67">
        <v>2.1</v>
      </c>
      <c r="J67">
        <v>1.1000000000000001</v>
      </c>
      <c r="K67">
        <v>2.1</v>
      </c>
      <c r="L67">
        <v>1.8</v>
      </c>
      <c r="M67" s="2">
        <v>1.7</v>
      </c>
      <c r="N67" s="45">
        <v>1.7</v>
      </c>
      <c r="O67" s="46"/>
      <c r="P67" s="46"/>
      <c r="Q67" s="56"/>
      <c r="R67" s="56"/>
    </row>
    <row r="68" spans="1:18" ht="15" x14ac:dyDescent="0.25">
      <c r="A68">
        <v>40.875</v>
      </c>
      <c r="B68" s="35">
        <f t="shared" ref="B68:B84" si="5">A68/24+2.1618</f>
        <v>3.8649249999999999</v>
      </c>
      <c r="C68">
        <v>2</v>
      </c>
      <c r="D68">
        <v>2</v>
      </c>
      <c r="E68">
        <v>2.6</v>
      </c>
      <c r="G68">
        <v>2.2000000000000002</v>
      </c>
      <c r="H68">
        <v>2.2000000000000002</v>
      </c>
      <c r="I68">
        <v>3</v>
      </c>
      <c r="J68">
        <v>1.4</v>
      </c>
      <c r="K68">
        <v>2.8</v>
      </c>
      <c r="L68">
        <v>2.5</v>
      </c>
      <c r="M68" s="2">
        <v>2.2999999999999998</v>
      </c>
      <c r="N68" s="45">
        <v>2.2999999999999998</v>
      </c>
      <c r="O68" s="48">
        <v>1.9999999999999996</v>
      </c>
      <c r="P68" s="49">
        <v>20.437500000000004</v>
      </c>
      <c r="Q68" s="56">
        <f t="shared" si="1"/>
        <v>0.67647058823529427</v>
      </c>
      <c r="R68" s="56">
        <f t="shared" si="2"/>
        <v>0.72609214421682555</v>
      </c>
    </row>
    <row r="69" spans="1:18" ht="15" x14ac:dyDescent="0.25">
      <c r="A69">
        <v>86.325000000000003</v>
      </c>
      <c r="B69" s="35">
        <f t="shared" si="5"/>
        <v>5.7586750000000002</v>
      </c>
      <c r="C69">
        <v>2.4</v>
      </c>
      <c r="E69">
        <v>2.7</v>
      </c>
      <c r="F69">
        <v>2</v>
      </c>
      <c r="G69">
        <v>2.5</v>
      </c>
      <c r="H69">
        <v>2.7</v>
      </c>
      <c r="I69">
        <v>3.2</v>
      </c>
      <c r="J69">
        <v>1.6</v>
      </c>
      <c r="K69">
        <v>3</v>
      </c>
      <c r="L69">
        <v>2.6</v>
      </c>
      <c r="M69" s="2">
        <v>2.5222222222222226</v>
      </c>
      <c r="N69" s="45">
        <v>2.5222222222222226</v>
      </c>
      <c r="O69" s="48">
        <v>1.9999999999999996</v>
      </c>
      <c r="P69" s="49">
        <v>22.725000000000005</v>
      </c>
      <c r="Q69" s="56">
        <f t="shared" ref="Q69:Q109" si="6">N69/(N68*O69)</f>
        <v>0.54830917874396157</v>
      </c>
      <c r="R69" s="56">
        <f t="shared" ref="R69:R109" si="7">LN(N69)/LN(N68)/B68</f>
        <v>0.28738819987297554</v>
      </c>
    </row>
    <row r="70" spans="1:18" ht="15" x14ac:dyDescent="0.25">
      <c r="A70">
        <v>129.67500000000001</v>
      </c>
      <c r="B70" s="35">
        <f t="shared" si="5"/>
        <v>7.5649250000000006</v>
      </c>
      <c r="D70">
        <v>2.6</v>
      </c>
      <c r="E70">
        <v>3.1</v>
      </c>
      <c r="F70">
        <v>2.2000000000000002</v>
      </c>
      <c r="G70">
        <v>3.5</v>
      </c>
      <c r="H70">
        <v>2.8</v>
      </c>
      <c r="I70">
        <v>3.5</v>
      </c>
      <c r="J70">
        <v>1.9</v>
      </c>
      <c r="K70">
        <v>3.5</v>
      </c>
      <c r="L70">
        <v>3.1</v>
      </c>
      <c r="M70" s="2">
        <v>2.911111111111111</v>
      </c>
      <c r="N70" s="45">
        <v>2.911111111111111</v>
      </c>
      <c r="O70" s="48">
        <v>2.0000000000000009</v>
      </c>
      <c r="P70" s="49">
        <v>21.674999999999979</v>
      </c>
      <c r="Q70" s="56">
        <f t="shared" si="6"/>
        <v>0.57709251101321546</v>
      </c>
      <c r="R70" s="56">
        <f t="shared" si="7"/>
        <v>0.20056654508015648</v>
      </c>
    </row>
    <row r="71" spans="1:18" ht="15" x14ac:dyDescent="0.25">
      <c r="A71">
        <v>149.92500000000001</v>
      </c>
      <c r="B71" s="35">
        <f t="shared" si="5"/>
        <v>8.4086750000000006</v>
      </c>
      <c r="C71">
        <v>3</v>
      </c>
      <c r="D71">
        <v>2.7</v>
      </c>
      <c r="E71">
        <v>3.4</v>
      </c>
      <c r="F71">
        <v>2.4</v>
      </c>
      <c r="G71">
        <v>3.6</v>
      </c>
      <c r="H71">
        <v>2.9</v>
      </c>
      <c r="I71">
        <v>3.6</v>
      </c>
      <c r="J71">
        <v>2</v>
      </c>
      <c r="K71">
        <v>3.6</v>
      </c>
      <c r="L71">
        <v>3.3</v>
      </c>
      <c r="M71" s="2">
        <v>3.0500000000000003</v>
      </c>
      <c r="N71" s="45">
        <v>3.0500000000000003</v>
      </c>
      <c r="O71" s="48">
        <v>0.99999999999999911</v>
      </c>
      <c r="P71" s="49">
        <v>20.250000000000018</v>
      </c>
      <c r="Q71" s="57">
        <f t="shared" si="6"/>
        <v>1.0477099236641232</v>
      </c>
      <c r="R71" s="56">
        <f t="shared" si="7"/>
        <v>0.13795476399276205</v>
      </c>
    </row>
    <row r="72" spans="1:18" ht="15" x14ac:dyDescent="0.25">
      <c r="A72">
        <v>338.7</v>
      </c>
      <c r="B72" s="35">
        <f t="shared" si="5"/>
        <v>16.2743</v>
      </c>
      <c r="C72">
        <v>5.9</v>
      </c>
      <c r="D72">
        <v>5</v>
      </c>
      <c r="E72">
        <v>5.8</v>
      </c>
      <c r="F72">
        <v>3.1</v>
      </c>
      <c r="G72">
        <v>6</v>
      </c>
      <c r="H72">
        <v>5.0999999999999996</v>
      </c>
      <c r="I72">
        <v>6.1</v>
      </c>
      <c r="J72">
        <v>3.5</v>
      </c>
      <c r="K72">
        <v>6</v>
      </c>
      <c r="L72">
        <v>5.5</v>
      </c>
      <c r="M72" s="2">
        <v>5.2</v>
      </c>
      <c r="N72" s="45">
        <v>5.2</v>
      </c>
      <c r="O72" s="48">
        <v>14</v>
      </c>
      <c r="P72" s="49">
        <v>13.483928571428567</v>
      </c>
      <c r="Q72" s="56">
        <f t="shared" si="6"/>
        <v>0.12177985948477751</v>
      </c>
      <c r="R72" s="56">
        <f t="shared" si="7"/>
        <v>0.17582197669662095</v>
      </c>
    </row>
    <row r="73" spans="1:18" ht="15" x14ac:dyDescent="0.25">
      <c r="A73">
        <v>388.7</v>
      </c>
      <c r="B73" s="35">
        <f t="shared" si="5"/>
        <v>18.357633333333332</v>
      </c>
      <c r="C73">
        <v>6</v>
      </c>
      <c r="D73">
        <v>5.5</v>
      </c>
      <c r="F73">
        <v>3.5</v>
      </c>
      <c r="G73">
        <v>6.5</v>
      </c>
      <c r="H73">
        <v>5.6</v>
      </c>
      <c r="I73">
        <v>6.7</v>
      </c>
      <c r="J73">
        <v>3.6</v>
      </c>
      <c r="K73">
        <v>6.5</v>
      </c>
      <c r="L73">
        <v>6</v>
      </c>
      <c r="M73" s="2">
        <v>5.5444444444444452</v>
      </c>
      <c r="N73" s="45">
        <v>5.5444444444444452</v>
      </c>
      <c r="O73" s="48">
        <v>3</v>
      </c>
      <c r="P73" s="49">
        <v>16.666666666666668</v>
      </c>
      <c r="Q73" s="56">
        <f t="shared" si="6"/>
        <v>0.35541310541310545</v>
      </c>
      <c r="R73" s="56">
        <f t="shared" si="7"/>
        <v>6.3837032635011934E-2</v>
      </c>
    </row>
    <row r="74" spans="1:18" ht="15" x14ac:dyDescent="0.25">
      <c r="A74">
        <v>431.1</v>
      </c>
      <c r="B74" s="35">
        <f t="shared" si="5"/>
        <v>20.124300000000002</v>
      </c>
      <c r="C74">
        <v>7.6</v>
      </c>
      <c r="F74">
        <v>4</v>
      </c>
      <c r="G74">
        <v>6.7</v>
      </c>
      <c r="H74">
        <v>6.4</v>
      </c>
      <c r="I74">
        <v>7.2</v>
      </c>
      <c r="J74">
        <v>4.8</v>
      </c>
      <c r="K74">
        <v>7.5</v>
      </c>
      <c r="M74" s="2">
        <v>6.3142857142857149</v>
      </c>
      <c r="N74" s="45">
        <v>6.3142857142857149</v>
      </c>
      <c r="O74" s="48">
        <v>1.9999999999999996</v>
      </c>
      <c r="P74" s="49">
        <v>21.199999999999992</v>
      </c>
      <c r="Q74" s="56">
        <f t="shared" si="6"/>
        <v>0.56942456341253944</v>
      </c>
      <c r="R74" s="56">
        <f t="shared" si="7"/>
        <v>5.8608312185699327E-2</v>
      </c>
    </row>
    <row r="75" spans="1:18" ht="15" x14ac:dyDescent="0.25">
      <c r="A75">
        <v>478.5</v>
      </c>
      <c r="B75" s="35">
        <f t="shared" si="5"/>
        <v>22.099299999999999</v>
      </c>
      <c r="C75">
        <v>8</v>
      </c>
      <c r="D75">
        <v>6.5</v>
      </c>
      <c r="E75">
        <v>7</v>
      </c>
      <c r="F75">
        <v>4.5</v>
      </c>
      <c r="G75">
        <v>8</v>
      </c>
      <c r="H75">
        <v>6.9</v>
      </c>
      <c r="I75">
        <v>8</v>
      </c>
      <c r="J75">
        <v>4.9000000000000004</v>
      </c>
      <c r="K75">
        <v>7.9</v>
      </c>
      <c r="M75" s="2">
        <v>6.8555555555555552</v>
      </c>
      <c r="N75" s="45">
        <v>6.8555555555555552</v>
      </c>
      <c r="O75" s="48">
        <v>1.9999999999999996</v>
      </c>
      <c r="P75" s="49">
        <v>23.700000000000021</v>
      </c>
      <c r="Q75" s="56">
        <f t="shared" si="6"/>
        <v>0.5428607340372047</v>
      </c>
      <c r="R75" s="56">
        <f t="shared" si="7"/>
        <v>5.1908883471856002E-2</v>
      </c>
    </row>
    <row r="76" spans="1:18" ht="15" x14ac:dyDescent="0.25">
      <c r="A76">
        <v>526.27499999999998</v>
      </c>
      <c r="B76" s="35">
        <f t="shared" si="5"/>
        <v>24.089924999999997</v>
      </c>
      <c r="C76">
        <v>8.5</v>
      </c>
      <c r="D76">
        <v>7.3</v>
      </c>
      <c r="E76">
        <v>7.5</v>
      </c>
      <c r="F76">
        <v>4.5999999999999996</v>
      </c>
      <c r="G76">
        <v>8.6999999999999993</v>
      </c>
      <c r="H76">
        <v>7.8</v>
      </c>
      <c r="I76">
        <v>8.5</v>
      </c>
      <c r="J76">
        <v>5.9</v>
      </c>
      <c r="K76">
        <v>8.6</v>
      </c>
      <c r="L76">
        <v>8</v>
      </c>
      <c r="M76" s="2">
        <v>7.5399999999999991</v>
      </c>
      <c r="N76" s="45">
        <v>7.5399999999999991</v>
      </c>
      <c r="O76" s="48">
        <v>2.0000000000000009</v>
      </c>
      <c r="P76" s="49">
        <v>23.887500000000006</v>
      </c>
      <c r="Q76" s="56">
        <f t="shared" si="6"/>
        <v>0.54991896272285223</v>
      </c>
      <c r="R76" s="56">
        <f t="shared" si="7"/>
        <v>4.7487192416266602E-2</v>
      </c>
    </row>
    <row r="77" spans="1:18" ht="15" x14ac:dyDescent="0.25">
      <c r="A77">
        <v>548.125</v>
      </c>
      <c r="B77" s="35">
        <f t="shared" si="5"/>
        <v>25.000341666666667</v>
      </c>
      <c r="C77">
        <v>9.4</v>
      </c>
      <c r="D77">
        <v>7.6</v>
      </c>
      <c r="E77">
        <v>8</v>
      </c>
      <c r="F77">
        <v>4.8</v>
      </c>
      <c r="G77">
        <v>9</v>
      </c>
      <c r="H77">
        <v>8</v>
      </c>
      <c r="I77">
        <v>9.1</v>
      </c>
      <c r="J77">
        <v>5.0999999999999996</v>
      </c>
      <c r="K77">
        <v>9.1</v>
      </c>
      <c r="L77">
        <v>8</v>
      </c>
      <c r="M77" s="2">
        <v>7.81</v>
      </c>
      <c r="N77" s="45">
        <v>7.81</v>
      </c>
      <c r="O77" s="48">
        <v>0.99999999999999911</v>
      </c>
      <c r="P77" s="49">
        <v>21.849999999999927</v>
      </c>
      <c r="Q77" s="57">
        <f t="shared" si="6"/>
        <v>1.0358090185676403</v>
      </c>
      <c r="R77" s="56">
        <f t="shared" si="7"/>
        <v>4.2234058561836207E-2</v>
      </c>
    </row>
    <row r="78" spans="1:18" ht="15" x14ac:dyDescent="0.25">
      <c r="A78">
        <v>734.97500000000002</v>
      </c>
      <c r="B78" s="35">
        <f t="shared" si="5"/>
        <v>32.785758333333334</v>
      </c>
      <c r="C78">
        <v>13.9</v>
      </c>
      <c r="D78">
        <v>12</v>
      </c>
      <c r="E78">
        <v>11.8</v>
      </c>
      <c r="F78">
        <v>6.9</v>
      </c>
      <c r="G78">
        <v>12.5</v>
      </c>
      <c r="H78">
        <v>11.5</v>
      </c>
      <c r="I78">
        <v>12.9</v>
      </c>
      <c r="J78">
        <v>8</v>
      </c>
      <c r="K78">
        <v>13</v>
      </c>
      <c r="M78" s="2">
        <v>11.388888888888889</v>
      </c>
      <c r="N78" s="45">
        <v>11.388888888888889</v>
      </c>
      <c r="O78" s="48">
        <v>14</v>
      </c>
      <c r="P78" s="49">
        <v>13.346428571428548</v>
      </c>
      <c r="Q78" s="56">
        <f t="shared" si="6"/>
        <v>0.10416031542792108</v>
      </c>
      <c r="R78" s="56">
        <f t="shared" si="7"/>
        <v>4.7340646119341565E-2</v>
      </c>
    </row>
    <row r="79" spans="1:18" ht="15" x14ac:dyDescent="0.25">
      <c r="A79">
        <v>762.5</v>
      </c>
      <c r="B79" s="35">
        <f t="shared" si="5"/>
        <v>33.932633333333335</v>
      </c>
      <c r="C79">
        <v>14.9</v>
      </c>
      <c r="D79">
        <v>12.5</v>
      </c>
      <c r="E79">
        <v>12.5</v>
      </c>
      <c r="F79">
        <v>7.2</v>
      </c>
      <c r="G79">
        <v>13</v>
      </c>
      <c r="H79">
        <v>12.2</v>
      </c>
      <c r="I79">
        <v>13.5</v>
      </c>
      <c r="J79">
        <v>8.5</v>
      </c>
      <c r="K79">
        <v>14.5</v>
      </c>
      <c r="L79">
        <v>11.1</v>
      </c>
      <c r="M79" s="2">
        <v>11.989999999999998</v>
      </c>
      <c r="N79" s="45">
        <v>11.989999999999998</v>
      </c>
      <c r="O79" s="48">
        <v>1.9999999999999996</v>
      </c>
      <c r="P79" s="49">
        <v>13.762500000000049</v>
      </c>
      <c r="Q79" s="56">
        <f t="shared" si="6"/>
        <v>0.52639024390243905</v>
      </c>
      <c r="R79" s="56">
        <f t="shared" si="7"/>
        <v>3.114595054174895E-2</v>
      </c>
    </row>
    <row r="80" spans="1:18" ht="15" x14ac:dyDescent="0.25">
      <c r="A80">
        <v>799.02499999999998</v>
      </c>
      <c r="B80" s="35">
        <f t="shared" si="5"/>
        <v>35.45450833333333</v>
      </c>
      <c r="C80">
        <v>15.7</v>
      </c>
      <c r="D80">
        <v>13.1</v>
      </c>
      <c r="E80">
        <v>13.2</v>
      </c>
      <c r="F80">
        <v>7.7</v>
      </c>
      <c r="G80">
        <v>14</v>
      </c>
      <c r="H80">
        <v>13</v>
      </c>
      <c r="I80">
        <v>14.3</v>
      </c>
      <c r="J80">
        <v>9.1</v>
      </c>
      <c r="K80">
        <v>15.4</v>
      </c>
      <c r="L80">
        <v>12</v>
      </c>
      <c r="M80" s="2">
        <v>12.75</v>
      </c>
      <c r="N80" s="45">
        <v>12.75</v>
      </c>
      <c r="O80" s="48">
        <v>2.0000000000000009</v>
      </c>
      <c r="P80" s="49">
        <v>18.262500000000038</v>
      </c>
      <c r="Q80" s="56">
        <f t="shared" si="6"/>
        <v>0.53169307756463702</v>
      </c>
      <c r="R80" s="56">
        <f t="shared" si="7"/>
        <v>3.0199275454173655E-2</v>
      </c>
    </row>
    <row r="81" spans="1:18" ht="15" x14ac:dyDescent="0.25">
      <c r="A81">
        <v>841.17499999999995</v>
      </c>
      <c r="B81" s="35">
        <f t="shared" si="5"/>
        <v>37.210758333333331</v>
      </c>
      <c r="C81">
        <v>16.7</v>
      </c>
      <c r="D81">
        <v>14</v>
      </c>
      <c r="E81">
        <v>13.5</v>
      </c>
      <c r="F81">
        <v>8</v>
      </c>
      <c r="G81">
        <v>15.4</v>
      </c>
      <c r="H81">
        <v>13.9</v>
      </c>
      <c r="I81">
        <v>15</v>
      </c>
      <c r="J81">
        <v>9.9</v>
      </c>
      <c r="K81">
        <v>16.5</v>
      </c>
      <c r="L81">
        <v>12.8</v>
      </c>
      <c r="M81" s="2">
        <v>13.570000000000002</v>
      </c>
      <c r="N81" s="45">
        <v>13.570000000000002</v>
      </c>
      <c r="O81" s="48">
        <v>1.9999999999999996</v>
      </c>
      <c r="P81" s="49">
        <v>21.075000000000049</v>
      </c>
      <c r="Q81" s="56">
        <f t="shared" si="6"/>
        <v>0.53215686274509821</v>
      </c>
      <c r="R81" s="56">
        <f t="shared" si="7"/>
        <v>2.889579281324885E-2</v>
      </c>
    </row>
    <row r="82" spans="1:18" ht="15" x14ac:dyDescent="0.25">
      <c r="A82">
        <v>884.02499999999998</v>
      </c>
      <c r="B82" s="35">
        <f t="shared" si="5"/>
        <v>38.996175000000001</v>
      </c>
      <c r="C82">
        <v>18</v>
      </c>
      <c r="D82">
        <v>15.2</v>
      </c>
      <c r="E82">
        <v>14.4</v>
      </c>
      <c r="F82">
        <v>8.5</v>
      </c>
      <c r="G82">
        <v>16.100000000000001</v>
      </c>
      <c r="H82">
        <v>15</v>
      </c>
      <c r="I82">
        <v>15.9</v>
      </c>
      <c r="J82">
        <v>10.5</v>
      </c>
      <c r="K82">
        <v>17.8</v>
      </c>
      <c r="L82">
        <v>13.4</v>
      </c>
      <c r="M82" s="2">
        <v>14.48</v>
      </c>
      <c r="N82" s="45">
        <v>14.48</v>
      </c>
      <c r="O82" s="48">
        <v>2.0000000000000009</v>
      </c>
      <c r="P82" s="49">
        <v>21.425000000000001</v>
      </c>
      <c r="Q82" s="56">
        <f t="shared" si="6"/>
        <v>0.53352984524686786</v>
      </c>
      <c r="R82" s="56">
        <f t="shared" si="7"/>
        <v>2.7542812561742257E-2</v>
      </c>
    </row>
    <row r="83" spans="1:18" ht="15" x14ac:dyDescent="0.25">
      <c r="A83">
        <v>926.5</v>
      </c>
      <c r="B83" s="35">
        <f t="shared" si="5"/>
        <v>40.765966666666664</v>
      </c>
      <c r="C83">
        <v>19</v>
      </c>
      <c r="D83">
        <v>16</v>
      </c>
      <c r="E83">
        <v>15.4</v>
      </c>
      <c r="F83">
        <v>9.1999999999999993</v>
      </c>
      <c r="H83">
        <v>16</v>
      </c>
      <c r="I83">
        <v>16.8</v>
      </c>
      <c r="J83">
        <v>11.4</v>
      </c>
      <c r="K83">
        <v>18.7</v>
      </c>
      <c r="L83">
        <v>14.2</v>
      </c>
      <c r="M83" s="2">
        <v>15.188888888888888</v>
      </c>
      <c r="N83" s="45">
        <v>15.188888888888888</v>
      </c>
      <c r="O83" s="48">
        <v>1.9999999999999982</v>
      </c>
      <c r="P83" s="49">
        <v>21.237500000000086</v>
      </c>
      <c r="Q83" s="56">
        <f t="shared" si="6"/>
        <v>0.52447820748925766</v>
      </c>
      <c r="R83" s="56">
        <f t="shared" si="7"/>
        <v>2.6102111284880998E-2</v>
      </c>
    </row>
    <row r="84" spans="1:18" ht="15" x14ac:dyDescent="0.25">
      <c r="A84">
        <v>1103.675</v>
      </c>
      <c r="B84" s="35">
        <f t="shared" si="5"/>
        <v>48.148258333333331</v>
      </c>
      <c r="C84">
        <v>26</v>
      </c>
      <c r="D84">
        <v>22</v>
      </c>
      <c r="E84">
        <v>20</v>
      </c>
      <c r="F84">
        <v>12.5</v>
      </c>
      <c r="G84">
        <v>26.6</v>
      </c>
      <c r="H84">
        <v>20.6</v>
      </c>
      <c r="I84">
        <v>24</v>
      </c>
      <c r="J84">
        <v>16</v>
      </c>
      <c r="K84">
        <v>26.5</v>
      </c>
      <c r="M84" s="2">
        <v>21.577777777777776</v>
      </c>
      <c r="N84" s="50">
        <v>21.577777777777776</v>
      </c>
      <c r="O84" s="48">
        <v>14</v>
      </c>
      <c r="P84" s="49">
        <v>12.65535714285714</v>
      </c>
      <c r="Q84" s="56">
        <f t="shared" si="6"/>
        <v>0.10147350820357404</v>
      </c>
      <c r="R84" s="56">
        <f t="shared" si="7"/>
        <v>2.7695995899800287E-2</v>
      </c>
    </row>
    <row r="85" spans="1:18" ht="15" x14ac:dyDescent="0.25">
      <c r="A85" t="s">
        <v>456</v>
      </c>
      <c r="B85" s="35"/>
      <c r="N85" s="51"/>
      <c r="O85" s="46"/>
      <c r="P85" s="46"/>
      <c r="Q85" s="56"/>
      <c r="R85" s="56"/>
    </row>
    <row r="86" spans="1:18" ht="15" x14ac:dyDescent="0.25">
      <c r="A86" t="s">
        <v>480</v>
      </c>
      <c r="B86" s="35"/>
      <c r="E86">
        <v>1.3</v>
      </c>
      <c r="H86">
        <v>1.2</v>
      </c>
      <c r="K86">
        <v>1.1000000000000001</v>
      </c>
      <c r="N86" s="51"/>
      <c r="O86" s="46"/>
      <c r="P86" s="46"/>
      <c r="Q86" s="56"/>
      <c r="R86" s="56"/>
    </row>
    <row r="87" spans="1:18" ht="15" x14ac:dyDescent="0.25">
      <c r="A87" s="48">
        <v>0</v>
      </c>
      <c r="B87" s="35">
        <f t="shared" ref="B87:B100" si="8">A87/24+2.8274</f>
        <v>2.8273999999999999</v>
      </c>
      <c r="C87">
        <v>2.9</v>
      </c>
      <c r="D87">
        <v>3.1</v>
      </c>
      <c r="E87">
        <v>3</v>
      </c>
      <c r="F87">
        <v>3.9</v>
      </c>
      <c r="G87">
        <v>3</v>
      </c>
      <c r="H87">
        <v>2.9</v>
      </c>
      <c r="I87">
        <v>2.8</v>
      </c>
      <c r="J87">
        <v>3.9</v>
      </c>
      <c r="K87">
        <v>2.2000000000000002</v>
      </c>
      <c r="L87">
        <v>3</v>
      </c>
      <c r="M87" s="2">
        <v>3.07</v>
      </c>
      <c r="N87" s="45">
        <v>3.07</v>
      </c>
      <c r="O87" s="48"/>
      <c r="P87" s="49"/>
      <c r="Q87" s="56"/>
      <c r="R87" s="56"/>
    </row>
    <row r="88" spans="1:18" ht="15" x14ac:dyDescent="0.25">
      <c r="A88" s="48">
        <v>46.825000000000003</v>
      </c>
      <c r="B88" s="35">
        <f t="shared" si="8"/>
        <v>4.7784416666666667</v>
      </c>
      <c r="E88">
        <v>3.6</v>
      </c>
      <c r="F88">
        <v>3.5</v>
      </c>
      <c r="H88">
        <v>3.4</v>
      </c>
      <c r="I88">
        <v>3.1</v>
      </c>
      <c r="J88">
        <v>4.5</v>
      </c>
      <c r="K88">
        <v>2.7</v>
      </c>
      <c r="L88">
        <v>3.1</v>
      </c>
      <c r="M88" s="2">
        <v>3.4142857142857146</v>
      </c>
      <c r="N88" s="45">
        <v>3.4142857142857146</v>
      </c>
      <c r="O88" s="48">
        <v>2.0000000000000009</v>
      </c>
      <c r="P88" s="49">
        <v>23.412499999999977</v>
      </c>
      <c r="Q88" s="56">
        <f t="shared" si="6"/>
        <v>0.55607259190321068</v>
      </c>
      <c r="R88" s="56">
        <f t="shared" si="7"/>
        <v>0.3871969015181379</v>
      </c>
    </row>
    <row r="89" spans="1:18" ht="15" x14ac:dyDescent="0.25">
      <c r="A89" s="48">
        <v>88.350000000000009</v>
      </c>
      <c r="B89" s="35">
        <f t="shared" si="8"/>
        <v>6.5086500000000003</v>
      </c>
      <c r="C89">
        <v>3.5</v>
      </c>
      <c r="D89">
        <v>4</v>
      </c>
      <c r="E89">
        <v>3.5</v>
      </c>
      <c r="F89">
        <v>4.2</v>
      </c>
      <c r="G89">
        <v>3.4</v>
      </c>
      <c r="H89">
        <v>4</v>
      </c>
      <c r="I89">
        <v>3.5</v>
      </c>
      <c r="J89">
        <v>4.9000000000000004</v>
      </c>
      <c r="K89">
        <v>2.9</v>
      </c>
      <c r="L89">
        <v>3.5</v>
      </c>
      <c r="M89" s="2">
        <v>3.7399999999999998</v>
      </c>
      <c r="N89" s="45">
        <v>3.7399999999999998</v>
      </c>
      <c r="O89" s="48">
        <v>1.9999999999999982</v>
      </c>
      <c r="P89" s="49">
        <v>20.762500000000021</v>
      </c>
      <c r="Q89" s="56">
        <f t="shared" si="6"/>
        <v>0.5476987447698749</v>
      </c>
      <c r="R89" s="56">
        <f t="shared" si="7"/>
        <v>0.22480167108050342</v>
      </c>
    </row>
    <row r="90" spans="1:18" ht="15" x14ac:dyDescent="0.25">
      <c r="A90" s="48">
        <v>267.00000000000006</v>
      </c>
      <c r="B90" s="35">
        <f t="shared" si="8"/>
        <v>13.952400000000001</v>
      </c>
      <c r="C90">
        <v>5.2</v>
      </c>
      <c r="D90">
        <v>5.6</v>
      </c>
      <c r="E90">
        <v>6</v>
      </c>
      <c r="F90">
        <v>6</v>
      </c>
      <c r="G90">
        <v>4.5</v>
      </c>
      <c r="H90">
        <v>5</v>
      </c>
      <c r="I90">
        <v>6</v>
      </c>
      <c r="J90">
        <v>7.9</v>
      </c>
      <c r="K90">
        <v>4.5</v>
      </c>
      <c r="L90">
        <v>5</v>
      </c>
      <c r="M90" s="2">
        <v>5.5699999999999994</v>
      </c>
      <c r="N90" s="45">
        <v>5.5699999999999994</v>
      </c>
      <c r="O90" s="48">
        <v>14</v>
      </c>
      <c r="P90" s="49">
        <v>12.760714285714284</v>
      </c>
      <c r="Q90" s="56">
        <f t="shared" si="6"/>
        <v>0.10637891520244461</v>
      </c>
      <c r="R90" s="56">
        <f t="shared" si="7"/>
        <v>0.20003514555380006</v>
      </c>
    </row>
    <row r="91" spans="1:18" ht="15" x14ac:dyDescent="0.25">
      <c r="A91" s="48">
        <v>291.30000000000007</v>
      </c>
      <c r="B91" s="35">
        <f t="shared" si="8"/>
        <v>14.964900000000004</v>
      </c>
      <c r="C91">
        <v>5.6</v>
      </c>
      <c r="D91">
        <v>5.9</v>
      </c>
      <c r="E91">
        <v>6.4</v>
      </c>
      <c r="F91">
        <v>6</v>
      </c>
      <c r="G91">
        <v>4.7</v>
      </c>
      <c r="H91">
        <v>5.0999999999999996</v>
      </c>
      <c r="I91">
        <v>6.9</v>
      </c>
      <c r="J91">
        <v>8.3000000000000007</v>
      </c>
      <c r="K91">
        <v>4.7</v>
      </c>
      <c r="L91">
        <v>5.4</v>
      </c>
      <c r="M91" s="2">
        <v>5.8999999999999995</v>
      </c>
      <c r="N91" s="45">
        <v>5.8999999999999995</v>
      </c>
      <c r="O91" s="48">
        <v>1.9999999999999996</v>
      </c>
      <c r="P91" s="49">
        <v>12.150000000000009</v>
      </c>
      <c r="Q91" s="56">
        <f t="shared" si="6"/>
        <v>0.52962298025134658</v>
      </c>
      <c r="R91" s="56">
        <f t="shared" si="7"/>
        <v>7.407430279237559E-2</v>
      </c>
    </row>
    <row r="92" spans="1:18" ht="15" x14ac:dyDescent="0.25">
      <c r="A92" s="48">
        <v>324.77500000000003</v>
      </c>
      <c r="B92" s="35">
        <f t="shared" si="8"/>
        <v>16.359691666666667</v>
      </c>
      <c r="C92">
        <v>6</v>
      </c>
      <c r="D92">
        <v>6.2</v>
      </c>
      <c r="E92">
        <v>6.2</v>
      </c>
      <c r="F92">
        <v>6.5</v>
      </c>
      <c r="G92">
        <v>5.5</v>
      </c>
      <c r="H92">
        <v>5.5</v>
      </c>
      <c r="I92">
        <v>7</v>
      </c>
      <c r="J92">
        <v>9</v>
      </c>
      <c r="K92">
        <v>5</v>
      </c>
      <c r="L92">
        <v>5.9</v>
      </c>
      <c r="M92" s="2">
        <v>6.2799999999999994</v>
      </c>
      <c r="N92" s="45">
        <v>6.2799999999999994</v>
      </c>
      <c r="O92" s="48">
        <v>2.0000000000000009</v>
      </c>
      <c r="P92" s="49">
        <v>16.737499999999976</v>
      </c>
      <c r="Q92" s="56">
        <f t="shared" si="6"/>
        <v>0.53220338983050819</v>
      </c>
      <c r="R92" s="56">
        <f t="shared" si="7"/>
        <v>6.9172918344871284E-2</v>
      </c>
    </row>
    <row r="93" spans="1:18" ht="15" x14ac:dyDescent="0.25">
      <c r="A93" s="48">
        <v>369.42500000000001</v>
      </c>
      <c r="B93" s="35">
        <f t="shared" si="8"/>
        <v>18.220108333333332</v>
      </c>
      <c r="C93">
        <v>6.7</v>
      </c>
      <c r="D93">
        <v>7.1</v>
      </c>
      <c r="E93">
        <v>7</v>
      </c>
      <c r="F93">
        <v>6.7</v>
      </c>
      <c r="G93">
        <v>5.7</v>
      </c>
      <c r="H93">
        <v>6</v>
      </c>
      <c r="I93">
        <v>8.1</v>
      </c>
      <c r="J93">
        <v>9.9</v>
      </c>
      <c r="K93">
        <v>5.8</v>
      </c>
      <c r="L93">
        <v>6.4</v>
      </c>
      <c r="M93" s="2">
        <v>6.94</v>
      </c>
      <c r="N93" s="45">
        <v>6.94</v>
      </c>
      <c r="O93" s="48">
        <v>1.9999999999999996</v>
      </c>
      <c r="P93" s="49">
        <v>22.324999999999992</v>
      </c>
      <c r="Q93" s="56">
        <f t="shared" si="6"/>
        <v>0.55254777070063721</v>
      </c>
      <c r="R93" s="56">
        <f t="shared" si="7"/>
        <v>6.4450389394367619E-2</v>
      </c>
    </row>
    <row r="94" spans="1:18" ht="15" x14ac:dyDescent="0.25">
      <c r="A94" s="48">
        <v>419.70000000000005</v>
      </c>
      <c r="B94" s="35">
        <f t="shared" si="8"/>
        <v>20.314900000000002</v>
      </c>
      <c r="C94">
        <v>7</v>
      </c>
      <c r="D94">
        <v>7.1</v>
      </c>
      <c r="E94">
        <v>7.1</v>
      </c>
      <c r="F94">
        <v>6.6</v>
      </c>
      <c r="G94">
        <v>6.9</v>
      </c>
      <c r="H94">
        <v>6.8</v>
      </c>
      <c r="I94">
        <v>8.6</v>
      </c>
      <c r="J94">
        <v>10.5</v>
      </c>
      <c r="K94">
        <v>6.7</v>
      </c>
      <c r="L94">
        <v>6.9</v>
      </c>
      <c r="M94" s="2">
        <v>7.42</v>
      </c>
      <c r="N94" s="45">
        <v>7.42</v>
      </c>
      <c r="O94" s="48">
        <v>2.0000000000000009</v>
      </c>
      <c r="P94" s="49">
        <v>25.137499999999978</v>
      </c>
      <c r="Q94" s="56">
        <f t="shared" si="6"/>
        <v>0.53458213256484122</v>
      </c>
      <c r="R94" s="56">
        <f t="shared" si="7"/>
        <v>5.677907178584083E-2</v>
      </c>
    </row>
    <row r="95" spans="1:18" ht="15" x14ac:dyDescent="0.25">
      <c r="A95" s="48">
        <v>469.40000000000003</v>
      </c>
      <c r="B95" s="35">
        <f t="shared" si="8"/>
        <v>22.385733333333334</v>
      </c>
      <c r="C95">
        <v>7.9</v>
      </c>
      <c r="D95">
        <v>9</v>
      </c>
      <c r="E95">
        <v>8.9</v>
      </c>
      <c r="F95">
        <v>8</v>
      </c>
      <c r="G95">
        <v>7</v>
      </c>
      <c r="H95">
        <v>7.1</v>
      </c>
      <c r="I95">
        <v>10.199999999999999</v>
      </c>
      <c r="J95">
        <v>11.9</v>
      </c>
      <c r="K95">
        <v>7.9</v>
      </c>
      <c r="L95">
        <v>7</v>
      </c>
      <c r="M95" s="2">
        <v>8.49</v>
      </c>
      <c r="N95" s="45">
        <v>8.49</v>
      </c>
      <c r="O95" s="48">
        <v>1.9999999999999982</v>
      </c>
      <c r="P95" s="49">
        <v>24.850000000000044</v>
      </c>
      <c r="Q95" s="56">
        <f t="shared" si="6"/>
        <v>0.57210242587601123</v>
      </c>
      <c r="R95" s="56">
        <f t="shared" si="7"/>
        <v>5.2533584949990615E-2</v>
      </c>
    </row>
    <row r="96" spans="1:18" ht="15" x14ac:dyDescent="0.25">
      <c r="A96" s="48">
        <v>698.35</v>
      </c>
      <c r="B96" s="35">
        <f t="shared" si="8"/>
        <v>31.925316666666667</v>
      </c>
      <c r="C96">
        <v>11.2</v>
      </c>
      <c r="D96">
        <v>11.9</v>
      </c>
      <c r="E96">
        <v>13</v>
      </c>
      <c r="F96">
        <v>10.8</v>
      </c>
      <c r="G96">
        <v>10</v>
      </c>
      <c r="H96">
        <v>11</v>
      </c>
      <c r="I96">
        <v>14.9</v>
      </c>
      <c r="J96">
        <v>17</v>
      </c>
      <c r="K96">
        <v>10.1</v>
      </c>
      <c r="M96" s="2">
        <v>12.211111111111112</v>
      </c>
      <c r="N96" s="45">
        <v>12.211111111111112</v>
      </c>
      <c r="O96" s="48">
        <v>14</v>
      </c>
      <c r="P96" s="49">
        <v>16.353571428571431</v>
      </c>
      <c r="Q96" s="56">
        <f t="shared" si="6"/>
        <v>0.10273524407800028</v>
      </c>
      <c r="R96" s="56">
        <f t="shared" si="7"/>
        <v>5.2262217834925462E-2</v>
      </c>
    </row>
    <row r="97" spans="1:18" ht="15" x14ac:dyDescent="0.25">
      <c r="A97" s="48">
        <v>735.85</v>
      </c>
      <c r="B97" s="35">
        <f t="shared" si="8"/>
        <v>33.487816666666667</v>
      </c>
      <c r="C97">
        <v>11.6</v>
      </c>
      <c r="D97">
        <v>13.5</v>
      </c>
      <c r="E97">
        <v>13.5</v>
      </c>
      <c r="F97">
        <v>11</v>
      </c>
      <c r="G97">
        <v>10.5</v>
      </c>
      <c r="H97">
        <v>10.7</v>
      </c>
      <c r="I97">
        <v>15.5</v>
      </c>
      <c r="J97">
        <v>17.8</v>
      </c>
      <c r="K97">
        <v>10.9</v>
      </c>
      <c r="L97">
        <v>9.6</v>
      </c>
      <c r="M97" s="2">
        <v>12.459999999999999</v>
      </c>
      <c r="N97" s="45">
        <v>12.459999999999999</v>
      </c>
      <c r="O97" s="48">
        <v>1.9999999999999996</v>
      </c>
      <c r="P97" s="49">
        <v>18.750000000000004</v>
      </c>
      <c r="Q97" s="56">
        <f t="shared" si="6"/>
        <v>0.51019108280254788</v>
      </c>
      <c r="R97" s="56">
        <f t="shared" si="7"/>
        <v>3.1575671893875577E-2</v>
      </c>
    </row>
    <row r="98" spans="1:18" ht="15" x14ac:dyDescent="0.25">
      <c r="A98" s="48">
        <v>779.44999999999993</v>
      </c>
      <c r="B98" s="35">
        <f t="shared" si="8"/>
        <v>35.30448333333333</v>
      </c>
      <c r="D98">
        <v>14.4</v>
      </c>
      <c r="E98">
        <v>14.3</v>
      </c>
      <c r="F98">
        <v>11.5</v>
      </c>
      <c r="G98">
        <v>11.1</v>
      </c>
      <c r="H98">
        <v>11.1</v>
      </c>
      <c r="I98">
        <v>16.899999999999999</v>
      </c>
      <c r="J98">
        <v>18.899999999999999</v>
      </c>
      <c r="K98">
        <v>11.5</v>
      </c>
      <c r="L98">
        <v>10.4</v>
      </c>
      <c r="M98" s="2">
        <v>13.344444444444447</v>
      </c>
      <c r="N98" s="45">
        <v>13.344444444444447</v>
      </c>
      <c r="O98" s="48">
        <v>2.0000000000000009</v>
      </c>
      <c r="P98" s="49">
        <v>21.799999999999944</v>
      </c>
      <c r="Q98" s="56">
        <f t="shared" si="6"/>
        <v>0.53549135009809157</v>
      </c>
      <c r="R98" s="56">
        <f t="shared" si="7"/>
        <v>3.0673415897384738E-2</v>
      </c>
    </row>
    <row r="99" spans="1:18" ht="15" x14ac:dyDescent="0.25">
      <c r="A99" s="48">
        <v>831.94999999999993</v>
      </c>
      <c r="B99" s="35">
        <f t="shared" si="8"/>
        <v>37.49198333333333</v>
      </c>
      <c r="C99">
        <v>13.5</v>
      </c>
      <c r="D99">
        <v>15.8</v>
      </c>
      <c r="E99">
        <v>15.5</v>
      </c>
      <c r="F99">
        <v>12.4</v>
      </c>
      <c r="G99">
        <v>12.1</v>
      </c>
      <c r="H99">
        <v>12.1</v>
      </c>
      <c r="I99">
        <v>18.399999999999999</v>
      </c>
      <c r="J99">
        <v>20.399999999999999</v>
      </c>
      <c r="L99">
        <v>11.5</v>
      </c>
      <c r="M99" s="2">
        <v>14.633333333333333</v>
      </c>
      <c r="N99" s="45">
        <v>14.633333333333333</v>
      </c>
      <c r="O99" s="48">
        <v>1.9999999999999996</v>
      </c>
      <c r="P99" s="49">
        <v>26.250000000000007</v>
      </c>
      <c r="Q99" s="56">
        <f t="shared" si="6"/>
        <v>0.54829308909242302</v>
      </c>
      <c r="R99" s="56">
        <f t="shared" si="7"/>
        <v>2.9332933626325025E-2</v>
      </c>
    </row>
    <row r="100" spans="1:18" ht="15" x14ac:dyDescent="0.25">
      <c r="A100" s="48">
        <v>882.14999999999986</v>
      </c>
      <c r="B100" s="35">
        <f t="shared" si="8"/>
        <v>39.583649999999992</v>
      </c>
      <c r="C100">
        <v>15</v>
      </c>
      <c r="D100">
        <v>17.2</v>
      </c>
      <c r="E100">
        <v>17.100000000000001</v>
      </c>
      <c r="F100">
        <v>13.5</v>
      </c>
      <c r="G100">
        <v>13.2</v>
      </c>
      <c r="H100">
        <v>13</v>
      </c>
      <c r="I100">
        <v>20</v>
      </c>
      <c r="J100">
        <v>21.9</v>
      </c>
      <c r="K100">
        <v>13.9</v>
      </c>
      <c r="L100">
        <v>12.7</v>
      </c>
      <c r="M100" s="2">
        <v>15.75</v>
      </c>
      <c r="N100" s="50">
        <v>15.75</v>
      </c>
      <c r="O100" s="48">
        <v>2.0000000000000009</v>
      </c>
      <c r="P100" s="49">
        <v>25.099999999999955</v>
      </c>
      <c r="Q100" s="56">
        <f t="shared" si="6"/>
        <v>0.53815489749430501</v>
      </c>
      <c r="R100" s="56">
        <f t="shared" si="7"/>
        <v>2.740334915925657E-2</v>
      </c>
    </row>
    <row r="101" spans="1:18" ht="15" x14ac:dyDescent="0.25">
      <c r="A101" t="s">
        <v>457</v>
      </c>
      <c r="B101" s="35"/>
      <c r="N101" s="45"/>
      <c r="O101" s="48"/>
      <c r="P101" s="52"/>
      <c r="Q101" s="56"/>
      <c r="R101" s="56"/>
    </row>
    <row r="102" spans="1:18" ht="15" x14ac:dyDescent="0.25">
      <c r="A102">
        <v>0</v>
      </c>
      <c r="B102" s="35">
        <f>A102/24+3.4062</f>
        <v>3.4062000000000001</v>
      </c>
      <c r="C102">
        <v>2.5</v>
      </c>
      <c r="D102">
        <v>3</v>
      </c>
      <c r="E102">
        <v>3</v>
      </c>
      <c r="J102">
        <v>2.8</v>
      </c>
      <c r="K102">
        <v>2.1</v>
      </c>
      <c r="L102">
        <v>2.5</v>
      </c>
      <c r="M102" s="2">
        <v>2.65</v>
      </c>
      <c r="N102" s="45">
        <v>2.65</v>
      </c>
      <c r="O102" s="46"/>
      <c r="P102" s="46"/>
      <c r="Q102" s="56"/>
      <c r="R102" s="56"/>
    </row>
    <row r="103" spans="1:18" ht="15" x14ac:dyDescent="0.25">
      <c r="A103">
        <v>38.475000000000001</v>
      </c>
      <c r="B103" s="35">
        <f t="shared" ref="B103:B109" si="9">A103/24+3.4062</f>
        <v>5.0093250000000005</v>
      </c>
      <c r="C103">
        <v>3</v>
      </c>
      <c r="D103">
        <v>3.1</v>
      </c>
      <c r="E103">
        <v>3.5</v>
      </c>
      <c r="F103">
        <v>2</v>
      </c>
      <c r="G103">
        <v>2</v>
      </c>
      <c r="H103">
        <v>2.9</v>
      </c>
      <c r="I103">
        <v>3.5</v>
      </c>
      <c r="J103">
        <v>2.9</v>
      </c>
      <c r="K103">
        <v>2.4</v>
      </c>
      <c r="L103">
        <v>2.8</v>
      </c>
      <c r="M103" s="2">
        <v>2.8099999999999996</v>
      </c>
      <c r="N103" s="45">
        <v>2.8099999999999996</v>
      </c>
      <c r="O103" s="48">
        <v>1.9999999999999996</v>
      </c>
      <c r="P103" s="49">
        <v>19.237500000000001</v>
      </c>
      <c r="Q103" s="56">
        <f t="shared" si="6"/>
        <v>0.53018867924528301</v>
      </c>
      <c r="R103" s="56">
        <f t="shared" si="7"/>
        <v>0.31124279655876802</v>
      </c>
    </row>
    <row r="104" spans="1:18" ht="15" x14ac:dyDescent="0.25">
      <c r="A104">
        <v>85.224999999999994</v>
      </c>
      <c r="B104" s="35">
        <f t="shared" si="9"/>
        <v>6.9572416666666665</v>
      </c>
      <c r="C104">
        <v>3.3</v>
      </c>
      <c r="D104">
        <v>3.6</v>
      </c>
      <c r="E104">
        <v>3.9</v>
      </c>
      <c r="F104">
        <v>2.4</v>
      </c>
      <c r="H104">
        <v>3</v>
      </c>
      <c r="I104">
        <v>3.8</v>
      </c>
      <c r="J104">
        <v>3</v>
      </c>
      <c r="K104">
        <v>3</v>
      </c>
      <c r="L104">
        <v>3</v>
      </c>
      <c r="M104" s="2">
        <v>3.2222222222222228</v>
      </c>
      <c r="N104" s="45">
        <v>3.2222222222222228</v>
      </c>
      <c r="O104" s="48">
        <v>2.0000000000000009</v>
      </c>
      <c r="P104" s="49">
        <v>23.374999999999989</v>
      </c>
      <c r="Q104" s="56">
        <f t="shared" si="6"/>
        <v>0.57334914986160523</v>
      </c>
      <c r="R104" s="56">
        <f t="shared" si="7"/>
        <v>0.22607639792988055</v>
      </c>
    </row>
    <row r="105" spans="1:18" ht="15" x14ac:dyDescent="0.25">
      <c r="A105">
        <v>137.4</v>
      </c>
      <c r="B105" s="35">
        <f t="shared" si="9"/>
        <v>9.1311999999999998</v>
      </c>
      <c r="C105">
        <v>3.9</v>
      </c>
      <c r="D105">
        <v>4</v>
      </c>
      <c r="E105">
        <v>4.3</v>
      </c>
      <c r="F105">
        <v>2.9</v>
      </c>
      <c r="G105">
        <v>2.5</v>
      </c>
      <c r="H105">
        <v>3.3</v>
      </c>
      <c r="I105">
        <v>4</v>
      </c>
      <c r="J105">
        <v>3.5</v>
      </c>
      <c r="L105">
        <v>3.2</v>
      </c>
      <c r="M105" s="2">
        <v>3.5111111111111111</v>
      </c>
      <c r="N105" s="45">
        <v>3.5111111111111111</v>
      </c>
      <c r="O105" s="48">
        <v>1.9999999999999996</v>
      </c>
      <c r="P105" s="49">
        <v>26.087500000000013</v>
      </c>
      <c r="Q105" s="56">
        <f t="shared" si="6"/>
        <v>0.54482758620689664</v>
      </c>
      <c r="R105" s="56">
        <f t="shared" si="7"/>
        <v>0.15428258798506192</v>
      </c>
    </row>
    <row r="106" spans="1:18" ht="15" x14ac:dyDescent="0.25">
      <c r="A106">
        <v>189.1</v>
      </c>
      <c r="B106" s="35">
        <f t="shared" si="9"/>
        <v>11.285366666666667</v>
      </c>
      <c r="C106">
        <v>4.4000000000000004</v>
      </c>
      <c r="D106">
        <v>4.8</v>
      </c>
      <c r="E106">
        <v>5</v>
      </c>
      <c r="F106">
        <v>3.5</v>
      </c>
      <c r="G106">
        <v>3</v>
      </c>
      <c r="H106">
        <v>3.7</v>
      </c>
      <c r="I106">
        <v>4.5999999999999996</v>
      </c>
      <c r="J106">
        <v>3.9</v>
      </c>
      <c r="K106">
        <v>3.9</v>
      </c>
      <c r="M106" s="2">
        <v>4.0888888888888886</v>
      </c>
      <c r="N106" s="45">
        <v>4.0888888888888886</v>
      </c>
      <c r="O106" s="48">
        <v>2.0000000000000009</v>
      </c>
      <c r="P106" s="49">
        <v>25.849999999999984</v>
      </c>
      <c r="Q106" s="56">
        <f t="shared" si="6"/>
        <v>0.58227848101265789</v>
      </c>
      <c r="R106" s="56">
        <f t="shared" si="7"/>
        <v>0.12279841645992849</v>
      </c>
    </row>
    <row r="107" spans="1:18" ht="15" x14ac:dyDescent="0.25">
      <c r="A107">
        <v>235.22499999999999</v>
      </c>
      <c r="B107" s="35">
        <f t="shared" si="9"/>
        <v>13.207241666666667</v>
      </c>
      <c r="C107">
        <v>5</v>
      </c>
      <c r="D107">
        <v>5.3</v>
      </c>
      <c r="E107">
        <v>5.6</v>
      </c>
      <c r="F107">
        <v>3.9</v>
      </c>
      <c r="G107">
        <v>3.5</v>
      </c>
      <c r="H107">
        <v>4.0999999999999996</v>
      </c>
      <c r="I107">
        <v>5</v>
      </c>
      <c r="J107">
        <v>4.5</v>
      </c>
      <c r="K107">
        <v>4.3</v>
      </c>
      <c r="L107">
        <v>4.0999999999999996</v>
      </c>
      <c r="M107" s="2">
        <v>4.5299999999999994</v>
      </c>
      <c r="N107" s="45">
        <v>4.5299999999999994</v>
      </c>
      <c r="O107" s="48">
        <v>1.9999999999999982</v>
      </c>
      <c r="P107" s="49">
        <v>23.062500000000021</v>
      </c>
      <c r="Q107" s="56">
        <f t="shared" si="6"/>
        <v>0.55394021739130483</v>
      </c>
      <c r="R107" s="56">
        <f t="shared" si="7"/>
        <v>9.5056523488106143E-2</v>
      </c>
    </row>
    <row r="108" spans="1:18" ht="15" x14ac:dyDescent="0.25">
      <c r="A108">
        <v>456.8</v>
      </c>
      <c r="B108" s="35">
        <f t="shared" si="9"/>
        <v>22.439533333333337</v>
      </c>
      <c r="C108">
        <v>7.9</v>
      </c>
      <c r="D108">
        <v>8.8000000000000007</v>
      </c>
      <c r="E108">
        <v>8.8000000000000007</v>
      </c>
      <c r="F108">
        <v>6</v>
      </c>
      <c r="G108">
        <v>5.5</v>
      </c>
      <c r="H108">
        <v>6</v>
      </c>
      <c r="I108">
        <v>8</v>
      </c>
      <c r="J108">
        <v>6.5</v>
      </c>
      <c r="K108">
        <v>6.9</v>
      </c>
      <c r="L108">
        <v>5.5</v>
      </c>
      <c r="M108" s="2">
        <v>6.99</v>
      </c>
      <c r="N108" s="45">
        <v>6.99</v>
      </c>
      <c r="O108" s="48">
        <v>14</v>
      </c>
      <c r="P108" s="49">
        <v>15.826785714285716</v>
      </c>
      <c r="Q108" s="56">
        <f t="shared" si="6"/>
        <v>0.11021759697256389</v>
      </c>
      <c r="R108" s="56">
        <f t="shared" si="7"/>
        <v>9.7455632360056471E-2</v>
      </c>
    </row>
    <row r="109" spans="1:18" ht="15" x14ac:dyDescent="0.25">
      <c r="A109">
        <v>489.47500000000002</v>
      </c>
      <c r="B109" s="35">
        <f t="shared" si="9"/>
        <v>23.800991666666668</v>
      </c>
      <c r="C109">
        <v>8.1999999999999993</v>
      </c>
      <c r="D109">
        <v>9.1</v>
      </c>
      <c r="E109">
        <v>9.1999999999999993</v>
      </c>
      <c r="F109">
        <v>6.4</v>
      </c>
      <c r="G109">
        <v>6</v>
      </c>
      <c r="H109">
        <v>6.6</v>
      </c>
      <c r="I109">
        <v>8.3000000000000007</v>
      </c>
      <c r="J109">
        <v>7</v>
      </c>
      <c r="K109">
        <v>7.1</v>
      </c>
      <c r="L109">
        <v>6</v>
      </c>
      <c r="M109" s="2">
        <v>7.3899999999999988</v>
      </c>
      <c r="N109" s="45">
        <v>7.3899999999999988</v>
      </c>
      <c r="O109" s="48">
        <v>1.9999999999999996</v>
      </c>
      <c r="P109" s="49">
        <v>16.337500000000009</v>
      </c>
      <c r="Q109" s="56">
        <f t="shared" si="6"/>
        <v>0.52861230329041486</v>
      </c>
      <c r="R109" s="56">
        <f t="shared" si="7"/>
        <v>4.5839545871370846E-2</v>
      </c>
    </row>
    <row r="110" spans="1:18" ht="15" x14ac:dyDescent="0.25">
      <c r="N110" s="46"/>
      <c r="O110" s="46"/>
      <c r="P110" s="46"/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scale="78" fitToHeight="0" orientation="landscape" horizontalDpi="360" verticalDpi="360" r:id="rId1"/>
  <headerFooter>
    <oddFooter>&amp;L&amp;Z&amp;F&amp;R&amp;D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9B25-6D0B-4E59-9B1F-945B399AE3CA}">
  <dimension ref="A1:B104"/>
  <sheetViews>
    <sheetView workbookViewId="0">
      <selection activeCell="J96" sqref="J96"/>
    </sheetView>
  </sheetViews>
  <sheetFormatPr defaultRowHeight="12.75" x14ac:dyDescent="0.2"/>
  <sheetData>
    <row r="1" spans="1:2" x14ac:dyDescent="0.2">
      <c r="A1" s="54">
        <v>17.645</v>
      </c>
      <c r="B1">
        <v>0.57882352941176463</v>
      </c>
    </row>
    <row r="2" spans="1:2" x14ac:dyDescent="0.2">
      <c r="A2" s="54">
        <v>19.360000000000014</v>
      </c>
      <c r="B2">
        <v>0.51382113821138231</v>
      </c>
    </row>
    <row r="3" spans="1:2" x14ac:dyDescent="0.2">
      <c r="A3" s="54">
        <v>19.939999999999994</v>
      </c>
      <c r="B3">
        <v>0.51139240506329098</v>
      </c>
    </row>
    <row r="4" spans="1:2" x14ac:dyDescent="0.2">
      <c r="A4" s="54">
        <v>19.812499999999993</v>
      </c>
      <c r="B4">
        <v>0.6064356435643562</v>
      </c>
    </row>
    <row r="5" spans="1:2" x14ac:dyDescent="0.2">
      <c r="A5" s="54">
        <v>17.057758620689654</v>
      </c>
      <c r="B5">
        <v>0.11034482758620687</v>
      </c>
    </row>
    <row r="6" spans="1:2" x14ac:dyDescent="0.2">
      <c r="A6" s="54">
        <v>18.380000000000013</v>
      </c>
      <c r="B6">
        <v>0.44285714285714289</v>
      </c>
    </row>
    <row r="7" spans="1:2" x14ac:dyDescent="0.2">
      <c r="A7" s="54">
        <v>20.29444444444443</v>
      </c>
      <c r="B7">
        <v>0.4997439836149512</v>
      </c>
    </row>
    <row r="8" spans="1:2" x14ac:dyDescent="0.2">
      <c r="A8" s="54">
        <v>20.568750000000026</v>
      </c>
      <c r="B8">
        <v>0.56967213114754112</v>
      </c>
    </row>
    <row r="9" spans="1:2" x14ac:dyDescent="0.2">
      <c r="A9" s="54">
        <v>20.116666666666635</v>
      </c>
      <c r="B9">
        <v>0.50119904076738597</v>
      </c>
    </row>
    <row r="10" spans="1:2" x14ac:dyDescent="0.2">
      <c r="A10" s="54">
        <v>17.258333333333326</v>
      </c>
      <c r="B10">
        <v>9.261031366294524E-2</v>
      </c>
    </row>
    <row r="11" spans="1:2" x14ac:dyDescent="0.2">
      <c r="A11" s="54">
        <v>18.419999999999977</v>
      </c>
      <c r="B11">
        <v>0.4362801377726751</v>
      </c>
    </row>
    <row r="12" spans="1:2" x14ac:dyDescent="0.2">
      <c r="A12" s="54">
        <v>20.062500000000004</v>
      </c>
      <c r="B12">
        <v>0.54157894736842105</v>
      </c>
    </row>
    <row r="13" spans="1:2" x14ac:dyDescent="0.2">
      <c r="A13" s="54">
        <v>20.649999999999991</v>
      </c>
      <c r="B13">
        <v>0.48936399956808113</v>
      </c>
    </row>
    <row r="14" spans="1:2" x14ac:dyDescent="0.2">
      <c r="A14" s="54">
        <v>20.638888888888939</v>
      </c>
      <c r="B14">
        <v>0.48367166813768764</v>
      </c>
    </row>
    <row r="15" spans="1:2" x14ac:dyDescent="0.2">
      <c r="A15" s="54">
        <v>17.59918032786884</v>
      </c>
      <c r="B15">
        <v>8.7431693989071052E-2</v>
      </c>
    </row>
    <row r="16" spans="1:2" x14ac:dyDescent="0.2">
      <c r="A16" s="54">
        <v>19.67000000000008</v>
      </c>
      <c r="B16">
        <v>0.43090024330900251</v>
      </c>
    </row>
    <row r="17" spans="1:2" x14ac:dyDescent="0.2">
      <c r="A17" s="54">
        <v>20.921428571428539</v>
      </c>
      <c r="B17">
        <v>0.61627813180608193</v>
      </c>
    </row>
    <row r="18" spans="1:2" x14ac:dyDescent="0.2">
      <c r="A18" s="54">
        <v>18.267901234567887</v>
      </c>
      <c r="B18">
        <v>7.3298429319371722E-2</v>
      </c>
    </row>
    <row r="19" spans="1:2" x14ac:dyDescent="0.2">
      <c r="A19" s="54">
        <v>18.443750000000026</v>
      </c>
      <c r="B19">
        <v>0.52239858906525571</v>
      </c>
    </row>
    <row r="20" spans="1:2" x14ac:dyDescent="0.2">
      <c r="A20" s="54">
        <v>20.169230769230751</v>
      </c>
      <c r="B20">
        <v>0.33449332571547291</v>
      </c>
    </row>
    <row r="21" spans="1:2" x14ac:dyDescent="0.2">
      <c r="A21" s="54">
        <v>20.742857142857126</v>
      </c>
      <c r="B21">
        <v>0.59858030168589216</v>
      </c>
    </row>
    <row r="22" spans="1:2" ht="15" x14ac:dyDescent="0.25">
      <c r="A22" s="49">
        <v>26.666666666666668</v>
      </c>
      <c r="B22">
        <v>0.39473684210526327</v>
      </c>
    </row>
    <row r="23" spans="1:2" ht="15" x14ac:dyDescent="0.25">
      <c r="A23" s="49">
        <v>25.883333333333336</v>
      </c>
      <c r="B23">
        <v>0.38518518518518513</v>
      </c>
    </row>
    <row r="24" spans="1:2" ht="15" x14ac:dyDescent="0.25">
      <c r="A24" s="49">
        <v>16.358333333333338</v>
      </c>
      <c r="B24">
        <v>9.9084249084249093E-2</v>
      </c>
    </row>
    <row r="25" spans="1:2" ht="15" x14ac:dyDescent="0.25">
      <c r="A25" s="49">
        <v>18.537499999999969</v>
      </c>
      <c r="B25">
        <v>0.52218114602587806</v>
      </c>
    </row>
    <row r="26" spans="1:2" ht="15" x14ac:dyDescent="0.25">
      <c r="A26" s="49">
        <v>23.137499999999978</v>
      </c>
      <c r="B26">
        <v>0.53628318584070778</v>
      </c>
    </row>
    <row r="27" spans="1:2" ht="15" x14ac:dyDescent="0.25">
      <c r="A27" s="49">
        <v>25.300000000000018</v>
      </c>
      <c r="B27">
        <v>0.54290429042904298</v>
      </c>
    </row>
    <row r="28" spans="1:2" ht="15" x14ac:dyDescent="0.25">
      <c r="A28" s="49">
        <v>25.412499999999955</v>
      </c>
      <c r="B28">
        <v>0.53951367781154991</v>
      </c>
    </row>
    <row r="29" spans="1:2" ht="15" x14ac:dyDescent="0.25">
      <c r="A29" s="49">
        <v>23.062500000000021</v>
      </c>
      <c r="B29">
        <v>0.53098591549295815</v>
      </c>
    </row>
    <row r="30" spans="1:2" ht="15" x14ac:dyDescent="0.25">
      <c r="A30" s="49">
        <v>13.467857142857156</v>
      </c>
      <c r="B30">
        <v>0.10003789314134141</v>
      </c>
    </row>
    <row r="31" spans="1:2" ht="15" x14ac:dyDescent="0.25">
      <c r="A31" s="49">
        <v>13.462499999999981</v>
      </c>
      <c r="B31">
        <v>0.52509469696969713</v>
      </c>
    </row>
    <row r="32" spans="1:2" ht="15" x14ac:dyDescent="0.25">
      <c r="A32" s="49">
        <v>18.27499999999997</v>
      </c>
      <c r="B32">
        <v>0.53877366997294829</v>
      </c>
    </row>
    <row r="33" spans="1:2" ht="15" x14ac:dyDescent="0.25">
      <c r="A33" s="49">
        <v>21.312500000000004</v>
      </c>
      <c r="B33">
        <v>0.53974895397489553</v>
      </c>
    </row>
    <row r="34" spans="1:2" ht="15" x14ac:dyDescent="0.25">
      <c r="A34" s="49">
        <v>22.55</v>
      </c>
      <c r="B34">
        <v>0.54186046511627883</v>
      </c>
    </row>
    <row r="35" spans="1:2" ht="15" x14ac:dyDescent="0.25">
      <c r="A35" s="49">
        <v>21.237500000000029</v>
      </c>
      <c r="B35">
        <v>0.53361945636623798</v>
      </c>
    </row>
    <row r="36" spans="1:2" ht="15" x14ac:dyDescent="0.25">
      <c r="A36" s="49">
        <v>15.319642857142851</v>
      </c>
      <c r="B36">
        <v>9.3690157027958659E-2</v>
      </c>
    </row>
    <row r="37" spans="1:2" ht="15" x14ac:dyDescent="0.25">
      <c r="A37" s="49">
        <v>19.962499999999981</v>
      </c>
      <c r="B37">
        <v>0.51496054050985074</v>
      </c>
    </row>
    <row r="38" spans="1:2" ht="15" x14ac:dyDescent="0.25">
      <c r="A38" s="49">
        <v>23.399999999999967</v>
      </c>
      <c r="B38">
        <v>0.53142227122381458</v>
      </c>
    </row>
    <row r="39" spans="1:2" ht="15" x14ac:dyDescent="0.25">
      <c r="A39" s="49">
        <v>24.987499999999962</v>
      </c>
      <c r="B39">
        <v>0.53086099585062241</v>
      </c>
    </row>
    <row r="40" spans="1:2" ht="15" x14ac:dyDescent="0.25">
      <c r="A40" s="49">
        <v>24.724999999999898</v>
      </c>
      <c r="B40">
        <v>0.55002442598925239</v>
      </c>
    </row>
    <row r="41" spans="1:2" ht="15" x14ac:dyDescent="0.25">
      <c r="A41" s="49">
        <v>22.812500000000135</v>
      </c>
      <c r="B41">
        <v>0.52837729816147117</v>
      </c>
    </row>
    <row r="42" spans="1:2" ht="15" x14ac:dyDescent="0.25">
      <c r="A42" s="52"/>
    </row>
    <row r="43" spans="1:2" ht="15" x14ac:dyDescent="0.25">
      <c r="A43" s="46"/>
    </row>
    <row r="44" spans="1:2" ht="15" x14ac:dyDescent="0.25">
      <c r="A44" s="49">
        <v>25.487500000000004</v>
      </c>
      <c r="B44">
        <v>0.61063218390804619</v>
      </c>
    </row>
    <row r="45" spans="1:2" ht="15" x14ac:dyDescent="0.25">
      <c r="A45" s="49">
        <v>25.225000000000009</v>
      </c>
      <c r="B45">
        <v>0.66117647058823548</v>
      </c>
    </row>
    <row r="46" spans="1:2" ht="15" x14ac:dyDescent="0.25">
      <c r="A46" s="49">
        <v>23.737499999999994</v>
      </c>
      <c r="B46">
        <v>0.51799130090945</v>
      </c>
    </row>
    <row r="47" spans="1:2" ht="15" x14ac:dyDescent="0.25">
      <c r="A47" s="49">
        <v>22.350000000000016</v>
      </c>
      <c r="B47">
        <v>1.1370229007633599</v>
      </c>
    </row>
    <row r="48" spans="1:2" ht="15" x14ac:dyDescent="0.25">
      <c r="A48" s="49">
        <v>16.671428571428578</v>
      </c>
      <c r="B48">
        <v>0.10870738023305999</v>
      </c>
    </row>
    <row r="49" spans="1:2" ht="15" x14ac:dyDescent="0.25">
      <c r="A49" s="49">
        <v>20.991666666666674</v>
      </c>
      <c r="B49">
        <v>0.36311000827129863</v>
      </c>
    </row>
    <row r="50" spans="1:2" ht="15" x14ac:dyDescent="0.25">
      <c r="A50" s="49">
        <v>24.687500000000007</v>
      </c>
      <c r="B50">
        <v>0.55985826373070124</v>
      </c>
    </row>
    <row r="51" spans="1:2" ht="15" x14ac:dyDescent="0.25">
      <c r="A51" s="49">
        <v>25.112500000000018</v>
      </c>
      <c r="B51">
        <v>0.55967450271247754</v>
      </c>
    </row>
    <row r="52" spans="1:2" ht="15" x14ac:dyDescent="0.25">
      <c r="A52" s="49">
        <v>23.400000000000023</v>
      </c>
      <c r="B52">
        <v>0.55613893376413548</v>
      </c>
    </row>
    <row r="53" spans="1:2" ht="15" x14ac:dyDescent="0.25">
      <c r="A53" s="49">
        <v>20.69999999999995</v>
      </c>
      <c r="B53">
        <v>1.0501089324618746</v>
      </c>
    </row>
    <row r="54" spans="1:2" ht="15" x14ac:dyDescent="0.25">
      <c r="A54" s="49">
        <v>14.510714285714275</v>
      </c>
      <c r="B54">
        <v>0.10305275637225844</v>
      </c>
    </row>
    <row r="55" spans="1:2" ht="15" x14ac:dyDescent="0.25">
      <c r="A55" s="49">
        <v>16.199999999999971</v>
      </c>
      <c r="B55">
        <v>0.36845300866008374</v>
      </c>
    </row>
    <row r="56" spans="1:2" ht="15" x14ac:dyDescent="0.25">
      <c r="A56" s="49">
        <v>20.949999999999992</v>
      </c>
      <c r="B56">
        <v>0.52200780572419803</v>
      </c>
    </row>
    <row r="57" spans="1:2" ht="15" x14ac:dyDescent="0.25">
      <c r="A57" s="49">
        <v>22.737499999999958</v>
      </c>
      <c r="B57">
        <v>0.55925233644859829</v>
      </c>
    </row>
    <row r="58" spans="1:2" ht="15" x14ac:dyDescent="0.25">
      <c r="A58" s="49">
        <v>22.225000000000012</v>
      </c>
      <c r="B58">
        <v>0.53375668449197833</v>
      </c>
    </row>
    <row r="59" spans="1:2" ht="15" x14ac:dyDescent="0.25">
      <c r="A59" s="49">
        <v>21.874999999999904</v>
      </c>
      <c r="B59">
        <v>1.0011827732554102</v>
      </c>
    </row>
    <row r="60" spans="1:2" ht="15" x14ac:dyDescent="0.25">
      <c r="A60" s="49">
        <v>13.967857142857156</v>
      </c>
      <c r="B60">
        <v>0.10170753499453986</v>
      </c>
    </row>
    <row r="61" spans="1:2" ht="15" x14ac:dyDescent="0.25">
      <c r="A61" s="52"/>
    </row>
    <row r="62" spans="1:2" ht="15" x14ac:dyDescent="0.25">
      <c r="A62" s="46"/>
    </row>
    <row r="63" spans="1:2" ht="15" x14ac:dyDescent="0.25">
      <c r="A63" s="49">
        <v>20.437500000000004</v>
      </c>
      <c r="B63">
        <v>0.67647058823529427</v>
      </c>
    </row>
    <row r="64" spans="1:2" ht="15" x14ac:dyDescent="0.25">
      <c r="A64" s="49">
        <v>22.725000000000005</v>
      </c>
      <c r="B64">
        <v>0.54830917874396157</v>
      </c>
    </row>
    <row r="65" spans="1:2" ht="15" x14ac:dyDescent="0.25">
      <c r="A65" s="49">
        <v>21.674999999999979</v>
      </c>
      <c r="B65">
        <v>0.57709251101321546</v>
      </c>
    </row>
    <row r="66" spans="1:2" ht="15" x14ac:dyDescent="0.25">
      <c r="A66" s="49">
        <v>20.250000000000018</v>
      </c>
      <c r="B66">
        <v>1.0477099236641232</v>
      </c>
    </row>
    <row r="67" spans="1:2" ht="15" x14ac:dyDescent="0.25">
      <c r="A67" s="49">
        <v>13.483928571428567</v>
      </c>
      <c r="B67">
        <v>0.12177985948477751</v>
      </c>
    </row>
    <row r="68" spans="1:2" ht="15" x14ac:dyDescent="0.25">
      <c r="A68" s="49">
        <v>16.666666666666668</v>
      </c>
      <c r="B68">
        <v>0.35541310541310545</v>
      </c>
    </row>
    <row r="69" spans="1:2" ht="15" x14ac:dyDescent="0.25">
      <c r="A69" s="49">
        <v>21.199999999999992</v>
      </c>
      <c r="B69">
        <v>0.56942456341253944</v>
      </c>
    </row>
    <row r="70" spans="1:2" ht="15" x14ac:dyDescent="0.25">
      <c r="A70" s="49">
        <v>23.700000000000021</v>
      </c>
      <c r="B70">
        <v>0.5428607340372047</v>
      </c>
    </row>
    <row r="71" spans="1:2" ht="15" x14ac:dyDescent="0.25">
      <c r="A71" s="49">
        <v>23.887500000000006</v>
      </c>
      <c r="B71">
        <v>0.54991896272285223</v>
      </c>
    </row>
    <row r="72" spans="1:2" ht="15" x14ac:dyDescent="0.25">
      <c r="A72" s="49">
        <v>21.849999999999927</v>
      </c>
      <c r="B72">
        <v>1.0358090185676403</v>
      </c>
    </row>
    <row r="73" spans="1:2" ht="15" x14ac:dyDescent="0.25">
      <c r="A73" s="49">
        <v>13.346428571428548</v>
      </c>
      <c r="B73">
        <v>0.10416031542792108</v>
      </c>
    </row>
    <row r="74" spans="1:2" ht="15" x14ac:dyDescent="0.25">
      <c r="A74" s="49">
        <v>13.762500000000049</v>
      </c>
      <c r="B74">
        <v>0.52639024390243905</v>
      </c>
    </row>
    <row r="75" spans="1:2" ht="15" x14ac:dyDescent="0.25">
      <c r="A75" s="49">
        <v>18.262500000000038</v>
      </c>
      <c r="B75">
        <v>0.53169307756463702</v>
      </c>
    </row>
    <row r="76" spans="1:2" ht="15" x14ac:dyDescent="0.25">
      <c r="A76" s="49">
        <v>21.075000000000049</v>
      </c>
      <c r="B76">
        <v>0.53215686274509821</v>
      </c>
    </row>
    <row r="77" spans="1:2" ht="15" x14ac:dyDescent="0.25">
      <c r="A77" s="49">
        <v>21.425000000000001</v>
      </c>
      <c r="B77">
        <v>0.53352984524686786</v>
      </c>
    </row>
    <row r="78" spans="1:2" ht="15" x14ac:dyDescent="0.25">
      <c r="A78" s="49">
        <v>21.237500000000086</v>
      </c>
      <c r="B78">
        <v>0.52447820748925766</v>
      </c>
    </row>
    <row r="79" spans="1:2" ht="15" x14ac:dyDescent="0.25">
      <c r="A79" s="49">
        <v>12.65535714285714</v>
      </c>
      <c r="B79">
        <v>0.10147350820357404</v>
      </c>
    </row>
    <row r="80" spans="1:2" ht="15" x14ac:dyDescent="0.25">
      <c r="A80" s="46"/>
    </row>
    <row r="81" spans="1:2" ht="15" x14ac:dyDescent="0.25">
      <c r="A81" s="46"/>
    </row>
    <row r="82" spans="1:2" ht="15" x14ac:dyDescent="0.25">
      <c r="A82" s="49"/>
    </row>
    <row r="83" spans="1:2" ht="15" x14ac:dyDescent="0.25">
      <c r="A83" s="49">
        <v>23.412499999999977</v>
      </c>
      <c r="B83">
        <v>0.55607259190321068</v>
      </c>
    </row>
    <row r="84" spans="1:2" ht="15" x14ac:dyDescent="0.25">
      <c r="A84" s="49">
        <v>20.762500000000021</v>
      </c>
      <c r="B84">
        <v>0.5476987447698749</v>
      </c>
    </row>
    <row r="85" spans="1:2" ht="15" x14ac:dyDescent="0.25">
      <c r="A85" s="49">
        <v>12.760714285714284</v>
      </c>
      <c r="B85">
        <v>0.10637891520244461</v>
      </c>
    </row>
    <row r="86" spans="1:2" ht="15" x14ac:dyDescent="0.25">
      <c r="A86" s="49">
        <v>12.150000000000009</v>
      </c>
      <c r="B86">
        <v>0.52962298025134658</v>
      </c>
    </row>
    <row r="87" spans="1:2" ht="15" x14ac:dyDescent="0.25">
      <c r="A87" s="49">
        <v>16.737499999999976</v>
      </c>
      <c r="B87">
        <v>0.53220338983050819</v>
      </c>
    </row>
    <row r="88" spans="1:2" ht="15" x14ac:dyDescent="0.25">
      <c r="A88" s="49">
        <v>22.324999999999992</v>
      </c>
      <c r="B88">
        <v>0.55254777070063721</v>
      </c>
    </row>
    <row r="89" spans="1:2" ht="15" x14ac:dyDescent="0.25">
      <c r="A89" s="49">
        <v>25.137499999999978</v>
      </c>
      <c r="B89">
        <v>0.53458213256484122</v>
      </c>
    </row>
    <row r="90" spans="1:2" ht="15" x14ac:dyDescent="0.25">
      <c r="A90" s="49">
        <v>24.850000000000044</v>
      </c>
      <c r="B90">
        <v>0.57210242587601123</v>
      </c>
    </row>
    <row r="91" spans="1:2" ht="15" x14ac:dyDescent="0.25">
      <c r="A91" s="49">
        <v>16.353571428571431</v>
      </c>
      <c r="B91">
        <v>0.10273524407800028</v>
      </c>
    </row>
    <row r="92" spans="1:2" ht="15" x14ac:dyDescent="0.25">
      <c r="A92" s="49">
        <v>18.750000000000004</v>
      </c>
      <c r="B92">
        <v>0.51019108280254788</v>
      </c>
    </row>
    <row r="93" spans="1:2" ht="15" x14ac:dyDescent="0.25">
      <c r="A93" s="49">
        <v>21.799999999999944</v>
      </c>
      <c r="B93">
        <v>0.53549135009809157</v>
      </c>
    </row>
    <row r="94" spans="1:2" ht="15" x14ac:dyDescent="0.25">
      <c r="A94" s="49">
        <v>26.250000000000007</v>
      </c>
      <c r="B94">
        <v>0.54829308909242302</v>
      </c>
    </row>
    <row r="95" spans="1:2" ht="15" x14ac:dyDescent="0.25">
      <c r="A95" s="49">
        <v>25.099999999999955</v>
      </c>
      <c r="B95">
        <v>0.53815489749430501</v>
      </c>
    </row>
    <row r="96" spans="1:2" ht="15" x14ac:dyDescent="0.25">
      <c r="A96" s="52"/>
    </row>
    <row r="97" spans="1:2" ht="15" x14ac:dyDescent="0.25">
      <c r="A97" s="46"/>
    </row>
    <row r="98" spans="1:2" ht="15" x14ac:dyDescent="0.25">
      <c r="A98" s="49">
        <v>19.237500000000001</v>
      </c>
      <c r="B98">
        <v>0.53018867924528301</v>
      </c>
    </row>
    <row r="99" spans="1:2" ht="15" x14ac:dyDescent="0.25">
      <c r="A99" s="49">
        <v>23.374999999999989</v>
      </c>
      <c r="B99">
        <v>0.57334914986160523</v>
      </c>
    </row>
    <row r="100" spans="1:2" ht="15" x14ac:dyDescent="0.25">
      <c r="A100" s="49">
        <v>26.087500000000013</v>
      </c>
      <c r="B100">
        <v>0.54482758620689664</v>
      </c>
    </row>
    <row r="101" spans="1:2" ht="15" x14ac:dyDescent="0.25">
      <c r="A101" s="49">
        <v>25.849999999999984</v>
      </c>
      <c r="B101">
        <v>0.58227848101265789</v>
      </c>
    </row>
    <row r="102" spans="1:2" ht="15" x14ac:dyDescent="0.25">
      <c r="A102" s="49">
        <v>23.062500000000021</v>
      </c>
      <c r="B102">
        <v>0.55394021739130483</v>
      </c>
    </row>
    <row r="103" spans="1:2" ht="15" x14ac:dyDescent="0.25">
      <c r="A103" s="49">
        <v>15.826785714285716</v>
      </c>
      <c r="B103">
        <v>0.11021759697256389</v>
      </c>
    </row>
    <row r="104" spans="1:2" ht="15" x14ac:dyDescent="0.25">
      <c r="A104" s="49">
        <v>16.337500000000009</v>
      </c>
      <c r="B104">
        <v>0.52861230329041486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Cut 0 Nov 2019</vt:lpstr>
      <vt:lpstr>plotalign</vt:lpstr>
      <vt:lpstr>Avtim</vt:lpstr>
      <vt:lpstr>plotdata</vt:lpstr>
      <vt:lpstr>Sheet1</vt:lpstr>
      <vt:lpstr>Sheet2</vt:lpstr>
      <vt:lpstr>cuts 0-5</vt:lpstr>
      <vt:lpstr>correl</vt:lpstr>
      <vt:lpstr>plotdata!Print_Area</vt:lpstr>
      <vt:lpstr>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abgadmin</cp:lastModifiedBy>
  <cp:lastPrinted>2021-03-09T10:42:32Z</cp:lastPrinted>
  <dcterms:created xsi:type="dcterms:W3CDTF">2020-07-06T21:48:46Z</dcterms:created>
  <dcterms:modified xsi:type="dcterms:W3CDTF">2021-03-16T16:38:54Z</dcterms:modified>
</cp:coreProperties>
</file>