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New Data Storage\"/>
    </mc:Choice>
  </mc:AlternateContent>
  <xr:revisionPtr revIDLastSave="0" documentId="8_{373818D1-FD91-4DD1-89C5-AF209FFF0822}" xr6:coauthVersionLast="47" xr6:coauthVersionMax="47" xr10:uidLastSave="{00000000-0000-0000-0000-000000000000}"/>
  <bookViews>
    <workbookView xWindow="-108" yWindow="-108" windowWidth="23256" windowHeight="12456" xr2:uid="{5D46C0F8-3704-4D6D-A43F-E4E7075FA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4" i="1" l="1"/>
  <c r="L53" i="1"/>
  <c r="L52" i="1"/>
  <c r="L51" i="1"/>
  <c r="L55" i="1"/>
  <c r="L50" i="1"/>
  <c r="L49" i="1"/>
  <c r="H37" i="1"/>
  <c r="H38" i="1"/>
  <c r="H39" i="1"/>
  <c r="M41" i="1"/>
  <c r="M40" i="1"/>
  <c r="M39" i="1"/>
  <c r="M38" i="1"/>
  <c r="M37" i="1"/>
  <c r="M28" i="1" a="1"/>
  <c r="M29" i="1" s="1"/>
  <c r="E52" i="1"/>
  <c r="E51" i="1"/>
  <c r="E50" i="1"/>
  <c r="E49" i="1"/>
  <c r="E48" i="1"/>
  <c r="L37" i="1"/>
  <c r="L41" i="1"/>
  <c r="L40" i="1"/>
  <c r="L39" i="1"/>
  <c r="L38" i="1"/>
  <c r="L28" i="1" a="1"/>
  <c r="L28" i="1"/>
  <c r="L29" i="1"/>
  <c r="L30" i="1"/>
  <c r="L31" i="1"/>
  <c r="L32" i="1"/>
  <c r="E45" i="1"/>
  <c r="E44" i="1"/>
  <c r="E43" i="1"/>
  <c r="E42" i="1"/>
  <c r="E41" i="1"/>
  <c r="K41" i="1"/>
  <c r="J41" i="1"/>
  <c r="I41" i="1"/>
  <c r="H41" i="1"/>
  <c r="K40" i="1"/>
  <c r="J40" i="1"/>
  <c r="I40" i="1"/>
  <c r="H40" i="1"/>
  <c r="K39" i="1"/>
  <c r="J39" i="1"/>
  <c r="I39" i="1"/>
  <c r="K38" i="1"/>
  <c r="J38" i="1"/>
  <c r="I38" i="1"/>
  <c r="K37" i="1"/>
  <c r="J37" i="1"/>
  <c r="I37" i="1"/>
  <c r="K28" i="1" a="1"/>
  <c r="K30" i="1" s="1"/>
  <c r="K28" i="1"/>
  <c r="K29" i="1"/>
  <c r="K32" i="1"/>
  <c r="J28" i="1" a="1"/>
  <c r="J29" i="1" s="1"/>
  <c r="I28" i="1" a="1"/>
  <c r="I30" i="1" s="1"/>
  <c r="H28" i="1" a="1"/>
  <c r="H29" i="1" s="1"/>
  <c r="R25" i="1"/>
  <c r="R24" i="1"/>
  <c r="R23" i="1"/>
  <c r="R22" i="1"/>
  <c r="R21" i="1"/>
  <c r="P21" i="1" a="1"/>
  <c r="P22" i="1" s="1"/>
  <c r="J17" i="1"/>
  <c r="J16" i="1"/>
  <c r="J15" i="1"/>
  <c r="J14" i="1"/>
  <c r="J13" i="1"/>
  <c r="N21" i="1" a="1"/>
  <c r="N21" i="1" s="1"/>
  <c r="E38" i="1"/>
  <c r="E37" i="1"/>
  <c r="E36" i="1"/>
  <c r="E35" i="1"/>
  <c r="E34" i="1"/>
  <c r="E31" i="1"/>
  <c r="E30" i="1"/>
  <c r="E29" i="1"/>
  <c r="E28" i="1"/>
  <c r="E27" i="1"/>
  <c r="E24" i="1"/>
  <c r="E23" i="1"/>
  <c r="E22" i="1"/>
  <c r="E21" i="1"/>
  <c r="E20" i="1"/>
  <c r="E17" i="1"/>
  <c r="E16" i="1"/>
  <c r="E15" i="1"/>
  <c r="E14" i="1"/>
  <c r="E13" i="1"/>
  <c r="I17" i="1"/>
  <c r="I16" i="1"/>
  <c r="I15" i="1"/>
  <c r="I14" i="1"/>
  <c r="I13" i="1"/>
  <c r="M31" i="1" l="1"/>
  <c r="M30" i="1"/>
  <c r="M32" i="1"/>
  <c r="M28" i="1"/>
  <c r="K31" i="1"/>
  <c r="J28" i="1"/>
  <c r="J32" i="1"/>
  <c r="J31" i="1"/>
  <c r="J30" i="1"/>
  <c r="I28" i="1"/>
  <c r="I32" i="1"/>
  <c r="I31" i="1"/>
  <c r="I29" i="1"/>
  <c r="H28" i="1"/>
  <c r="H32" i="1"/>
  <c r="H31" i="1"/>
  <c r="H30" i="1"/>
  <c r="P21" i="1"/>
  <c r="P25" i="1"/>
  <c r="P24" i="1"/>
  <c r="P23" i="1"/>
  <c r="N22" i="1"/>
  <c r="N24" i="1"/>
  <c r="N25" i="1"/>
  <c r="N23" i="1"/>
</calcChain>
</file>

<file path=xl/sharedStrings.xml><?xml version="1.0" encoding="utf-8"?>
<sst xmlns="http://schemas.openxmlformats.org/spreadsheetml/2006/main" count="34" uniqueCount="22">
  <si>
    <t>Operation took: 1.3e-06 seconds !!!</t>
  </si>
  <si>
    <t>The result LLT</t>
  </si>
  <si>
    <t>Operation took: 2.1e-06 seconds !!!</t>
  </si>
  <si>
    <t>The result LU</t>
  </si>
  <si>
    <t>Operation took: 0.0027376 seconds !!!</t>
  </si>
  <si>
    <t>The result svd</t>
  </si>
  <si>
    <t>Operation took: 3e-06 seconds !!!</t>
  </si>
  <si>
    <t>The result Partial</t>
  </si>
  <si>
    <t>Operation took: 4.9e-06 seconds !!!</t>
  </si>
  <si>
    <t>The result Full</t>
  </si>
  <si>
    <t>Operation took: 7.5e-06 seconds !!!</t>
  </si>
  <si>
    <t>The result jacoby</t>
  </si>
  <si>
    <t>Operation took: 8.2e-06 seconds !!!</t>
  </si>
  <si>
    <t>The result FullHouseholderQr</t>
  </si>
  <si>
    <t>LU</t>
  </si>
  <si>
    <t>SVD</t>
  </si>
  <si>
    <t>Partial</t>
  </si>
  <si>
    <t>Full</t>
  </si>
  <si>
    <t>Jacoby</t>
  </si>
  <si>
    <t>QR</t>
  </si>
  <si>
    <t>seconds</t>
  </si>
  <si>
    <t>micro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</si>
</sst>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32F70-6242-4ED4-854B-EC51E6773F1B}">
  <dimension ref="A5:R55"/>
  <sheetViews>
    <sheetView tabSelected="1" workbookViewId="0">
      <selection activeCell="I50" sqref="I50"/>
    </sheetView>
  </sheetViews>
  <sheetFormatPr defaultRowHeight="14.4" x14ac:dyDescent="0.3"/>
  <cols>
    <col min="1" max="1" width="19.5546875" customWidth="1"/>
    <col min="5" max="5" width="12.6640625" bestFit="1" customWidth="1"/>
  </cols>
  <sheetData>
    <row r="5" spans="1:10" x14ac:dyDescent="0.3">
      <c r="A5" t="s">
        <v>1</v>
      </c>
      <c r="B5" t="s">
        <v>0</v>
      </c>
    </row>
    <row r="6" spans="1:10" x14ac:dyDescent="0.3">
      <c r="A6">
        <v>1.5397242307662899</v>
      </c>
    </row>
    <row r="7" spans="1:10" x14ac:dyDescent="0.3">
      <c r="A7">
        <v>-9.9636867642402593E-2</v>
      </c>
    </row>
    <row r="8" spans="1:10" x14ac:dyDescent="0.3">
      <c r="A8">
        <v>2.9103657230734801E-2</v>
      </c>
    </row>
    <row r="9" spans="1:10" x14ac:dyDescent="0.3">
      <c r="A9">
        <v>0.184777081012725</v>
      </c>
    </row>
    <row r="10" spans="1:10" x14ac:dyDescent="0.3">
      <c r="A10">
        <v>-0.126459404826164</v>
      </c>
    </row>
    <row r="12" spans="1:10" x14ac:dyDescent="0.3">
      <c r="A12" t="s">
        <v>3</v>
      </c>
      <c r="B12" t="s">
        <v>2</v>
      </c>
    </row>
    <row r="13" spans="1:10" x14ac:dyDescent="0.3">
      <c r="A13">
        <v>2.2888078689575102</v>
      </c>
      <c r="E13">
        <f>ABS(A13-$I$13)/ABS($I$13)</f>
        <v>3.474744001622471E-7</v>
      </c>
      <c r="I13">
        <f>634/277</f>
        <v>2.2888086642599279</v>
      </c>
      <c r="J13">
        <f>I13*277</f>
        <v>634</v>
      </c>
    </row>
    <row r="14" spans="1:10" x14ac:dyDescent="0.3">
      <c r="A14">
        <v>4.7075815200805602</v>
      </c>
      <c r="E14">
        <f>ABS(A14-$I$14)/ABS($I$14)</f>
        <v>6.2164352065418253E-8</v>
      </c>
      <c r="I14">
        <f>1304/277</f>
        <v>4.7075812274368234</v>
      </c>
      <c r="J14">
        <f t="shared" ref="J14:J17" si="0">I14*277</f>
        <v>1304</v>
      </c>
    </row>
    <row r="15" spans="1:10" x14ac:dyDescent="0.3">
      <c r="A15">
        <v>-2.74007225036621</v>
      </c>
      <c r="E15">
        <f>ABS(A15-$I$15)/ABS($I$15)</f>
        <v>1.7590830332993319E-8</v>
      </c>
      <c r="I15">
        <f>-759/277</f>
        <v>-2.7400722021660648</v>
      </c>
      <c r="J15">
        <f t="shared" si="0"/>
        <v>-759</v>
      </c>
    </row>
    <row r="16" spans="1:10" x14ac:dyDescent="0.3">
      <c r="A16">
        <v>0.51263535022735496</v>
      </c>
      <c r="E16">
        <f>ABS(A16-$I$16)/ABS($I$16)</f>
        <v>5.6246638485299862E-8</v>
      </c>
      <c r="I16">
        <f>142/277</f>
        <v>0.5126353790613718</v>
      </c>
      <c r="J16">
        <f t="shared" si="0"/>
        <v>142</v>
      </c>
    </row>
    <row r="17" spans="1:18" x14ac:dyDescent="0.3">
      <c r="A17">
        <v>0.25631767511367698</v>
      </c>
      <c r="E17">
        <f>ABS(A17-$I$17)/ABS($I$17)</f>
        <v>5.6246640434444931E-8</v>
      </c>
      <c r="I17">
        <f>71/277</f>
        <v>0.2563176895306859</v>
      </c>
      <c r="J17">
        <f t="shared" si="0"/>
        <v>71</v>
      </c>
    </row>
    <row r="19" spans="1:18" x14ac:dyDescent="0.3">
      <c r="A19" t="s">
        <v>5</v>
      </c>
      <c r="B19" t="s">
        <v>4</v>
      </c>
    </row>
    <row r="20" spans="1:18" x14ac:dyDescent="0.3">
      <c r="A20">
        <v>2.2888188362121502</v>
      </c>
      <c r="E20">
        <f>ABS(A20-$I$13)/ABS($I$13)</f>
        <v>4.4442125640036007E-6</v>
      </c>
    </row>
    <row r="21" spans="1:18" x14ac:dyDescent="0.3">
      <c r="A21">
        <v>4.7075872421264604</v>
      </c>
      <c r="E21">
        <f>ABS(A21-$I$14)/ABS($I$14)</f>
        <v>1.2776602986599262E-6</v>
      </c>
      <c r="H21">
        <v>1</v>
      </c>
      <c r="I21">
        <v>2</v>
      </c>
      <c r="J21">
        <v>4</v>
      </c>
      <c r="K21">
        <v>1</v>
      </c>
      <c r="L21">
        <v>-1</v>
      </c>
      <c r="N21">
        <f t="array" ref="N21:N25">MMULT(H21:L25,I13:I17)</f>
        <v>1.0000000000000018</v>
      </c>
      <c r="P21">
        <f t="array" ref="P21:P25">MMULT(H21:L25,J13:J17)</f>
        <v>277</v>
      </c>
      <c r="R21">
        <f>P21/277</f>
        <v>1</v>
      </c>
    </row>
    <row r="22" spans="1:18" x14ac:dyDescent="0.3">
      <c r="A22">
        <v>-2.7400767803192099</v>
      </c>
      <c r="E22">
        <f>ABS(A22-$I$15)/ABS($I$15)</f>
        <v>1.6708147841543828E-6</v>
      </c>
      <c r="H22">
        <v>2</v>
      </c>
      <c r="I22">
        <v>4</v>
      </c>
      <c r="J22">
        <v>8</v>
      </c>
      <c r="K22">
        <v>3</v>
      </c>
      <c r="L22">
        <v>-4</v>
      </c>
      <c r="N22">
        <v>2.0000000000000031</v>
      </c>
      <c r="P22">
        <v>554</v>
      </c>
      <c r="R22">
        <f t="shared" ref="R22:R25" si="1">P22/277</f>
        <v>2</v>
      </c>
    </row>
    <row r="23" spans="1:18" x14ac:dyDescent="0.3">
      <c r="A23">
        <v>0.51263642311096103</v>
      </c>
      <c r="E23">
        <f>ABS(A23-$I$16)/ABS($I$16)</f>
        <v>2.0366319451826638E-6</v>
      </c>
      <c r="H23">
        <v>1</v>
      </c>
      <c r="I23">
        <v>3</v>
      </c>
      <c r="J23">
        <v>7</v>
      </c>
      <c r="K23">
        <v>0</v>
      </c>
      <c r="L23">
        <v>3</v>
      </c>
      <c r="N23">
        <v>-1.9999999999999969</v>
      </c>
      <c r="P23">
        <v>-554</v>
      </c>
      <c r="R23">
        <f t="shared" si="1"/>
        <v>-2</v>
      </c>
    </row>
    <row r="24" spans="1:18" x14ac:dyDescent="0.3">
      <c r="A24">
        <v>0.25631952285766602</v>
      </c>
      <c r="E24">
        <f>ABS(A24-$I$17)/ABS($I$17)</f>
        <v>7.1525573731297512E-6</v>
      </c>
      <c r="H24">
        <v>-2</v>
      </c>
      <c r="I24">
        <v>1</v>
      </c>
      <c r="J24">
        <v>0</v>
      </c>
      <c r="K24">
        <v>9</v>
      </c>
      <c r="L24">
        <v>1</v>
      </c>
      <c r="N24">
        <v>5</v>
      </c>
      <c r="P24">
        <v>1385</v>
      </c>
      <c r="R24">
        <f t="shared" si="1"/>
        <v>5</v>
      </c>
    </row>
    <row r="25" spans="1:18" x14ac:dyDescent="0.3">
      <c r="H25">
        <v>0</v>
      </c>
      <c r="I25">
        <v>-1</v>
      </c>
      <c r="J25">
        <v>5</v>
      </c>
      <c r="K25">
        <v>7</v>
      </c>
      <c r="L25">
        <v>11</v>
      </c>
      <c r="N25">
        <v>-12</v>
      </c>
      <c r="P25">
        <v>-3324</v>
      </c>
      <c r="R25">
        <f t="shared" si="1"/>
        <v>-12</v>
      </c>
    </row>
    <row r="26" spans="1:18" x14ac:dyDescent="0.3">
      <c r="A26" t="s">
        <v>7</v>
      </c>
      <c r="B26" t="s">
        <v>6</v>
      </c>
    </row>
    <row r="27" spans="1:18" x14ac:dyDescent="0.3">
      <c r="A27">
        <v>2.2888078689575102</v>
      </c>
      <c r="E27">
        <f>ABS(A27-$I$13)/ABS($I$13)</f>
        <v>3.474744001622471E-7</v>
      </c>
      <c r="H27" t="s">
        <v>14</v>
      </c>
      <c r="I27" t="s">
        <v>15</v>
      </c>
      <c r="J27" t="s">
        <v>16</v>
      </c>
      <c r="K27" t="s">
        <v>17</v>
      </c>
      <c r="L27" t="s">
        <v>18</v>
      </c>
      <c r="M27" t="s">
        <v>19</v>
      </c>
    </row>
    <row r="28" spans="1:18" x14ac:dyDescent="0.3">
      <c r="A28">
        <v>4.7075815200805602</v>
      </c>
      <c r="E28">
        <f>ABS(A28-$I$14)/ABS($I$14)</f>
        <v>6.2164352065418253E-8</v>
      </c>
      <c r="H28">
        <f t="array" ref="H28:H32">MMULT(H21:L25,A13:A17)</f>
        <v>0.99999958276746892</v>
      </c>
      <c r="I28">
        <f t="array" ref="I28:I32">MMULT(H21:L25,A20:A24)</f>
        <v>1.0000030994415257</v>
      </c>
      <c r="J28">
        <f t="array" ref="J28:J32">MMULT(H21:L25,A27:A31)</f>
        <v>0.99999958276746892</v>
      </c>
      <c r="K28">
        <f t="array" ref="K28:K32">MMULT(H21:L25,A34:A38)</f>
        <v>0.99999913573264942</v>
      </c>
      <c r="L28">
        <f t="array" ref="L28:L32">MMULT(H21:L25,A41:A45)</f>
        <v>1.0000030994415257</v>
      </c>
      <c r="M28">
        <f t="array" ref="M28:M32">MMULT(H21:L25,A48:A52)</f>
        <v>0.99999922513962503</v>
      </c>
    </row>
    <row r="29" spans="1:18" x14ac:dyDescent="0.3">
      <c r="A29">
        <v>-2.74007225036621</v>
      </c>
      <c r="E29">
        <f>ABS(A29-$I$15)/ABS($I$15)</f>
        <v>1.7590830332993319E-8</v>
      </c>
      <c r="H29">
        <v>1.9999991655349385</v>
      </c>
      <c r="I29">
        <v>2.0000035762786803</v>
      </c>
      <c r="J29">
        <v>1.9999991655349385</v>
      </c>
      <c r="K29">
        <v>1.9999986290931691</v>
      </c>
      <c r="L29">
        <v>2.0000035762786803</v>
      </c>
      <c r="M29">
        <v>2.0000000596046603</v>
      </c>
    </row>
    <row r="30" spans="1:18" x14ac:dyDescent="0.3">
      <c r="A30">
        <v>0.51263535022735496</v>
      </c>
      <c r="E30">
        <f>ABS(A30-$I$16)/ABS($I$16)</f>
        <v>5.6246638485299862E-8</v>
      </c>
      <c r="H30">
        <v>-2.0000002980232483</v>
      </c>
      <c r="I30">
        <v>-1.9999983310699392</v>
      </c>
      <c r="J30">
        <v>-2.0000002980232483</v>
      </c>
      <c r="K30">
        <v>-2.0000022351741782</v>
      </c>
      <c r="L30">
        <v>-1.9999983310699392</v>
      </c>
      <c r="M30">
        <v>-2.0000030994415168</v>
      </c>
    </row>
    <row r="31" spans="1:18" x14ac:dyDescent="0.3">
      <c r="A31">
        <v>0.25631767511367698</v>
      </c>
      <c r="E31">
        <f>ABS(A31-$I$17)/ABS($I$17)</f>
        <v>5.6246640434444931E-8</v>
      </c>
      <c r="H31">
        <v>5.0000016093254116</v>
      </c>
      <c r="I31">
        <v>4.9999969005584752</v>
      </c>
      <c r="J31">
        <v>5.0000016093254116</v>
      </c>
      <c r="K31">
        <v>4.9999997913837495</v>
      </c>
      <c r="L31">
        <v>4.9999969005584752</v>
      </c>
      <c r="M31">
        <v>4.9999989867210246</v>
      </c>
    </row>
    <row r="32" spans="1:18" x14ac:dyDescent="0.3">
      <c r="H32">
        <v>-12.000000894069679</v>
      </c>
      <c r="I32">
        <v>-12.000001430511457</v>
      </c>
      <c r="J32">
        <v>-12.000000894069679</v>
      </c>
      <c r="K32">
        <v>-11.999999672174461</v>
      </c>
      <c r="L32">
        <v>-12.000001430511457</v>
      </c>
      <c r="M32">
        <v>-12.000000178813913</v>
      </c>
    </row>
    <row r="33" spans="1:13" x14ac:dyDescent="0.3">
      <c r="A33" t="s">
        <v>9</v>
      </c>
      <c r="B33" t="s">
        <v>8</v>
      </c>
    </row>
    <row r="34" spans="1:13" x14ac:dyDescent="0.3">
      <c r="A34">
        <v>2.2888090610504102</v>
      </c>
      <c r="E34">
        <f>ABS(A34-$I$13)/ABS($I$13)</f>
        <v>1.7336114129799135E-7</v>
      </c>
    </row>
    <row r="35" spans="1:13" x14ac:dyDescent="0.3">
      <c r="A35">
        <v>4.70758056640625</v>
      </c>
      <c r="E35">
        <f>ABS(A35-$I$14)/ABS($I$14)</f>
        <v>1.4041830431675451E-7</v>
      </c>
    </row>
    <row r="36" spans="1:13" x14ac:dyDescent="0.3">
      <c r="A36">
        <v>-2.74007225036621</v>
      </c>
      <c r="E36">
        <f>ABS(A36-$I$15)/ABS($I$15)</f>
        <v>1.7590830332993319E-8</v>
      </c>
    </row>
    <row r="37" spans="1:13" x14ac:dyDescent="0.3">
      <c r="A37">
        <v>0.51263552904128995</v>
      </c>
      <c r="E37">
        <f>ABS(A37-$I$16)/ABS($I$16)</f>
        <v>2.9256646005602885E-7</v>
      </c>
      <c r="G37">
        <v>277</v>
      </c>
      <c r="H37">
        <f>H28*277</f>
        <v>276.99988442658889</v>
      </c>
      <c r="I37">
        <f>I28*277</f>
        <v>277.00085854530261</v>
      </c>
      <c r="J37">
        <f>J28*277</f>
        <v>276.99988442658889</v>
      </c>
      <c r="K37">
        <f>K28*277</f>
        <v>276.99976059794392</v>
      </c>
      <c r="L37">
        <f>L28*277</f>
        <v>277.00085854530261</v>
      </c>
      <c r="M37">
        <f>M28*277</f>
        <v>276.99978536367615</v>
      </c>
    </row>
    <row r="38" spans="1:13" x14ac:dyDescent="0.3">
      <c r="A38">
        <v>0.25631758570670998</v>
      </c>
      <c r="E38">
        <f>ABS(A38-$I$17)/ABS($I$17)</f>
        <v>4.050597370266286E-7</v>
      </c>
      <c r="G38">
        <v>554</v>
      </c>
      <c r="H38">
        <f>H29*277</f>
        <v>553.99976885317801</v>
      </c>
      <c r="I38">
        <f>I29*277</f>
        <v>554.00099062919446</v>
      </c>
      <c r="J38">
        <f>J29*277</f>
        <v>553.99976885317801</v>
      </c>
      <c r="K38">
        <f>K29*277</f>
        <v>553.99962025880779</v>
      </c>
      <c r="L38">
        <f>L29*277</f>
        <v>554.00099062919446</v>
      </c>
      <c r="M38">
        <f>M29*277</f>
        <v>554.00001651049092</v>
      </c>
    </row>
    <row r="39" spans="1:13" x14ac:dyDescent="0.3">
      <c r="G39">
        <v>-554</v>
      </c>
      <c r="H39">
        <f>H30*277</f>
        <v>-554.00008255243984</v>
      </c>
      <c r="I39">
        <f>I30*277</f>
        <v>-553.99953770637319</v>
      </c>
      <c r="J39">
        <f>J30*277</f>
        <v>-554.00008255243984</v>
      </c>
      <c r="K39">
        <f>K30*277</f>
        <v>-554.00061914324738</v>
      </c>
      <c r="L39">
        <f>L30*277</f>
        <v>-553.99953770637319</v>
      </c>
      <c r="M39">
        <f>M30*277</f>
        <v>-554.00085854530016</v>
      </c>
    </row>
    <row r="40" spans="1:13" x14ac:dyDescent="0.3">
      <c r="A40" t="s">
        <v>11</v>
      </c>
      <c r="B40" t="s">
        <v>10</v>
      </c>
      <c r="G40">
        <v>1385</v>
      </c>
      <c r="H40">
        <f>H31*277</f>
        <v>1385.000445783139</v>
      </c>
      <c r="I40">
        <f>I31*277</f>
        <v>1384.9991414546976</v>
      </c>
      <c r="J40">
        <f>J31*277</f>
        <v>1385.000445783139</v>
      </c>
      <c r="K40">
        <f>K31*277</f>
        <v>1384.9999422132987</v>
      </c>
      <c r="L40">
        <f>L31*277</f>
        <v>1384.9991414546976</v>
      </c>
      <c r="M40">
        <f>M31*277</f>
        <v>1384.9997193217239</v>
      </c>
    </row>
    <row r="41" spans="1:13" x14ac:dyDescent="0.3">
      <c r="A41">
        <v>2.2888188362121502</v>
      </c>
      <c r="E41">
        <f>ABS(A41-$I$13)/ABS($I$13)</f>
        <v>4.4442125640036007E-6</v>
      </c>
      <c r="G41">
        <v>-3324</v>
      </c>
      <c r="H41">
        <f>H32*277</f>
        <v>-3324.0002476573009</v>
      </c>
      <c r="I41">
        <f>I32*277</f>
        <v>-3324.0003962516735</v>
      </c>
      <c r="J41">
        <f>J32*277</f>
        <v>-3324.0002476573009</v>
      </c>
      <c r="K41">
        <f>K32*277</f>
        <v>-3323.9999091923255</v>
      </c>
      <c r="L41">
        <f>L32*277</f>
        <v>-3324.0003962516735</v>
      </c>
      <c r="M41">
        <f>M32*277</f>
        <v>-3324.0000495314539</v>
      </c>
    </row>
    <row r="42" spans="1:13" x14ac:dyDescent="0.3">
      <c r="A42">
        <v>4.7075872421264604</v>
      </c>
      <c r="E42">
        <f>ABS(A42-$I$14)/ABS($I$14)</f>
        <v>1.2776602986599262E-6</v>
      </c>
    </row>
    <row r="43" spans="1:13" x14ac:dyDescent="0.3">
      <c r="A43">
        <v>-2.7400767803192099</v>
      </c>
      <c r="E43">
        <f>ABS(A43-$I$15)/ABS($I$15)</f>
        <v>1.6708147841543828E-6</v>
      </c>
    </row>
    <row r="44" spans="1:13" x14ac:dyDescent="0.3">
      <c r="A44">
        <v>0.51263642311096103</v>
      </c>
      <c r="E44">
        <f>ABS(A44-$I$16)/ABS($I$16)</f>
        <v>2.0366319451826638E-6</v>
      </c>
    </row>
    <row r="45" spans="1:13" x14ac:dyDescent="0.3">
      <c r="A45">
        <v>0.25631952285766602</v>
      </c>
      <c r="E45">
        <f>ABS(A45-$I$17)/ABS($I$17)</f>
        <v>7.1525573731297512E-6</v>
      </c>
    </row>
    <row r="47" spans="1:13" x14ac:dyDescent="0.3">
      <c r="A47" t="s">
        <v>13</v>
      </c>
      <c r="B47" t="s">
        <v>12</v>
      </c>
    </row>
    <row r="48" spans="1:13" x14ac:dyDescent="0.3">
      <c r="A48">
        <v>2.28880763053894</v>
      </c>
      <c r="E48">
        <f>ABS(A48-$I$13)/ABS($I$13)</f>
        <v>4.5164150418571487E-7</v>
      </c>
      <c r="L48" t="s">
        <v>21</v>
      </c>
    </row>
    <row r="49" spans="1:12" x14ac:dyDescent="0.3">
      <c r="A49">
        <v>4.7075786590576101</v>
      </c>
      <c r="E49">
        <f>ABS(A49-$I$14)/ABS($I$14)</f>
        <v>5.4558362123183567E-7</v>
      </c>
      <c r="I49" s="1">
        <v>1.3E-6</v>
      </c>
      <c r="J49" t="s">
        <v>20</v>
      </c>
      <c r="L49" s="2">
        <f>I49*1000000</f>
        <v>1.3</v>
      </c>
    </row>
    <row r="50" spans="1:12" x14ac:dyDescent="0.3">
      <c r="A50">
        <v>-2.7400710582733101</v>
      </c>
      <c r="E50">
        <f>ABS(A50-$I$15)/ABS($I$15)</f>
        <v>4.1746810680243645E-7</v>
      </c>
      <c r="H50" t="s">
        <v>14</v>
      </c>
      <c r="I50" s="1">
        <v>2.0999999999999998E-6</v>
      </c>
      <c r="J50" t="s">
        <v>20</v>
      </c>
      <c r="L50" s="2">
        <f>I50*1000000</f>
        <v>2.0999999999999996</v>
      </c>
    </row>
    <row r="51" spans="1:12" x14ac:dyDescent="0.3">
      <c r="A51">
        <v>0.51263540983199996</v>
      </c>
      <c r="E51">
        <f>ABS(A51-$I$16)/ABS($I$16)</f>
        <v>6.0024394361809722E-8</v>
      </c>
      <c r="H51" t="s">
        <v>16</v>
      </c>
      <c r="I51" s="1">
        <v>3.0000000000000001E-6</v>
      </c>
      <c r="J51" t="s">
        <v>20</v>
      </c>
      <c r="L51" s="2">
        <f>I51*1000000</f>
        <v>3</v>
      </c>
    </row>
    <row r="52" spans="1:12" x14ac:dyDescent="0.3">
      <c r="A52">
        <v>0.25631690025329501</v>
      </c>
      <c r="E52">
        <f>ABS(A52-$I$17)/ABS($I$17)</f>
        <v>3.0792934827644237E-6</v>
      </c>
      <c r="H52" t="s">
        <v>17</v>
      </c>
      <c r="I52" s="1">
        <v>4.8999999999999997E-6</v>
      </c>
      <c r="J52" t="s">
        <v>20</v>
      </c>
      <c r="L52" s="2">
        <f>I52*1000000</f>
        <v>4.8999999999999995</v>
      </c>
    </row>
    <row r="53" spans="1:12" x14ac:dyDescent="0.3">
      <c r="H53" t="s">
        <v>18</v>
      </c>
      <c r="I53" s="1">
        <v>7.5000000000000002E-6</v>
      </c>
      <c r="J53" t="s">
        <v>20</v>
      </c>
      <c r="L53" s="2">
        <f>I53*1000000</f>
        <v>7.5</v>
      </c>
    </row>
    <row r="54" spans="1:12" x14ac:dyDescent="0.3">
      <c r="H54" t="s">
        <v>19</v>
      </c>
      <c r="I54" s="1">
        <v>8.1999999999999994E-6</v>
      </c>
      <c r="J54" t="s">
        <v>20</v>
      </c>
      <c r="L54" s="2">
        <f>I54*1000000</f>
        <v>8.1999999999999993</v>
      </c>
    </row>
    <row r="55" spans="1:12" x14ac:dyDescent="0.3">
      <c r="H55" t="s">
        <v>15</v>
      </c>
      <c r="I55">
        <v>2.7376000000000002E-3</v>
      </c>
      <c r="J55" t="s">
        <v>20</v>
      </c>
      <c r="L55" s="2">
        <f>I55*1000000</f>
        <v>2737.6000000000004</v>
      </c>
    </row>
  </sheetData>
  <sortState xmlns:xlrd2="http://schemas.microsoft.com/office/spreadsheetml/2017/richdata2" ref="H50:L55">
    <sortCondition ref="L50:L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Yogga Anggara Pangestu</dc:creator>
  <cp:lastModifiedBy>Made Yogga Anggara Pangestu</cp:lastModifiedBy>
  <dcterms:created xsi:type="dcterms:W3CDTF">2023-12-15T05:30:00Z</dcterms:created>
  <dcterms:modified xsi:type="dcterms:W3CDTF">2023-12-15T10:33:11Z</dcterms:modified>
</cp:coreProperties>
</file>