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 REGINA\LAPORAN SEMPRO 1-3\"/>
    </mc:Choice>
  </mc:AlternateContent>
  <xr:revisionPtr revIDLastSave="0" documentId="13_ncr:1_{1DFFB633-A95E-4082-903C-0F06BB8E59E4}" xr6:coauthVersionLast="47" xr6:coauthVersionMax="47" xr10:uidLastSave="{00000000-0000-0000-0000-000000000000}"/>
  <bookViews>
    <workbookView xWindow="11424" yWindow="0" windowWidth="11712" windowHeight="12336" xr2:uid="{FF2944A7-5BB2-4940-808E-0BC70E69851A}"/>
  </bookViews>
  <sheets>
    <sheet name="menu+nasi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2" l="1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</calcChain>
</file>

<file path=xl/sharedStrings.xml><?xml version="1.0" encoding="utf-8"?>
<sst xmlns="http://schemas.openxmlformats.org/spreadsheetml/2006/main" count="39" uniqueCount="39">
  <si>
    <t>Menu</t>
  </si>
  <si>
    <t>C1</t>
  </si>
  <si>
    <t>C2</t>
  </si>
  <si>
    <t>C3</t>
  </si>
  <si>
    <t>C4</t>
  </si>
  <si>
    <t>Energi</t>
  </si>
  <si>
    <t>Protein</t>
  </si>
  <si>
    <t>Lemak</t>
  </si>
  <si>
    <t xml:space="preserve">Karbo </t>
  </si>
  <si>
    <t>Bubur Daging Tomat (1 Porsi)</t>
  </si>
  <si>
    <t>Bubur Kentang Telur Keju (2 Porsi)</t>
  </si>
  <si>
    <t>Bubur Kentang Tahu (1 Porsi)</t>
  </si>
  <si>
    <t>Bubur Keju Daging Kentang (2 Porsi)</t>
  </si>
  <si>
    <t>No</t>
  </si>
  <si>
    <t>Nasi Sup Makaroni Bola Ayam (2 Porsi)</t>
  </si>
  <si>
    <t>Nasi Sup Udang Tofu (2 Porsi)</t>
  </si>
  <si>
    <t>Nasi Tumis Brokoli Sosis (2 Porsi)</t>
  </si>
  <si>
    <t>Nasi Tumis Makaroni Sosis (3 Porsi)</t>
  </si>
  <si>
    <t>Nasi Pangsit Kuah (5 Porsi)</t>
  </si>
  <si>
    <t>Nasi Sayur Bening Bayam (2 Porsi)</t>
  </si>
  <si>
    <t>Nasi Sup Kacang Merah (3 Porsi)</t>
  </si>
  <si>
    <t>Nasi Bakso (25 Buah)</t>
  </si>
  <si>
    <t>Nasi Perkedel Daging (6 Buah)</t>
  </si>
  <si>
    <t>Nasi Nugget Ikan Tahu (6 Buah)</t>
  </si>
  <si>
    <t>Nasi Sop Gurame (2 Porsi)</t>
  </si>
  <si>
    <t>Nasi Pepes Nila (1 Porsi)</t>
  </si>
  <si>
    <t>Nasi Rolade Tahu Sosis (8 Potong)</t>
  </si>
  <si>
    <t>Nasi Bakso Ayam Jamur (5 Porsi)</t>
  </si>
  <si>
    <t>Nasi Nugget Ayam  Sayur (15 Buah)</t>
  </si>
  <si>
    <t>Nasi Ayam Crispy Lapis Sayuran (3 Porsi)</t>
  </si>
  <si>
    <t>Nasi Tahu Makaroni Kukus (3 Porsi)</t>
  </si>
  <si>
    <t>Nasi Bola daging kecap (2 Porsi)</t>
  </si>
  <si>
    <t>Nasi Dadar Makaroni Sayur (9 Potong)</t>
  </si>
  <si>
    <t>Nasi Steak Tempe (4 Porsi)</t>
  </si>
  <si>
    <t>kandungan 100gr nasi :</t>
  </si>
  <si>
    <t>energi</t>
  </si>
  <si>
    <t>lemak</t>
  </si>
  <si>
    <t>karbo</t>
  </si>
  <si>
    <t>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</si>
</sst>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/>
    <xf numFmtId="0" fontId="1" fillId="0" borderId="2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F066C-D27C-455E-A0C0-E8CBFAFEA4FA}">
  <dimension ref="A1:J36"/>
  <sheetViews>
    <sheetView tabSelected="1" zoomScale="90" zoomScaleNormal="90" workbookViewId="0">
      <selection activeCell="F27" sqref="F27"/>
    </sheetView>
  </sheetViews>
  <sheetFormatPr defaultRowHeight="15.6" x14ac:dyDescent="0.3"/>
  <cols>
    <col min="1" max="1" width="4.77734375" style="6" customWidth="1"/>
    <col min="2" max="2" width="42.44140625" customWidth="1"/>
  </cols>
  <sheetData>
    <row r="1" spans="1:10" ht="16.8" customHeight="1" x14ac:dyDescent="0.3">
      <c r="A1" s="5" t="s">
        <v>13</v>
      </c>
      <c r="B1" s="4" t="s">
        <v>0</v>
      </c>
      <c r="C1" s="2" t="s">
        <v>1</v>
      </c>
      <c r="D1" s="2" t="s">
        <v>2</v>
      </c>
      <c r="E1" s="2" t="s">
        <v>3</v>
      </c>
      <c r="F1" s="2" t="s">
        <v>4</v>
      </c>
      <c r="H1" s="7" t="s">
        <v>34</v>
      </c>
      <c r="I1" s="8"/>
      <c r="J1" s="8"/>
    </row>
    <row r="2" spans="1:10" x14ac:dyDescent="0.3">
      <c r="A2" s="5"/>
      <c r="B2" s="4"/>
      <c r="C2" s="1" t="s">
        <v>5</v>
      </c>
      <c r="D2" s="1" t="s">
        <v>6</v>
      </c>
      <c r="E2" s="1" t="s">
        <v>7</v>
      </c>
      <c r="F2" s="1" t="s">
        <v>8</v>
      </c>
      <c r="H2" s="10" t="s">
        <v>35</v>
      </c>
      <c r="I2">
        <v>129</v>
      </c>
    </row>
    <row r="3" spans="1:10" x14ac:dyDescent="0.3">
      <c r="A3" s="3">
        <v>1</v>
      </c>
      <c r="B3" s="1" t="s">
        <v>9</v>
      </c>
      <c r="C3" s="1">
        <v>246.8</v>
      </c>
      <c r="D3" s="1">
        <v>14.6</v>
      </c>
      <c r="E3" s="1">
        <v>9.1999999999999993</v>
      </c>
      <c r="F3" s="1">
        <v>24.7</v>
      </c>
      <c r="H3" s="9" t="s">
        <v>36</v>
      </c>
      <c r="I3" s="11">
        <v>0.28000000000000003</v>
      </c>
      <c r="J3" s="9"/>
    </row>
    <row r="4" spans="1:10" x14ac:dyDescent="0.3">
      <c r="A4" s="3">
        <v>2</v>
      </c>
      <c r="B4" s="1" t="s">
        <v>10</v>
      </c>
      <c r="C4" s="1">
        <v>246.1</v>
      </c>
      <c r="D4" s="1">
        <v>10.4</v>
      </c>
      <c r="E4" s="1">
        <v>15.9</v>
      </c>
      <c r="F4" s="1">
        <v>16.8</v>
      </c>
      <c r="H4" s="9" t="s">
        <v>37</v>
      </c>
      <c r="I4" s="11">
        <v>27.9</v>
      </c>
      <c r="J4" s="9"/>
    </row>
    <row r="5" spans="1:10" x14ac:dyDescent="0.3">
      <c r="A5" s="3">
        <v>3</v>
      </c>
      <c r="B5" s="1" t="s">
        <v>11</v>
      </c>
      <c r="C5" s="1">
        <v>144.30000000000001</v>
      </c>
      <c r="D5" s="1">
        <v>6.5</v>
      </c>
      <c r="E5" s="1">
        <v>2.7</v>
      </c>
      <c r="F5" s="1">
        <v>25.1</v>
      </c>
      <c r="H5" s="9" t="s">
        <v>38</v>
      </c>
      <c r="I5" s="11">
        <v>2.66</v>
      </c>
      <c r="J5" s="9"/>
    </row>
    <row r="6" spans="1:10" x14ac:dyDescent="0.3">
      <c r="A6" s="3">
        <v>4</v>
      </c>
      <c r="B6" s="1" t="s">
        <v>12</v>
      </c>
      <c r="C6" s="1">
        <v>167.2</v>
      </c>
      <c r="D6" s="1">
        <v>5.4</v>
      </c>
      <c r="E6" s="1">
        <v>9.4</v>
      </c>
      <c r="F6" s="1">
        <v>30.8</v>
      </c>
    </row>
    <row r="7" spans="1:10" ht="18" customHeight="1" x14ac:dyDescent="0.3">
      <c r="A7" s="3">
        <v>5</v>
      </c>
      <c r="B7" s="1" t="s">
        <v>14</v>
      </c>
      <c r="C7" s="1">
        <f>SUM(255.2+I2)</f>
        <v>384.2</v>
      </c>
      <c r="D7" s="1">
        <f>SUM(11.6+I5)</f>
        <v>14.26</v>
      </c>
      <c r="E7" s="1">
        <f>SUM(7.2+I3)</f>
        <v>7.48</v>
      </c>
      <c r="F7" s="1">
        <f>SUM(36.5+I4)</f>
        <v>64.400000000000006</v>
      </c>
    </row>
    <row r="8" spans="1:10" x14ac:dyDescent="0.3">
      <c r="A8" s="3">
        <v>6</v>
      </c>
      <c r="B8" s="1" t="s">
        <v>15</v>
      </c>
      <c r="C8" s="1">
        <f>SUM(106.2+I2)</f>
        <v>235.2</v>
      </c>
      <c r="D8" s="1">
        <f>SUM(12.6+I5)</f>
        <v>15.26</v>
      </c>
      <c r="E8" s="1">
        <f>SUM(5.4+I3)</f>
        <v>5.6800000000000006</v>
      </c>
      <c r="F8" s="1">
        <f>SUM(5+I4)</f>
        <v>32.9</v>
      </c>
    </row>
    <row r="9" spans="1:10" x14ac:dyDescent="0.3">
      <c r="A9" s="3">
        <v>7</v>
      </c>
      <c r="B9" s="1" t="s">
        <v>16</v>
      </c>
      <c r="C9" s="1">
        <f>SUM(157.3+I2)</f>
        <v>286.3</v>
      </c>
      <c r="D9" s="1">
        <f>SUM(6.9+I5)</f>
        <v>9.56</v>
      </c>
      <c r="E9" s="1">
        <f>SUM(8.1+I3)</f>
        <v>8.379999999999999</v>
      </c>
      <c r="F9" s="1">
        <f>SUM(16.5+I4)</f>
        <v>44.4</v>
      </c>
    </row>
    <row r="10" spans="1:10" x14ac:dyDescent="0.3">
      <c r="A10" s="3">
        <v>8</v>
      </c>
      <c r="B10" s="1" t="s">
        <v>17</v>
      </c>
      <c r="C10" s="1">
        <f>SUM(191.5+I2)</f>
        <v>320.5</v>
      </c>
      <c r="D10" s="1">
        <f>SUM(7.3+I5)</f>
        <v>9.9600000000000009</v>
      </c>
      <c r="E10" s="1">
        <f>SUM(3.6+I3)</f>
        <v>3.88</v>
      </c>
      <c r="F10" s="1">
        <f>SUM(32.4+I4)</f>
        <v>60.3</v>
      </c>
    </row>
    <row r="11" spans="1:10" x14ac:dyDescent="0.3">
      <c r="A11" s="3">
        <v>9</v>
      </c>
      <c r="B11" s="1" t="s">
        <v>18</v>
      </c>
      <c r="C11" s="1">
        <f>SUM(207.8+I2)</f>
        <v>336.8</v>
      </c>
      <c r="D11" s="1">
        <f>SUM(18.4+I5)</f>
        <v>21.06</v>
      </c>
      <c r="E11" s="1">
        <f>SUM(11+I3)</f>
        <v>11.28</v>
      </c>
      <c r="F11" s="1">
        <f>SUM(8.1+I4)</f>
        <v>36</v>
      </c>
    </row>
    <row r="12" spans="1:10" x14ac:dyDescent="0.3">
      <c r="A12" s="3">
        <v>10</v>
      </c>
      <c r="B12" s="1" t="s">
        <v>19</v>
      </c>
      <c r="C12" s="1">
        <f>SUM(85+I2)</f>
        <v>214</v>
      </c>
      <c r="D12" s="1">
        <f>SUM(5.9+I5)</f>
        <v>8.56</v>
      </c>
      <c r="E12" s="1">
        <f>SUM(2.1+I3)</f>
        <v>2.38</v>
      </c>
      <c r="F12" s="1">
        <f>SUM(12.3+I4)</f>
        <v>40.200000000000003</v>
      </c>
    </row>
    <row r="13" spans="1:10" x14ac:dyDescent="0.3">
      <c r="A13" s="3">
        <v>11</v>
      </c>
      <c r="B13" s="1" t="s">
        <v>20</v>
      </c>
      <c r="C13" s="1">
        <f>SUM(138.4+I2)</f>
        <v>267.39999999999998</v>
      </c>
      <c r="D13" s="1">
        <f>SUM(8.6+I5)</f>
        <v>11.26</v>
      </c>
      <c r="E13" s="1">
        <f>SUM(3.4+I3)</f>
        <v>3.6799999999999997</v>
      </c>
      <c r="F13" s="1">
        <f>SUM(16.9+I4)</f>
        <v>44.8</v>
      </c>
    </row>
    <row r="14" spans="1:10" x14ac:dyDescent="0.3">
      <c r="A14" s="3">
        <v>12</v>
      </c>
      <c r="B14" s="1" t="s">
        <v>21</v>
      </c>
      <c r="C14" s="1">
        <f>SUM(23.9+I2)</f>
        <v>152.9</v>
      </c>
      <c r="D14" s="1">
        <f>SUM(1.9+I5)</f>
        <v>4.5600000000000005</v>
      </c>
      <c r="E14" s="1">
        <f>SUM(1.2+I3)</f>
        <v>1.48</v>
      </c>
      <c r="F14" s="1">
        <f>SUM(1.5+I4)</f>
        <v>29.4</v>
      </c>
    </row>
    <row r="15" spans="1:10" x14ac:dyDescent="0.3">
      <c r="A15" s="3">
        <v>13</v>
      </c>
      <c r="B15" s="1" t="s">
        <v>22</v>
      </c>
      <c r="C15" s="1">
        <f>SUM(96.7+I2)</f>
        <v>225.7</v>
      </c>
      <c r="D15" s="1">
        <f>SUM(4.3+I5)</f>
        <v>6.96</v>
      </c>
      <c r="E15" s="1">
        <f>SUM(7+I3)</f>
        <v>7.28</v>
      </c>
      <c r="F15" s="1">
        <f>SUM(4.7+I4)</f>
        <v>32.6</v>
      </c>
    </row>
    <row r="16" spans="1:10" x14ac:dyDescent="0.3">
      <c r="A16" s="3">
        <v>14</v>
      </c>
      <c r="B16" s="1" t="s">
        <v>23</v>
      </c>
      <c r="C16" s="1">
        <f>SUM(120.1+I2)</f>
        <v>249.1</v>
      </c>
      <c r="D16" s="1">
        <f>SUM(10.2+I5)</f>
        <v>12.86</v>
      </c>
      <c r="E16" s="1">
        <f>SUM(6.2+I3)</f>
        <v>6.48</v>
      </c>
      <c r="F16" s="1">
        <f>SUM(6+I4)</f>
        <v>33.9</v>
      </c>
    </row>
    <row r="17" spans="1:6" x14ac:dyDescent="0.3">
      <c r="A17" s="3">
        <v>15</v>
      </c>
      <c r="B17" s="1" t="s">
        <v>30</v>
      </c>
      <c r="C17" s="1">
        <f>SUM(260.8+I2)</f>
        <v>389.8</v>
      </c>
      <c r="D17" s="1">
        <f>SUM(15.7+I5)</f>
        <v>18.36</v>
      </c>
      <c r="E17" s="1">
        <f>SUM(10.3+I3)</f>
        <v>10.58</v>
      </c>
      <c r="F17" s="1">
        <f>SUM(27.7+I4)</f>
        <v>55.599999999999994</v>
      </c>
    </row>
    <row r="18" spans="1:6" x14ac:dyDescent="0.3">
      <c r="A18" s="3">
        <v>16</v>
      </c>
      <c r="B18" s="1" t="s">
        <v>31</v>
      </c>
      <c r="C18" s="1">
        <f>SUM(174.8+I2)</f>
        <v>303.8</v>
      </c>
      <c r="D18" s="1">
        <f>SUM(9.3+I5)</f>
        <v>11.96</v>
      </c>
      <c r="E18" s="1">
        <f>SUM(6.4+I3)</f>
        <v>6.6800000000000006</v>
      </c>
      <c r="F18" s="1">
        <f>SUM(20.5+I4)</f>
        <v>48.4</v>
      </c>
    </row>
    <row r="19" spans="1:6" x14ac:dyDescent="0.3">
      <c r="A19" s="3">
        <v>17</v>
      </c>
      <c r="B19" s="1" t="s">
        <v>24</v>
      </c>
      <c r="C19" s="1">
        <f>SUM(136.5+I2)</f>
        <v>265.5</v>
      </c>
      <c r="D19" s="1">
        <f>SUM(14.1+I5)</f>
        <v>16.759999999999998</v>
      </c>
      <c r="E19" s="1">
        <f>SUM(4.5+I3)</f>
        <v>4.78</v>
      </c>
      <c r="F19" s="1">
        <f>SUM(11.4+I4)</f>
        <v>39.299999999999997</v>
      </c>
    </row>
    <row r="20" spans="1:6" x14ac:dyDescent="0.3">
      <c r="A20" s="3">
        <v>18</v>
      </c>
      <c r="B20" s="1" t="s">
        <v>25</v>
      </c>
      <c r="C20" s="1">
        <f>SUM(108.8+I2)</f>
        <v>237.8</v>
      </c>
      <c r="D20" s="1">
        <f>SUM(11.3+I5)</f>
        <v>13.96</v>
      </c>
      <c r="E20" s="1">
        <f>SUM(3.5+I3)</f>
        <v>3.7800000000000002</v>
      </c>
      <c r="F20" s="1">
        <f>SUM(8.1+I4)</f>
        <v>36</v>
      </c>
    </row>
    <row r="21" spans="1:6" x14ac:dyDescent="0.3">
      <c r="A21" s="3">
        <v>19</v>
      </c>
      <c r="B21" s="1" t="s">
        <v>26</v>
      </c>
      <c r="C21" s="1">
        <f>SUM(112.4+I2)</f>
        <v>241.4</v>
      </c>
      <c r="D21" s="1">
        <f>SUM(3.3+I5)</f>
        <v>5.96</v>
      </c>
      <c r="E21" s="1">
        <f>SUM(7.9+I3)</f>
        <v>8.18</v>
      </c>
      <c r="F21" s="1">
        <f>SUM(3+I4)</f>
        <v>30.9</v>
      </c>
    </row>
    <row r="22" spans="1:6" x14ac:dyDescent="0.3">
      <c r="A22" s="3">
        <v>20</v>
      </c>
      <c r="B22" s="1" t="s">
        <v>29</v>
      </c>
      <c r="C22" s="1">
        <f>SUM(307.2+I2)</f>
        <v>436.2</v>
      </c>
      <c r="D22" s="1">
        <f>SUM(20.4+I5)</f>
        <v>23.06</v>
      </c>
      <c r="E22" s="1">
        <f>SUM(20.4+I3)</f>
        <v>20.68</v>
      </c>
      <c r="F22" s="1">
        <f>SUM(7.3+I4)</f>
        <v>35.199999999999996</v>
      </c>
    </row>
    <row r="23" spans="1:6" x14ac:dyDescent="0.3">
      <c r="A23" s="3">
        <v>21</v>
      </c>
      <c r="B23" s="1" t="s">
        <v>28</v>
      </c>
      <c r="C23" s="1">
        <f>SUM(69.7+I2)</f>
        <v>198.7</v>
      </c>
      <c r="D23" s="1">
        <f>SUM(4.7+I5)</f>
        <v>7.36</v>
      </c>
      <c r="E23" s="1">
        <f>SUM(5+I3)</f>
        <v>5.28</v>
      </c>
      <c r="F23" s="1">
        <f>SUM(1.5+I4)</f>
        <v>29.4</v>
      </c>
    </row>
    <row r="24" spans="1:6" x14ac:dyDescent="0.3">
      <c r="A24" s="3">
        <v>22</v>
      </c>
      <c r="B24" s="1" t="s">
        <v>27</v>
      </c>
      <c r="C24" s="1">
        <f>SUM(390.7+I2)</f>
        <v>519.70000000000005</v>
      </c>
      <c r="D24" s="1">
        <f>SUM(17.5+I5)</f>
        <v>20.16</v>
      </c>
      <c r="E24" s="1">
        <f>SUM(16.3+I3)</f>
        <v>16.580000000000002</v>
      </c>
      <c r="F24" s="1">
        <f>SUM(45.4+I4)</f>
        <v>73.3</v>
      </c>
    </row>
    <row r="25" spans="1:6" x14ac:dyDescent="0.3">
      <c r="A25" s="3">
        <v>23</v>
      </c>
      <c r="B25" s="1" t="s">
        <v>32</v>
      </c>
      <c r="C25" s="1">
        <f>SUM(120.1+I2)</f>
        <v>249.1</v>
      </c>
      <c r="D25" s="1">
        <f>SUM(8.2+I5)</f>
        <v>10.86</v>
      </c>
      <c r="E25" s="1">
        <f>SUM(7.9+I3)</f>
        <v>8.18</v>
      </c>
      <c r="F25" s="1">
        <f>SUM(3.3+I4)</f>
        <v>31.2</v>
      </c>
    </row>
    <row r="26" spans="1:6" x14ac:dyDescent="0.3">
      <c r="A26" s="3">
        <v>24</v>
      </c>
      <c r="B26" s="1" t="s">
        <v>33</v>
      </c>
      <c r="C26" s="1">
        <f>SUM(296.6+I2)</f>
        <v>425.6</v>
      </c>
      <c r="D26" s="1">
        <f>SUM(21.2+I5)</f>
        <v>23.86</v>
      </c>
      <c r="E26" s="1">
        <f>SUM(16.5+I3)</f>
        <v>16.78</v>
      </c>
      <c r="F26" s="1">
        <f>SUM(16+I4)</f>
        <v>43.9</v>
      </c>
    </row>
    <row r="27" spans="1:6" ht="14.4" x14ac:dyDescent="0.3">
      <c r="A27"/>
    </row>
    <row r="28" spans="1:6" ht="14.4" x14ac:dyDescent="0.3">
      <c r="A28"/>
    </row>
    <row r="29" spans="1:6" ht="14.4" x14ac:dyDescent="0.3">
      <c r="A29"/>
    </row>
    <row r="30" spans="1:6" ht="14.4" x14ac:dyDescent="0.3">
      <c r="A30"/>
    </row>
    <row r="31" spans="1:6" ht="14.4" x14ac:dyDescent="0.3">
      <c r="A31"/>
    </row>
    <row r="32" spans="1:6" ht="14.4" x14ac:dyDescent="0.3">
      <c r="A32"/>
    </row>
    <row r="33" spans="1:1" ht="14.4" x14ac:dyDescent="0.3">
      <c r="A33"/>
    </row>
    <row r="34" spans="1:1" ht="14.4" x14ac:dyDescent="0.3">
      <c r="A34"/>
    </row>
    <row r="35" spans="1:1" ht="14.4" x14ac:dyDescent="0.3">
      <c r="A35"/>
    </row>
    <row r="36" spans="1:1" ht="14.4" x14ac:dyDescent="0.3">
      <c r="A36"/>
    </row>
  </sheetData>
  <mergeCells count="3">
    <mergeCell ref="B1:B2"/>
    <mergeCell ref="A1:A2"/>
    <mergeCell ref="H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menu+nasi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ALMALIA PRATIWI</dc:creator>
  <cp:lastModifiedBy>REGINA ALMALIA PRATIWI</cp:lastModifiedBy>
  <dcterms:created xsi:type="dcterms:W3CDTF">2024-04-25T17:06:34Z</dcterms:created>
  <dcterms:modified xsi:type="dcterms:W3CDTF">2024-06-25T12:21:44Z</dcterms:modified>
</cp:coreProperties>
</file>