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28EBC257-1AC5-4E44-9A53-BE4292F1DB1E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G76" i="11" l="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C17" i="29" l="1"/>
  <c r="C19" i="29"/>
  <c r="C22" i="29"/>
  <c r="C18" i="29"/>
  <c r="C21" i="29"/>
  <c r="C20" i="29"/>
  <c r="C23" i="29"/>
  <c r="D23" i="29" s="1"/>
  <c r="F32" i="29"/>
  <c r="F28" i="29"/>
  <c r="F24" i="29"/>
  <c r="F20" i="29"/>
  <c r="F35" i="29"/>
  <c r="F31" i="29"/>
  <c r="F27" i="29"/>
  <c r="F23" i="29"/>
  <c r="F19" i="29"/>
  <c r="F34" i="29"/>
  <c r="F30" i="29"/>
  <c r="F26" i="29"/>
  <c r="F22" i="29"/>
  <c r="F18" i="29"/>
  <c r="F33" i="29"/>
  <c r="F29" i="29"/>
  <c r="F25" i="29"/>
  <c r="F21" i="29"/>
  <c r="F17" i="29"/>
  <c r="C34" i="29"/>
  <c r="G34" i="29" s="1"/>
  <c r="C30" i="29"/>
  <c r="C26" i="29"/>
  <c r="B26" i="29" s="1"/>
  <c r="E26" i="29" s="1"/>
  <c r="C35" i="29"/>
  <c r="C31" i="29"/>
  <c r="C27" i="29"/>
  <c r="C36" i="29"/>
  <c r="C32" i="29"/>
  <c r="C28" i="29"/>
  <c r="C24" i="29"/>
  <c r="C37" i="29"/>
  <c r="C33" i="29"/>
  <c r="C29" i="29"/>
  <c r="D29" i="29" s="1"/>
  <c r="C25" i="29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D18" i="29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B33" i="29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G17" i="29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144" i="29"/>
  <c r="G36" i="29"/>
  <c r="C112" i="29"/>
  <c r="D112" i="29" s="1"/>
  <c r="C80" i="29"/>
  <c r="G80" i="29" s="1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G37" i="29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G32" i="29"/>
  <c r="C157" i="29"/>
  <c r="B157" i="29" s="1"/>
  <c r="E157" i="29" s="1"/>
  <c r="C124" i="29"/>
  <c r="D124" i="29" s="1"/>
  <c r="F130" i="29"/>
  <c r="D25" i="29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D24" i="29"/>
  <c r="F79" i="29"/>
  <c r="F68" i="29"/>
  <c r="G35" i="29"/>
  <c r="F66" i="29"/>
  <c r="C164" i="29"/>
  <c r="G164" i="29" s="1"/>
  <c r="G30" i="29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F81" i="29"/>
  <c r="C55" i="29"/>
  <c r="D55" i="29" s="1"/>
  <c r="F153" i="29"/>
  <c r="F77" i="29"/>
  <c r="G31" i="29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B27" i="29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B28" i="29"/>
  <c r="E28" i="29" s="1"/>
  <c r="F70" i="29"/>
  <c r="C162" i="29"/>
  <c r="B162" i="29" s="1"/>
  <c r="E162" i="29" s="1"/>
  <c r="F120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G38" i="29"/>
  <c r="B38" i="29"/>
  <c r="E38" i="29" s="1"/>
  <c r="D149" i="29"/>
  <c r="D154" i="29"/>
  <c r="G99" i="29"/>
  <c r="B22" i="39"/>
  <c r="E22" i="39" s="1"/>
  <c r="D22" i="39"/>
  <c r="G22" i="39"/>
  <c r="G17" i="39"/>
  <c r="B17" i="39"/>
  <c r="E17" i="39" s="1"/>
  <c r="D17" i="3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4" i="29"/>
  <c r="D35" i="29"/>
  <c r="G26" i="29"/>
  <c r="G131" i="29"/>
  <c r="D19" i="29"/>
  <c r="D99" i="29" l="1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I33" i="29" s="1"/>
  <c r="G143" i="29"/>
  <c r="B124" i="29"/>
  <c r="E124" i="29" s="1"/>
  <c r="G115" i="29"/>
  <c r="G65" i="29"/>
  <c r="D90" i="29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H68" i="29" s="1"/>
  <c r="D20" i="29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H106" i="29" s="1"/>
  <c r="G18" i="39"/>
  <c r="D29" i="39"/>
  <c r="I29" i="39" s="1"/>
  <c r="B28" i="39"/>
  <c r="E28" i="39" s="1"/>
  <c r="D20" i="39"/>
  <c r="H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I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H33" i="29"/>
  <c r="I122" i="29"/>
  <c r="I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H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H165" i="29" l="1"/>
  <c r="J106" i="29"/>
  <c r="I57" i="29"/>
  <c r="J26" i="39"/>
  <c r="H133" i="29"/>
  <c r="I109" i="29"/>
  <c r="I28" i="39"/>
  <c r="J68" i="29"/>
  <c r="J33" i="29"/>
  <c r="H143" i="29"/>
  <c r="K143" i="29" s="1"/>
  <c r="J57" i="29"/>
  <c r="K57" i="29" s="1"/>
  <c r="H26" i="39"/>
  <c r="K26" i="39" s="1"/>
  <c r="J133" i="29"/>
  <c r="H109" i="29"/>
  <c r="I67" i="29"/>
  <c r="I148" i="29"/>
  <c r="J67" i="29"/>
  <c r="K67" i="29" s="1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20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33" i="39" l="1"/>
  <c r="K58" i="29"/>
  <c r="K165" i="29"/>
  <c r="K85" i="29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<sst xmlns="http://schemas.openxmlformats.org/spreadsheetml/2006/main" count="4740" uniqueCount="1638">
  <si>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</si>
  <si>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</si>
  <si>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</si>
  <si>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</si>
  <si>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</si>
  <si>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</si>
  <si>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</si>
  <si>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</si>
  <si>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</si>
  <si>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</si>
  <si>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</si>
  <si>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</si>
  <si>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</si>
  <si>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</si>
  <si>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</si>
  <si>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</si>
  <si>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</si>
  <si>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</si>
  <si>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</si>
  <si>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</si>
  <si>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</si>
  <si>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</si>
  <si>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</si>
  <si>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</si>
  <si>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</si>
  <si>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</si>
  <si>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</si>
  <si>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</si>
  <si>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</si>
  <si>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</si>
  <si>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</si>
  <si>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</si>
  <si>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</si>
  <si>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</si>
  <si>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</si>
  <si>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</si>
  <si>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</si>
  <si>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</si>
  <si>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</si>
  <si>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</si>
  <si>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</si>
  <si>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</si>
  <si>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</si>
  <si>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</si>
  <si>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</si>
  <si>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</si>
  <si>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</si>
  <si>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</si>
  <si>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</si>
  <si>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</si>
  <si>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</si>
  <si>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</si>
  <si>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</si>
  <si>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</si>
  <si>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</si>
  <si>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</si>
  <si>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</si>
  <si>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</si>
  <si>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</si>
  <si>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</si>
  <si>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</si>
  <si>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</si>
  <si>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</si>
  <si>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</si>
  <si>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</si>
  <si>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</si>
  <si>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</si>
  <si>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</si>
  <si>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</si>
  <si>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</si>
  <si>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</si>
  <si>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</si>
  <si>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</si>
  <si>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</si>
  <si>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</si>
  <si>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</si>
  <si>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</si>
  <si>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</si>
  <si>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</si>
  <si>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</si>
  <si>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</si>
  <si>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</si>
  <si>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</si>
  <si>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</si>
  <si>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</si>
  <si>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</si>
  <si>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</si>
  <si>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</si>
  <si>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</si>
  <si>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</si>
  <si>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</si>
  <si>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</si>
  <si>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</si>
  <si>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</si>
  <si>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</si>
  <si>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</si>
  <si>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</si>
  <si>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</si>
  <si>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</si>
  <si>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</si>
  <si>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</si>
  <si>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</si>
  <si>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</si>
  <si>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</si>
  <si>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</si>
  <si>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</si>
  <si>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</si>
  <si>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</si>
  <si>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</si>
  <si>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</si>
  <si>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</si>
  <si>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</si>
  <si>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</si>
  <si>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</si>
  <si>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</si>
  <si>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</si>
  <si>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</si>
  <si>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</si>
  <si>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</si>
  <si>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</si>
  <si>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</si>
  <si>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</si>
  <si>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</si>
  <si>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</si>
  <si>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</si>
  <si>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</si>
  <si>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</si>
  <si>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</si>
  <si>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</si>
  <si>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</si>
  <si>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</si>
  <si>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</si>
  <si>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</si>
  <si>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</si>
  <si>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</si>
  <si>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</si>
  <si>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</si>
  <si>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</si>
  <si>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</si>
  <si>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</si>
  <si>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</si>
  <si>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</si>
  <si>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</si>
  <si>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</si>
  <si>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</si>
  <si>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</si>
  <si>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</si>
  <si>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</si>
  <si>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</si>
  <si>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</si>
  <si>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</si>
  <si>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</si>
  <si>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</si>
  <si>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</si>
  <si>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</si>
  <si>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</si>
  <si>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</si>
  <si>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</si>
  <si>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</si>
  <si>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</si>
  <si>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</si>
  <si>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</si>
  <si>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</si>
  <si>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</si>
  <si>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</si>
  <si>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</si>
  <si>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</si>
  <si>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</si>
  <si>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</si>
  <si>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</si>
  <si>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</si>
  <si>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</si>
  <si>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</si>
  <si>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</si>
  <si>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</si>
  <si>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</si>
  <si>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</si>
  <si>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</si>
  <si>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</si>
  <si>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</si>
  <si>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</si>
  <si>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</si>
  <si>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</si>
  <si>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</si>
  <si>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</si>
  <si>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</si>
  <si>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</si>
  <si>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</si>
  <si>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</si>
  <si>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</si>
  <si>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</si>
  <si>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</si>
  <si>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</si>
  <si>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</si>
  <si>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</si>
  <si>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</si>
  <si>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</si>
  <si>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</si>
  <si>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</si>
  <si>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</si>
  <si>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</si>
  <si>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</si>
  <si>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</si>
  <si>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</si>
  <si>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</si>
  <si>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</si>
  <si>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</si>
  <si>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</si>
  <si>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</si>
  <si>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</si>
  <si>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</si>
  <si>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</si>
  <si>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</si>
  <si>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</si>
  <si>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</si>
  <si>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</si>
  <si>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</si>
  <si>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</si>
  <si>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</si>
  <si>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</si>
  <si>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</si>
  <si>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</si>
  <si>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</si>
  <si>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</si>
  <si>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</si>
  <si>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</si>
  <si>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</si>
  <si>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</si>
  <si>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</si>
  <si>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</si>
  <si>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</si>
  <si>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</si>
  <si>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</si>
  <si>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</si>
  <si>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</si>
  <si>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</si>
  <si>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</si>
  <si>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</si>
  <si>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</si>
  <si>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</si>
  <si>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</si>
  <si>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</si>
  <si>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</si>
  <si>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</si>
  <si>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</si>
  <si>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</si>
  <si>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</si>
  <si>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</si>
  <si>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</si>
  <si>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</si>
  <si>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</si>
  <si>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</si>
  <si>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</si>
  <si>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</si>
  <si>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</si>
  <si>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</si>
  <si>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</si>
  <si>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</si>
  <si>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</si>
  <si>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</si>
  <si>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</si>
  <si>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</si>
  <si>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</si>
  <si>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</si>
  <si>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</si>
  <si>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</si>
  <si>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</si>
  <si>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</si>
  <si>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</si>
  <si>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</si>
  <si>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</si>
  <si>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</si>
  <si>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</si>
  <si>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</si>
  <si>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</si>
  <si>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</si>
  <si>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</si>
  <si>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</si>
  <si>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</si>
  <si>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</si>
  <si>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</si>
  <si>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</si>
  <si>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</si>
  <si>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</si>
  <si>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</si>
  <si>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</si>
  <si>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</si>
  <si>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</si>
  <si>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</si>
  <si>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</si>
  <si>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</si>
  <si>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</si>
  <si>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</si>
  <si>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</si>
  <si>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</si>
  <si>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</si>
  <si>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</si>
  <si>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</si>
  <si>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</si>
  <si>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</si>
  <si>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</si>
  <si>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</si>
  <si>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</si>
  <si>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</si>
  <si>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</si>
  <si>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</si>
  <si>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</si>
  <si>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</si>
  <si>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</si>
  <si>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</si>
  <si>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</si>
  <si>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</si>
  <si>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</si>
  <si>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</si>
  <si>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</si>
  <si>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</si>
  <si>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</si>
  <si>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</si>
  <si>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</si>
  <si>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</si>
  <si>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</si>
  <si>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</si>
  <si>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</si>
  <si>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</si>
  <si>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</si>
  <si>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</si>
  <si>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</si>
  <si>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</si>
  <si>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</si>
  <si>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</si>
  <si>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</si>
  <si>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</si>
  <si>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</si>
  <si>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</si>
  <si>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</si>
  <si>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</si>
  <si>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</si>
  <si>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</si>
  <si>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</si>
  <si>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</si>
  <si>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</si>
  <si>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</si>
  <si>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</si>
  <si>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</si>
  <si>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</si>
  <si>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</si>
  <si>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</si>
  <si>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</si>
  <si>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</si>
  <si>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</si>
  <si>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</si>
  <si>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</si>
  <si>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</si>
  <si>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</si>
  <si>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</si>
  <si>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</si>
  <si>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</si>
  <si>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</si>
  <si>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</si>
  <si>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</si>
  <si>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</si>
  <si>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</si>
  <si>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</si>
  <si>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</si>
  <si>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</si>
  <si>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</si>
  <si>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</si>
  <si>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</si>
  <si>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</si>
  <si>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</si>
  <si>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</si>
  <si>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</si>
  <si>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</si>
  <si>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</si>
  <si>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</si>
  <si>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</si>
  <si>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</si>
  <si>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</si>
  <si>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</si>
  <si>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</si>
  <si>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</si>
  <si>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</si>
  <si>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</si>
  <si>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</si>
  <si>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</si>
  <si>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</si>
  <si>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</si>
  <si>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</si>
  <si>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</si>
  <si>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</si>
  <si>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</si>
  <si>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</si>
  <si>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</si>
  <si>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</si>
  <si>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</si>
  <si>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</si>
  <si>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</si>
  <si>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</si>
  <si>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</si>
  <si>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</si>
  <si>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</si>
  <si>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</si>
  <si>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</si>
  <si>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</si>
  <si>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</si>
  <si>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</si>
  <si>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</si>
  <si>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</si>
  <si>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</si>
  <si>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</si>
  <si>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</si>
  <si>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</si>
  <si>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</si>
  <si>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</si>
  <si>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</si>
  <si>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</si>
  <si>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</si>
  <si>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</si>
  <si>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</si>
  <si>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</si>
  <si>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</si>
  <si>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</si>
  <si>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</si>
  <si>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</si>
  <si>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</si>
  <si>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</si>
  <si>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</si>
  <si>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</si>
  <si>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</si>
  <si>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</si>
  <si>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</si>
  <si>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</si>
  <si>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</si>
  <si>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</si>
  <si>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</si>
  <si>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</si>
  <si>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</si>
  <si>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</si>
  <si>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</si>
  <si>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</si>
  <si>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</si>
  <si>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</si>
  <si>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</si>
  <si>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</si>
  <si>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</si>
  <si>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</si>
  <si>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</si>
  <si>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</si>
  <si>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</si>
  <si>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</si>
  <si>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</si>
  <si>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</si>
  <si>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</si>
  <si>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</si>
  <si>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</si>
  <si>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</si>
  <si>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</si>
  <si>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</si>
  <si>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</si>
  <si>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</si>
  <si>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</si>
  <si>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</si>
  <si>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</si>
  <si>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</si>
  <si>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</si>
  <si>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</si>
  <si>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</si>
  <si>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</si>
  <si>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</si>
  <si>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</si>
  <si>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</si>
  <si>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</si>
  <si>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</si>
  <si>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</si>
  <si>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</si>
  <si>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</si>
  <si>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</si>
  <si>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</si>
  <si>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</si>
  <si>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</si>
  <si>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</si>
  <si>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</si>
  <si>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</si>
  <si>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</si>
  <si>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</si>
  <si>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</si>
  <si>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</si>
  <si>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</si>
  <si>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</si>
  <si>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</si>
  <si>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</si>
  <si>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</si>
  <si>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</si>
  <si>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</si>
  <si>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</si>
  <si>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</si>
  <si>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</si>
  <si>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</si>
  <si>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</si>
  <si>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</si>
  <si>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</si>
  <si>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</si>
  <si>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</si>
  <si>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</si>
  <si>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</si>
  <si>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</si>
  <si>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</si>
  <si>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</si>
  <si>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</si>
  <si>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</si>
  <si>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</si>
  <si>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</si>
  <si>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</si>
  <si>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</si>
  <si>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</si>
  <si>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</si>
  <si>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</si>
  <si>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</si>
  <si>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</si>
  <si>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</si>
  <si>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</si>
  <si>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</si>
  <si>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</si>
  <si>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</si>
  <si>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</si>
  <si>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</si>
  <si>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</si>
  <si>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</si>
  <si>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</si>
  <si>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</si>
  <si>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</si>
  <si>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</si>
  <si>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</si>
  <si>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</si>
  <si>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</si>
  <si>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</si>
  <si>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</si>
  <si>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</si>
  <si>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</si>
  <si>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</si>
  <si>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</si>
  <si>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</si>
  <si>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</si>
  <si>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</si>
  <si>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</si>
  <si>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</si>
  <si>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</si>
  <si>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</si>
  <si>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</si>
  <si>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</si>
  <si>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</si>
  <si>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</si>
  <si>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</si>
  <si>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</si>
  <si>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</si>
  <si>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</si>
  <si>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</si>
  <si>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</si>
  <si>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</si>
  <si>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</si>
  <si>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</si>
  <si>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</si>
  <si>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</si>
  <si>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</si>
  <si>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</si>
  <si>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</si>
  <si>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</si>
  <si>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</si>
  <si>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</si>
  <si>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</si>
  <si>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</si>
  <si>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</si>
  <si>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</si>
  <si>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</si>
  <si>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</si>
  <si>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</si>
  <si>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</si>
  <si>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</si>
  <si>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</si>
  <si>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</si>
  <si>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</si>
  <si>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</si>
  <si>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</si>
  <si>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</si>
  <si>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</si>
  <si>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</si>
  <si>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</si>
  <si>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</si>
  <si>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</si>
  <si>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</si>
  <si>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</si>
  <si>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</si>
  <si>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</si>
  <si>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</si>
  <si>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</si>
  <si>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</si>
  <si>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</si>
  <si>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</si>
  <si>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</si>
  <si>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</si>
  <si>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</si>
  <si>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</si>
  <si>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</si>
  <si>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</si>
  <si>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</si>
  <si>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</si>
  <si>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</si>
  <si>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</si>
  <si>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</si>
  <si>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</si>
  <si>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</si>
  <si>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</si>
  <si>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</si>
  <si>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</si>
  <si>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</si>
  <si>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</si>
  <si>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</si>
  <si>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</si>
  <si>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</si>
  <si>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</si>
  <si>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</si>
  <si>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</si>
  <si>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</si>
  <si>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</si>
  <si>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</si>
  <si>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</si>
  <si>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</si>
  <si>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</si>
  <si>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</si>
  <si>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</si>
  <si>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</si>
  <si>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</si>
  <si>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</si>
  <si>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</si>
  <si>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</si>
  <si>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</si>
  <si>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</si>
  <si>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</si>
  <si>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</si>
  <si>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</si>
  <si>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</si>
  <si>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</si>
  <si>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</si>
  <si>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</si>
  <si>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</si>
  <si>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</si>
  <si>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</si>
  <si>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</si>
  <si>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</si>
  <si>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</si>
  <si>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</si>
  <si>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</si>
  <si>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</si>
  <si>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</si>
  <si>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</si>
  <si>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</si>
  <si>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</si>
  <si>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</si>
  <si>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</si>
  <si>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</si>
  <si>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</si>
  <si>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</si>
  <si>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</si>
  <si>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</si>
  <si>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</si>
  <si>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</si>
  <si>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</si>
  <si>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</si>
  <si>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</si>
  <si>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</si>
  <si>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</si>
  <si>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</si>
  <si>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</si>
  <si>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</si>
  <si>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</si>
  <si>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</si>
  <si>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</si>
  <si>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</si>
  <si>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</si>
  <si>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</si>
  <si>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</si>
  <si>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</si>
  <si>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</si>
  <si>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</si>
  <si>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</si>
  <si>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</si>
  <si>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</si>
  <si>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</si>
  <si>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</si>
  <si>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</si>
  <si>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</si>
  <si>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</si>
  <si>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</si>
  <si>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</si>
  <si>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</si>
  <si>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</si>
  <si>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</si>
  <si>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</si>
  <si>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</si>
  <si>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</si>
  <si>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</si>
  <si>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</si>
  <si>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</si>
  <si>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</si>
  <si>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</si>
  <si>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</si>
  <si>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</si>
  <si>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</si>
  <si>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</si>
  <si>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</si>
  <si>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</si>
  <si>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</si>
  <si>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</si>
  <si>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</si>
  <si>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</si>
  <si>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</si>
  <si>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</si>
  <si>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</si>
  <si>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</si>
  <si>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</si>
  <si>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</si>
  <si>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</si>
  <si>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</si>
  <si>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</si>
  <si>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</si>
  <si>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</si>
  <si>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</si>
  <si>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</si>
  <si>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</si>
  <si>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</si>
  <si>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</si>
  <si>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</si>
  <si>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</si>
  <si>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</si>
  <si>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</si>
  <si>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</si>
  <si>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</si>
  <si>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</si>
  <si>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</si>
  <si>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</si>
  <si>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</si>
  <si>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</si>
  <si>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</si>
  <si>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</si>
  <si>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</si>
  <si>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</si>
  <si>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</si>
  <si>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</si>
  <si>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</si>
  <si>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</si>
  <si>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</si>
  <si>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</si>
  <si>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</si>
  <si>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</si>
  <si>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</si>
  <si>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</si>
  <si>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</si>
  <si>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</si>
  <si>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</si>
  <si>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</si>
  <si>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</si>
  <si>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</si>
  <si>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</si>
  <si>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</si>
  <si>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</si>
  <si>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</si>
  <si>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</si>
  <si>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</si>
  <si>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</si>
  <si>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</si>
  <si>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</si>
  <si>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</si>
  <si>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</si>
  <si>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</si>
  <si>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</si>
  <si>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</si>
  <si>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</si>
  <si>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</si>
  <si>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</si>
  <si>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</si>
  <si>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</si>
  <si>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</si>
  <si>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</si>
  <si>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</si>
  <si>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</si>
  <si>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</si>
  <si>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</si>
  <si>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</si>
  <si>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</si>
  <si>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</si>
  <si>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</si>
  <si>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</si>
  <si>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</si>
  <si>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</si>
  <si>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</si>
  <si>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</si>
  <si>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</si>
  <si>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</si>
  <si>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</si>
  <si>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</si>
  <si>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</si>
  <si>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</si>
  <si>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</si>
  <si>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</si>
  <si>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</si>
  <si>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</si>
  <si>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</si>
  <si>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</si>
  <si>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</si>
  <si>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</si>
  <si>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</si>
  <si>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</si>
  <si>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</si>
  <si>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</si>
  <si>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</si>
  <si>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</si>
  <si>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</si>
  <si>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</si>
  <si>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</si>
  <si>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</si>
  <si>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</si>
  <si>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</si>
  <si>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</si>
  <si>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</si>
  <si>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</si>
  <si>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</si>
  <si>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</si>
  <si>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</si>
  <si>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</si>
  <si>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</si>
  <si>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</si>
  <si>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</si>
  <si>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</si>
  <si>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</si>
  <si>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</si>
  <si>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</si>
  <si>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</si>
  <si>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</si>
  <si>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</si>
  <si>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</si>
  <si>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</si>
  <si>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</si>
  <si>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</si>
  <si>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</si>
  <si>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</si>
  <si>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</si>
  <si>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</si>
  <si>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</si>
  <si>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</si>
  <si>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</si>
  <si>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</si>
  <si>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</si>
  <si>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</si>
  <si>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</si>
  <si>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</si>
  <si>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</si>
  <si>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</si>
  <si>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</si>
  <si>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</si>
  <si>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</si>
  <si>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</si>
  <si>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</si>
  <si>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</si>
  <si>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</si>
  <si>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</si>
  <si>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</si>
  <si>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</si>
  <si>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</si>
  <si>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</si>
  <si>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</si>
  <si>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</si>
  <si>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</si>
  <si>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</si>
  <si>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</si>
  <si>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</si>
  <si>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</si>
  <si>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</si>
  <si>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</si>
  <si>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</si>
  <si>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</si>
  <si>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</si>
  <si>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</si>
  <si>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</si>
  <si>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</si>
  <si>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</si>
  <si>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</si>
  <si>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</si>
  <si>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</si>
  <si>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</si>
  <si>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</si>
  <si>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</si>
  <si>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</si>
  <si>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</si>
  <si>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</si>
  <si>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</si>
  <si>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</si>
  <si>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</si>
  <si>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</si>
  <si>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</si>
  <si>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</si>
  <si>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</si>
  <si>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</si>
  <si>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</si>
  <si>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</si>
  <si>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</si>
  <si>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</si>
  <si>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</si>
  <si>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</si>
  <si>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</si>
  <si>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</si>
  <si>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</si>
  <si>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</si>
  <si>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</si>
  <si>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</si>
  <si>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</si>
  <si>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</si>
  <si>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</si>
  <si>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</si>
  <si>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</si>
  <si>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</si>
  <si>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</si>
  <si>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</si>
  <si>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</si>
  <si>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</si>
  <si>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</si>
  <si>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</si>
  <si>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</si>
  <si>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</si>
  <si>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</si>
  <si>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</si>
  <si>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</si>
  <si>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</si>
  <si>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</si>
  <si>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</si>
  <si>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</si>
  <si>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</si>
  <si>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</si>
  <si>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</si>
  <si>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</si>
  <si>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</si>
  <si>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</si>
  <si>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</si>
  <si>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</si>
  <si>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</si>
  <si>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</si>
  <si>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</si>
  <si>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</si>
  <si>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</si>
  <si>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</si>
  <si>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</si>
  <si>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</si>
  <si>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</si>
  <si>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</si>
  <si>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</si>
  <si>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</si>
  <si>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</si>
  <si>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</si>
  <si>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</si>
  <si>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</si>
  <si>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</si>
  <si>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</si>
  <si>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</si>
  <si>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</si>
  <si>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</si>
  <si>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</si>
  <si>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</si>
  <si>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</si>
  <si>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</si>
  <si>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</si>
  <si>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</si>
  <si>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</si>
  <si>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</si>
  <si>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</si>
  <si>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</si>
  <si>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</si>
  <si>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</si>
  <si>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</si>
  <si>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</si>
  <si>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</si>
  <si>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</si>
  <si>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</si>
  <si>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</si>
  <si>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</si>
  <si>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</si>
  <si>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</si>
  <si>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</si>
  <si>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</si>
  <si>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</si>
  <si>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</si>
  <si>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</si>
  <si>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</si>
  <si>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</si>
  <si>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</si>
  <si>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</si>
  <si>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</si>
  <si>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</si>
  <si>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</si>
  <si>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</si>
  <si>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</si>
  <si>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</si>
  <si>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</si>
  <si>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</si>
  <si>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</si>
  <si>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</si>
  <si>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</si>
  <si>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</si>
  <si>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</si>
  <si>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</si>
  <si>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</si>
  <si>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</si>
  <si>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</si>
  <si>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</si>
  <si>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</si>
  <si>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</si>
  <si>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</si>
  <si>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</si>
  <si>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</si>
  <si>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</si>
  <si>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</si>
  <si>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</si>
  <si>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</si>
  <si>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</si>
  <si>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</si>
  <si>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</si>
  <si>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</si>
  <si>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</si>
  <si>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</si>
  <si>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</si>
  <si>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</si>
  <si>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</si>
  <si>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</si>
  <si>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</si>
  <si>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</si>
  <si>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</si>
  <si>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</si>
  <si>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</si>
  <si>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</si>
  <si>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</si>
  <si>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</si>
  <si>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</si>
  <si>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</si>
  <si>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</si>
  <si>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</si>
  <si>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</si>
  <si>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</si>
  <si>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</si>
  <si>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</si>
  <si>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</si>
  <si>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</si>
  <si>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</si>
  <si>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</si>
  <si>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</si>
  <si>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</si>
  <si>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</si>
  <si>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</si>
  <si>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</si>
  <si>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</si>
  <si>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</si>
  <si>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</si>
  <si>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</si>
  <si>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</si>
  <si>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</si>
  <si>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</si>
  <si>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</si>
  <si>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</si>
  <si>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</si>
  <si>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</si>
  <si>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</si>
  <si>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</si>
  <si>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</si>
  <si>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</si>
  <si>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</si>
  <si>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</si>
  <si>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</si>
  <si>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</si>
  <si>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</si>
  <si>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</si>
  <si>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</si>
  <si>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</si>
  <si>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</si>
  <si>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</si>
  <si>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</si>
  <si>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</si>
  <si>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</si>
  <si>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</si>
  <si>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</si>
  <si>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</si>
  <si>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</si>
  <si>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</si>
  <si>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</si>
  <si>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</si>
  <si>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</si>
  <si>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</si>
  <si>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</si>
  <si>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</si>
  <si>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</si>
  <si>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</si>
  <si>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</si>
  <si>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</si>
  <si>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</si>
  <si>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</si>
  <si>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</si>
  <si>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</si>
  <si>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</si>
  <si>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</si>
  <si>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</si>
  <si>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</si>
  <si>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</si>
  <si>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</si>
  <si>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</si>
  <si>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</si>
  <si>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</si>
  <si>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</si>
  <si>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</si>
  <si>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</si>
  <si>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</si>
  <si>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</si>
  <si>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</si>
  <si>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</si>
  <si>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</si>
  <si>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</si>
  <si>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</si>
  <si>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</si>
  <si>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</si>
  <si>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</si>
  <si>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</si>
  <si>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</si>
  <si>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</si>
  <si>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</si>
  <si>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</si>
  <si>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</si>
  <si>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</si>
  <si>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</si>
  <si>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</si>
  <si>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</si>
  <si>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</si>
  <si>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</si>
  <si>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</si>
  <si>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</si>
  <si>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</si>
  <si>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</si>
  <si>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</si>
  <si>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</si>
  <si>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</si>
  <si>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</si>
  <si>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</si>
  <si>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</si>
  <si>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</si>
  <si>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</si>
  <si>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</si>
  <si>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</si>
  <si>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</si>
  <si>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</si>
  <si>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</si>
  <si>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</si>
  <si>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</si>
  <si>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</si>
  <si>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</si>
  <si>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</si>
  <si>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</si>
  <si>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</si>
  <si>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</si>
  <si>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</si>
  <si>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</si>
  <si>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</si>
  <si>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</si>
  <si>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</si>
  <si>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</si>
  <si>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</si>
  <si>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</si>
  <si>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</si>
  <si>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</si>
  <si>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</si>
  <si>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</si>
  <si>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</si>
  <si>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</si>
  <si>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</si>
  <si>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</si>
  <si>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</si>
  <si>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</si>
  <si>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</si>
  <si>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</si>
  <si>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</si>
  <si>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</si>
  <si>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</si>
  <si>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</si>
  <si>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</si>
  <si>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</si>
  <si>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</si>
  <si>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</si>
  <si>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</si>
  <si>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</si>
  <si>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</si>
  <si>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</si>
  <si>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</si>
  <si>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</si>
  <si>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</si>
  <si>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</si>
  <si>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</si>
  <si>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</si>
  <si>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</si>
  <si>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</si>
  <si>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</si>
  <si>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</si>
  <si>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</si>
  <si>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</si>
  <si>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</si>
  <si>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</si>
  <si>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</si>
  <si>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</si>
  <si>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</si>
  <si>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</si>
  <si>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</si>
  <si>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</si>
  <si>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</si>
  <si>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</si>
  <si>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</si>
  <si>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</si>
  <si>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</si>
  <si>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</si>
  <si>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</si>
  <si>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</si>
  <si>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</si>
  <si>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</si>
  <si>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</si>
  <si>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</si>
  <si>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</si>
  <si>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</si>
  <si>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</si>
  <si>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</si>
  <si>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</si>
  <si>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</si>
  <si>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</si>
  <si>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</si>
  <si>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</si>
  <si>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</si>
  <si>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</si>
  <si>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</si>
  <si>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</si>
  <si>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</si>
  <si>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</si>
  <si>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</si>
  <si>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</si>
  <si>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</si>
  <si>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</si>
  <si>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</si>
  <si>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</si>
  <si>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</si>
  <si>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</si>
  <si>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</si>
  <si>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</si>
  <si>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</si>
  <si>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</si>
  <si>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</si>
  <si>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</si>
  <si>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</si>
  <si>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</si>
  <si>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</si>
  <si>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</si>
  <si>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</si>
  <si>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</si>
  <si>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</si>
  <si>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</si>
  <si>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</si>
  <si>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</si>
  <si>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</si>
  <si>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</si>
  <si>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</si>
  <si>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</si>
  <si>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</si>
  <si>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</si>
  <si>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</si>
  <si>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</si>
  <si>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</si>
  <si>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</si>
  <si>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</si>
  <si>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</si>
  <si>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</si>
  <si>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</si>
  <si>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</si>
  <si>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</si>
  <si>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</si>
  <si>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</si>
  <si>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</si>
  <si>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</si>
  <si>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</si>
  <si>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</si>
  <si>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</si>
  <si>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</si>
  <si>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</si>
  <si>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</si>
  <si>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</si>
  <si>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</si>
  <si>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</si>
  <si>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</si>
  <si>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</si>
  <si>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</si>
  <si>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</si>
  <si>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</si>
  <si>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</si>
  <si>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</si>
  <si>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</si>
  <si>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</si>
  <si>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</si>
  <si>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</si>
  <si>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</si>
  <si>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</si>
  <si>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</si>
  <si>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</si>
  <si>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</si>
  <si>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</si>
  <si>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</si>
  <si>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</si>
  <si>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</si>
  <si>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</si>
  <si>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</si>
  <si>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</si>
  <si>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</si>
  <si>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</si>
  <si>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</si>
  <si>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</si>
  <si>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</si>
  <si>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</si>
  <si>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</si>
  <si>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</si>
  <si>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</si>
  <si>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</si>
  <si>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</si>
  <si>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</si>
  <si>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</si>
  <si>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</si>
  <si>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</si>
  <si>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</si>
  <si>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</si>
  <si>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</si>
  <si>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</si>
  <si>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</si>
  <si>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</si>
  <si>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</si>
  <si>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</si>
  <si>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</si>
  <si>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</si>
  <si>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</si>
  <si>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</si>
  <si>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</si>
  <si>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</si>
  <si>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</si>
  <si>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</si>
  <si>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</si>
  <si>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</si>
  <si>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</si>
  <si>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</si>
  <si>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</si>
  <si>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</si>
  <si>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</si>
  <si>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</si>
  <si>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</si>
  <si>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</si>
  <si>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</si>
  <si>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</si>
  <si>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</si>
  <si>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</si>
  <si>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</si>
  <si>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</si>
  <si>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</si>
  <si>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</si>
  <si>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</si>
  <si>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</si>
  <si>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</si>
  <si>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</si>
  <si>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</si>
  <si>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</si>
  <si>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</si>
  <si>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</si>
  <si>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</si>
  <si>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</si>
  <si>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</si>
  <si>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</si>
  <si>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</si>
  <si>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</si>
  <si>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</si>
  <si>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</si>
  <si>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</si>
  <si>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</si>
  <si>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</si>
  <si>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</si>
  <si>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</si>
  <si>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</si>
  <si>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</si>
  <si>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</si>
  <si>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</si>
  <si>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</si>
  <si>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</si>
  <si>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</si>
  <si>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</si>
  <si>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</si>
  <si>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</si>
  <si>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</si>
  <si>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</si>
  <si>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</si>
  <si>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</si>
  <si>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</si>
  <si>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</si>
  <si>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</si>
  <si>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</si>
  <si>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</si>
  <si>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</si>
  <si>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</si>
  <si>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</si>
  <si>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</si>
  <si>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</si>
  <si>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</si>
  <si>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</si>
  <si>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</si>
  <si>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</si>
  <si>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</si>
  <si>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</si>
  <si>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</si>
  <si>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</si>
  <si>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</si>
  <si>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</si>
  <si>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</si>
  <si>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</si>
  <si>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</si>
  <si>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</si>
  <si>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</si>
  <si>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</si>
  <si>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</si>
  <si>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</si>
  <si>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</si>
  <si>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</si>
  <si>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</si>
  <si>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</si>
  <si>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</si>
  <si>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</si>
  <si>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</si>
  <si>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</si>
  <si>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</si>
  <si>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</si>
  <si>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</si>
  <si>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</si>
  <si>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</si>
  <si>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</si>
  <si>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</si>
  <si>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</si>
  <si>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</si>
  <si>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</si>
  <si>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</si>
  <si>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</si>
  <si>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</si>
  <si>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</si>
  <si>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</si>
  <si>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</si>
  <si>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</si>
  <si>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</si>
  <si>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</si>
  <si>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</si>
  <si>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</si>
  <si>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</si>
  <si>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</si>
  <si>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</si>
  <si>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</si>
  <si>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</si>
  <si>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</si>
  <si>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</si>
  <si>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</si>
  <si>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</si>
  <si>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</si>
  <si>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</si>
  <si>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</si>
  <si>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</si>
  <si>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</si>
  <si>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</si>
  <si>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</si>
  <si>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</si>
  <si>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</si>
  <si>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</si>
  <si>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</si>
  <si>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</si>
  <si>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</si>
  <si>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</si>
  <si>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</si>
  <si>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</si>
  <si>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</si>
  <si>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</si>
  <si>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</si>
  <si>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</si>
  <si>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</si>
  <si>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</si>
  <si>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</si>
  <si>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</si>
  <si>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</si>
  <si>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</si>
  <si>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</si>
  <si>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</si>
  <si>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</si>
  <si>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</si>
  <si>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</si>
  <si>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</si>
  <si>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</si>
  <si>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</si>
  <si>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</si>
  <si>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</si>
  <si>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</si>
  <si>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</si>
  <si>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</si>
  <si>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</si>
  <si>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</si>
  <si>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</si>
  <si>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</si>
  <si>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</si>
  <si>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</si>
  <si>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</si>
  <si>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</si>
  <si>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</si>
  <si>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</si>
  <si>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</si>
  <si>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</si>
  <si>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</si>
  <si>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</si>
  <si>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</si>
  <si>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</si>
  <si>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</si>
  <si>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</si>
  <si>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</si>
  <si>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</si>
  <si>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</si>
  <si>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</si>
  <si>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</si>
  <si>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</si>
  <si>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</si>
  <si>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</si>
  <si>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</si>
  <si>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</si>
  <si>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</si>
  <si>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</si>
  <si>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</si>
  <si>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</si>
  <si>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</si>
  <si>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</si>
  <si>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</si>
  <si>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</si>
  <si>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</si>
  <si>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</si>
  <si>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</si>
  <si>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</si>
  <si>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</si>
  <si>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</si>
  <si>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</si>
  <si>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</si>
  <si>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</si>
  <si>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</si>
  <si>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</si>
  <si>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</si>
  <si>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</si>
  <si>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</si>
  <si>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</si>
  <si>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</si>
  <si>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</si>
  <si>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</si>
  <si>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</si>
  <si>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</si>
  <si>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</si>
  <si>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</si>
  <si>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</si>
  <si>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</si>
  <si>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</si>
  <si>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</si>
  <si>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</si>
  <si>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</si>
  <si>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</si>
  <si>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</si>
  <si>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</si>
  <si>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</si>
  <si>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</si>
  <si>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</si>
  <si>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</si>
  <si>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</si>
  <si>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</si>
  <si>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</si>
  <si>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</si>
  <si>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</si>
  <si>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</si>
  <si>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</si>
  <si>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</si>
  <si>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</si>
  <si>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</si>
  <si>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</si>
  <si>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</si>
  <si>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</si>
  <si>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</si>
  <si>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</si>
  <si>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</si>
  <si>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</si>
  <si>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</si>
  <si>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</si>
  <si>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</si>
  <si>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</si>
  <si>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</si>
  <si>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</si>
  <si>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</si>
  <si>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</si>
  <si>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</si>
  <si>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</si>
  <si>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</si>
  <si>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</si>
  <si>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</si>
  <si>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</si>
  <si>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</si>
  <si>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</si>
  <si>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</si>
  <si>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</si>
  <si>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</si>
  <si>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</si>
  <si>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</si>
  <si>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</si>
  <si>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</si>
  <si>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</si>
  <si>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</si>
  <si>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</si>
  <si>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</si>
  <si>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</si>
  <si>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</si>
  <si>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</si>
  <si>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</si>
  <si>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</si>
  <si>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</si>
  <si>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</si>
  <si>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</si>
  <si>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</si>
  <si>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-7.025353, 110.889887</t>
  </si>
  <si>
    <t>SR APP PASKABAYAR 11 KVA</t>
  </si>
  <si>
    <t>PB BTS KARANGSARI BRATI 11KVA</t>
  </si>
  <si>
    <t>PB BTS KARANGSARI 11KVA</t>
  </si>
  <si>
    <t>DS BRATI</t>
  </si>
  <si>
    <t>B2</t>
  </si>
  <si>
    <t>K2-467</t>
  </si>
  <si>
    <t>PWI05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</si>
</sst>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371061</xdr:colOff>
      <xdr:row>17</xdr:row>
      <xdr:rowOff>122582</xdr:rowOff>
    </xdr:from>
    <xdr:to>
      <xdr:col>12</xdr:col>
      <xdr:colOff>132130</xdr:colOff>
      <xdr:row>18</xdr:row>
      <xdr:rowOff>55373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4104861" y="2741957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67916</xdr:colOff>
      <xdr:row>10</xdr:row>
      <xdr:rowOff>115128</xdr:rowOff>
    </xdr:from>
    <xdr:to>
      <xdr:col>13</xdr:col>
      <xdr:colOff>171450</xdr:colOff>
      <xdr:row>13</xdr:row>
      <xdr:rowOff>95250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4182716" y="1658178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166481</xdr:colOff>
      <xdr:row>12</xdr:row>
      <xdr:rowOff>92352</xdr:rowOff>
    </xdr:from>
    <xdr:to>
      <xdr:col>12</xdr:col>
      <xdr:colOff>299003</xdr:colOff>
      <xdr:row>13</xdr:row>
      <xdr:rowOff>91110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4281281" y="1940202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370647</xdr:colOff>
      <xdr:row>20</xdr:row>
      <xdr:rowOff>35201</xdr:rowOff>
    </xdr:from>
    <xdr:to>
      <xdr:col>13</xdr:col>
      <xdr:colOff>142875</xdr:colOff>
      <xdr:row>26</xdr:row>
      <xdr:rowOff>57150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723447" y="3111776"/>
          <a:ext cx="915228" cy="9363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K2-467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19</xdr:row>
      <xdr:rowOff>85725</xdr:rowOff>
    </xdr:from>
    <xdr:to>
      <xdr:col>17</xdr:col>
      <xdr:colOff>57150</xdr:colOff>
      <xdr:row>19</xdr:row>
      <xdr:rowOff>85725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876425" y="300990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17</xdr:row>
      <xdr:rowOff>76201</xdr:rowOff>
    </xdr:from>
    <xdr:to>
      <xdr:col>13</xdr:col>
      <xdr:colOff>161925</xdr:colOff>
      <xdr:row>18</xdr:row>
      <xdr:rowOff>125693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4171950" y="2695576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325969</xdr:colOff>
      <xdr:row>13</xdr:row>
      <xdr:rowOff>72060</xdr:rowOff>
    </xdr:from>
    <xdr:to>
      <xdr:col>12</xdr:col>
      <xdr:colOff>261317</xdr:colOff>
      <xdr:row>18</xdr:row>
      <xdr:rowOff>97511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/>
      </xdr:nvCxnSpPr>
      <xdr:spPr>
        <a:xfrm flipH="1">
          <a:off x="4059769" y="2081835"/>
          <a:ext cx="316348" cy="78745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82036</xdr:colOff>
      <xdr:row>15</xdr:row>
      <xdr:rowOff>127513</xdr:rowOff>
    </xdr:from>
    <xdr:to>
      <xdr:col>12</xdr:col>
      <xdr:colOff>146587</xdr:colOff>
      <xdr:row>16</xdr:row>
      <xdr:rowOff>51343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4735108">
          <a:off x="4190997" y="2447927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304799</xdr:colOff>
      <xdr:row>9</xdr:row>
      <xdr:rowOff>142875</xdr:rowOff>
    </xdr:from>
    <xdr:to>
      <xdr:col>14</xdr:col>
      <xdr:colOff>66674</xdr:colOff>
      <xdr:row>12</xdr:row>
      <xdr:rowOff>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3657599" y="1533525"/>
          <a:ext cx="128587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66675</xdr:colOff>
      <xdr:row>17</xdr:row>
      <xdr:rowOff>142875</xdr:rowOff>
    </xdr:from>
    <xdr:to>
      <xdr:col>11</xdr:col>
      <xdr:colOff>316728</xdr:colOff>
      <xdr:row>18</xdr:row>
      <xdr:rowOff>75666</xdr:rowOff>
    </xdr:to>
    <xdr:grpSp>
      <xdr:nvGrpSpPr>
        <xdr:cNvPr id="3" name="Group 134">
          <a:extLst>
            <a:ext uri="{FF2B5EF4-FFF2-40B4-BE49-F238E27FC236}">
              <a16:creationId xmlns:a16="http://schemas.microsoft.com/office/drawing/2014/main" id="{BB97468D-AB54-4F06-80C5-D49F83D3D909}"/>
            </a:ext>
          </a:extLst>
        </xdr:cNvPr>
        <xdr:cNvGrpSpPr/>
      </xdr:nvGrpSpPr>
      <xdr:grpSpPr>
        <a:xfrm>
          <a:off x="3800475" y="276225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82" name="Isosceles Triangle 118">
            <a:extLst>
              <a:ext uri="{FF2B5EF4-FFF2-40B4-BE49-F238E27FC236}">
                <a16:creationId xmlns:a16="http://schemas.microsoft.com/office/drawing/2014/main" id="{797D1377-5C18-E415-69B2-EC04EDDA337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3" name="Isosceles Triangle 119">
            <a:extLst>
              <a:ext uri="{FF2B5EF4-FFF2-40B4-BE49-F238E27FC236}">
                <a16:creationId xmlns:a16="http://schemas.microsoft.com/office/drawing/2014/main" id="{DAFC2302-7619-42B0-2588-D0DABCB9BDA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4" name="Isosceles Triangle 120">
            <a:extLst>
              <a:ext uri="{FF2B5EF4-FFF2-40B4-BE49-F238E27FC236}">
                <a16:creationId xmlns:a16="http://schemas.microsoft.com/office/drawing/2014/main" id="{263EC799-8FA5-6B87-2872-585FA4EB6B7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228600</xdr:colOff>
      <xdr:row>18</xdr:row>
      <xdr:rowOff>95250</xdr:rowOff>
    </xdr:from>
    <xdr:to>
      <xdr:col>17</xdr:col>
      <xdr:colOff>238125</xdr:colOff>
      <xdr:row>18</xdr:row>
      <xdr:rowOff>95250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D8E6C466-F892-4955-A145-885B039F2B35}"/>
            </a:ext>
          </a:extLst>
        </xdr:cNvPr>
        <xdr:cNvCxnSpPr/>
      </xdr:nvCxnSpPr>
      <xdr:spPr>
        <a:xfrm>
          <a:off x="2057400" y="2867025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18</xdr:row>
      <xdr:rowOff>47624</xdr:rowOff>
    </xdr:from>
    <xdr:to>
      <xdr:col>9</xdr:col>
      <xdr:colOff>274322</xdr:colOff>
      <xdr:row>18</xdr:row>
      <xdr:rowOff>130495</xdr:rowOff>
    </xdr:to>
    <xdr:grpSp>
      <xdr:nvGrpSpPr>
        <xdr:cNvPr id="185" name="Group 73">
          <a:extLst>
            <a:ext uri="{FF2B5EF4-FFF2-40B4-BE49-F238E27FC236}">
              <a16:creationId xmlns:a16="http://schemas.microsoft.com/office/drawing/2014/main" id="{5CFEF921-41EC-4EF7-BFBE-F71E10327A6F}"/>
            </a:ext>
          </a:extLst>
        </xdr:cNvPr>
        <xdr:cNvGrpSpPr/>
      </xdr:nvGrpSpPr>
      <xdr:grpSpPr>
        <a:xfrm rot="21429191">
          <a:off x="3162300" y="2819399"/>
          <a:ext cx="83822" cy="82871"/>
          <a:chOff x="12175074" y="2285812"/>
          <a:chExt cx="107252" cy="65186"/>
        </a:xfrm>
      </xdr:grpSpPr>
      <xdr:cxnSp macro="">
        <xdr:nvCxnSpPr>
          <xdr:cNvPr id="190" name="Straight Connector 74">
            <a:extLst>
              <a:ext uri="{FF2B5EF4-FFF2-40B4-BE49-F238E27FC236}">
                <a16:creationId xmlns:a16="http://schemas.microsoft.com/office/drawing/2014/main" id="{88301011-DF96-4905-A19E-EBA258B1545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75">
            <a:extLst>
              <a:ext uri="{FF2B5EF4-FFF2-40B4-BE49-F238E27FC236}">
                <a16:creationId xmlns:a16="http://schemas.microsoft.com/office/drawing/2014/main" id="{278C8B95-F183-44A2-7113-F54D0B2EF67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76">
            <a:extLst>
              <a:ext uri="{FF2B5EF4-FFF2-40B4-BE49-F238E27FC236}">
                <a16:creationId xmlns:a16="http://schemas.microsoft.com/office/drawing/2014/main" id="{5E84A290-41D5-2F2A-5225-4EE21B2FF16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38101</xdr:colOff>
      <xdr:row>18</xdr:row>
      <xdr:rowOff>57150</xdr:rowOff>
    </xdr:from>
    <xdr:to>
      <xdr:col>14</xdr:col>
      <xdr:colOff>121923</xdr:colOff>
      <xdr:row>18</xdr:row>
      <xdr:rowOff>140021</xdr:rowOff>
    </xdr:to>
    <xdr:grpSp>
      <xdr:nvGrpSpPr>
        <xdr:cNvPr id="194" name="Group 73">
          <a:extLst>
            <a:ext uri="{FF2B5EF4-FFF2-40B4-BE49-F238E27FC236}">
              <a16:creationId xmlns:a16="http://schemas.microsoft.com/office/drawing/2014/main" id="{C0E94DD2-661F-4451-8322-A66596CDA50B}"/>
            </a:ext>
          </a:extLst>
        </xdr:cNvPr>
        <xdr:cNvGrpSpPr/>
      </xdr:nvGrpSpPr>
      <xdr:grpSpPr>
        <a:xfrm rot="21429191">
          <a:off x="4914901" y="2828925"/>
          <a:ext cx="83822" cy="82871"/>
          <a:chOff x="12175074" y="2285812"/>
          <a:chExt cx="107252" cy="65186"/>
        </a:xfrm>
      </xdr:grpSpPr>
      <xdr:cxnSp macro="">
        <xdr:nvCxnSpPr>
          <xdr:cNvPr id="195" name="Straight Connector 74">
            <a:extLst>
              <a:ext uri="{FF2B5EF4-FFF2-40B4-BE49-F238E27FC236}">
                <a16:creationId xmlns:a16="http://schemas.microsoft.com/office/drawing/2014/main" id="{B0D4B942-3DE1-F593-B0B8-97938D21C80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5">
            <a:extLst>
              <a:ext uri="{FF2B5EF4-FFF2-40B4-BE49-F238E27FC236}">
                <a16:creationId xmlns:a16="http://schemas.microsoft.com/office/drawing/2014/main" id="{B1ACBAE9-E520-C683-F1D1-35A07D0DF62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76">
            <a:extLst>
              <a:ext uri="{FF2B5EF4-FFF2-40B4-BE49-F238E27FC236}">
                <a16:creationId xmlns:a16="http://schemas.microsoft.com/office/drawing/2014/main" id="{F1ABB80F-58B5-069B-C8E8-7A121567401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141862</xdr:colOff>
      <xdr:row>53</xdr:row>
      <xdr:rowOff>40532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7CD52C-0A4F-752F-165A-575DAFCD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429362" cy="78226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27</xdr:col>
      <xdr:colOff>177210</xdr:colOff>
      <xdr:row>60</xdr:row>
      <xdr:rowOff>66454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F0B852-A99F-AE37-ED9C-54888B33A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4553314" cy="828453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KARANGSARI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BRATI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K5" sqref="K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KARANGSARI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BRATI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23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35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45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297000</v>
      </c>
      <c r="I21" s="42">
        <f t="shared" ca="1" si="2"/>
        <v>0</v>
      </c>
      <c r="J21" s="42">
        <f t="shared" ca="1" si="3"/>
        <v>0</v>
      </c>
      <c r="K21" s="43">
        <f t="shared" ca="1" si="0"/>
        <v>297000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ref="C24:C37" ca="1" si="7">IF(ISERROR(OFFSET($C$223,MATCH(A24,$F$224:$F$373,0),0)),"",OFFSET($C$223,MATCH(A24,$F$224:$F$373,0),0))</f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ref="F36:F80" ca="1" si="8">IF(ISERROR(OFFSET($D$223,MATCH(A36,$F$224:$F$373,0),0)),"",OFFSET($D$223,MATCH(A36,$F$224:$F$373,0),0))</f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ref="C38:C80" ca="1" si="9">IF(ISERROR(OFFSET($C$223,MATCH(A38,$F$224:$F$373,0),0)),"",OFFSET($C$223,MATCH(A38,$F$224:$F$373,0),0))</f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9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9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9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9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9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9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9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9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9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9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9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9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9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9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9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9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9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9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9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9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9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9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9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9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9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9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9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9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9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0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9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0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9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0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9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0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9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0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9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0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9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0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9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0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9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0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9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0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9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0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9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0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9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1">IF(OR(D79="MDU",D79="MDU-KD"),G79*F79,0)</f>
        <v>0</v>
      </c>
      <c r="I79" s="42">
        <f t="shared" ref="I79:I115" ca="1" si="12">IF(D79="HDW",G79*F79,0)</f>
        <v>0</v>
      </c>
      <c r="J79" s="42">
        <f t="shared" ref="J79:J115" ca="1" si="13">IF(D79="JASA",G79*F79,0)</f>
        <v>0</v>
      </c>
      <c r="K79" s="43">
        <f t="shared" ca="1" si="10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9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1"/>
        <v>0</v>
      </c>
      <c r="I80" s="42">
        <f t="shared" ca="1" si="12"/>
        <v>0</v>
      </c>
      <c r="J80" s="42">
        <f t="shared" ca="1" si="13"/>
        <v>0</v>
      </c>
      <c r="K80" s="43">
        <f t="shared" ca="1" si="10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4">IF(C81="","",A81)</f>
        <v/>
      </c>
      <c r="C81" s="109" t="str">
        <f t="shared" ref="C81:C144" ca="1" si="15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6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1"/>
        <v>0</v>
      </c>
      <c r="I81" s="42">
        <f t="shared" ca="1" si="12"/>
        <v>0</v>
      </c>
      <c r="J81" s="42">
        <f t="shared" ca="1" si="13"/>
        <v>0</v>
      </c>
      <c r="K81" s="43">
        <f t="shared" ca="1" si="10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4"/>
        <v/>
      </c>
      <c r="C82" s="109" t="str">
        <f t="shared" ca="1" si="15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6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1"/>
        <v>0</v>
      </c>
      <c r="I82" s="42">
        <f t="shared" ca="1" si="12"/>
        <v>0</v>
      </c>
      <c r="J82" s="42">
        <f t="shared" ca="1" si="13"/>
        <v>0</v>
      </c>
      <c r="K82" s="43">
        <f t="shared" ca="1" si="10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4"/>
        <v/>
      </c>
      <c r="C83" s="109" t="str">
        <f t="shared" ca="1" si="15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6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1"/>
        <v>0</v>
      </c>
      <c r="I83" s="42">
        <f t="shared" ca="1" si="12"/>
        <v>0</v>
      </c>
      <c r="J83" s="42">
        <f t="shared" ca="1" si="13"/>
        <v>0</v>
      </c>
      <c r="K83" s="43">
        <f t="shared" ca="1" si="10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4"/>
        <v/>
      </c>
      <c r="C84" s="109" t="str">
        <f t="shared" ca="1" si="15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6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1"/>
        <v>0</v>
      </c>
      <c r="I84" s="42">
        <f t="shared" ca="1" si="12"/>
        <v>0</v>
      </c>
      <c r="J84" s="42">
        <f t="shared" ca="1" si="13"/>
        <v>0</v>
      </c>
      <c r="K84" s="43">
        <f t="shared" ca="1" si="10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4"/>
        <v/>
      </c>
      <c r="C85" s="109" t="str">
        <f t="shared" ca="1" si="15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6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1"/>
        <v>0</v>
      </c>
      <c r="I85" s="42">
        <f t="shared" ca="1" si="12"/>
        <v>0</v>
      </c>
      <c r="J85" s="42">
        <f t="shared" ca="1" si="13"/>
        <v>0</v>
      </c>
      <c r="K85" s="43">
        <f t="shared" ca="1" si="10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4"/>
        <v/>
      </c>
      <c r="C86" s="109" t="str">
        <f t="shared" ca="1" si="15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6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1"/>
        <v>0</v>
      </c>
      <c r="I86" s="42">
        <f t="shared" ca="1" si="12"/>
        <v>0</v>
      </c>
      <c r="J86" s="42">
        <f t="shared" ca="1" si="13"/>
        <v>0</v>
      </c>
      <c r="K86" s="43">
        <f t="shared" ca="1" si="10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4"/>
        <v/>
      </c>
      <c r="C87" s="109" t="str">
        <f t="shared" ca="1" si="15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6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1"/>
        <v>0</v>
      </c>
      <c r="I87" s="42">
        <f t="shared" ca="1" si="12"/>
        <v>0</v>
      </c>
      <c r="J87" s="42">
        <f t="shared" ca="1" si="13"/>
        <v>0</v>
      </c>
      <c r="K87" s="43">
        <f t="shared" ca="1" si="10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4"/>
        <v/>
      </c>
      <c r="C88" s="109" t="str">
        <f t="shared" ca="1" si="15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6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1"/>
        <v>0</v>
      </c>
      <c r="I88" s="42">
        <f t="shared" ca="1" si="12"/>
        <v>0</v>
      </c>
      <c r="J88" s="42">
        <f t="shared" ca="1" si="13"/>
        <v>0</v>
      </c>
      <c r="K88" s="43">
        <f t="shared" ca="1" si="10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4"/>
        <v/>
      </c>
      <c r="C89" s="109" t="str">
        <f t="shared" ca="1" si="15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6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1"/>
        <v>0</v>
      </c>
      <c r="I89" s="42">
        <f t="shared" ca="1" si="12"/>
        <v>0</v>
      </c>
      <c r="J89" s="42">
        <f t="shared" ca="1" si="13"/>
        <v>0</v>
      </c>
      <c r="K89" s="43">
        <f t="shared" ca="1" si="10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4"/>
        <v/>
      </c>
      <c r="C90" s="109" t="str">
        <f t="shared" ca="1" si="15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6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1"/>
        <v>0</v>
      </c>
      <c r="I90" s="42">
        <f t="shared" ca="1" si="12"/>
        <v>0</v>
      </c>
      <c r="J90" s="42">
        <f t="shared" ca="1" si="13"/>
        <v>0</v>
      </c>
      <c r="K90" s="43">
        <f t="shared" ca="1" si="10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4"/>
        <v/>
      </c>
      <c r="C91" s="109" t="str">
        <f t="shared" ca="1" si="15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6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1"/>
        <v>0</v>
      </c>
      <c r="I91" s="42">
        <f t="shared" ca="1" si="12"/>
        <v>0</v>
      </c>
      <c r="J91" s="42">
        <f t="shared" ca="1" si="13"/>
        <v>0</v>
      </c>
      <c r="K91" s="43">
        <f t="shared" ca="1" si="10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4"/>
        <v/>
      </c>
      <c r="C92" s="109" t="str">
        <f t="shared" ca="1" si="15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6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1"/>
        <v>0</v>
      </c>
      <c r="I92" s="42">
        <f t="shared" ca="1" si="12"/>
        <v>0</v>
      </c>
      <c r="J92" s="42">
        <f t="shared" ca="1" si="13"/>
        <v>0</v>
      </c>
      <c r="K92" s="43">
        <f t="shared" ca="1" si="10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4"/>
        <v/>
      </c>
      <c r="C93" s="109" t="str">
        <f t="shared" ca="1" si="15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6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1"/>
        <v>0</v>
      </c>
      <c r="I93" s="42">
        <f t="shared" ca="1" si="12"/>
        <v>0</v>
      </c>
      <c r="J93" s="42">
        <f t="shared" ca="1" si="13"/>
        <v>0</v>
      </c>
      <c r="K93" s="43">
        <f t="shared" ca="1" si="10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4"/>
        <v/>
      </c>
      <c r="C94" s="109" t="str">
        <f t="shared" ca="1" si="15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6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1"/>
        <v>0</v>
      </c>
      <c r="I94" s="42">
        <f t="shared" ca="1" si="12"/>
        <v>0</v>
      </c>
      <c r="J94" s="42">
        <f t="shared" ca="1" si="13"/>
        <v>0</v>
      </c>
      <c r="K94" s="43">
        <f t="shared" ca="1" si="10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4"/>
        <v/>
      </c>
      <c r="C95" s="109" t="str">
        <f t="shared" ca="1" si="15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6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1"/>
        <v>0</v>
      </c>
      <c r="I95" s="42">
        <f t="shared" ca="1" si="12"/>
        <v>0</v>
      </c>
      <c r="J95" s="42">
        <f t="shared" ca="1" si="13"/>
        <v>0</v>
      </c>
      <c r="K95" s="43">
        <f t="shared" ca="1" si="10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4"/>
        <v/>
      </c>
      <c r="C96" s="109" t="str">
        <f t="shared" ca="1" si="15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6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1"/>
        <v>0</v>
      </c>
      <c r="I96" s="42">
        <f t="shared" ca="1" si="12"/>
        <v>0</v>
      </c>
      <c r="J96" s="42">
        <f t="shared" ca="1" si="13"/>
        <v>0</v>
      </c>
      <c r="K96" s="43">
        <f t="shared" ca="1" si="10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4"/>
        <v/>
      </c>
      <c r="C97" s="109" t="str">
        <f t="shared" ca="1" si="15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6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1"/>
        <v>0</v>
      </c>
      <c r="I97" s="42">
        <f t="shared" ca="1" si="12"/>
        <v>0</v>
      </c>
      <c r="J97" s="42">
        <f t="shared" ca="1" si="13"/>
        <v>0</v>
      </c>
      <c r="K97" s="43">
        <f t="shared" ca="1" si="10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4"/>
        <v/>
      </c>
      <c r="C98" s="109" t="str">
        <f t="shared" ca="1" si="15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6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1"/>
        <v>0</v>
      </c>
      <c r="I98" s="42">
        <f t="shared" ca="1" si="12"/>
        <v>0</v>
      </c>
      <c r="J98" s="42">
        <f t="shared" ca="1" si="13"/>
        <v>0</v>
      </c>
      <c r="K98" s="43">
        <f t="shared" ca="1" si="10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4"/>
        <v/>
      </c>
      <c r="C99" s="109" t="str">
        <f t="shared" ca="1" si="15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6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1"/>
        <v>0</v>
      </c>
      <c r="I99" s="42">
        <f t="shared" ca="1" si="12"/>
        <v>0</v>
      </c>
      <c r="J99" s="42">
        <f t="shared" ca="1" si="13"/>
        <v>0</v>
      </c>
      <c r="K99" s="43">
        <f t="shared" ca="1" si="10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4"/>
        <v/>
      </c>
      <c r="C100" s="109" t="str">
        <f t="shared" ca="1" si="15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6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1"/>
        <v>0</v>
      </c>
      <c r="I100" s="42">
        <f t="shared" ca="1" si="12"/>
        <v>0</v>
      </c>
      <c r="J100" s="42">
        <f t="shared" ca="1" si="13"/>
        <v>0</v>
      </c>
      <c r="K100" s="43">
        <f t="shared" ca="1" si="10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4"/>
        <v/>
      </c>
      <c r="C101" s="109" t="str">
        <f t="shared" ca="1" si="15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6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1"/>
        <v>0</v>
      </c>
      <c r="I101" s="42">
        <f t="shared" ca="1" si="12"/>
        <v>0</v>
      </c>
      <c r="J101" s="42">
        <f t="shared" ca="1" si="13"/>
        <v>0</v>
      </c>
      <c r="K101" s="43">
        <f t="shared" ca="1" si="10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4"/>
        <v/>
      </c>
      <c r="C102" s="109" t="str">
        <f t="shared" ca="1" si="15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6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1"/>
        <v>0</v>
      </c>
      <c r="I102" s="42">
        <f t="shared" ca="1" si="12"/>
        <v>0</v>
      </c>
      <c r="J102" s="42">
        <f t="shared" ca="1" si="13"/>
        <v>0</v>
      </c>
      <c r="K102" s="43">
        <f t="shared" ca="1" si="10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4"/>
        <v/>
      </c>
      <c r="C103" s="109" t="str">
        <f t="shared" ca="1" si="15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6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1"/>
        <v>0</v>
      </c>
      <c r="I103" s="42">
        <f t="shared" ca="1" si="12"/>
        <v>0</v>
      </c>
      <c r="J103" s="42">
        <f t="shared" ca="1" si="13"/>
        <v>0</v>
      </c>
      <c r="K103" s="43">
        <f t="shared" ca="1" si="10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4"/>
        <v/>
      </c>
      <c r="C104" s="109" t="str">
        <f t="shared" ca="1" si="15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6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1"/>
        <v>0</v>
      </c>
      <c r="I104" s="42">
        <f t="shared" ca="1" si="12"/>
        <v>0</v>
      </c>
      <c r="J104" s="42">
        <f t="shared" ca="1" si="13"/>
        <v>0</v>
      </c>
      <c r="K104" s="43">
        <f t="shared" ca="1" si="10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4"/>
        <v/>
      </c>
      <c r="C105" s="109" t="str">
        <f t="shared" ca="1" si="15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6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1"/>
        <v>0</v>
      </c>
      <c r="I105" s="42">
        <f t="shared" ca="1" si="12"/>
        <v>0</v>
      </c>
      <c r="J105" s="42">
        <f t="shared" ca="1" si="13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4"/>
        <v/>
      </c>
      <c r="C106" s="109" t="str">
        <f t="shared" ca="1" si="15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6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1"/>
        <v>0</v>
      </c>
      <c r="I106" s="42">
        <f t="shared" ca="1" si="12"/>
        <v>0</v>
      </c>
      <c r="J106" s="42">
        <f t="shared" ca="1" si="13"/>
        <v>0</v>
      </c>
      <c r="K106" s="43">
        <f t="shared" ref="K106:K114" ca="1" si="17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4"/>
        <v/>
      </c>
      <c r="C107" s="109" t="str">
        <f t="shared" ca="1" si="15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6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1"/>
        <v>0</v>
      </c>
      <c r="I107" s="42">
        <f t="shared" ca="1" si="12"/>
        <v>0</v>
      </c>
      <c r="J107" s="42">
        <f t="shared" ca="1" si="13"/>
        <v>0</v>
      </c>
      <c r="K107" s="43">
        <f t="shared" ca="1" si="17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4"/>
        <v/>
      </c>
      <c r="C108" s="109" t="str">
        <f t="shared" ca="1" si="15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6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1"/>
        <v>0</v>
      </c>
      <c r="I108" s="42">
        <f t="shared" ca="1" si="12"/>
        <v>0</v>
      </c>
      <c r="J108" s="42">
        <f t="shared" ca="1" si="13"/>
        <v>0</v>
      </c>
      <c r="K108" s="43">
        <f t="shared" ca="1" si="17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4"/>
        <v/>
      </c>
      <c r="C109" s="109" t="str">
        <f t="shared" ca="1" si="15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6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1"/>
        <v>0</v>
      </c>
      <c r="I109" s="42">
        <f t="shared" ca="1" si="12"/>
        <v>0</v>
      </c>
      <c r="J109" s="42">
        <f t="shared" ca="1" si="13"/>
        <v>0</v>
      </c>
      <c r="K109" s="43">
        <f t="shared" ca="1" si="17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4"/>
        <v/>
      </c>
      <c r="C110" s="109" t="str">
        <f t="shared" ca="1" si="15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6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1"/>
        <v>0</v>
      </c>
      <c r="I110" s="42">
        <f t="shared" ca="1" si="12"/>
        <v>0</v>
      </c>
      <c r="J110" s="42">
        <f t="shared" ca="1" si="13"/>
        <v>0</v>
      </c>
      <c r="K110" s="43">
        <f t="shared" ca="1" si="17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4"/>
        <v/>
      </c>
      <c r="C111" s="109" t="str">
        <f t="shared" ca="1" si="15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6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1"/>
        <v>0</v>
      </c>
      <c r="I111" s="42">
        <f t="shared" ca="1" si="12"/>
        <v>0</v>
      </c>
      <c r="J111" s="42">
        <f t="shared" ca="1" si="13"/>
        <v>0</v>
      </c>
      <c r="K111" s="43">
        <f t="shared" ca="1" si="17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4"/>
        <v/>
      </c>
      <c r="C112" s="109" t="str">
        <f t="shared" ca="1" si="15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6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1"/>
        <v>0</v>
      </c>
      <c r="I112" s="42">
        <f t="shared" ca="1" si="12"/>
        <v>0</v>
      </c>
      <c r="J112" s="42">
        <f t="shared" ca="1" si="13"/>
        <v>0</v>
      </c>
      <c r="K112" s="43">
        <f t="shared" ca="1" si="17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4"/>
        <v/>
      </c>
      <c r="C113" s="109" t="str">
        <f t="shared" ca="1" si="15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6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1"/>
        <v>0</v>
      </c>
      <c r="I113" s="42">
        <f t="shared" ca="1" si="12"/>
        <v>0</v>
      </c>
      <c r="J113" s="42">
        <f t="shared" ca="1" si="13"/>
        <v>0</v>
      </c>
      <c r="K113" s="43">
        <f t="shared" ca="1" si="17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4"/>
        <v/>
      </c>
      <c r="C114" s="109" t="str">
        <f t="shared" ca="1" si="15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6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1"/>
        <v>0</v>
      </c>
      <c r="I114" s="42">
        <f t="shared" ca="1" si="12"/>
        <v>0</v>
      </c>
      <c r="J114" s="42">
        <f t="shared" ca="1" si="13"/>
        <v>0</v>
      </c>
      <c r="K114" s="43">
        <f t="shared" ca="1" si="17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4"/>
        <v/>
      </c>
      <c r="C115" s="109" t="str">
        <f t="shared" ca="1" si="15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6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1"/>
        <v>0</v>
      </c>
      <c r="I115" s="42">
        <f t="shared" ca="1" si="12"/>
        <v>0</v>
      </c>
      <c r="J115" s="42">
        <f t="shared" ca="1" si="13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4"/>
        <v/>
      </c>
      <c r="C116" s="109" t="str">
        <f t="shared" ca="1" si="15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6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8">IF(OR(D116="MDU",D116="MDU-KD"),G116*F116,0)</f>
        <v>0</v>
      </c>
      <c r="I116" s="42">
        <f t="shared" ref="I116:I165" ca="1" si="19">IF(D116="HDW",G116*F116,0)</f>
        <v>0</v>
      </c>
      <c r="J116" s="42">
        <f t="shared" ref="J116:J165" ca="1" si="20">IF(D116="JASA",G116*F116,0)</f>
        <v>0</v>
      </c>
      <c r="K116" s="43">
        <f t="shared" ref="K116:K165" ca="1" si="21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4"/>
        <v/>
      </c>
      <c r="C117" s="109" t="str">
        <f t="shared" ca="1" si="15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6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8"/>
        <v>0</v>
      </c>
      <c r="I117" s="42">
        <f t="shared" ca="1" si="19"/>
        <v>0</v>
      </c>
      <c r="J117" s="42">
        <f t="shared" ca="1" si="20"/>
        <v>0</v>
      </c>
      <c r="K117" s="43">
        <f t="shared" ca="1" si="21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4"/>
        <v/>
      </c>
      <c r="C118" s="109" t="str">
        <f t="shared" ca="1" si="15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6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8"/>
        <v>0</v>
      </c>
      <c r="I118" s="42">
        <f t="shared" ca="1" si="19"/>
        <v>0</v>
      </c>
      <c r="J118" s="42">
        <f t="shared" ca="1" si="20"/>
        <v>0</v>
      </c>
      <c r="K118" s="43">
        <f t="shared" ca="1" si="21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4"/>
        <v/>
      </c>
      <c r="C119" s="109" t="str">
        <f t="shared" ca="1" si="15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6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8"/>
        <v>0</v>
      </c>
      <c r="I119" s="42">
        <f t="shared" ca="1" si="19"/>
        <v>0</v>
      </c>
      <c r="J119" s="42">
        <f t="shared" ca="1" si="20"/>
        <v>0</v>
      </c>
      <c r="K119" s="43">
        <f t="shared" ca="1" si="21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4"/>
        <v/>
      </c>
      <c r="C120" s="109" t="str">
        <f t="shared" ca="1" si="15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6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8"/>
        <v>0</v>
      </c>
      <c r="I120" s="42">
        <f t="shared" ca="1" si="19"/>
        <v>0</v>
      </c>
      <c r="J120" s="42">
        <f t="shared" ca="1" si="20"/>
        <v>0</v>
      </c>
      <c r="K120" s="43">
        <f t="shared" ca="1" si="21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4"/>
        <v/>
      </c>
      <c r="C121" s="109" t="str">
        <f t="shared" ca="1" si="15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6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8"/>
        <v>0</v>
      </c>
      <c r="I121" s="42">
        <f t="shared" ca="1" si="19"/>
        <v>0</v>
      </c>
      <c r="J121" s="42">
        <f t="shared" ca="1" si="20"/>
        <v>0</v>
      </c>
      <c r="K121" s="43">
        <f t="shared" ca="1" si="21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4"/>
        <v/>
      </c>
      <c r="C122" s="109" t="str">
        <f t="shared" ca="1" si="15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6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8"/>
        <v>0</v>
      </c>
      <c r="I122" s="42">
        <f t="shared" ca="1" si="19"/>
        <v>0</v>
      </c>
      <c r="J122" s="42">
        <f t="shared" ca="1" si="20"/>
        <v>0</v>
      </c>
      <c r="K122" s="43">
        <f t="shared" ca="1" si="21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4"/>
        <v/>
      </c>
      <c r="C123" s="109" t="str">
        <f t="shared" ca="1" si="15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6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8"/>
        <v>0</v>
      </c>
      <c r="I123" s="42">
        <f t="shared" ca="1" si="19"/>
        <v>0</v>
      </c>
      <c r="J123" s="42">
        <f t="shared" ca="1" si="20"/>
        <v>0</v>
      </c>
      <c r="K123" s="43">
        <f t="shared" ca="1" si="21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4"/>
        <v/>
      </c>
      <c r="C124" s="109" t="str">
        <f t="shared" ca="1" si="15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6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8"/>
        <v>0</v>
      </c>
      <c r="I124" s="42">
        <f t="shared" ca="1" si="19"/>
        <v>0</v>
      </c>
      <c r="J124" s="42">
        <f t="shared" ca="1" si="20"/>
        <v>0</v>
      </c>
      <c r="K124" s="43">
        <f t="shared" ca="1" si="21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4"/>
        <v/>
      </c>
      <c r="C125" s="109" t="str">
        <f t="shared" ca="1" si="15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6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8"/>
        <v>0</v>
      </c>
      <c r="I125" s="42">
        <f t="shared" ca="1" si="19"/>
        <v>0</v>
      </c>
      <c r="J125" s="42">
        <f t="shared" ca="1" si="20"/>
        <v>0</v>
      </c>
      <c r="K125" s="43">
        <f t="shared" ca="1" si="21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4"/>
        <v/>
      </c>
      <c r="C126" s="109" t="str">
        <f t="shared" ca="1" si="15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6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8"/>
        <v>0</v>
      </c>
      <c r="I126" s="42">
        <f t="shared" ca="1" si="19"/>
        <v>0</v>
      </c>
      <c r="J126" s="42">
        <f t="shared" ca="1" si="20"/>
        <v>0</v>
      </c>
      <c r="K126" s="43">
        <f t="shared" ca="1" si="21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4"/>
        <v/>
      </c>
      <c r="C127" s="109" t="str">
        <f t="shared" ca="1" si="15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6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8"/>
        <v>0</v>
      </c>
      <c r="I127" s="42">
        <f t="shared" ca="1" si="19"/>
        <v>0</v>
      </c>
      <c r="J127" s="42">
        <f t="shared" ca="1" si="20"/>
        <v>0</v>
      </c>
      <c r="K127" s="43">
        <f t="shared" ca="1" si="21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4"/>
        <v/>
      </c>
      <c r="C128" s="109" t="str">
        <f t="shared" ca="1" si="15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6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8"/>
        <v>0</v>
      </c>
      <c r="I128" s="42">
        <f t="shared" ca="1" si="19"/>
        <v>0</v>
      </c>
      <c r="J128" s="42">
        <f t="shared" ca="1" si="20"/>
        <v>0</v>
      </c>
      <c r="K128" s="43">
        <f t="shared" ca="1" si="21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4"/>
        <v/>
      </c>
      <c r="C129" s="109" t="str">
        <f t="shared" ca="1" si="15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6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8"/>
        <v>0</v>
      </c>
      <c r="I129" s="42">
        <f t="shared" ca="1" si="19"/>
        <v>0</v>
      </c>
      <c r="J129" s="42">
        <f t="shared" ca="1" si="20"/>
        <v>0</v>
      </c>
      <c r="K129" s="43">
        <f t="shared" ca="1" si="21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4"/>
        <v/>
      </c>
      <c r="C130" s="109" t="str">
        <f t="shared" ca="1" si="15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6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8"/>
        <v>0</v>
      </c>
      <c r="I130" s="42">
        <f t="shared" ca="1" si="19"/>
        <v>0</v>
      </c>
      <c r="J130" s="42">
        <f t="shared" ca="1" si="20"/>
        <v>0</v>
      </c>
      <c r="K130" s="43">
        <f t="shared" ca="1" si="21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4"/>
        <v/>
      </c>
      <c r="C131" s="109" t="str">
        <f t="shared" ca="1" si="15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6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8"/>
        <v>0</v>
      </c>
      <c r="I131" s="42">
        <f t="shared" ca="1" si="19"/>
        <v>0</v>
      </c>
      <c r="J131" s="42">
        <f t="shared" ca="1" si="20"/>
        <v>0</v>
      </c>
      <c r="K131" s="43">
        <f t="shared" ca="1" si="21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4"/>
        <v/>
      </c>
      <c r="C132" s="109" t="str">
        <f t="shared" ca="1" si="15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6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8"/>
        <v>0</v>
      </c>
      <c r="I132" s="42">
        <f t="shared" ca="1" si="19"/>
        <v>0</v>
      </c>
      <c r="J132" s="42">
        <f t="shared" ca="1" si="20"/>
        <v>0</v>
      </c>
      <c r="K132" s="43">
        <f t="shared" ca="1" si="21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4"/>
        <v/>
      </c>
      <c r="C133" s="109" t="str">
        <f t="shared" ca="1" si="15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6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8"/>
        <v>0</v>
      </c>
      <c r="I133" s="42">
        <f t="shared" ca="1" si="19"/>
        <v>0</v>
      </c>
      <c r="J133" s="42">
        <f t="shared" ca="1" si="20"/>
        <v>0</v>
      </c>
      <c r="K133" s="43">
        <f t="shared" ca="1" si="21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4"/>
        <v/>
      </c>
      <c r="C134" s="109" t="str">
        <f t="shared" ca="1" si="15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6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8"/>
        <v>0</v>
      </c>
      <c r="I134" s="42">
        <f t="shared" ca="1" si="19"/>
        <v>0</v>
      </c>
      <c r="J134" s="42">
        <f t="shared" ca="1" si="20"/>
        <v>0</v>
      </c>
      <c r="K134" s="43">
        <f t="shared" ca="1" si="21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4"/>
        <v/>
      </c>
      <c r="C135" s="109" t="str">
        <f t="shared" ca="1" si="15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6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8"/>
        <v>0</v>
      </c>
      <c r="I135" s="42">
        <f t="shared" ca="1" si="19"/>
        <v>0</v>
      </c>
      <c r="J135" s="42">
        <f t="shared" ca="1" si="20"/>
        <v>0</v>
      </c>
      <c r="K135" s="43">
        <f t="shared" ca="1" si="21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4"/>
        <v/>
      </c>
      <c r="C136" s="109" t="str">
        <f t="shared" ca="1" si="15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6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8"/>
        <v>0</v>
      </c>
      <c r="I136" s="42">
        <f t="shared" ca="1" si="19"/>
        <v>0</v>
      </c>
      <c r="J136" s="42">
        <f t="shared" ca="1" si="20"/>
        <v>0</v>
      </c>
      <c r="K136" s="43">
        <f t="shared" ca="1" si="21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4"/>
        <v/>
      </c>
      <c r="C137" s="109" t="str">
        <f t="shared" ca="1" si="15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6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8"/>
        <v>0</v>
      </c>
      <c r="I137" s="42">
        <f t="shared" ca="1" si="19"/>
        <v>0</v>
      </c>
      <c r="J137" s="42">
        <f t="shared" ca="1" si="20"/>
        <v>0</v>
      </c>
      <c r="K137" s="43">
        <f t="shared" ca="1" si="21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4"/>
        <v/>
      </c>
      <c r="C138" s="109" t="str">
        <f t="shared" ca="1" si="15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6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8"/>
        <v>0</v>
      </c>
      <c r="I138" s="42">
        <f t="shared" ca="1" si="19"/>
        <v>0</v>
      </c>
      <c r="J138" s="42">
        <f t="shared" ca="1" si="20"/>
        <v>0</v>
      </c>
      <c r="K138" s="43">
        <f t="shared" ca="1" si="21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4"/>
        <v/>
      </c>
      <c r="C139" s="109" t="str">
        <f t="shared" ca="1" si="15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6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8"/>
        <v>0</v>
      </c>
      <c r="I139" s="42">
        <f t="shared" ca="1" si="19"/>
        <v>0</v>
      </c>
      <c r="J139" s="42">
        <f t="shared" ca="1" si="20"/>
        <v>0</v>
      </c>
      <c r="K139" s="43">
        <f t="shared" ca="1" si="21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4"/>
        <v/>
      </c>
      <c r="C140" s="109" t="str">
        <f t="shared" ca="1" si="15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6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8"/>
        <v>0</v>
      </c>
      <c r="I140" s="42">
        <f t="shared" ca="1" si="19"/>
        <v>0</v>
      </c>
      <c r="J140" s="42">
        <f t="shared" ca="1" si="20"/>
        <v>0</v>
      </c>
      <c r="K140" s="43">
        <f t="shared" ca="1" si="21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4"/>
        <v/>
      </c>
      <c r="C141" s="109" t="str">
        <f t="shared" ca="1" si="15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6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8"/>
        <v>0</v>
      </c>
      <c r="I141" s="42">
        <f t="shared" ca="1" si="19"/>
        <v>0</v>
      </c>
      <c r="J141" s="42">
        <f t="shared" ca="1" si="20"/>
        <v>0</v>
      </c>
      <c r="K141" s="43">
        <f t="shared" ca="1" si="21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4"/>
        <v/>
      </c>
      <c r="C142" s="109" t="str">
        <f t="shared" ca="1" si="15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6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8"/>
        <v>0</v>
      </c>
      <c r="I142" s="42">
        <f t="shared" ca="1" si="19"/>
        <v>0</v>
      </c>
      <c r="J142" s="42">
        <f t="shared" ca="1" si="20"/>
        <v>0</v>
      </c>
      <c r="K142" s="43">
        <f t="shared" ca="1" si="21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4"/>
        <v/>
      </c>
      <c r="C143" s="109" t="str">
        <f t="shared" ca="1" si="15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6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8"/>
        <v>0</v>
      </c>
      <c r="I143" s="42">
        <f t="shared" ca="1" si="19"/>
        <v>0</v>
      </c>
      <c r="J143" s="42">
        <f t="shared" ca="1" si="20"/>
        <v>0</v>
      </c>
      <c r="K143" s="43">
        <f t="shared" ca="1" si="21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4"/>
        <v/>
      </c>
      <c r="C144" s="109" t="str">
        <f t="shared" ca="1" si="15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6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8"/>
        <v>0</v>
      </c>
      <c r="I144" s="42">
        <f t="shared" ca="1" si="19"/>
        <v>0</v>
      </c>
      <c r="J144" s="42">
        <f t="shared" ca="1" si="20"/>
        <v>0</v>
      </c>
      <c r="K144" s="43">
        <f t="shared" ca="1" si="21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4"/>
        <v/>
      </c>
      <c r="C145" s="109" t="str">
        <f t="shared" ref="C145:C165" ca="1" si="22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3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8"/>
        <v>0</v>
      </c>
      <c r="I145" s="42">
        <f t="shared" ca="1" si="19"/>
        <v>0</v>
      </c>
      <c r="J145" s="42">
        <f t="shared" ca="1" si="20"/>
        <v>0</v>
      </c>
      <c r="K145" s="43">
        <f t="shared" ca="1" si="21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4"/>
        <v/>
      </c>
      <c r="C146" s="109" t="str">
        <f t="shared" ca="1" si="22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3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8"/>
        <v>0</v>
      </c>
      <c r="I146" s="42">
        <f t="shared" ca="1" si="19"/>
        <v>0</v>
      </c>
      <c r="J146" s="42">
        <f t="shared" ca="1" si="20"/>
        <v>0</v>
      </c>
      <c r="K146" s="43">
        <f t="shared" ca="1" si="21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4"/>
        <v/>
      </c>
      <c r="C147" s="109" t="str">
        <f t="shared" ca="1" si="22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3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8"/>
        <v>0</v>
      </c>
      <c r="I147" s="42">
        <f t="shared" ca="1" si="19"/>
        <v>0</v>
      </c>
      <c r="J147" s="42">
        <f t="shared" ca="1" si="20"/>
        <v>0</v>
      </c>
      <c r="K147" s="43">
        <f t="shared" ca="1" si="21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4"/>
        <v/>
      </c>
      <c r="C148" s="109" t="str">
        <f t="shared" ca="1" si="22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3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8"/>
        <v>0</v>
      </c>
      <c r="I148" s="42">
        <f t="shared" ca="1" si="19"/>
        <v>0</v>
      </c>
      <c r="J148" s="42">
        <f t="shared" ca="1" si="20"/>
        <v>0</v>
      </c>
      <c r="K148" s="43">
        <f t="shared" ca="1" si="21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4"/>
        <v/>
      </c>
      <c r="C149" s="109" t="str">
        <f t="shared" ca="1" si="22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3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8"/>
        <v>0</v>
      </c>
      <c r="I149" s="42">
        <f t="shared" ca="1" si="19"/>
        <v>0</v>
      </c>
      <c r="J149" s="42">
        <f t="shared" ca="1" si="20"/>
        <v>0</v>
      </c>
      <c r="K149" s="43">
        <f t="shared" ca="1" si="21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4"/>
        <v/>
      </c>
      <c r="C150" s="109" t="str">
        <f t="shared" ca="1" si="22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3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8"/>
        <v>0</v>
      </c>
      <c r="I150" s="42">
        <f t="shared" ca="1" si="19"/>
        <v>0</v>
      </c>
      <c r="J150" s="42">
        <f t="shared" ca="1" si="20"/>
        <v>0</v>
      </c>
      <c r="K150" s="43">
        <f t="shared" ca="1" si="21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4"/>
        <v/>
      </c>
      <c r="C151" s="109" t="str">
        <f t="shared" ca="1" si="22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3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8"/>
        <v>0</v>
      </c>
      <c r="I151" s="42">
        <f t="shared" ca="1" si="19"/>
        <v>0</v>
      </c>
      <c r="J151" s="42">
        <f t="shared" ca="1" si="20"/>
        <v>0</v>
      </c>
      <c r="K151" s="43">
        <f t="shared" ca="1" si="21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4"/>
        <v/>
      </c>
      <c r="C152" s="109" t="str">
        <f t="shared" ca="1" si="22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3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8"/>
        <v>0</v>
      </c>
      <c r="I152" s="42">
        <f t="shared" ca="1" si="19"/>
        <v>0</v>
      </c>
      <c r="J152" s="42">
        <f t="shared" ca="1" si="20"/>
        <v>0</v>
      </c>
      <c r="K152" s="43">
        <f t="shared" ca="1" si="21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4"/>
        <v/>
      </c>
      <c r="C153" s="109" t="str">
        <f t="shared" ca="1" si="22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3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8"/>
        <v>0</v>
      </c>
      <c r="I153" s="42">
        <f t="shared" ca="1" si="19"/>
        <v>0</v>
      </c>
      <c r="J153" s="42">
        <f t="shared" ca="1" si="20"/>
        <v>0</v>
      </c>
      <c r="K153" s="43">
        <f t="shared" ca="1" si="21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4"/>
        <v/>
      </c>
      <c r="C154" s="109" t="str">
        <f t="shared" ca="1" si="22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3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8"/>
        <v>0</v>
      </c>
      <c r="I154" s="42">
        <f t="shared" ca="1" si="19"/>
        <v>0</v>
      </c>
      <c r="J154" s="42">
        <f t="shared" ca="1" si="20"/>
        <v>0</v>
      </c>
      <c r="K154" s="43">
        <f t="shared" ca="1" si="21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4"/>
        <v/>
      </c>
      <c r="C155" s="109" t="str">
        <f t="shared" ca="1" si="22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3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8"/>
        <v>0</v>
      </c>
      <c r="I155" s="42">
        <f t="shared" ca="1" si="19"/>
        <v>0</v>
      </c>
      <c r="J155" s="42">
        <f t="shared" ca="1" si="20"/>
        <v>0</v>
      </c>
      <c r="K155" s="43">
        <f t="shared" ca="1" si="21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4"/>
        <v/>
      </c>
      <c r="C156" s="109" t="str">
        <f t="shared" ca="1" si="22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3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8"/>
        <v>0</v>
      </c>
      <c r="I156" s="42">
        <f t="shared" ca="1" si="19"/>
        <v>0</v>
      </c>
      <c r="J156" s="42">
        <f t="shared" ca="1" si="20"/>
        <v>0</v>
      </c>
      <c r="K156" s="43">
        <f t="shared" ca="1" si="21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4"/>
        <v/>
      </c>
      <c r="C157" s="109" t="str">
        <f t="shared" ca="1" si="22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3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8"/>
        <v>0</v>
      </c>
      <c r="I157" s="42">
        <f t="shared" ca="1" si="19"/>
        <v>0</v>
      </c>
      <c r="J157" s="42">
        <f t="shared" ca="1" si="20"/>
        <v>0</v>
      </c>
      <c r="K157" s="43">
        <f t="shared" ca="1" si="21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4"/>
        <v/>
      </c>
      <c r="C158" s="109" t="str">
        <f t="shared" ca="1" si="22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3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8"/>
        <v>0</v>
      </c>
      <c r="I158" s="42">
        <f t="shared" ca="1" si="19"/>
        <v>0</v>
      </c>
      <c r="J158" s="42">
        <f t="shared" ca="1" si="20"/>
        <v>0</v>
      </c>
      <c r="K158" s="43">
        <f t="shared" ca="1" si="21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4"/>
        <v/>
      </c>
      <c r="C159" s="109" t="str">
        <f t="shared" ca="1" si="22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3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8"/>
        <v>0</v>
      </c>
      <c r="I159" s="42">
        <f t="shared" ca="1" si="19"/>
        <v>0</v>
      </c>
      <c r="J159" s="42">
        <f t="shared" ca="1" si="20"/>
        <v>0</v>
      </c>
      <c r="K159" s="43">
        <f t="shared" ca="1" si="21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4"/>
        <v/>
      </c>
      <c r="C160" s="109" t="str">
        <f t="shared" ca="1" si="22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3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8"/>
        <v>0</v>
      </c>
      <c r="I160" s="42">
        <f t="shared" ca="1" si="19"/>
        <v>0</v>
      </c>
      <c r="J160" s="42">
        <f t="shared" ca="1" si="20"/>
        <v>0</v>
      </c>
      <c r="K160" s="43">
        <f t="shared" ca="1" si="21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4"/>
        <v/>
      </c>
      <c r="C161" s="109" t="str">
        <f t="shared" ca="1" si="22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3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8"/>
        <v>0</v>
      </c>
      <c r="I161" s="42">
        <f t="shared" ca="1" si="19"/>
        <v>0</v>
      </c>
      <c r="J161" s="42">
        <f t="shared" ca="1" si="20"/>
        <v>0</v>
      </c>
      <c r="K161" s="43">
        <f t="shared" ca="1" si="21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4"/>
        <v/>
      </c>
      <c r="C162" s="109" t="str">
        <f t="shared" ca="1" si="22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3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8"/>
        <v>0</v>
      </c>
      <c r="I162" s="42">
        <f t="shared" ca="1" si="19"/>
        <v>0</v>
      </c>
      <c r="J162" s="42">
        <f t="shared" ca="1" si="20"/>
        <v>0</v>
      </c>
      <c r="K162" s="43">
        <f t="shared" ca="1" si="21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4"/>
        <v/>
      </c>
      <c r="C163" s="109" t="str">
        <f t="shared" ca="1" si="22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3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8"/>
        <v>0</v>
      </c>
      <c r="I163" s="42">
        <f t="shared" ca="1" si="19"/>
        <v>0</v>
      </c>
      <c r="J163" s="42">
        <f t="shared" ca="1" si="20"/>
        <v>0</v>
      </c>
      <c r="K163" s="43">
        <f t="shared" ca="1" si="21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4"/>
        <v/>
      </c>
      <c r="C164" s="109" t="str">
        <f t="shared" ca="1" si="22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3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8"/>
        <v>0</v>
      </c>
      <c r="I164" s="42">
        <f t="shared" ca="1" si="19"/>
        <v>0</v>
      </c>
      <c r="J164" s="42">
        <f t="shared" ca="1" si="20"/>
        <v>0</v>
      </c>
      <c r="K164" s="43">
        <f t="shared" ca="1" si="21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4"/>
        <v/>
      </c>
      <c r="C165" s="109" t="str">
        <f t="shared" ca="1" si="22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3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8"/>
        <v>0</v>
      </c>
      <c r="I165" s="42">
        <f t="shared" ca="1" si="19"/>
        <v>0</v>
      </c>
      <c r="J165" s="42">
        <f t="shared" ca="1" si="20"/>
        <v>0</v>
      </c>
      <c r="K165" s="43">
        <f t="shared" ca="1" si="21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30057150</v>
      </c>
      <c r="I168" s="55">
        <f ca="1">SUM(I14:I167)</f>
        <v>0</v>
      </c>
      <c r="J168" s="55">
        <f ca="1">SUM(J14:J167)</f>
        <v>0</v>
      </c>
      <c r="K168" s="55">
        <f ca="1">SUM(K14:K167)</f>
        <v>30057150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3005715</v>
      </c>
      <c r="I169" s="60">
        <f ca="1">I168*0.1</f>
        <v>0</v>
      </c>
      <c r="J169" s="60">
        <f ca="1">J168*0.1</f>
        <v>0</v>
      </c>
      <c r="K169" s="60">
        <f ca="1">K168*0.1</f>
        <v>3005715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33062865</v>
      </c>
      <c r="I170" s="78">
        <f ca="1">SUM(I168:I169)</f>
        <v>0</v>
      </c>
      <c r="J170" s="61">
        <f ca="1">SUM(J168:J169)</f>
        <v>0</v>
      </c>
      <c r="K170" s="61">
        <f ca="1">SUM(K168:K169)</f>
        <v>33062865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4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4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4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4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4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4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4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4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4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4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4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4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4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4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4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4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4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4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4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4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4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4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4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4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4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4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4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4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4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4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4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4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4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4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4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4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4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4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4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4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4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4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4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4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4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4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4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4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4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4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4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4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4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4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4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4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4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4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4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4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4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4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4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4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5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5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5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5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5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5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5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5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5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5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5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5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5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5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5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5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5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5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5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5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5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5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5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5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5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5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5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5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5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5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5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5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5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5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5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5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5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5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5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5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5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5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5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5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5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5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5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5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5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5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5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5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5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5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5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5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5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5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5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5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5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45</v>
      </c>
      <c r="E350" s="24">
        <f t="shared" ca="1" si="25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5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5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6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6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6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6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6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6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6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6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6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6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6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6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6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6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6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6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6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6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6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6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6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M20" sqref="M20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BTS KARANGSARI 11KVA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BTS KARANGSARI 11KVA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11000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50.138312850678027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/>
      <c r="E12" s="608"/>
      <c r="F12" s="197"/>
      <c r="G12" s="197"/>
      <c r="I12" s="399" t="s">
        <v>1530</v>
      </c>
      <c r="J12" s="400" t="s">
        <v>9</v>
      </c>
      <c r="K12" s="607" t="s">
        <v>1636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/>
      <c r="E13" s="574"/>
      <c r="F13" s="197"/>
      <c r="G13" s="197"/>
      <c r="I13" s="401" t="s">
        <v>1379</v>
      </c>
      <c r="J13" s="387" t="s">
        <v>9</v>
      </c>
      <c r="K13" s="573" t="s">
        <v>1637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/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/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50.138312850678027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0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0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 t="e">
        <f>D16/D18</f>
        <v>#DIV/0!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0.22000000000000003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16" sqref="D1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37912337.601000004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758246.75202000013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KARANGSARI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BTS KARANGSARI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37.912337601000004</v>
      </c>
      <c r="G7" s="265">
        <f ca="1">DATA!$D$11/1000000</f>
        <v>0.75824675202000014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40.6215757855975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-27.419903785597498</v>
      </c>
      <c r="O7" s="261">
        <v>1</v>
      </c>
      <c r="P7" s="263">
        <f ca="1">O7*N7</f>
        <v>-27.419903785597498</v>
      </c>
      <c r="Q7" s="263">
        <f ca="1">P7</f>
        <v>-27.419903785597498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0.75824675202000014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6.6112210497524897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1.01679495024751</v>
      </c>
      <c r="O8" s="262">
        <f>1/(1+'[92]Asumsi I'!$C$3)^(KKF!A8)</f>
        <v>0.89285714285714279</v>
      </c>
      <c r="P8" s="263">
        <f ca="1">O8*N8</f>
        <v>0.90785263414956241</v>
      </c>
      <c r="Q8" s="263">
        <f ca="1">Q7+P8</f>
        <v>-26.512051151447935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0.75824675202000014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6.6112210497524897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1.01679495024751</v>
      </c>
      <c r="O9" s="269">
        <f>1/(1+'[92]Asumsi I'!$C$3)^(KKF!A9)</f>
        <v>0.79719387755102034</v>
      </c>
      <c r="P9" s="263">
        <f t="shared" ref="P9:P32" ca="1" si="7">O9*N9</f>
        <v>0.81058270906210927</v>
      </c>
      <c r="Q9" s="263">
        <f ca="1">Q8+P9</f>
        <v>-25.701468442385824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0.75824675202000014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6.6112210497524897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1.01679495024751</v>
      </c>
      <c r="O10" s="262">
        <f>1/(1+'[92]Asumsi I'!$C$3)^(KKF!A10)</f>
        <v>0.71178024781341087</v>
      </c>
      <c r="P10" s="263">
        <f t="shared" ca="1" si="7"/>
        <v>0.72373456166259742</v>
      </c>
      <c r="Q10" s="263">
        <f t="shared" ref="Q10:Q30" ca="1" si="9">Q9+P10</f>
        <v>-24.977733880723228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0.75824675202000014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6.6112210497524897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1.01679495024751</v>
      </c>
      <c r="O11" s="262">
        <f>1/(1+'[92]Asumsi I'!$C$3)^(KKF!A11)</f>
        <v>0.63551807840483121</v>
      </c>
      <c r="P11" s="263">
        <f t="shared" ca="1" si="7"/>
        <v>0.64619157291303353</v>
      </c>
      <c r="Q11" s="263">
        <f t="shared" ca="1" si="9"/>
        <v>-24.331542307810196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0.75824675202000014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6.6112210497524897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1.01679495024751</v>
      </c>
      <c r="O12" s="262">
        <f>1/(1+'[92]Asumsi I'!$C$3)^(KKF!A12)</f>
        <v>0.56742685571859919</v>
      </c>
      <c r="P12" s="263">
        <f t="shared" ca="1" si="7"/>
        <v>0.57695676152949404</v>
      </c>
      <c r="Q12" s="263">
        <f t="shared" ca="1" si="9"/>
        <v>-23.754585546280701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0.75824675202000014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6.6112210497524897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1.01679495024751</v>
      </c>
      <c r="O13" s="262">
        <f>1/(1+'[92]Asumsi I'!$C$3)^(KKF!A13)</f>
        <v>0.50663112117732068</v>
      </c>
      <c r="P13" s="263">
        <f t="shared" ca="1" si="7"/>
        <v>0.51513996565133402</v>
      </c>
      <c r="Q13" s="263">
        <f t="shared" ca="1" si="9"/>
        <v>-23.239445580629368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0.75824675202000014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6.6112210497524897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1.01679495024751</v>
      </c>
      <c r="O14" s="262">
        <f>1/(1+'[92]Asumsi I'!$C$3)^(KKF!A14)</f>
        <v>0.45234921533689343</v>
      </c>
      <c r="P14" s="263">
        <f t="shared" ca="1" si="7"/>
        <v>0.45994639790297676</v>
      </c>
      <c r="Q14" s="263">
        <f t="shared" ca="1" si="9"/>
        <v>-22.77949918272639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0.75824675202000014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6.6112210497524897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1.01679495024751</v>
      </c>
      <c r="O15" s="262">
        <f>1/(1+'[92]Asumsi I'!$C$3)^(KKF!A15)</f>
        <v>0.4038832279793691</v>
      </c>
      <c r="P15" s="263">
        <f t="shared" ca="1" si="7"/>
        <v>0.41066642669908632</v>
      </c>
      <c r="Q15" s="263">
        <f t="shared" ca="1" si="9"/>
        <v>-22.368832756027302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0.75824675202000014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6.6112210497524897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1.01679495024751</v>
      </c>
      <c r="O16" s="262">
        <f>1/(1+'[92]Asumsi I'!$C$3)^(KKF!A16)</f>
        <v>0.36061002498157957</v>
      </c>
      <c r="P16" s="263">
        <f t="shared" ca="1" si="7"/>
        <v>0.36666645240989854</v>
      </c>
      <c r="Q16" s="263">
        <f t="shared" ca="1" si="9"/>
        <v>-22.002166303617404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0.75824675202000014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6.6112210497524897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1.01679495024751</v>
      </c>
      <c r="O17" s="262">
        <f>1/(1+'[92]Asumsi I'!$C$3)^(KKF!A17)</f>
        <v>0.32197323659069599</v>
      </c>
      <c r="P17" s="263">
        <f t="shared" ca="1" si="7"/>
        <v>0.32738076108026648</v>
      </c>
      <c r="Q17" s="263">
        <f t="shared" ca="1" si="9"/>
        <v>-21.674785542537137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0.75824675202000014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6.6112210497524897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1.01679495024751</v>
      </c>
      <c r="O18" s="262">
        <f>1/(1+'[92]Asumsi I'!$C$3)^(KKF!A18)</f>
        <v>0.28747610409883567</v>
      </c>
      <c r="P18" s="263">
        <f t="shared" ca="1" si="7"/>
        <v>0.29230425096452362</v>
      </c>
      <c r="Q18" s="263">
        <f t="shared" ca="1" si="9"/>
        <v>-21.382481291572613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0.75824675202000014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6.6112210497524897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1.01679495024751</v>
      </c>
      <c r="O19" s="262">
        <f>1/(1+'[92]Asumsi I'!$C$3)^(KKF!A19)</f>
        <v>0.25667509294538904</v>
      </c>
      <c r="P19" s="263">
        <f t="shared" ca="1" si="7"/>
        <v>0.26098593836118184</v>
      </c>
      <c r="Q19" s="263">
        <f t="shared" ca="1" si="9"/>
        <v>-21.121495353211433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0.75824675202000014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6.6112210497524897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1.01679495024751</v>
      </c>
      <c r="O20" s="262">
        <f>1/(1+'[92]Asumsi I'!$C$3)^(KKF!A20)</f>
        <v>0.22917419012981158</v>
      </c>
      <c r="P20" s="263">
        <f t="shared" ca="1" si="7"/>
        <v>0.23302315925105516</v>
      </c>
      <c r="Q20" s="263">
        <f t="shared" ca="1" si="9"/>
        <v>-20.888472193960379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0.75824675202000014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6.6112210497524897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1.01679495024751</v>
      </c>
      <c r="O21" s="262">
        <f>1/(1+'[92]Asumsi I'!$C$3)^(KKF!A21)</f>
        <v>0.20461981261590317</v>
      </c>
      <c r="P21" s="263">
        <f t="shared" ca="1" si="7"/>
        <v>0.20805639218844207</v>
      </c>
      <c r="Q21" s="263">
        <f t="shared" ca="1" si="9"/>
        <v>-20.680415801771936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0.75824675202000014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6.6112210497524897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1.01679495024751</v>
      </c>
      <c r="O22" s="262">
        <f>1/(1+'[92]Asumsi I'!$C$3)^(KKF!A22)</f>
        <v>0.18269626126419927</v>
      </c>
      <c r="P22" s="263">
        <f t="shared" ca="1" si="7"/>
        <v>0.18576463588253758</v>
      </c>
      <c r="Q22" s="263">
        <f t="shared" ca="1" si="9"/>
        <v>-20.494651165889398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0.75824675202000014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6.6112210497524897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1.01679495024751</v>
      </c>
      <c r="O23" s="262">
        <f>1/(1+'[92]Asumsi I'!$C$3)^(KKF!A23)</f>
        <v>0.16312166184303503</v>
      </c>
      <c r="P23" s="263">
        <f t="shared" ca="1" si="7"/>
        <v>0.16586128203797995</v>
      </c>
      <c r="Q23" s="263">
        <f t="shared" ca="1" si="9"/>
        <v>-20.328789883851417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0.75824675202000014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6.6112210497524897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1.01679495024751</v>
      </c>
      <c r="O24" s="262">
        <f>1/(1+'[92]Asumsi I'!$C$3)^(KKF!A24)</f>
        <v>0.14564434093128129</v>
      </c>
      <c r="P24" s="263">
        <f t="shared" ca="1" si="7"/>
        <v>0.14809043039105355</v>
      </c>
      <c r="Q24" s="263">
        <f t="shared" ca="1" si="9"/>
        <v>-20.180699453460363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0.75824675202000014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6.6112210497524897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1.01679495024751</v>
      </c>
      <c r="O25" s="262">
        <f>1/(1+'[92]Asumsi I'!$C$3)^(KKF!A25)</f>
        <v>0.13003959011721541</v>
      </c>
      <c r="P25" s="263">
        <f t="shared" ca="1" si="7"/>
        <v>0.13222359856344063</v>
      </c>
      <c r="Q25" s="263">
        <f t="shared" ca="1" si="9"/>
        <v>-20.048475854896921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0.75824675202000014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6.6112210497524897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1.01679495024751</v>
      </c>
      <c r="O26" s="262">
        <f>1/(1+'[92]Asumsi I'!$C$3)^(KKF!A26)</f>
        <v>0.1161067768903709</v>
      </c>
      <c r="P26" s="263">
        <f t="shared" ca="1" si="7"/>
        <v>0.11805678443164341</v>
      </c>
      <c r="Q26" s="263">
        <f t="shared" ca="1" si="9"/>
        <v>-19.930419070465277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0.75824675202000014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6.6112210497524897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1.01679495024751</v>
      </c>
      <c r="O27" s="262">
        <f>1/(1+'[92]Asumsi I'!$C$3)^(KKF!A27)</f>
        <v>0.1036667650806883</v>
      </c>
      <c r="P27" s="263">
        <f t="shared" ca="1" si="7"/>
        <v>0.10540784324253877</v>
      </c>
      <c r="Q27" s="263">
        <f t="shared" ca="1" si="9"/>
        <v>-19.825011227222738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0.75824675202000014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6.6112210497524897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1.01679495024751</v>
      </c>
      <c r="O28" s="262">
        <f>1/(1+'[92]Asumsi I'!$C$3)^(KKF!A28)</f>
        <v>9.2559611679185971E-2</v>
      </c>
      <c r="P28" s="263">
        <f t="shared" ca="1" si="7"/>
        <v>9.4114145752266745E-2</v>
      </c>
      <c r="Q28" s="263">
        <f t="shared" ca="1" si="9"/>
        <v>-19.73089708147047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0.75824675202000014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6.6112210497524897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1.01679495024751</v>
      </c>
      <c r="O29" s="262">
        <f>1/(1+'[92]Asumsi I'!$C$3)^(KKF!A29)</f>
        <v>8.2642510427844609E-2</v>
      </c>
      <c r="P29" s="263">
        <f t="shared" ca="1" si="7"/>
        <v>8.4030487278809587E-2</v>
      </c>
      <c r="Q29" s="263">
        <f t="shared" ca="1" si="9"/>
        <v>-19.64686659419166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0.75824675202000014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6.6112210497524897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1.01679495024751</v>
      </c>
      <c r="O30" s="262">
        <f>1/(1+'[92]Asumsi I'!$C$3)^(KKF!A30)</f>
        <v>7.3787955739146982E-2</v>
      </c>
      <c r="P30" s="263">
        <f t="shared" ca="1" si="7"/>
        <v>7.5027220784651419E-2</v>
      </c>
      <c r="Q30" s="263">
        <f t="shared" ca="1" si="9"/>
        <v>-19.571839373407009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0.75824675202000014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6.6112210497524897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1.01679495024751</v>
      </c>
      <c r="O31" s="262">
        <f>1/(1+'[92]Asumsi I'!$C$3)^(KKF!A31)</f>
        <v>6.5882103338524081E-2</v>
      </c>
      <c r="P31" s="263">
        <f t="shared" ca="1" si="7"/>
        <v>6.6988589986295907E-2</v>
      </c>
      <c r="Q31" s="263">
        <f ca="1">Q30+P31</f>
        <v>-19.504850783420714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0.75824675202000014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6.6112210497524897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1.01679495024751</v>
      </c>
      <c r="O32" s="262">
        <f>1/(1+'[92]Asumsi I'!$C$3)^(KKF!A32)</f>
        <v>5.8823306552253637E-2</v>
      </c>
      <c r="P32" s="263">
        <f t="shared" ca="1" si="7"/>
        <v>5.9811241059192763E-2</v>
      </c>
      <c r="Q32" s="263">
        <f ca="1">Q31+P32</f>
        <v>-19.445039542361521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205.90210202940969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39.950607323245777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0.99028650018772524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-17.361642448537072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-5.7430989192458481E-3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72" activePane="bottomLeft" state="frozen"/>
      <selection activeCell="H1093" sqref="H1093"/>
      <selection pane="bottomLeft" activeCell="F75" sqref="F7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1633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45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297000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297000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751428.75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833055.10000000009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30808578.75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34155259.100000001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3388943.6625000001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3757078.5010000002</v>
      </c>
    </row>
    <row r="86" spans="2:13" ht="15.7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34197522.412500001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37912337.601000004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Belas Ribu Tiga Ratus Tiga Puluh Delapan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6" priority="59" operator="equal">
      <formula>0</formula>
    </cfRule>
  </conditionalFormatting>
  <conditionalFormatting sqref="C17:C18">
    <cfRule type="cellIs" dxfId="5" priority="20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5" operator="equal">
      <formula>0</formula>
    </cfRule>
  </conditionalFormatting>
  <conditionalFormatting sqref="E1:E3 E5:E13 H12:I12 O13 S14:V78 E14:K80 E81:G81 H81:K83 E82:H82 E83:F83">
    <cfRule type="cellIs" dxfId="2" priority="1103" stopIfTrue="1" operator="equal">
      <formula>0</formula>
    </cfRule>
  </conditionalFormatting>
  <conditionalFormatting sqref="G1:G13">
    <cfRule type="cellIs" dxfId="1" priority="28" stopIfTrue="1" operator="equal">
      <formula>0</formula>
    </cfRule>
  </conditionalFormatting>
  <conditionalFormatting sqref="G82:G65548 E87:E65548">
    <cfRule type="cellIs" dxfId="0" priority="23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abSelected="1" topLeftCell="A15" zoomScaleNormal="100" zoomScaleSheetLayoutView="100" workbookViewId="0">
      <selection activeCell="P32" sqref="P32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G4" s="469" t="s">
        <v>1630</v>
      </c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6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68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1631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1632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AD35" sqref="AD35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D8" sqref="D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2024-02-22T05:32:21Z</dcterms:modified>
</cp:coreProperties>
</file>