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95698cb5d55a1/桌面/"/>
    </mc:Choice>
  </mc:AlternateContent>
  <xr:revisionPtr revIDLastSave="0" documentId="8_{F83D3167-5F45-4D03-A9E4-B0ADAA9CFFA4}" xr6:coauthVersionLast="47" xr6:coauthVersionMax="47" xr10:uidLastSave="{00000000-0000-0000-0000-000000000000}"/>
  <bookViews>
    <workbookView xWindow="-110" yWindow="-110" windowWidth="25820" windowHeight="13900" activeTab="1" xr2:uid="{95510D40-55B8-44B2-9E3E-D3470FC597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 a="1"/>
  <c r="F11" i="1" s="1"/>
  <c r="E12" i="1"/>
  <c r="E15" i="1"/>
  <c r="E11" i="1"/>
  <c r="E9" i="1"/>
  <c r="B11" i="1"/>
  <c r="C11" i="1"/>
  <c r="D11" i="1"/>
  <c r="F5" i="1"/>
  <c r="E5" i="1"/>
  <c r="D5" i="1"/>
  <c r="N7" i="1"/>
  <c r="M7" i="1"/>
  <c r="M3" i="1"/>
  <c r="J10" i="1"/>
  <c r="K10" i="1"/>
  <c r="I10" i="1"/>
  <c r="J8" i="1"/>
  <c r="K8" i="1"/>
  <c r="I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<sst xmlns="http://schemas.openxmlformats.org/spreadsheetml/2006/main" count="21" uniqueCount="15">
  <si>
    <t>Member</t>
  </si>
  <si>
    <t>Name</t>
  </si>
  <si>
    <t>Student ID</t>
  </si>
  <si>
    <t>Course (COSC/ITEC)</t>
  </si>
  <si>
    <t>All must be from same course</t>
  </si>
  <si>
    <t>Section</t>
  </si>
  <si>
    <t>AU Email</t>
  </si>
  <si>
    <t>Vishali Chhabra</t>
  </si>
  <si>
    <t xml:space="preserve">vchhabra@algomau.ca </t>
  </si>
  <si>
    <t>Angie Wang</t>
    <phoneticPr fontId="1" type="noConversion"/>
  </si>
  <si>
    <t>COSC</t>
    <phoneticPr fontId="1" type="noConversion"/>
  </si>
  <si>
    <t>001X</t>
    <phoneticPr fontId="1" type="noConversion"/>
  </si>
  <si>
    <t>awang@algomau.ca</t>
  </si>
  <si>
    <r>
      <t>Troy Johnson</t>
    </r>
    <r>
      <rPr>
        <b/>
        <sz val="13.5"/>
        <color rgb="FF5F6368"/>
        <rFont val="Arial"/>
        <family val="2"/>
      </rPr>
      <t> </t>
    </r>
    <phoneticPr fontId="1" type="noConversion"/>
  </si>
  <si>
    <t>tjohnson@algomau.ca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</si>
</sst>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Aptos Narrow"/>
      <family val="2"/>
    </font>
    <font>
      <b/>
      <sz val="13.5"/>
      <color rgb="FF5F636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3" fontId="3" fillId="2" borderId="2" xfId="0" applyNumberFormat="1" applyFont="1" applyFill="1" applyBorder="1" applyAlignment="1">
      <alignment horizontal="justify" vertical="center" wrapText="1"/>
    </xf>
    <xf numFmtId="3" fontId="3" fillId="2" borderId="3" xfId="0" applyNumberFormat="1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4" fillId="0" borderId="0" xfId="0" applyFont="1">
      <alignment vertical="center"/>
    </xf>
    <xf numFmtId="0" fontId="5" fillId="4" borderId="9" xfId="0" applyFont="1" applyFill="1" applyBorder="1" applyAlignment="1"/>
    <xf numFmtId="0" fontId="5" fillId="4" borderId="10" xfId="0" applyFont="1" applyFill="1" applyBorder="1" applyAlignment="1"/>
    <xf numFmtId="0" fontId="5" fillId="4" borderId="7" xfId="0" applyFont="1" applyFill="1" applyBorder="1" applyAlignment="1"/>
    <xf numFmtId="0" fontId="5" fillId="4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315669378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BFBA-A235-457D-A06E-4C2F2587633F}">
  <dimension ref="A2:O15"/>
  <sheetViews>
    <sheetView zoomScale="145" zoomScaleNormal="145" workbookViewId="0">
      <selection activeCell="F12" sqref="F12"/>
    </sheetView>
  </sheetViews>
  <sheetFormatPr defaultRowHeight="14" x14ac:dyDescent="0.3"/>
  <cols>
    <col min="5" max="5" width="18.4140625" customWidth="1"/>
    <col min="6" max="6" width="9.9140625" bestFit="1" customWidth="1"/>
    <col min="10" max="10" width="9" bestFit="1" customWidth="1"/>
  </cols>
  <sheetData>
    <row r="2" spans="1:15" ht="14.5" thickBot="1" x14ac:dyDescent="0.35"/>
    <row r="3" spans="1:15" ht="14.5" thickBot="1" x14ac:dyDescent="0.35">
      <c r="C3" s="2"/>
      <c r="D3" s="5">
        <v>846330</v>
      </c>
      <c r="E3" s="5">
        <v>854095</v>
      </c>
      <c r="F3" s="5">
        <v>846259</v>
      </c>
      <c r="G3" s="6">
        <v>2546684</v>
      </c>
      <c r="I3" s="2">
        <v>558000</v>
      </c>
      <c r="J3" s="3">
        <v>992000</v>
      </c>
      <c r="K3" s="3">
        <v>1039300</v>
      </c>
      <c r="L3" s="4">
        <v>1088966</v>
      </c>
      <c r="M3">
        <f>SUM(I3:L3)</f>
        <v>3678266</v>
      </c>
    </row>
    <row r="4" spans="1:15" ht="14.5" thickBot="1" x14ac:dyDescent="0.35">
      <c r="C4" s="7">
        <v>558000</v>
      </c>
      <c r="D4" s="8">
        <v>992000</v>
      </c>
      <c r="E4" s="8">
        <v>1039300</v>
      </c>
      <c r="F4" s="8">
        <v>1088966</v>
      </c>
      <c r="G4" s="8">
        <v>3678266</v>
      </c>
    </row>
    <row r="5" spans="1:15" ht="14.5" thickBot="1" x14ac:dyDescent="0.35">
      <c r="D5" s="1">
        <f>D3-D4-C4</f>
        <v>-703670</v>
      </c>
      <c r="E5" s="1">
        <f>D5+E3-E4</f>
        <v>-888875</v>
      </c>
      <c r="F5" s="1">
        <f>F3+E5-F4</f>
        <v>-1131582</v>
      </c>
      <c r="M5" s="5">
        <v>846330</v>
      </c>
      <c r="N5" s="5">
        <v>854095</v>
      </c>
      <c r="O5" s="5">
        <v>846259</v>
      </c>
    </row>
    <row r="6" spans="1:15" x14ac:dyDescent="0.3">
      <c r="M6" s="1">
        <v>496000</v>
      </c>
      <c r="N6" s="1">
        <v>519650</v>
      </c>
      <c r="O6" s="1">
        <v>544483</v>
      </c>
    </row>
    <row r="7" spans="1:15" x14ac:dyDescent="0.3">
      <c r="I7" s="1">
        <v>496000</v>
      </c>
      <c r="J7" s="1">
        <v>519650</v>
      </c>
      <c r="K7" s="1">
        <v>544483</v>
      </c>
      <c r="M7" s="1">
        <f>M5-M6-I3</f>
        <v>-207670</v>
      </c>
      <c r="N7" s="1">
        <f>M7+N5-N6</f>
        <v>126775</v>
      </c>
    </row>
    <row r="8" spans="1:15" x14ac:dyDescent="0.3">
      <c r="I8">
        <f>I7*2</f>
        <v>992000</v>
      </c>
      <c r="J8">
        <f t="shared" ref="J8:K8" si="0">J7*2</f>
        <v>1039300</v>
      </c>
      <c r="K8">
        <f t="shared" si="0"/>
        <v>1088966</v>
      </c>
    </row>
    <row r="9" spans="1:15" ht="14.5" thickBot="1" x14ac:dyDescent="0.35">
      <c r="E9" s="1">
        <f>B10+C10+D10+A10</f>
        <v>3678266</v>
      </c>
      <c r="I9" s="1">
        <v>922500</v>
      </c>
      <c r="J9" s="1">
        <v>1014750</v>
      </c>
      <c r="K9" s="1">
        <v>1095930</v>
      </c>
    </row>
    <row r="10" spans="1:15" ht="14.5" thickBot="1" x14ac:dyDescent="0.35">
      <c r="A10" s="10">
        <v>558000</v>
      </c>
      <c r="B10" s="9">
        <v>992000</v>
      </c>
      <c r="C10" s="3">
        <v>1039300</v>
      </c>
      <c r="D10" s="3">
        <v>1088966</v>
      </c>
      <c r="E10" s="4">
        <v>3678266</v>
      </c>
      <c r="I10" s="1">
        <f>I9-I7</f>
        <v>426500</v>
      </c>
      <c r="J10" s="1">
        <f t="shared" ref="J10:K10" si="1">J9-J7</f>
        <v>495100</v>
      </c>
      <c r="K10" s="1">
        <f t="shared" si="1"/>
        <v>551447</v>
      </c>
    </row>
    <row r="11" spans="1:15" x14ac:dyDescent="0.3">
      <c r="B11">
        <f>B10/1.09</f>
        <v>910091.743119266</v>
      </c>
      <c r="C11">
        <f>C10/(1.09^2)</f>
        <v>874758.01700193575</v>
      </c>
      <c r="D11">
        <f>D10/(1.09^3)</f>
        <v>840881.55554817675</v>
      </c>
      <c r="E11">
        <f>B11+C11+D11+A10</f>
        <v>3183731.3156693783</v>
      </c>
      <c r="F11" t="e" cm="1" vm="1">
        <f t="array" ref="F11">_FV(E15,"315669378")</f>
        <v>#VALUE!</v>
      </c>
    </row>
    <row r="12" spans="1:15" x14ac:dyDescent="0.3">
      <c r="E12">
        <f>2546684-E11</f>
        <v>-637047.31566937827</v>
      </c>
    </row>
    <row r="14" spans="1:15" x14ac:dyDescent="0.3">
      <c r="G14">
        <v>910091.743119266</v>
      </c>
      <c r="H14">
        <v>874758.01700193598</v>
      </c>
      <c r="I14">
        <v>840881.55554817698</v>
      </c>
      <c r="J14">
        <v>3183731.3156693801</v>
      </c>
    </row>
    <row r="15" spans="1:15" x14ac:dyDescent="0.3">
      <c r="E15">
        <f>1870865-2546684</f>
        <v>-675819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CCA7-E07C-4D05-8125-DC07B6CB2043}">
  <dimension ref="F2:K9"/>
  <sheetViews>
    <sheetView tabSelected="1" workbookViewId="0">
      <selection activeCell="K13" sqref="K13"/>
    </sheetView>
  </sheetViews>
  <sheetFormatPr defaultRowHeight="14" x14ac:dyDescent="0.3"/>
  <cols>
    <col min="7" max="7" width="20.4140625" customWidth="1"/>
    <col min="8" max="8" width="19.08203125" customWidth="1"/>
    <col min="9" max="9" width="29.08203125" customWidth="1"/>
    <col min="10" max="10" width="16.25" customWidth="1"/>
    <col min="11" max="11" width="26.33203125" customWidth="1"/>
  </cols>
  <sheetData>
    <row r="2" spans="6:11" ht="14.5" thickBot="1" x14ac:dyDescent="0.35"/>
    <row r="3" spans="6:11" ht="14.5" x14ac:dyDescent="0.35">
      <c r="F3" s="14" t="s">
        <v>0</v>
      </c>
      <c r="G3" s="14" t="s">
        <v>1</v>
      </c>
      <c r="H3" s="14" t="s">
        <v>2</v>
      </c>
      <c r="I3" s="12" t="s">
        <v>3</v>
      </c>
      <c r="J3" s="14" t="s">
        <v>5</v>
      </c>
      <c r="K3" s="14" t="s">
        <v>6</v>
      </c>
    </row>
    <row r="4" spans="6:11" ht="15" thickBot="1" x14ac:dyDescent="0.4">
      <c r="F4" s="15"/>
      <c r="G4" s="15"/>
      <c r="H4" s="15"/>
      <c r="I4" s="13" t="s">
        <v>4</v>
      </c>
      <c r="J4" s="15"/>
      <c r="K4" s="15"/>
    </row>
    <row r="5" spans="6:11" x14ac:dyDescent="0.3">
      <c r="F5">
        <v>1</v>
      </c>
      <c r="G5" t="s">
        <v>7</v>
      </c>
      <c r="H5">
        <v>249561910</v>
      </c>
      <c r="I5" t="s">
        <v>10</v>
      </c>
      <c r="J5" t="s">
        <v>11</v>
      </c>
      <c r="K5" t="s">
        <v>8</v>
      </c>
    </row>
    <row r="6" spans="6:11" x14ac:dyDescent="0.3">
      <c r="F6">
        <v>2</v>
      </c>
      <c r="G6" t="s">
        <v>9</v>
      </c>
      <c r="H6">
        <v>249529030</v>
      </c>
      <c r="I6" t="s">
        <v>10</v>
      </c>
      <c r="J6" t="s">
        <v>11</v>
      </c>
      <c r="K6" t="s">
        <v>12</v>
      </c>
    </row>
    <row r="7" spans="6:11" ht="14.5" customHeight="1" x14ac:dyDescent="0.3">
      <c r="F7">
        <v>3</v>
      </c>
      <c r="G7" t="s">
        <v>13</v>
      </c>
      <c r="H7">
        <v>219632800</v>
      </c>
      <c r="I7" t="s">
        <v>10</v>
      </c>
      <c r="J7" t="s">
        <v>11</v>
      </c>
      <c r="K7" t="s">
        <v>14</v>
      </c>
    </row>
    <row r="8" spans="6:11" ht="14" customHeight="1" x14ac:dyDescent="0.3">
      <c r="F8">
        <v>4</v>
      </c>
      <c r="I8" t="s">
        <v>10</v>
      </c>
      <c r="J8" t="s">
        <v>11</v>
      </c>
    </row>
    <row r="9" spans="6:11" x14ac:dyDescent="0.3">
      <c r="G9" s="11"/>
    </row>
  </sheetData>
  <mergeCells count="5">
    <mergeCell ref="F3:F4"/>
    <mergeCell ref="G3:G4"/>
    <mergeCell ref="H3:H4"/>
    <mergeCell ref="J3:J4"/>
    <mergeCell ref="K3:K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angie</dc:creator>
  <cp:lastModifiedBy>wang angie</cp:lastModifiedBy>
  <dcterms:created xsi:type="dcterms:W3CDTF">2024-09-08T22:33:50Z</dcterms:created>
  <dcterms:modified xsi:type="dcterms:W3CDTF">2024-09-10T16:42:37Z</dcterms:modified>
</cp:coreProperties>
</file>