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angie\Documents\Ang\Projects and Samples\Lenka Zelie samples\Pitfall samples\PitfallGit2R\"/>
    </mc:Choice>
  </mc:AlternateContent>
  <bookViews>
    <workbookView xWindow="0" yWindow="0" windowWidth="28485" windowHeight="11010" activeTab="4"/>
  </bookViews>
  <sheets>
    <sheet name="OriginalsAyZ_formulas" sheetId="1" r:id="rId1"/>
    <sheet name="Names combined" sheetId="3" r:id="rId2"/>
    <sheet name="ZelAng columns combined" sheetId="2" r:id="rId3"/>
    <sheet name="Clean for R" sheetId="4" r:id="rId4"/>
    <sheet name="AirGround" sheetId="5" r:id="rId5"/>
    <sheet name="Composition" sheetId="6" r:id="rId6"/>
  </sheets>
  <calcPr calcId="162913"/>
</workbook>
</file>

<file path=xl/calcChain.xml><?xml version="1.0" encoding="utf-8"?>
<calcChain xmlns="http://schemas.openxmlformats.org/spreadsheetml/2006/main">
  <c r="AH100" i="6" l="1"/>
  <c r="AH95" i="6"/>
  <c r="AH94" i="6"/>
  <c r="AH99" i="6"/>
  <c r="K94" i="6"/>
  <c r="L94" i="6"/>
  <c r="M94" i="6"/>
  <c r="M96" i="6" s="1"/>
  <c r="N94" i="6"/>
  <c r="O94" i="6"/>
  <c r="P94" i="6"/>
  <c r="Q94" i="6"/>
  <c r="Q96" i="6" s="1"/>
  <c r="R94" i="6"/>
  <c r="S94" i="6"/>
  <c r="T94" i="6"/>
  <c r="U94" i="6"/>
  <c r="U96" i="6" s="1"/>
  <c r="V94" i="6"/>
  <c r="W94" i="6"/>
  <c r="X94" i="6"/>
  <c r="Y94" i="6"/>
  <c r="Y96" i="6" s="1"/>
  <c r="Z94" i="6"/>
  <c r="AA94" i="6"/>
  <c r="AB94" i="6"/>
  <c r="AC94" i="6"/>
  <c r="AC96" i="6" s="1"/>
  <c r="AD94" i="6"/>
  <c r="AE94" i="6"/>
  <c r="AF94" i="6"/>
  <c r="AG94" i="6"/>
  <c r="AG96" i="6" s="1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J95" i="6"/>
  <c r="J94" i="6"/>
  <c r="J89" i="6"/>
  <c r="J99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J100" i="6"/>
  <c r="K89" i="6"/>
  <c r="AH89" i="6"/>
  <c r="AH88" i="6"/>
  <c r="K88" i="6"/>
  <c r="L88" i="6"/>
  <c r="M88" i="6"/>
  <c r="N88" i="6"/>
  <c r="O88" i="6"/>
  <c r="P88" i="6"/>
  <c r="Q88" i="6"/>
  <c r="R88" i="6"/>
  <c r="S88" i="6"/>
  <c r="T88" i="6"/>
  <c r="U88" i="6"/>
  <c r="V88" i="6"/>
  <c r="V90" i="6" s="1"/>
  <c r="W88" i="6"/>
  <c r="X88" i="6"/>
  <c r="Y88" i="6"/>
  <c r="Z88" i="6"/>
  <c r="Z90" i="6" s="1"/>
  <c r="AA88" i="6"/>
  <c r="AB88" i="6"/>
  <c r="AC88" i="6"/>
  <c r="AD88" i="6"/>
  <c r="AD90" i="6" s="1"/>
  <c r="AE88" i="6"/>
  <c r="AF88" i="6"/>
  <c r="AG88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J88" i="6"/>
  <c r="AF96" i="6" l="1"/>
  <c r="AB96" i="6"/>
  <c r="X96" i="6"/>
  <c r="T96" i="6"/>
  <c r="P96" i="6"/>
  <c r="L96" i="6"/>
  <c r="AE96" i="6"/>
  <c r="AA96" i="6"/>
  <c r="W96" i="6"/>
  <c r="S96" i="6"/>
  <c r="O96" i="6"/>
  <c r="K96" i="6"/>
  <c r="J96" i="6"/>
  <c r="AD96" i="6"/>
  <c r="Z96" i="6"/>
  <c r="V96" i="6"/>
  <c r="R96" i="6"/>
  <c r="N96" i="6"/>
  <c r="R90" i="6"/>
  <c r="J90" i="6"/>
  <c r="AG90" i="6"/>
  <c r="AC90" i="6"/>
  <c r="Y90" i="6"/>
  <c r="U90" i="6"/>
  <c r="Q90" i="6"/>
  <c r="M90" i="6"/>
  <c r="AF90" i="6"/>
  <c r="AB90" i="6"/>
  <c r="X90" i="6"/>
  <c r="T90" i="6"/>
  <c r="P90" i="6"/>
  <c r="L90" i="6"/>
  <c r="N90" i="6"/>
  <c r="O90" i="6"/>
  <c r="L101" i="6"/>
  <c r="J101" i="6"/>
  <c r="AA101" i="6"/>
  <c r="W101" i="6"/>
  <c r="S101" i="6"/>
  <c r="O101" i="6"/>
  <c r="K101" i="6"/>
  <c r="AD101" i="6"/>
  <c r="Z101" i="6"/>
  <c r="V101" i="6"/>
  <c r="R101" i="6"/>
  <c r="N101" i="6"/>
  <c r="AG101" i="6"/>
  <c r="AC101" i="6"/>
  <c r="Y101" i="6"/>
  <c r="U101" i="6"/>
  <c r="Q101" i="6"/>
  <c r="M101" i="6"/>
  <c r="AF101" i="6"/>
  <c r="AB101" i="6"/>
  <c r="X101" i="6"/>
  <c r="T101" i="6"/>
  <c r="P101" i="6"/>
  <c r="S90" i="6"/>
  <c r="K90" i="6"/>
  <c r="AE90" i="6"/>
  <c r="AA90" i="6"/>
  <c r="W90" i="6"/>
  <c r="AM3" i="5"/>
  <c r="AN3" i="5"/>
  <c r="AM4" i="5"/>
  <c r="AN4" i="5"/>
  <c r="AM5" i="5"/>
  <c r="AN5" i="5"/>
  <c r="AM6" i="5"/>
  <c r="AN6" i="5"/>
  <c r="AM7" i="5"/>
  <c r="AN7" i="5"/>
  <c r="AM8" i="5"/>
  <c r="AN8" i="5"/>
  <c r="AM9" i="5"/>
  <c r="AN9" i="5"/>
  <c r="AM10" i="5"/>
  <c r="AN10" i="5"/>
  <c r="AM11" i="5"/>
  <c r="AN11" i="5"/>
  <c r="AM12" i="5"/>
  <c r="AN12" i="5"/>
  <c r="AM13" i="5"/>
  <c r="AN13" i="5"/>
  <c r="AM14" i="5"/>
  <c r="AN14" i="5"/>
  <c r="AM15" i="5"/>
  <c r="AN15" i="5"/>
  <c r="AM16" i="5"/>
  <c r="AN16" i="5"/>
  <c r="AM17" i="5"/>
  <c r="AN17" i="5"/>
  <c r="AM18" i="5"/>
  <c r="AN18" i="5"/>
  <c r="AM19" i="5"/>
  <c r="AN19" i="5"/>
  <c r="AM20" i="5"/>
  <c r="AN20" i="5"/>
  <c r="AM21" i="5"/>
  <c r="AN21" i="5"/>
  <c r="AM22" i="5"/>
  <c r="AN22" i="5"/>
  <c r="AM23" i="5"/>
  <c r="AN23" i="5"/>
  <c r="AM24" i="5"/>
  <c r="AN24" i="5"/>
  <c r="AM25" i="5"/>
  <c r="AN25" i="5"/>
  <c r="AM26" i="5"/>
  <c r="AN26" i="5"/>
  <c r="AM27" i="5"/>
  <c r="AN27" i="5"/>
  <c r="AM28" i="5"/>
  <c r="AN28" i="5"/>
  <c r="AM29" i="5"/>
  <c r="AN29" i="5"/>
  <c r="AM30" i="5"/>
  <c r="AN30" i="5"/>
  <c r="AM31" i="5"/>
  <c r="AN31" i="5"/>
  <c r="AM32" i="5"/>
  <c r="AN32" i="5"/>
  <c r="AM33" i="5"/>
  <c r="AN33" i="5"/>
  <c r="AM34" i="5"/>
  <c r="AN34" i="5"/>
  <c r="AM35" i="5"/>
  <c r="AN35" i="5"/>
  <c r="AM36" i="5"/>
  <c r="AN36" i="5"/>
  <c r="AM37" i="5"/>
  <c r="AN37" i="5"/>
  <c r="AM38" i="5"/>
  <c r="AN38" i="5"/>
  <c r="AM39" i="5"/>
  <c r="AN39" i="5"/>
  <c r="AM40" i="5"/>
  <c r="AN40" i="5"/>
  <c r="AM41" i="5"/>
  <c r="AN41" i="5"/>
  <c r="AM42" i="5"/>
  <c r="AN42" i="5"/>
  <c r="AM43" i="5"/>
  <c r="AN43" i="5"/>
  <c r="AM44" i="5"/>
  <c r="AN44" i="5"/>
  <c r="AM45" i="5"/>
  <c r="AN45" i="5"/>
  <c r="AM46" i="5"/>
  <c r="AN46" i="5"/>
  <c r="AM47" i="5"/>
  <c r="AN47" i="5"/>
  <c r="AM48" i="5"/>
  <c r="AN48" i="5"/>
  <c r="AM49" i="5"/>
  <c r="AN49" i="5"/>
  <c r="AM50" i="5"/>
  <c r="AN50" i="5"/>
  <c r="AM51" i="5"/>
  <c r="AN51" i="5"/>
  <c r="AM52" i="5"/>
  <c r="AN52" i="5"/>
  <c r="AM53" i="5"/>
  <c r="AN53" i="5"/>
  <c r="AM54" i="5"/>
  <c r="AN54" i="5"/>
  <c r="AM55" i="5"/>
  <c r="AN55" i="5"/>
  <c r="AM56" i="5"/>
  <c r="AN56" i="5"/>
  <c r="AM57" i="5"/>
  <c r="AN57" i="5"/>
  <c r="AM58" i="5"/>
  <c r="AN58" i="5"/>
  <c r="AM59" i="5"/>
  <c r="AN59" i="5"/>
  <c r="AM60" i="5"/>
  <c r="AN60" i="5"/>
  <c r="AM61" i="5"/>
  <c r="AN61" i="5"/>
  <c r="AM62" i="5"/>
  <c r="AN62" i="5"/>
  <c r="AM63" i="5"/>
  <c r="AN63" i="5"/>
  <c r="AM64" i="5"/>
  <c r="AN64" i="5"/>
  <c r="AM65" i="5"/>
  <c r="AN65" i="5"/>
  <c r="AM66" i="5"/>
  <c r="AN66" i="5"/>
  <c r="AM67" i="5"/>
  <c r="AN67" i="5"/>
  <c r="AM68" i="5"/>
  <c r="AN68" i="5"/>
  <c r="AM69" i="5"/>
  <c r="AN69" i="5"/>
  <c r="AM70" i="5"/>
  <c r="AN70" i="5"/>
  <c r="AM71" i="5"/>
  <c r="AN71" i="5"/>
  <c r="AM72" i="5"/>
  <c r="AN72" i="5"/>
  <c r="AM73" i="5"/>
  <c r="AN73" i="5"/>
  <c r="AM74" i="5"/>
  <c r="AN74" i="5"/>
  <c r="AM75" i="5"/>
  <c r="AN75" i="5"/>
  <c r="AM76" i="5"/>
  <c r="AN76" i="5"/>
  <c r="AM77" i="5"/>
  <c r="AN77" i="5"/>
  <c r="AM78" i="5"/>
  <c r="AN78" i="5"/>
  <c r="AM79" i="5"/>
  <c r="AN79" i="5"/>
  <c r="AM80" i="5"/>
  <c r="AN80" i="5"/>
  <c r="AM81" i="5"/>
  <c r="AN81" i="5"/>
  <c r="AM82" i="5"/>
  <c r="AN82" i="5"/>
  <c r="AM83" i="5"/>
  <c r="AN83" i="5"/>
  <c r="AN2" i="5"/>
  <c r="AM2" i="5"/>
  <c r="AJ2" i="5"/>
  <c r="AH96" i="6" l="1"/>
  <c r="AH90" i="6"/>
  <c r="AE101" i="6"/>
  <c r="AH101" i="6" s="1"/>
  <c r="AK2" i="5"/>
  <c r="AJ3" i="5"/>
  <c r="AK3" i="5" s="1"/>
  <c r="AL3" i="5"/>
  <c r="AJ4" i="5"/>
  <c r="AK4" i="5" s="1"/>
  <c r="AL4" i="5"/>
  <c r="AJ5" i="5"/>
  <c r="AK5" i="5"/>
  <c r="AL5" i="5"/>
  <c r="AJ6" i="5"/>
  <c r="AK6" i="5"/>
  <c r="AL6" i="5"/>
  <c r="AJ7" i="5"/>
  <c r="AK7" i="5"/>
  <c r="AL7" i="5"/>
  <c r="AJ8" i="5"/>
  <c r="AK8" i="5" s="1"/>
  <c r="AL8" i="5"/>
  <c r="AJ9" i="5"/>
  <c r="AK9" i="5"/>
  <c r="AL9" i="5"/>
  <c r="AJ10" i="5"/>
  <c r="AK10" i="5"/>
  <c r="AL10" i="5"/>
  <c r="AJ11" i="5"/>
  <c r="AK11" i="5"/>
  <c r="AL11" i="5"/>
  <c r="AJ12" i="5"/>
  <c r="AK12" i="5" s="1"/>
  <c r="AL12" i="5"/>
  <c r="AJ13" i="5"/>
  <c r="AK13" i="5"/>
  <c r="AL13" i="5"/>
  <c r="AJ14" i="5"/>
  <c r="AK14" i="5"/>
  <c r="AL14" i="5"/>
  <c r="AJ15" i="5"/>
  <c r="AK15" i="5"/>
  <c r="AL15" i="5"/>
  <c r="AJ16" i="5"/>
  <c r="AK16" i="5" s="1"/>
  <c r="AL16" i="5"/>
  <c r="AJ17" i="5"/>
  <c r="AK17" i="5"/>
  <c r="AL17" i="5"/>
  <c r="AJ18" i="5"/>
  <c r="AK18" i="5"/>
  <c r="AL18" i="5"/>
  <c r="AJ19" i="5"/>
  <c r="AK19" i="5"/>
  <c r="AL19" i="5"/>
  <c r="AJ20" i="5"/>
  <c r="AK20" i="5" s="1"/>
  <c r="AL20" i="5"/>
  <c r="AJ21" i="5"/>
  <c r="AK21" i="5"/>
  <c r="AL21" i="5"/>
  <c r="AJ22" i="5"/>
  <c r="AK22" i="5"/>
  <c r="AL22" i="5"/>
  <c r="AJ23" i="5"/>
  <c r="AK23" i="5"/>
  <c r="AL23" i="5"/>
  <c r="AJ24" i="5"/>
  <c r="AK24" i="5" s="1"/>
  <c r="AL24" i="5"/>
  <c r="AJ25" i="5"/>
  <c r="AK25" i="5"/>
  <c r="AL25" i="5"/>
  <c r="AJ26" i="5"/>
  <c r="AK26" i="5"/>
  <c r="AL26" i="5"/>
  <c r="AJ27" i="5"/>
  <c r="AK27" i="5"/>
  <c r="AL27" i="5"/>
  <c r="AJ28" i="5"/>
  <c r="AK28" i="5" s="1"/>
  <c r="AL28" i="5"/>
  <c r="AJ29" i="5"/>
  <c r="AK29" i="5"/>
  <c r="AL29" i="5"/>
  <c r="AJ30" i="5"/>
  <c r="AK30" i="5"/>
  <c r="AL30" i="5"/>
  <c r="AJ31" i="5"/>
  <c r="AK31" i="5"/>
  <c r="AL31" i="5"/>
  <c r="AJ32" i="5"/>
  <c r="AK32" i="5" s="1"/>
  <c r="AL32" i="5"/>
  <c r="AJ33" i="5"/>
  <c r="AK33" i="5"/>
  <c r="AL33" i="5"/>
  <c r="AJ34" i="5"/>
  <c r="AK34" i="5"/>
  <c r="AL34" i="5"/>
  <c r="AJ35" i="5"/>
  <c r="AK35" i="5"/>
  <c r="AL35" i="5"/>
  <c r="AJ36" i="5"/>
  <c r="AK36" i="5" s="1"/>
  <c r="AL36" i="5"/>
  <c r="AJ37" i="5"/>
  <c r="AK37" i="5"/>
  <c r="AL37" i="5"/>
  <c r="AJ38" i="5"/>
  <c r="AK38" i="5"/>
  <c r="AL38" i="5"/>
  <c r="AJ39" i="5"/>
  <c r="AK39" i="5"/>
  <c r="AL39" i="5"/>
  <c r="AJ40" i="5"/>
  <c r="AK40" i="5" s="1"/>
  <c r="AL40" i="5"/>
  <c r="AJ41" i="5"/>
  <c r="AK41" i="5"/>
  <c r="AL41" i="5"/>
  <c r="AJ42" i="5"/>
  <c r="AK42" i="5"/>
  <c r="AL42" i="5"/>
  <c r="AJ43" i="5"/>
  <c r="AK43" i="5"/>
  <c r="AL43" i="5"/>
  <c r="AJ44" i="5"/>
  <c r="AK44" i="5" s="1"/>
  <c r="AL44" i="5"/>
  <c r="AJ45" i="5"/>
  <c r="AK45" i="5"/>
  <c r="AL45" i="5"/>
  <c r="AJ46" i="5"/>
  <c r="AK46" i="5"/>
  <c r="AL46" i="5"/>
  <c r="AJ47" i="5"/>
  <c r="AK47" i="5"/>
  <c r="AL47" i="5"/>
  <c r="AJ48" i="5"/>
  <c r="AK48" i="5" s="1"/>
  <c r="AL48" i="5"/>
  <c r="AJ49" i="5"/>
  <c r="AK49" i="5"/>
  <c r="AL49" i="5"/>
  <c r="AJ50" i="5"/>
  <c r="AK50" i="5"/>
  <c r="AL50" i="5"/>
  <c r="AJ51" i="5"/>
  <c r="AK51" i="5"/>
  <c r="AL51" i="5"/>
  <c r="AJ52" i="5"/>
  <c r="AK52" i="5" s="1"/>
  <c r="AL52" i="5"/>
  <c r="AJ53" i="5"/>
  <c r="AK53" i="5"/>
  <c r="AL53" i="5"/>
  <c r="AJ54" i="5"/>
  <c r="AK54" i="5"/>
  <c r="AL54" i="5"/>
  <c r="AJ55" i="5"/>
  <c r="AK55" i="5"/>
  <c r="AL55" i="5"/>
  <c r="AJ56" i="5"/>
  <c r="AK56" i="5" s="1"/>
  <c r="AL56" i="5"/>
  <c r="AJ57" i="5"/>
  <c r="AK57" i="5"/>
  <c r="AL57" i="5"/>
  <c r="AJ58" i="5"/>
  <c r="AK58" i="5"/>
  <c r="AL58" i="5"/>
  <c r="AJ59" i="5"/>
  <c r="AK59" i="5"/>
  <c r="AL59" i="5"/>
  <c r="AJ60" i="5"/>
  <c r="AK60" i="5" s="1"/>
  <c r="AL60" i="5"/>
  <c r="AJ61" i="5"/>
  <c r="AK61" i="5"/>
  <c r="AL61" i="5"/>
  <c r="AJ62" i="5"/>
  <c r="AK62" i="5"/>
  <c r="AL62" i="5"/>
  <c r="AJ63" i="5"/>
  <c r="AK63" i="5"/>
  <c r="AL63" i="5"/>
  <c r="AJ64" i="5"/>
  <c r="AK64" i="5" s="1"/>
  <c r="AL64" i="5"/>
  <c r="AJ65" i="5"/>
  <c r="AK65" i="5"/>
  <c r="AL65" i="5"/>
  <c r="AJ66" i="5"/>
  <c r="AK66" i="5"/>
  <c r="AL66" i="5"/>
  <c r="AJ67" i="5"/>
  <c r="AK67" i="5"/>
  <c r="AL67" i="5"/>
  <c r="AJ68" i="5"/>
  <c r="AK68" i="5" s="1"/>
  <c r="AL68" i="5"/>
  <c r="AJ69" i="5"/>
  <c r="AK69" i="5"/>
  <c r="AL69" i="5"/>
  <c r="AJ70" i="5"/>
  <c r="AK70" i="5"/>
  <c r="AL70" i="5"/>
  <c r="AJ71" i="5"/>
  <c r="AK71" i="5"/>
  <c r="AL71" i="5"/>
  <c r="AJ72" i="5"/>
  <c r="AK72" i="5" s="1"/>
  <c r="AL72" i="5"/>
  <c r="AJ73" i="5"/>
  <c r="AK73" i="5"/>
  <c r="AL73" i="5"/>
  <c r="AJ74" i="5"/>
  <c r="AK74" i="5"/>
  <c r="AL74" i="5"/>
  <c r="AJ75" i="5"/>
  <c r="AK75" i="5"/>
  <c r="AL75" i="5"/>
  <c r="AJ76" i="5"/>
  <c r="AK76" i="5" s="1"/>
  <c r="AL76" i="5"/>
  <c r="AJ77" i="5"/>
  <c r="AK77" i="5"/>
  <c r="AL77" i="5"/>
  <c r="AJ78" i="5"/>
  <c r="AK78" i="5"/>
  <c r="AL78" i="5"/>
  <c r="AJ79" i="5"/>
  <c r="AK79" i="5"/>
  <c r="AL79" i="5"/>
  <c r="AJ80" i="5"/>
  <c r="AK80" i="5" s="1"/>
  <c r="AL80" i="5"/>
  <c r="AJ81" i="5"/>
  <c r="AK81" i="5"/>
  <c r="AL81" i="5"/>
  <c r="AJ82" i="5"/>
  <c r="AK82" i="5"/>
  <c r="AL82" i="5"/>
  <c r="AJ83" i="5"/>
  <c r="AK83" i="5"/>
  <c r="AL83" i="5"/>
  <c r="AL2" i="5"/>
  <c r="DZ64" i="1" l="1"/>
  <c r="EA64" i="1"/>
  <c r="DZ65" i="1"/>
  <c r="EA65" i="1"/>
  <c r="DZ66" i="1"/>
  <c r="EA66" i="1"/>
  <c r="DZ67" i="1"/>
  <c r="EA67" i="1"/>
  <c r="DZ68" i="1"/>
  <c r="EA68" i="1"/>
  <c r="DZ69" i="1"/>
  <c r="EA69" i="1"/>
  <c r="DZ70" i="1"/>
  <c r="EA70" i="1"/>
  <c r="DZ71" i="1"/>
  <c r="EA71" i="1"/>
  <c r="DZ72" i="1"/>
  <c r="EA72" i="1"/>
  <c r="DZ73" i="1"/>
  <c r="EA73" i="1"/>
  <c r="DZ74" i="1"/>
  <c r="EA74" i="1"/>
  <c r="DZ75" i="1"/>
  <c r="EA75" i="1"/>
  <c r="DZ76" i="1"/>
  <c r="EA76" i="1"/>
  <c r="DZ77" i="1"/>
  <c r="EA77" i="1"/>
  <c r="DZ78" i="1"/>
  <c r="EA78" i="1"/>
  <c r="DZ79" i="1"/>
  <c r="EA79" i="1"/>
  <c r="DZ80" i="1"/>
  <c r="EA80" i="1"/>
  <c r="DZ81" i="1"/>
  <c r="EA81" i="1"/>
  <c r="DZ82" i="1"/>
  <c r="EA82" i="1"/>
  <c r="DZ83" i="1"/>
  <c r="EA83" i="1"/>
  <c r="DZ84" i="1"/>
  <c r="EA84" i="1"/>
  <c r="DZ85" i="1"/>
  <c r="EA85" i="1"/>
  <c r="DZ86" i="1"/>
  <c r="EA86" i="1"/>
  <c r="EA63" i="1"/>
  <c r="DZ63" i="1"/>
  <c r="EC3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2" i="1"/>
  <c r="EB2" i="1"/>
  <c r="EB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CR3" i="1" l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Y2" i="1"/>
  <c r="AX2" i="1"/>
</calcChain>
</file>

<file path=xl/sharedStrings.xml><?xml version="1.0" encoding="utf-8"?>
<sst xmlns="http://schemas.openxmlformats.org/spreadsheetml/2006/main" count="2755" uniqueCount="498">
  <si>
    <t>ANumber</t>
  </si>
  <si>
    <t>Stream</t>
  </si>
  <si>
    <t>GWstatus</t>
  </si>
  <si>
    <t>Site</t>
  </si>
  <si>
    <t>Year</t>
  </si>
  <si>
    <t>Month</t>
  </si>
  <si>
    <t>Day</t>
  </si>
  <si>
    <t>Date</t>
  </si>
  <si>
    <t>Formatted date</t>
  </si>
  <si>
    <t>Purple.poduridae</t>
  </si>
  <si>
    <t>White.Lge.poduridae</t>
  </si>
  <si>
    <t>Sminthuridae</t>
  </si>
  <si>
    <t>Beetle1</t>
  </si>
  <si>
    <t>Beetle2</t>
  </si>
  <si>
    <t>Beetle3</t>
  </si>
  <si>
    <t>Beetle4</t>
  </si>
  <si>
    <t>Beetle5</t>
  </si>
  <si>
    <t>Beetle6</t>
  </si>
  <si>
    <t>Beetle7</t>
  </si>
  <si>
    <t>Beetle8</t>
  </si>
  <si>
    <t>Beetle9</t>
  </si>
  <si>
    <t>Beetle10</t>
  </si>
  <si>
    <t>Beetle11</t>
  </si>
  <si>
    <t>Beetle12</t>
  </si>
  <si>
    <t>Beetle13</t>
  </si>
  <si>
    <t>Beetle14</t>
  </si>
  <si>
    <t>Beetle15</t>
  </si>
  <si>
    <t>Beetle16</t>
  </si>
  <si>
    <t>Beetle17</t>
  </si>
  <si>
    <t>Beetle18</t>
  </si>
  <si>
    <t>Beetle19</t>
  </si>
  <si>
    <t>Beetle20</t>
  </si>
  <si>
    <t>Beetle21</t>
  </si>
  <si>
    <t>Beetle22</t>
  </si>
  <si>
    <t>Beetle23</t>
  </si>
  <si>
    <t>Beetle24</t>
  </si>
  <si>
    <t>Beetle25</t>
  </si>
  <si>
    <t>Beetle26</t>
  </si>
  <si>
    <t>Beetle27</t>
  </si>
  <si>
    <t>Beetle28</t>
  </si>
  <si>
    <t>Beetle29</t>
  </si>
  <si>
    <t>Beetle30</t>
  </si>
  <si>
    <t>Curculionid</t>
  </si>
  <si>
    <t>Dryopidae</t>
  </si>
  <si>
    <t>Dytiscid.larvae</t>
  </si>
  <si>
    <t>Nondytiscid.larva</t>
  </si>
  <si>
    <t>Dead.fungus.beetle</t>
  </si>
  <si>
    <t>Unknown.beetle</t>
  </si>
  <si>
    <t>Opilionid1</t>
  </si>
  <si>
    <t>Spider1</t>
  </si>
  <si>
    <t>Spider2</t>
  </si>
  <si>
    <t xml:space="preserve">Dam.Diff.Spider </t>
  </si>
  <si>
    <t>Pseudoscorpion</t>
  </si>
  <si>
    <t>Ant1</t>
  </si>
  <si>
    <t>Wasp1</t>
  </si>
  <si>
    <t>Wasp2</t>
  </si>
  <si>
    <t>Wasp3</t>
  </si>
  <si>
    <t>Wasp4</t>
  </si>
  <si>
    <t>Wasp5</t>
  </si>
  <si>
    <t xml:space="preserve">Wasp6 </t>
  </si>
  <si>
    <t>Stripey.fly</t>
  </si>
  <si>
    <t xml:space="preserve">Empididae </t>
  </si>
  <si>
    <t>Psychodid.adult</t>
  </si>
  <si>
    <t>One.cell.fly</t>
  </si>
  <si>
    <t>Tabanid</t>
  </si>
  <si>
    <t>Fly1</t>
  </si>
  <si>
    <t>Fly2</t>
  </si>
  <si>
    <t>Fly3</t>
  </si>
  <si>
    <t>Fly4</t>
  </si>
  <si>
    <t>Fly5</t>
  </si>
  <si>
    <t>Fly6</t>
  </si>
  <si>
    <t>Fly7</t>
  </si>
  <si>
    <t>Fly8</t>
  </si>
  <si>
    <t>Fly9</t>
  </si>
  <si>
    <t>Fly10</t>
  </si>
  <si>
    <t>Fly11</t>
  </si>
  <si>
    <t>Fly12</t>
  </si>
  <si>
    <t>Fly13</t>
  </si>
  <si>
    <t>Tipulidae</t>
  </si>
  <si>
    <t>Tipulid.larva</t>
  </si>
  <si>
    <t>Chiron.larva</t>
  </si>
  <si>
    <t>Ceratopog.larva</t>
  </si>
  <si>
    <t>Orange.fly</t>
  </si>
  <si>
    <t>Psychod.larva</t>
  </si>
  <si>
    <t>Dipt.larvae</t>
  </si>
  <si>
    <t>Unknownflies</t>
  </si>
  <si>
    <t>Oribatid1</t>
  </si>
  <si>
    <t>Oribatid2</t>
  </si>
  <si>
    <t>Oribatid3</t>
  </si>
  <si>
    <t>Oribatid5</t>
  </si>
  <si>
    <t>Oribatid4</t>
  </si>
  <si>
    <t>Prostigmatid2</t>
  </si>
  <si>
    <t>Red.bright</t>
  </si>
  <si>
    <t>Others</t>
  </si>
  <si>
    <t>Millepide1</t>
  </si>
  <si>
    <t>Millepide2</t>
  </si>
  <si>
    <t>Millipede3</t>
  </si>
  <si>
    <t>Centipede1</t>
  </si>
  <si>
    <t>Centipede2</t>
  </si>
  <si>
    <t>Hemiptera</t>
  </si>
  <si>
    <t>Caterpillar1</t>
  </si>
  <si>
    <t>Trichopt.adult</t>
  </si>
  <si>
    <t>Plecopt.adult</t>
  </si>
  <si>
    <t>Flat.snail</t>
  </si>
  <si>
    <t>Tower.snail</t>
  </si>
  <si>
    <t>Black.slug</t>
  </si>
  <si>
    <t>Isopod1</t>
  </si>
  <si>
    <t>Isopod2</t>
  </si>
  <si>
    <t>Flea.1</t>
  </si>
  <si>
    <t>Oligochaete</t>
  </si>
  <si>
    <t>Frog</t>
  </si>
  <si>
    <t>Salamander</t>
  </si>
  <si>
    <t>Tot.taxa</t>
  </si>
  <si>
    <t>Abund</t>
  </si>
  <si>
    <t>Notes</t>
  </si>
  <si>
    <t>Mike</t>
  </si>
  <si>
    <t>Dis</t>
  </si>
  <si>
    <t>Mike Dis 2</t>
  </si>
  <si>
    <t>June</t>
  </si>
  <si>
    <t xml:space="preserve"> </t>
  </si>
  <si>
    <t>Wasp labelled 6, check. Check if isopod too</t>
  </si>
  <si>
    <t>NonDis</t>
  </si>
  <si>
    <t>Mike NonDis 3</t>
  </si>
  <si>
    <t>G</t>
  </si>
  <si>
    <t>G Dis 4</t>
  </si>
  <si>
    <t>Check 1 large+2 non labeled flies. Also checkand  if Opilionid is so</t>
  </si>
  <si>
    <t>Mike Dis 1</t>
  </si>
  <si>
    <t>Unknown beetle could be dytiscid adult. Check unknown fly</t>
  </si>
  <si>
    <t>G NonDis 3</t>
  </si>
  <si>
    <t xml:space="preserve">Check if Beetle 2 are Dryopidae. Who's orange and dif.fly.  Check +1broken spider </t>
  </si>
  <si>
    <t>G Dis 3</t>
  </si>
  <si>
    <t>2 Beetle 5 are different color. Check that and unknown dif.fly</t>
  </si>
  <si>
    <t>G Dis 2</t>
  </si>
  <si>
    <t>Check which spider</t>
  </si>
  <si>
    <t>Mike NonDis 6</t>
  </si>
  <si>
    <t>Check 2 cm beetle+'new staph' and if  there's 1Tipulidae</t>
  </si>
  <si>
    <t>Mike NonDis 2</t>
  </si>
  <si>
    <t>Check dead fungus beetle as in ANZ8. Confirm if Tipulidae. Check orange spider</t>
  </si>
  <si>
    <t>G NonDis 4</t>
  </si>
  <si>
    <t>Check if dead fungus beetle and unknown fly, same as AZ5</t>
  </si>
  <si>
    <t>G NonDis 2</t>
  </si>
  <si>
    <t>Check if the 24 beetles are B#5, 7 or 10!</t>
  </si>
  <si>
    <t>Griff</t>
  </si>
  <si>
    <t>Griff Dis 2</t>
  </si>
  <si>
    <t xml:space="preserve">Check 2 diff. fly and unknown beetle in bad shape. </t>
  </si>
  <si>
    <t>Griff NonDis 1</t>
  </si>
  <si>
    <t>G NonDis 1</t>
  </si>
  <si>
    <t>Check 2 Beetle 6 and 1 Unknown fly wider than Empididae and check  type of wasp</t>
  </si>
  <si>
    <t>Mike Dis 3</t>
  </si>
  <si>
    <t>Spider parts</t>
  </si>
  <si>
    <t>Griff Dis 1</t>
  </si>
  <si>
    <t>Check if spotted wings 'tipulid' is smthg else, and check 1 chubby Empididae</t>
  </si>
  <si>
    <t>Griff NonDis 4</t>
  </si>
  <si>
    <t>Check if   2Empididae are indeed that. White larva labelled Diptera but could be else. Check if Wasp is act.#1</t>
  </si>
  <si>
    <t>Mike NonDis 1</t>
  </si>
  <si>
    <t>G Dis 1</t>
  </si>
  <si>
    <t>Unsure about Beetle 9, check</t>
  </si>
  <si>
    <t>Griff NonDis 3</t>
  </si>
  <si>
    <t>Plus one stonefly head</t>
  </si>
  <si>
    <t>Griff Dis 4</t>
  </si>
  <si>
    <t>The Diptera larva is actually pupa; largest snail for ID</t>
  </si>
  <si>
    <t>Beetle 9 short antenna version. Dptera larva could be something else.</t>
  </si>
  <si>
    <t>Mike Dis 4</t>
  </si>
  <si>
    <t>Some Chubby Empididae; 1 nematode</t>
  </si>
  <si>
    <t>Griff Dis 3</t>
  </si>
  <si>
    <t>Griff NonDis 2</t>
  </si>
  <si>
    <t>2 Strypey flies are brown, may be' Stripey2'?. The one 'other' mite looks like a tick</t>
  </si>
  <si>
    <t>Chubby Empididae</t>
  </si>
  <si>
    <t>July</t>
  </si>
  <si>
    <t>13 'Empididae' are chubbier. There might be 2 types of Beetle9 (here 3 have 3 exposed abd. segments)</t>
  </si>
  <si>
    <t>The 7 Dipt larva are 'Spikey'</t>
  </si>
  <si>
    <t>Not sure if coleoptera larva or something else</t>
  </si>
  <si>
    <t>Potentially 2 types of Beetle6, and maybe 2types of Empididae (5 skinny, 29 darker head)</t>
  </si>
  <si>
    <t>Also 1Beetle11 head; the 4Unknown 1mm Diptera could be Ceratopogonid &gt;10 of Empididae have black head. Plus 2*B5-like beetles but more elongated</t>
  </si>
  <si>
    <t>Large and short Beetle 23, one of the Fly4 has yellow belly</t>
  </si>
  <si>
    <t>I combined beetles 23 and 26 in this sample.One of Fly4 is blueish</t>
  </si>
  <si>
    <t>Mike NonDis 4</t>
  </si>
  <si>
    <t>One of dead beetle fungus was alive +1 dif. Fly2mm +1 dead cricket</t>
  </si>
  <si>
    <t>4Diptera larvae prob. Syrphid+8 tickunnsure</t>
  </si>
  <si>
    <t>1 stripey different abdomen</t>
  </si>
  <si>
    <t>Blueish version of Fly 4, yeloow wings</t>
  </si>
  <si>
    <t>2*Fly7 check if beetle7 or fly7</t>
  </si>
  <si>
    <t>Unknown 2mm pupa. Possibly 2types of ants (2+10)</t>
  </si>
  <si>
    <t>One of Fly4 blue abd with yellow wings; 2 tyoes of Diptera larva2Empididae look sli.different,</t>
  </si>
  <si>
    <t>The 4 'other'spiders are small juveniles</t>
  </si>
  <si>
    <t xml:space="preserve">1 new headless fly +1 new broken fly </t>
  </si>
  <si>
    <t>collembola</t>
  </si>
  <si>
    <t>C1</t>
  </si>
  <si>
    <t>C2</t>
  </si>
  <si>
    <t>C3</t>
  </si>
  <si>
    <t>C4</t>
  </si>
  <si>
    <t>Blackberry</t>
  </si>
  <si>
    <t>isopoda</t>
  </si>
  <si>
    <t>Staphylinidae 1</t>
  </si>
  <si>
    <t>Staphylinidae 2</t>
  </si>
  <si>
    <t>Staphylinidae 3</t>
  </si>
  <si>
    <t>Staphylinidae 4</t>
  </si>
  <si>
    <t>Staphylinidae 5</t>
  </si>
  <si>
    <t>Staphylinidae 8</t>
  </si>
  <si>
    <t>Staphylinidae 8 bis</t>
  </si>
  <si>
    <t>Staphylinidae 9</t>
  </si>
  <si>
    <t>Staphylinidae 10</t>
  </si>
  <si>
    <t>Staphylinidae 11</t>
  </si>
  <si>
    <t>Staphylinidae 12</t>
  </si>
  <si>
    <t>Staphylinidae 16</t>
  </si>
  <si>
    <t>Staphylinidae 6</t>
  </si>
  <si>
    <t>Carabidae 1</t>
  </si>
  <si>
    <t>Carabidae 2</t>
  </si>
  <si>
    <t>Carabidae 3</t>
  </si>
  <si>
    <t>Staphylinidae 7</t>
  </si>
  <si>
    <t>Staphylinidae 13</t>
  </si>
  <si>
    <t>Staphylinidae 14</t>
  </si>
  <si>
    <t>Staphylinidae 15</t>
  </si>
  <si>
    <t>Staphylinidae 17</t>
  </si>
  <si>
    <t>Curculionidae 1</t>
  </si>
  <si>
    <t>Spider 1</t>
  </si>
  <si>
    <t>Spider 2</t>
  </si>
  <si>
    <t>Spider 7</t>
  </si>
  <si>
    <t>Spider 8</t>
  </si>
  <si>
    <t>Spider 9</t>
  </si>
  <si>
    <t>Spider 12</t>
  </si>
  <si>
    <t>Spider 10</t>
  </si>
  <si>
    <t>Spider 3</t>
  </si>
  <si>
    <t>Spider 4</t>
  </si>
  <si>
    <t>Spider 5</t>
  </si>
  <si>
    <t>Spider 6</t>
  </si>
  <si>
    <t>Spider 11</t>
  </si>
  <si>
    <t>Spider 13</t>
  </si>
  <si>
    <t>Spider 14</t>
  </si>
  <si>
    <t>Ant A</t>
  </si>
  <si>
    <t>Ant B</t>
  </si>
  <si>
    <t>Ant F</t>
  </si>
  <si>
    <t>Ant C</t>
  </si>
  <si>
    <t>Ant E</t>
  </si>
  <si>
    <t>Fly 1</t>
  </si>
  <si>
    <t>Fly 2</t>
  </si>
  <si>
    <t>Fly 2 bis</t>
  </si>
  <si>
    <t>Fly 12</t>
  </si>
  <si>
    <t>Fly 14</t>
  </si>
  <si>
    <t>Fly 18</t>
  </si>
  <si>
    <t>Fly 21</t>
  </si>
  <si>
    <t>Fly 22</t>
  </si>
  <si>
    <t>Regular fly</t>
  </si>
  <si>
    <t>Fly 15</t>
  </si>
  <si>
    <t>Fly 3</t>
  </si>
  <si>
    <t>Fly 5</t>
  </si>
  <si>
    <t>Fly 6</t>
  </si>
  <si>
    <t>Fly 8</t>
  </si>
  <si>
    <t>Fly 9</t>
  </si>
  <si>
    <t>Fly 10</t>
  </si>
  <si>
    <t>Fly 11</t>
  </si>
  <si>
    <t>Fly 14 bis</t>
  </si>
  <si>
    <t>Fly 17</t>
  </si>
  <si>
    <t>Fly 19</t>
  </si>
  <si>
    <t>Fly 20</t>
  </si>
  <si>
    <t>Fly 23</t>
  </si>
  <si>
    <t>Fly 24</t>
  </si>
  <si>
    <t>Chironomidae</t>
  </si>
  <si>
    <t>Oribatida 1</t>
  </si>
  <si>
    <t>Oribatida 2</t>
  </si>
  <si>
    <t>Mite 1</t>
  </si>
  <si>
    <t>Mite 2</t>
  </si>
  <si>
    <t>Mite 3</t>
  </si>
  <si>
    <t>Mite 4</t>
  </si>
  <si>
    <t>Mite 5</t>
  </si>
  <si>
    <t>Mite 5 bis</t>
  </si>
  <si>
    <t>Mite 6</t>
  </si>
  <si>
    <t>Mite 7</t>
  </si>
  <si>
    <t>Mite 8</t>
  </si>
  <si>
    <t>Mite 9</t>
  </si>
  <si>
    <t>Mite 10</t>
  </si>
  <si>
    <t>Millepides 1</t>
  </si>
  <si>
    <t>Millepides 2</t>
  </si>
  <si>
    <t>Millepides 4</t>
  </si>
  <si>
    <t>Homoptera 1</t>
  </si>
  <si>
    <t>Caterpillar 1</t>
  </si>
  <si>
    <t xml:space="preserve">Caterpillar 2 </t>
  </si>
  <si>
    <t>super long antenna</t>
  </si>
  <si>
    <t>snail shell</t>
  </si>
  <si>
    <t>slug</t>
  </si>
  <si>
    <t>U1</t>
  </si>
  <si>
    <t>U9</t>
  </si>
  <si>
    <t>L1</t>
  </si>
  <si>
    <t>U2</t>
  </si>
  <si>
    <t>U3</t>
  </si>
  <si>
    <t>U4</t>
  </si>
  <si>
    <t>U6</t>
  </si>
  <si>
    <t>U7</t>
  </si>
  <si>
    <t>big worm</t>
  </si>
  <si>
    <t>FL 1</t>
  </si>
  <si>
    <t>NewAbund</t>
  </si>
  <si>
    <t>NewTotTaxa</t>
  </si>
  <si>
    <t>GW_status</t>
  </si>
  <si>
    <t xml:space="preserve">Collembola </t>
  </si>
  <si>
    <t>TOTAL COLLEMBOLA</t>
  </si>
  <si>
    <t>TOTAL ISOPODA</t>
  </si>
  <si>
    <t xml:space="preserve">Staphylinidae </t>
  </si>
  <si>
    <t>TOTAL STAPHYLINIDAE</t>
  </si>
  <si>
    <t>TOTAL CHRYSOMELIDAE</t>
  </si>
  <si>
    <t xml:space="preserve">Carabidae </t>
  </si>
  <si>
    <t>Carabidae</t>
  </si>
  <si>
    <t>TOTAL CARABIDAE</t>
  </si>
  <si>
    <t>TOTAL CURCULIONIDAE</t>
  </si>
  <si>
    <t>Opiliones</t>
  </si>
  <si>
    <t>opiliones</t>
  </si>
  <si>
    <t>TOTAL OPILIONES</t>
  </si>
  <si>
    <t xml:space="preserve">Spider </t>
  </si>
  <si>
    <t>spider</t>
  </si>
  <si>
    <t>Spider</t>
  </si>
  <si>
    <t>TOTAL SPIDER</t>
  </si>
  <si>
    <t>Formicidae</t>
  </si>
  <si>
    <t>TOTAL FORMICIDAE</t>
  </si>
  <si>
    <t>Braconidae</t>
  </si>
  <si>
    <t>TOTAL BRACONIDAE</t>
  </si>
  <si>
    <t>Brachycera</t>
  </si>
  <si>
    <t>brachycera</t>
  </si>
  <si>
    <t>Brachycera ?</t>
  </si>
  <si>
    <t>TOTAL BRACHYCERA</t>
  </si>
  <si>
    <t>Nematocera</t>
  </si>
  <si>
    <t>Nematocera (Chyronomidae)</t>
  </si>
  <si>
    <t>Nematocera (Tipulidae)</t>
  </si>
  <si>
    <t>Nematocera (Simuliidae ?)</t>
  </si>
  <si>
    <t>Nematocera (larva of Chironomidae)</t>
  </si>
  <si>
    <t>Nematocera (larva of Tipulidae)</t>
  </si>
  <si>
    <t>TOTAL NEMATOCERA</t>
  </si>
  <si>
    <t>Mite</t>
  </si>
  <si>
    <t>TOTAL MITE</t>
  </si>
  <si>
    <t xml:space="preserve">Millepides </t>
  </si>
  <si>
    <t>TOTAL MILLEPIDES</t>
  </si>
  <si>
    <t>TOTAL CENTIPIDAE</t>
  </si>
  <si>
    <t>TOTAL CERCOPIDAE</t>
  </si>
  <si>
    <t xml:space="preserve">beetle larva </t>
  </si>
  <si>
    <t>beetle larva</t>
  </si>
  <si>
    <t>TOTAL BEETLE LARVA</t>
  </si>
  <si>
    <t>TOTAL TETTIGONIIDAE</t>
  </si>
  <si>
    <t>gastropoda</t>
  </si>
  <si>
    <t>TOTAL GASTROPODA</t>
  </si>
  <si>
    <t>TOTAL SIPHONOPTERA</t>
  </si>
  <si>
    <t>TOTAL PSEUDOSCORPION</t>
  </si>
  <si>
    <t>lost</t>
  </si>
  <si>
    <t>fly larva</t>
  </si>
  <si>
    <t>Z58</t>
  </si>
  <si>
    <t>May</t>
  </si>
  <si>
    <t>Z59</t>
  </si>
  <si>
    <t>Z60</t>
  </si>
  <si>
    <t>Z61</t>
  </si>
  <si>
    <t>Z62</t>
  </si>
  <si>
    <t>Z63</t>
  </si>
  <si>
    <t>Z64</t>
  </si>
  <si>
    <t>Z65</t>
  </si>
  <si>
    <t>Z66</t>
  </si>
  <si>
    <t>Z67</t>
  </si>
  <si>
    <t>Z68</t>
  </si>
  <si>
    <t>Z69</t>
  </si>
  <si>
    <t>Z70</t>
  </si>
  <si>
    <t>Z71</t>
  </si>
  <si>
    <t>Z72</t>
  </si>
  <si>
    <t>1 (not sure)</t>
  </si>
  <si>
    <t>Z73</t>
  </si>
  <si>
    <t>Z74</t>
  </si>
  <si>
    <t>Z75</t>
  </si>
  <si>
    <t>Z76</t>
  </si>
  <si>
    <t>Z77</t>
  </si>
  <si>
    <t>all samples overflown</t>
  </si>
  <si>
    <t>Z78</t>
  </si>
  <si>
    <t>Z79</t>
  </si>
  <si>
    <t>Z80</t>
  </si>
  <si>
    <t>Z81</t>
  </si>
  <si>
    <t>wrong total species richness</t>
  </si>
  <si>
    <t>wrong total number of indivuduals</t>
  </si>
  <si>
    <t>Tot.Collemb</t>
  </si>
  <si>
    <t>Tot.Opilion</t>
  </si>
  <si>
    <t>Tot. Spider</t>
  </si>
  <si>
    <t>Tot.Ant</t>
  </si>
  <si>
    <t>Tot. Vespidae</t>
  </si>
  <si>
    <t>Tot.Coleopt.Adult</t>
  </si>
  <si>
    <t>Tot.Coleopt.Larva</t>
  </si>
  <si>
    <t>Tot.Dipt.Adult</t>
  </si>
  <si>
    <t>Tot.Dipt.Larva</t>
  </si>
  <si>
    <t>Tot.Acarinae</t>
  </si>
  <si>
    <t>Tot.Millip</t>
  </si>
  <si>
    <t>Tot.Centip</t>
  </si>
  <si>
    <t>Tot.Hemipt</t>
  </si>
  <si>
    <t>Tot.Lepidop</t>
  </si>
  <si>
    <t>Cercopidae</t>
  </si>
  <si>
    <t>Tot.Snails</t>
  </si>
  <si>
    <t>Tot. Slug</t>
  </si>
  <si>
    <t>Tot.Isopod</t>
  </si>
  <si>
    <t>Tot.Lepidopt.larva</t>
  </si>
  <si>
    <t>TOT.COLEOPT.Adult</t>
  </si>
  <si>
    <t>Tot.DiptAdult</t>
  </si>
  <si>
    <t>Tot.snail</t>
  </si>
  <si>
    <t>Tot.slugs</t>
  </si>
  <si>
    <t>Tot.Hemipt.</t>
  </si>
  <si>
    <t>Equivalent Zelie's names</t>
  </si>
  <si>
    <t>Collemb</t>
  </si>
  <si>
    <t>Coleopt.Adult</t>
  </si>
  <si>
    <t>Coleopt.Larva</t>
  </si>
  <si>
    <t>Opilion</t>
  </si>
  <si>
    <t>Dipt.Adult</t>
  </si>
  <si>
    <t>Dipt.Larva</t>
  </si>
  <si>
    <t>Millip</t>
  </si>
  <si>
    <t>Centip</t>
  </si>
  <si>
    <t>Lepidopt.larva</t>
  </si>
  <si>
    <t xml:space="preserve"> Slug</t>
  </si>
  <si>
    <t>Isopod</t>
  </si>
  <si>
    <t>COLEOPT.Adult</t>
  </si>
  <si>
    <t>DiptAdult</t>
  </si>
  <si>
    <t>snail</t>
  </si>
  <si>
    <t>slugs</t>
  </si>
  <si>
    <t>Format.date</t>
  </si>
  <si>
    <t>Pseudoscorp</t>
  </si>
  <si>
    <t>Formicid</t>
  </si>
  <si>
    <t>Vespidae</t>
  </si>
  <si>
    <t>Acari</t>
  </si>
  <si>
    <t>Hemipt</t>
  </si>
  <si>
    <t>Lepidop.larva</t>
  </si>
  <si>
    <t>Shelled.snails</t>
  </si>
  <si>
    <t>Siphonopt</t>
  </si>
  <si>
    <t>Oligoch</t>
  </si>
  <si>
    <t>Anura</t>
  </si>
  <si>
    <t>Caudata</t>
  </si>
  <si>
    <t>Tot.Taxa</t>
  </si>
  <si>
    <t>Angie's orig names</t>
  </si>
  <si>
    <t>Angie's new  names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</si>
  <si>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</si>
  <si>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</si>
  <si>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</si>
  <si>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</si>
  <si>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</si>
  <si>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</si>
  <si>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</si>
  <si>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</si>
  <si>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</si>
  <si>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</si>
  <si>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</si>
  <si>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</si>
  <si>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</si>
  <si>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</si>
  <si>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</si>
  <si>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</si>
  <si>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</si>
  <si>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</si>
  <si>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</si>
  <si>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</si>
  <si>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</si>
  <si>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</si>
  <si>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</si>
  <si>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</si>
  <si>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</si>
  <si>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</si>
  <si>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</si>
  <si>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</si>
  <si>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</si>
  <si>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</si>
  <si>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</si>
  <si>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</si>
  <si>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</si>
  <si>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</si>
  <si>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</si>
  <si>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</si>
  <si>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</si>
  <si>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</si>
  <si>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</si>
  <si>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</si>
  <si>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</si>
  <si>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</si>
  <si>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</si>
  <si>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</si>
  <si>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</si>
  <si>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</si>
  <si>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</si>
  <si>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</si>
  <si>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</si>
  <si>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</si>
  <si>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</si>
  <si>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</si>
  <si>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</si>
  <si>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</si>
  <si>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</si>
  <si>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</si>
  <si>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</si>
  <si>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Overflown</t>
  </si>
  <si>
    <t>ArtFlyAbund</t>
  </si>
  <si>
    <t>ArtTerrAbund</t>
  </si>
  <si>
    <t>ArtFlyProp</t>
  </si>
  <si>
    <t>ArtTerrProp</t>
  </si>
  <si>
    <t>ArtTerrTaxa</t>
  </si>
  <si>
    <t>Mean</t>
  </si>
  <si>
    <t>Sum</t>
  </si>
  <si>
    <t>%</t>
  </si>
  <si>
    <t>ALL</t>
  </si>
  <si>
    <t>Taxa</t>
  </si>
  <si>
    <t>NONDIS</t>
  </si>
  <si>
    <t>DIS</t>
  </si>
  <si>
    <t>TOT ABUND</t>
  </si>
  <si>
    <t>DISCHARGE</t>
  </si>
  <si>
    <t>Column TOT ABUND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</si>
</sst>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15" fontId="0" fillId="0" borderId="0" xfId="0" applyNumberFormat="1"/>
    <xf numFmtId="0" fontId="0" fillId="33" borderId="0" xfId="0" applyFill="1"/>
    <xf numFmtId="0" fontId="14" fillId="0" borderId="0" xfId="0" applyFont="1"/>
    <xf numFmtId="0" fontId="14" fillId="33" borderId="0" xfId="0" applyFont="1" applyFill="1"/>
    <xf numFmtId="0" fontId="0" fillId="0" borderId="0" xfId="0" applyFill="1"/>
    <xf numFmtId="15" fontId="0" fillId="0" borderId="0" xfId="0" applyNumberFormat="1" applyFill="1"/>
    <xf numFmtId="0" fontId="14" fillId="0" borderId="0" xfId="0" applyFont="1" applyFill="1"/>
    <xf numFmtId="15" fontId="14" fillId="0" borderId="0" xfId="0" applyNumberFormat="1" applyFont="1"/>
    <xf numFmtId="15" fontId="14" fillId="0" borderId="0" xfId="0" applyNumberFormat="1" applyFont="1" applyFill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0" fontId="16" fillId="0" borderId="0" xfId="0" applyFont="1"/>
    <xf numFmtId="0" fontId="0" fillId="0" borderId="0" xfId="0" applyFont="1"/>
    <xf numFmtId="0" fontId="18" fillId="0" borderId="0" xfId="0" applyFont="1" applyAlignment="1">
      <alignment horizontal="center"/>
    </xf>
    <xf numFmtId="164" fontId="16" fillId="0" borderId="0" xfId="0" applyNumberFormat="1" applyFont="1"/>
    <xf numFmtId="15" fontId="19" fillId="0" borderId="0" xfId="0" applyNumberFormat="1" applyFont="1"/>
    <xf numFmtId="0" fontId="19" fillId="0" borderId="0" xfId="0" applyFont="1"/>
    <xf numFmtId="0" fontId="16" fillId="33" borderId="0" xfId="0" applyFont="1" applyFill="1"/>
    <xf numFmtId="165" fontId="0" fillId="33" borderId="0" xfId="0" applyNumberFormat="1" applyFill="1"/>
    <xf numFmtId="2" fontId="0" fillId="33" borderId="0" xfId="0" applyNumberFormat="1" applyFill="1"/>
    <xf numFmtId="164" fontId="0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164" fontId="18" fillId="0" borderId="0" xfId="0" applyNumberFormat="1" applyFont="1" applyAlignment="1">
      <alignment horizontal="center"/>
    </xf>
    <xf numFmtId="0" fontId="0" fillId="33" borderId="0" xfId="0" applyFill="1" applyAlignment="1">
      <alignment horizontal="center"/>
    </xf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Discharge</a:t>
            </a:r>
            <a:endParaRPr lang="en-US"/>
          </a:p>
        </c:rich>
      </c:tx>
      <c:layout>
        <c:manualLayout>
          <c:xMode val="edge"/>
          <c:yMode val="edge"/>
          <c:x val="0.73483733373907967"/>
          <c:y val="0.1785407242632626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29E-4F71-B610-F337167EBD7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Composition!$J$2:$AG$2</c:f>
              <c:numCache>
                <c:formatCode>General</c:formatCode>
                <c:ptCount val="24"/>
                <c:pt idx="0">
                  <c:v>23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1-43F8-A882-D47D6AE51F0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Composition!$J$3:$AG$3</c:f>
              <c:numCache>
                <c:formatCode>General</c:formatCode>
                <c:ptCount val="24"/>
                <c:pt idx="0">
                  <c:v>142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0</c:v>
                </c:pt>
                <c:pt idx="10">
                  <c:v>11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1-43F8-A882-D47D6AE51F05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Composition!$J$4:$AG$4</c:f>
              <c:numCache>
                <c:formatCode>General</c:formatCode>
                <c:ptCount val="24"/>
                <c:pt idx="0">
                  <c:v>37</c:v>
                </c:pt>
                <c:pt idx="1">
                  <c:v>19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1</c:v>
                </c:pt>
                <c:pt idx="10">
                  <c:v>11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1-43F8-A882-D47D6AE51F05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Composition!$J$5:$AG$5</c:f>
              <c:numCache>
                <c:formatCode>General</c:formatCode>
                <c:ptCount val="24"/>
                <c:pt idx="0">
                  <c:v>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1-43F8-A882-D47D6AE51F05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Composition!$J$6:$AG$6</c:f>
              <c:numCache>
                <c:formatCode>General</c:formatCode>
                <c:ptCount val="24"/>
                <c:pt idx="0">
                  <c:v>80</c:v>
                </c:pt>
                <c:pt idx="1">
                  <c:v>55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11</c:v>
                </c:pt>
                <c:pt idx="9">
                  <c:v>1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1-43F8-A882-D47D6AE51F05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Composition!$J$7:$AG$7</c:f>
              <c:numCache>
                <c:formatCode>General</c:formatCode>
                <c:ptCount val="24"/>
                <c:pt idx="0">
                  <c:v>41</c:v>
                </c:pt>
                <c:pt idx="1">
                  <c:v>25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2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01-43F8-A882-D47D6AE51F05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Composition!$J$8:$AG$8</c:f>
              <c:numCache>
                <c:formatCode>General</c:formatCode>
                <c:ptCount val="24"/>
                <c:pt idx="0">
                  <c:v>20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01-43F8-A882-D47D6AE51F05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Composition!$J$9:$AG$9</c:f>
              <c:numCache>
                <c:formatCode>General</c:formatCode>
                <c:ptCount val="24"/>
                <c:pt idx="0">
                  <c:v>18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01-43F8-A882-D47D6AE51F05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Composition!$J$10:$AG$10</c:f>
              <c:numCache>
                <c:formatCode>General</c:formatCode>
                <c:ptCount val="24"/>
                <c:pt idx="0">
                  <c:v>31</c:v>
                </c:pt>
                <c:pt idx="1">
                  <c:v>9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01-43F8-A882-D47D6AE51F05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Composition!$J$11:$AG$11</c:f>
              <c:numCache>
                <c:formatCode>General</c:formatCode>
                <c:ptCount val="24"/>
                <c:pt idx="0">
                  <c:v>22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01-43F8-A882-D47D6AE51F05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Composition!$J$12:$AG$12</c:f>
              <c:numCache>
                <c:formatCode>General</c:formatCode>
                <c:ptCount val="24"/>
                <c:pt idx="0">
                  <c:v>40</c:v>
                </c:pt>
                <c:pt idx="1">
                  <c:v>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1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01-43F8-A882-D47D6AE51F05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Composition!$J$13:$AG$13</c:f>
              <c:numCache>
                <c:formatCode>General</c:formatCode>
                <c:ptCount val="24"/>
                <c:pt idx="0">
                  <c:v>47</c:v>
                </c:pt>
                <c:pt idx="1">
                  <c:v>11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22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01-43F8-A882-D47D6AE51F05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Composition!$J$14:$AG$14</c:f>
              <c:numCache>
                <c:formatCode>General</c:formatCode>
                <c:ptCount val="24"/>
                <c:pt idx="0">
                  <c:v>73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01-43F8-A882-D47D6AE51F05}"/>
            </c:ext>
          </c:extLst>
        </c:ser>
        <c:ser>
          <c:idx val="13"/>
          <c:order val="1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Composition!$J$15:$AG$15</c:f>
              <c:numCache>
                <c:formatCode>General</c:formatCode>
                <c:ptCount val="24"/>
                <c:pt idx="0">
                  <c:v>184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F01-43F8-A882-D47D6AE51F05}"/>
            </c:ext>
          </c:extLst>
        </c:ser>
        <c:ser>
          <c:idx val="14"/>
          <c:order val="1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Composition!$J$16:$AG$16</c:f>
              <c:numCache>
                <c:formatCode>General</c:formatCode>
                <c:ptCount val="24"/>
                <c:pt idx="0">
                  <c:v>76</c:v>
                </c:pt>
                <c:pt idx="1">
                  <c:v>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33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F01-43F8-A882-D47D6AE51F05}"/>
            </c:ext>
          </c:extLst>
        </c:ser>
        <c:ser>
          <c:idx val="15"/>
          <c:order val="1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Composition!$J$17:$AG$17</c:f>
              <c:numCache>
                <c:formatCode>General</c:formatCode>
                <c:ptCount val="24"/>
                <c:pt idx="0">
                  <c:v>8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F01-43F8-A882-D47D6AE51F05}"/>
            </c:ext>
          </c:extLst>
        </c:ser>
        <c:ser>
          <c:idx val="16"/>
          <c:order val="1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Composition!$J$18:$AG$18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F01-43F8-A882-D47D6AE51F05}"/>
            </c:ext>
          </c:extLst>
        </c:ser>
        <c:ser>
          <c:idx val="17"/>
          <c:order val="1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Composition!$J$19:$AG$19</c:f>
              <c:numCache>
                <c:formatCode>General</c:formatCode>
                <c:ptCount val="24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8</c:v>
                </c:pt>
                <c:pt idx="9">
                  <c:v>1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F01-43F8-A882-D47D6AE51F05}"/>
            </c:ext>
          </c:extLst>
        </c:ser>
        <c:ser>
          <c:idx val="18"/>
          <c:order val="1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Composition!$J$20:$AG$20</c:f>
              <c:numCache>
                <c:formatCode>General</c:formatCode>
                <c:ptCount val="24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29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F01-43F8-A882-D47D6AE51F05}"/>
            </c:ext>
          </c:extLst>
        </c:ser>
        <c:ser>
          <c:idx val="19"/>
          <c:order val="19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Composition!$J$21:$AG$21</c:f>
              <c:numCache>
                <c:formatCode>General</c:formatCode>
                <c:ptCount val="24"/>
                <c:pt idx="0">
                  <c:v>4</c:v>
                </c:pt>
                <c:pt idx="1">
                  <c:v>93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85</c:v>
                </c:pt>
                <c:pt idx="9">
                  <c:v>0</c:v>
                </c:pt>
                <c:pt idx="10">
                  <c:v>19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F01-43F8-A882-D47D6AE51F05}"/>
            </c:ext>
          </c:extLst>
        </c:ser>
        <c:ser>
          <c:idx val="20"/>
          <c:order val="2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Composition!$J$22:$AG$22</c:f>
              <c:numCache>
                <c:formatCode>General</c:formatCode>
                <c:ptCount val="24"/>
                <c:pt idx="0">
                  <c:v>11</c:v>
                </c:pt>
                <c:pt idx="1">
                  <c:v>96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234</c:v>
                </c:pt>
                <c:pt idx="9">
                  <c:v>1</c:v>
                </c:pt>
                <c:pt idx="10">
                  <c:v>311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F01-43F8-A882-D47D6AE51F05}"/>
            </c:ext>
          </c:extLst>
        </c:ser>
        <c:ser>
          <c:idx val="21"/>
          <c:order val="2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Composition!$J$23:$AG$23</c:f>
              <c:numCache>
                <c:formatCode>General</c:formatCode>
                <c:ptCount val="24"/>
                <c:pt idx="0">
                  <c:v>12</c:v>
                </c:pt>
                <c:pt idx="1">
                  <c:v>257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F01-43F8-A882-D47D6AE51F05}"/>
            </c:ext>
          </c:extLst>
        </c:ser>
        <c:ser>
          <c:idx val="22"/>
          <c:order val="2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Composition!$J$24:$AG$24</c:f>
              <c:numCache>
                <c:formatCode>General</c:formatCode>
                <c:ptCount val="24"/>
                <c:pt idx="0">
                  <c:v>8</c:v>
                </c:pt>
                <c:pt idx="1">
                  <c:v>137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50</c:v>
                </c:pt>
                <c:pt idx="9">
                  <c:v>4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F01-43F8-A882-D47D6AE51F05}"/>
            </c:ext>
          </c:extLst>
        </c:ser>
        <c:ser>
          <c:idx val="23"/>
          <c:order val="2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Composition!$J$25:$AG$25</c:f>
              <c:numCache>
                <c:formatCode>General</c:formatCode>
                <c:ptCount val="24"/>
                <c:pt idx="0">
                  <c:v>18</c:v>
                </c:pt>
                <c:pt idx="1">
                  <c:v>240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32</c:v>
                </c:pt>
                <c:pt idx="9">
                  <c:v>1</c:v>
                </c:pt>
                <c:pt idx="10">
                  <c:v>9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F01-43F8-A882-D47D6AE51F05}"/>
            </c:ext>
          </c:extLst>
        </c:ser>
        <c:ser>
          <c:idx val="24"/>
          <c:order val="2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Composition!$J$26:$AG$26</c:f>
              <c:numCache>
                <c:formatCode>General</c:formatCode>
                <c:ptCount val="24"/>
                <c:pt idx="0">
                  <c:v>16</c:v>
                </c:pt>
                <c:pt idx="1">
                  <c:v>165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51</c:v>
                </c:pt>
                <c:pt idx="9">
                  <c:v>8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F01-43F8-A882-D47D6AE51F05}"/>
            </c:ext>
          </c:extLst>
        </c:ser>
        <c:ser>
          <c:idx val="25"/>
          <c:order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Composition!$J$27:$AG$27</c:f>
              <c:numCache>
                <c:formatCode>General</c:formatCode>
                <c:ptCount val="24"/>
                <c:pt idx="0">
                  <c:v>12</c:v>
                </c:pt>
                <c:pt idx="1">
                  <c:v>153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21</c:v>
                </c:pt>
                <c:pt idx="9">
                  <c:v>0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F01-43F8-A882-D47D6AE51F05}"/>
            </c:ext>
          </c:extLst>
        </c:ser>
        <c:ser>
          <c:idx val="26"/>
          <c:order val="2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Composition!$J$28:$AG$28</c:f>
              <c:numCache>
                <c:formatCode>General</c:formatCode>
                <c:ptCount val="24"/>
                <c:pt idx="0">
                  <c:v>17</c:v>
                </c:pt>
                <c:pt idx="1">
                  <c:v>261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111</c:v>
                </c:pt>
                <c:pt idx="9">
                  <c:v>0</c:v>
                </c:pt>
                <c:pt idx="10">
                  <c:v>54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F01-43F8-A882-D47D6AE51F05}"/>
            </c:ext>
          </c:extLst>
        </c:ser>
        <c:ser>
          <c:idx val="27"/>
          <c:order val="2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Composition!$J$29:$AG$29</c:f>
              <c:numCache>
                <c:formatCode>General</c:formatCode>
                <c:ptCount val="24"/>
                <c:pt idx="0">
                  <c:v>1</c:v>
                </c:pt>
                <c:pt idx="1">
                  <c:v>75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28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F01-43F8-A882-D47D6AE51F05}"/>
            </c:ext>
          </c:extLst>
        </c:ser>
        <c:ser>
          <c:idx val="28"/>
          <c:order val="2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Composition!$J$30:$AG$30</c:f>
              <c:numCache>
                <c:formatCode>General</c:formatCode>
                <c:ptCount val="24"/>
                <c:pt idx="0">
                  <c:v>8</c:v>
                </c:pt>
                <c:pt idx="1">
                  <c:v>52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19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F01-43F8-A882-D47D6AE51F05}"/>
            </c:ext>
          </c:extLst>
        </c:ser>
        <c:ser>
          <c:idx val="29"/>
          <c:order val="29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Composition!$J$31:$AG$31</c:f>
              <c:numCache>
                <c:formatCode>General</c:formatCode>
                <c:ptCount val="24"/>
                <c:pt idx="0">
                  <c:v>12</c:v>
                </c:pt>
                <c:pt idx="1">
                  <c:v>63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  <c:pt idx="9">
                  <c:v>0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F01-43F8-A882-D47D6AE51F05}"/>
            </c:ext>
          </c:extLst>
        </c:ser>
        <c:ser>
          <c:idx val="30"/>
          <c:order val="3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Composition!$J$32:$AG$32</c:f>
              <c:numCache>
                <c:formatCode>General</c:formatCode>
                <c:ptCount val="24"/>
                <c:pt idx="0">
                  <c:v>173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F01-43F8-A882-D47D6AE51F05}"/>
            </c:ext>
          </c:extLst>
        </c:ser>
        <c:ser>
          <c:idx val="31"/>
          <c:order val="3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Composition!$J$33:$AG$33</c:f>
              <c:numCache>
                <c:formatCode>General</c:formatCode>
                <c:ptCount val="24"/>
                <c:pt idx="0">
                  <c:v>58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F01-43F8-A882-D47D6AE51F05}"/>
            </c:ext>
          </c:extLst>
        </c:ser>
        <c:ser>
          <c:idx val="32"/>
          <c:order val="3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Composition!$J$34:$AG$34</c:f>
              <c:numCache>
                <c:formatCode>General</c:formatCode>
                <c:ptCount val="24"/>
                <c:pt idx="0">
                  <c:v>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F01-43F8-A882-D47D6AE51F05}"/>
            </c:ext>
          </c:extLst>
        </c:ser>
        <c:ser>
          <c:idx val="33"/>
          <c:order val="3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Composition!$J$35:$AG$35</c:f>
              <c:numCache>
                <c:formatCode>General</c:formatCode>
                <c:ptCount val="24"/>
                <c:pt idx="0">
                  <c:v>21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F01-43F8-A882-D47D6AE51F05}"/>
            </c:ext>
          </c:extLst>
        </c:ser>
        <c:ser>
          <c:idx val="34"/>
          <c:order val="3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Composition!$J$36:$AG$36</c:f>
              <c:numCache>
                <c:formatCode>General</c:formatCode>
                <c:ptCount val="24"/>
                <c:pt idx="0">
                  <c:v>2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F01-43F8-A882-D47D6AE51F05}"/>
            </c:ext>
          </c:extLst>
        </c:ser>
        <c:ser>
          <c:idx val="35"/>
          <c:order val="3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Composition!$J$37:$AG$37</c:f>
              <c:numCache>
                <c:formatCode>General</c:formatCode>
                <c:ptCount val="24"/>
                <c:pt idx="0">
                  <c:v>29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F01-43F8-A882-D47D6AE51F05}"/>
            </c:ext>
          </c:extLst>
        </c:ser>
        <c:ser>
          <c:idx val="36"/>
          <c:order val="3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Composition!$J$38:$AG$38</c:f>
              <c:numCache>
                <c:formatCode>General</c:formatCode>
                <c:ptCount val="24"/>
                <c:pt idx="0">
                  <c:v>96</c:v>
                </c:pt>
                <c:pt idx="1">
                  <c:v>9</c:v>
                </c:pt>
                <c:pt idx="2">
                  <c:v>0</c:v>
                </c:pt>
                <c:pt idx="3">
                  <c:v>2</c:v>
                </c:pt>
                <c:pt idx="4">
                  <c:v>13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F01-43F8-A882-D47D6AE51F05}"/>
            </c:ext>
          </c:extLst>
        </c:ser>
        <c:ser>
          <c:idx val="37"/>
          <c:order val="3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Composition!$J$39:$AG$39</c:f>
              <c:numCache>
                <c:formatCode>General</c:formatCode>
                <c:ptCount val="24"/>
                <c:pt idx="0">
                  <c:v>54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F01-43F8-A882-D47D6AE51F05}"/>
            </c:ext>
          </c:extLst>
        </c:ser>
        <c:ser>
          <c:idx val="38"/>
          <c:order val="3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Composition!$J$40:$AG$40</c:f>
              <c:numCache>
                <c:formatCode>General</c:formatCode>
                <c:ptCount val="24"/>
                <c:pt idx="0">
                  <c:v>13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9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F01-43F8-A882-D47D6AE51F05}"/>
            </c:ext>
          </c:extLst>
        </c:ser>
        <c:ser>
          <c:idx val="39"/>
          <c:order val="39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Composition!$J$41:$AG$41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F01-43F8-A882-D47D6AE51F05}"/>
            </c:ext>
          </c:extLst>
        </c:ser>
        <c:ser>
          <c:idx val="40"/>
          <c:order val="4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1-D29E-4F71-B610-F337167EB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3-D29E-4F71-B610-F337167EB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5-D29E-4F71-B610-F337167EB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7-D29E-4F71-B610-F337167EBD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9-D29E-4F71-B610-F337167EBD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B-D29E-4F71-B610-F337167EBD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D-D29E-4F71-B610-F337167EBD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F-D29E-4F71-B610-F337167EBD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1-D29E-4F71-B610-F337167EBD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3-D29E-4F71-B610-F337167EBD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5-D29E-4F71-B610-F337167EBD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7-D29E-4F71-B610-F337167EBD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9-D29E-4F71-B610-F337167EBD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B-D29E-4F71-B610-F337167EBD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D-D29E-4F71-B610-F337167EBD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9F-D29E-4F71-B610-F337167EBD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1-D29E-4F71-B610-F337167EBD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3-D29E-4F71-B610-F337167EBD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5-D29E-4F71-B610-F337167EBD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7-D29E-4F71-B610-F337167EBD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9-D29E-4F71-B610-F337167EBD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B-D29E-4F71-B610-F337167EBD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D-D29E-4F71-B610-F337167EBD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AF-D29E-4F71-B610-F337167EBD7D}"/>
              </c:ext>
            </c:extLst>
          </c:dPt>
          <c:cat>
            <c:strRef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f>Composition!$J$42:$AG$42</c:f>
              <c:numCache>
                <c:formatCode>General</c:formatCode>
                <c:ptCount val="24"/>
                <c:pt idx="0">
                  <c:v>92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F01-43F8-A882-D47D6AE51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Non Discharge</a:t>
            </a:r>
            <a:endParaRPr lang="en-US"/>
          </a:p>
        </c:rich>
      </c:tx>
      <c:layout>
        <c:manualLayout>
          <c:xMode val="edge"/>
          <c:yMode val="edge"/>
          <c:x val="0.73483733373907967"/>
          <c:y val="0.1785407242632626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41"/>
          <c:order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Composition!$J$1:$AG$1</c15:sqref>
                  </c15:fullRef>
                </c:ext>
              </c:extLst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Composition!$J$46:$J$84</c15:sqref>
                  </c15:fullRef>
                </c:ext>
              </c:extLst>
              <c:f>Composition!$J$46:$J$69</c:f>
              <c:numCache>
                <c:formatCode>General</c:formatCode>
                <c:ptCount val="24"/>
                <c:pt idx="0">
                  <c:v>61</c:v>
                </c:pt>
                <c:pt idx="1">
                  <c:v>93</c:v>
                </c:pt>
                <c:pt idx="2">
                  <c:v>93</c:v>
                </c:pt>
                <c:pt idx="3">
                  <c:v>213</c:v>
                </c:pt>
                <c:pt idx="4">
                  <c:v>16</c:v>
                </c:pt>
                <c:pt idx="5">
                  <c:v>162</c:v>
                </c:pt>
                <c:pt idx="6">
                  <c:v>3</c:v>
                </c:pt>
                <c:pt idx="7">
                  <c:v>31</c:v>
                </c:pt>
                <c:pt idx="8">
                  <c:v>66</c:v>
                </c:pt>
                <c:pt idx="9">
                  <c:v>4</c:v>
                </c:pt>
                <c:pt idx="10">
                  <c:v>42</c:v>
                </c:pt>
                <c:pt idx="11">
                  <c:v>99</c:v>
                </c:pt>
                <c:pt idx="12">
                  <c:v>25</c:v>
                </c:pt>
                <c:pt idx="13">
                  <c:v>97</c:v>
                </c:pt>
                <c:pt idx="14">
                  <c:v>1</c:v>
                </c:pt>
                <c:pt idx="15">
                  <c:v>11</c:v>
                </c:pt>
                <c:pt idx="16">
                  <c:v>13</c:v>
                </c:pt>
                <c:pt idx="17">
                  <c:v>23</c:v>
                </c:pt>
                <c:pt idx="18">
                  <c:v>19</c:v>
                </c:pt>
                <c:pt idx="19">
                  <c:v>43</c:v>
                </c:pt>
                <c:pt idx="20">
                  <c:v>3</c:v>
                </c:pt>
                <c:pt idx="21">
                  <c:v>16</c:v>
                </c:pt>
                <c:pt idx="22">
                  <c:v>1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21-9940-4A65-BBA1-07FC0993F5BA}"/>
            </c:ext>
          </c:extLst>
        </c:ser>
        <c:ser>
          <c:idx val="42"/>
          <c:order val="1"/>
          <c:cat>
            <c:strRef>
              <c:extLst>
                <c:ext xmlns:c15="http://schemas.microsoft.com/office/drawing/2012/chart" uri="{02D57815-91ED-43cb-92C2-25804820EDAC}">
                  <c15:fullRef>
                    <c15:sqref>Composition!$J$1:$AG$1</c15:sqref>
                  </c15:fullRef>
                </c:ext>
              </c:extLst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Composition!$K$46:$K$84</c15:sqref>
                  </c15:fullRef>
                </c:ext>
              </c:extLst>
              <c:f>Composition!$K$46:$K$69</c:f>
              <c:numCache>
                <c:formatCode>General</c:formatCode>
                <c:ptCount val="24"/>
                <c:pt idx="0">
                  <c:v>35</c:v>
                </c:pt>
                <c:pt idx="1">
                  <c:v>59</c:v>
                </c:pt>
                <c:pt idx="2">
                  <c:v>23</c:v>
                </c:pt>
                <c:pt idx="3">
                  <c:v>34</c:v>
                </c:pt>
                <c:pt idx="4">
                  <c:v>38</c:v>
                </c:pt>
                <c:pt idx="5">
                  <c:v>15</c:v>
                </c:pt>
                <c:pt idx="6">
                  <c:v>1</c:v>
                </c:pt>
                <c:pt idx="7">
                  <c:v>50</c:v>
                </c:pt>
                <c:pt idx="8">
                  <c:v>40</c:v>
                </c:pt>
                <c:pt idx="9">
                  <c:v>5</c:v>
                </c:pt>
                <c:pt idx="10">
                  <c:v>54</c:v>
                </c:pt>
                <c:pt idx="11">
                  <c:v>36</c:v>
                </c:pt>
                <c:pt idx="12">
                  <c:v>5</c:v>
                </c:pt>
                <c:pt idx="13">
                  <c:v>26</c:v>
                </c:pt>
                <c:pt idx="14">
                  <c:v>0</c:v>
                </c:pt>
                <c:pt idx="15">
                  <c:v>586</c:v>
                </c:pt>
                <c:pt idx="16">
                  <c:v>110</c:v>
                </c:pt>
                <c:pt idx="17">
                  <c:v>159</c:v>
                </c:pt>
                <c:pt idx="18">
                  <c:v>107</c:v>
                </c:pt>
                <c:pt idx="19">
                  <c:v>246</c:v>
                </c:pt>
                <c:pt idx="20">
                  <c:v>161</c:v>
                </c:pt>
                <c:pt idx="21">
                  <c:v>204</c:v>
                </c:pt>
                <c:pt idx="22">
                  <c:v>161</c:v>
                </c:pt>
                <c:pt idx="23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22-9940-4A65-BBA1-07FC0993F5BA}"/>
            </c:ext>
          </c:extLst>
        </c:ser>
        <c:ser>
          <c:idx val="43"/>
          <c:order val="2"/>
          <c:cat>
            <c:strRef>
              <c:extLst>
                <c:ext xmlns:c15="http://schemas.microsoft.com/office/drawing/2012/chart" uri="{02D57815-91ED-43cb-92C2-25804820EDAC}">
                  <c15:fullRef>
                    <c15:sqref>Composition!$J$1:$AG$1</c15:sqref>
                  </c15:fullRef>
                </c:ext>
              </c:extLst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Composition!$L$46:$L$84</c15:sqref>
                  </c15:fullRef>
                </c:ext>
              </c:extLst>
              <c:f>Composition!$L$46:$L$69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13</c:v>
                </c:pt>
                <c:pt idx="17">
                  <c:v>6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23-9940-4A65-BBA1-07FC0993F5BA}"/>
            </c:ext>
          </c:extLst>
        </c:ser>
        <c:ser>
          <c:idx val="44"/>
          <c:order val="3"/>
          <c:cat>
            <c:strRef>
              <c:extLst>
                <c:ext xmlns:c15="http://schemas.microsoft.com/office/drawing/2012/chart" uri="{02D57815-91ED-43cb-92C2-25804820EDAC}">
                  <c15:fullRef>
                    <c15:sqref>Composition!$J$1:$AG$1</c15:sqref>
                  </c15:fullRef>
                </c:ext>
              </c:extLst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Composition!$M$46:$M$84</c15:sqref>
                  </c15:fullRef>
                </c:ext>
              </c:extLst>
              <c:f>Composition!$M$46:$M$69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24-9940-4A65-BBA1-07FC0993F5BA}"/>
            </c:ext>
          </c:extLst>
        </c:ser>
        <c:ser>
          <c:idx val="45"/>
          <c:order val="4"/>
          <c:cat>
            <c:strRef>
              <c:extLst>
                <c:ext xmlns:c15="http://schemas.microsoft.com/office/drawing/2012/chart" uri="{02D57815-91ED-43cb-92C2-25804820EDAC}">
                  <c15:fullRef>
                    <c15:sqref>Composition!$J$1:$AG$1</c15:sqref>
                  </c15:fullRef>
                </c:ext>
              </c:extLst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Composition!$N$46:$N$84</c15:sqref>
                  </c15:fullRef>
                </c:ext>
              </c:extLst>
              <c:f>Composition!$N$46:$N$69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7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25-9940-4A65-BBA1-07FC0993F5BA}"/>
            </c:ext>
          </c:extLst>
        </c:ser>
        <c:ser>
          <c:idx val="46"/>
          <c:order val="5"/>
          <c:cat>
            <c:strRef>
              <c:extLst>
                <c:ext xmlns:c15="http://schemas.microsoft.com/office/drawing/2012/chart" uri="{02D57815-91ED-43cb-92C2-25804820EDAC}">
                  <c15:fullRef>
                    <c15:sqref>Composition!$J$1:$AG$1</c15:sqref>
                  </c15:fullRef>
                </c:ext>
              </c:extLst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Composition!$O$46:$O$84</c15:sqref>
                  </c15:fullRef>
                </c:ext>
              </c:extLst>
              <c:f>Composition!$O$46:$O$69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26-9940-4A65-BBA1-07FC0993F5BA}"/>
            </c:ext>
          </c:extLst>
        </c:ser>
        <c:ser>
          <c:idx val="47"/>
          <c:order val="6"/>
          <c:cat>
            <c:strRef>
              <c:extLst>
                <c:ext xmlns:c15="http://schemas.microsoft.com/office/drawing/2012/chart" uri="{02D57815-91ED-43cb-92C2-25804820EDAC}">
                  <c15:fullRef>
                    <c15:sqref>Composition!$J$1:$AG$1</c15:sqref>
                  </c15:fullRef>
                </c:ext>
              </c:extLst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Composition!$P$46:$P$84</c15:sqref>
                  </c15:fullRef>
                </c:ext>
              </c:extLst>
              <c:f>Composition!$P$46:$P$69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27-9940-4A65-BBA1-07FC0993F5BA}"/>
            </c:ext>
          </c:extLst>
        </c:ser>
        <c:ser>
          <c:idx val="48"/>
          <c:order val="7"/>
          <c:cat>
            <c:strRef>
              <c:extLst>
                <c:ext xmlns:c15="http://schemas.microsoft.com/office/drawing/2012/chart" uri="{02D57815-91ED-43cb-92C2-25804820EDAC}">
                  <c15:fullRef>
                    <c15:sqref>Composition!$J$1:$AG$1</c15:sqref>
                  </c15:fullRef>
                </c:ext>
              </c:extLst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Composition!$Q$46:$Q$84</c15:sqref>
                  </c15:fullRef>
                </c:ext>
              </c:extLst>
              <c:f>Composition!$Q$46:$Q$69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8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28-9940-4A65-BBA1-07FC0993F5BA}"/>
            </c:ext>
          </c:extLst>
        </c:ser>
        <c:ser>
          <c:idx val="49"/>
          <c:order val="8"/>
          <c:cat>
            <c:strRef>
              <c:extLst>
                <c:ext xmlns:c15="http://schemas.microsoft.com/office/drawing/2012/chart" uri="{02D57815-91ED-43cb-92C2-25804820EDAC}">
                  <c15:fullRef>
                    <c15:sqref>Composition!$J$1:$AG$1</c15:sqref>
                  </c15:fullRef>
                </c:ext>
              </c:extLst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Composition!$R$46:$R$84</c15:sqref>
                  </c15:fullRef>
                </c:ext>
              </c:extLst>
              <c:f>Composition!$R$46:$R$69</c:f>
              <c:numCache>
                <c:formatCode>General</c:formatCode>
                <c:ptCount val="24"/>
                <c:pt idx="0">
                  <c:v>13</c:v>
                </c:pt>
                <c:pt idx="1">
                  <c:v>32</c:v>
                </c:pt>
                <c:pt idx="2">
                  <c:v>26</c:v>
                </c:pt>
                <c:pt idx="3">
                  <c:v>69</c:v>
                </c:pt>
                <c:pt idx="4">
                  <c:v>219</c:v>
                </c:pt>
                <c:pt idx="5">
                  <c:v>30</c:v>
                </c:pt>
                <c:pt idx="6">
                  <c:v>0</c:v>
                </c:pt>
                <c:pt idx="7">
                  <c:v>30</c:v>
                </c:pt>
                <c:pt idx="8">
                  <c:v>9</c:v>
                </c:pt>
                <c:pt idx="9">
                  <c:v>1</c:v>
                </c:pt>
                <c:pt idx="10">
                  <c:v>24</c:v>
                </c:pt>
                <c:pt idx="11">
                  <c:v>58</c:v>
                </c:pt>
                <c:pt idx="12">
                  <c:v>3</c:v>
                </c:pt>
                <c:pt idx="13">
                  <c:v>23</c:v>
                </c:pt>
                <c:pt idx="14">
                  <c:v>2</c:v>
                </c:pt>
                <c:pt idx="15">
                  <c:v>152</c:v>
                </c:pt>
                <c:pt idx="16">
                  <c:v>18</c:v>
                </c:pt>
                <c:pt idx="17">
                  <c:v>42</c:v>
                </c:pt>
                <c:pt idx="18">
                  <c:v>62</c:v>
                </c:pt>
                <c:pt idx="19">
                  <c:v>28</c:v>
                </c:pt>
                <c:pt idx="20">
                  <c:v>17</c:v>
                </c:pt>
                <c:pt idx="21">
                  <c:v>41</c:v>
                </c:pt>
                <c:pt idx="22">
                  <c:v>35</c:v>
                </c:pt>
                <c:pt idx="2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29-9940-4A65-BBA1-07FC0993F5BA}"/>
            </c:ext>
          </c:extLst>
        </c:ser>
        <c:ser>
          <c:idx val="50"/>
          <c:order val="9"/>
          <c:cat>
            <c:strRef>
              <c:extLst>
                <c:ext xmlns:c15="http://schemas.microsoft.com/office/drawing/2012/chart" uri="{02D57815-91ED-43cb-92C2-25804820EDAC}">
                  <c15:fullRef>
                    <c15:sqref>Composition!$J$1:$AG$1</c15:sqref>
                  </c15:fullRef>
                </c:ext>
              </c:extLst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Composition!$S$46:$S$84</c15:sqref>
                  </c15:fullRef>
                </c:ext>
              </c:extLst>
              <c:f>Composition!$S$46:$S$69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2A-9940-4A65-BBA1-07FC0993F5BA}"/>
            </c:ext>
          </c:extLst>
        </c:ser>
        <c:ser>
          <c:idx val="51"/>
          <c:order val="10"/>
          <c:cat>
            <c:strRef>
              <c:extLst>
                <c:ext xmlns:c15="http://schemas.microsoft.com/office/drawing/2012/chart" uri="{02D57815-91ED-43cb-92C2-25804820EDAC}">
                  <c15:fullRef>
                    <c15:sqref>Composition!$J$1:$AG$1</c15:sqref>
                  </c15:fullRef>
                </c:ext>
              </c:extLst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Composition!$T$46:$T$84</c15:sqref>
                  </c15:fullRef>
                </c:ext>
              </c:extLst>
              <c:f>Composition!$T$46:$T$69</c:f>
              <c:numCache>
                <c:formatCode>General</c:formatCode>
                <c:ptCount val="24"/>
                <c:pt idx="0">
                  <c:v>22</c:v>
                </c:pt>
                <c:pt idx="1">
                  <c:v>16</c:v>
                </c:pt>
                <c:pt idx="2">
                  <c:v>8</c:v>
                </c:pt>
                <c:pt idx="3">
                  <c:v>14</c:v>
                </c:pt>
                <c:pt idx="4">
                  <c:v>9</c:v>
                </c:pt>
                <c:pt idx="5">
                  <c:v>15</c:v>
                </c:pt>
                <c:pt idx="6">
                  <c:v>0</c:v>
                </c:pt>
                <c:pt idx="7">
                  <c:v>29</c:v>
                </c:pt>
                <c:pt idx="8">
                  <c:v>29</c:v>
                </c:pt>
                <c:pt idx="9">
                  <c:v>4</c:v>
                </c:pt>
                <c:pt idx="10">
                  <c:v>37</c:v>
                </c:pt>
                <c:pt idx="11">
                  <c:v>13</c:v>
                </c:pt>
                <c:pt idx="12">
                  <c:v>10</c:v>
                </c:pt>
                <c:pt idx="13">
                  <c:v>19</c:v>
                </c:pt>
                <c:pt idx="14">
                  <c:v>4</c:v>
                </c:pt>
                <c:pt idx="15">
                  <c:v>118</c:v>
                </c:pt>
                <c:pt idx="16">
                  <c:v>11</c:v>
                </c:pt>
                <c:pt idx="17">
                  <c:v>7</c:v>
                </c:pt>
                <c:pt idx="18">
                  <c:v>15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10</c:v>
                </c:pt>
                <c:pt idx="2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2B-9940-4A65-BBA1-07FC0993F5BA}"/>
            </c:ext>
          </c:extLst>
        </c:ser>
        <c:ser>
          <c:idx val="52"/>
          <c:order val="11"/>
          <c:cat>
            <c:strRef>
              <c:extLst>
                <c:ext xmlns:c15="http://schemas.microsoft.com/office/drawing/2012/chart" uri="{02D57815-91ED-43cb-92C2-25804820EDAC}">
                  <c15:fullRef>
                    <c15:sqref>Composition!$J$1:$AG$1</c15:sqref>
                  </c15:fullRef>
                </c:ext>
              </c:extLst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Composition!$U$46:$U$84</c15:sqref>
                  </c15:fullRef>
                </c:ext>
              </c:extLst>
              <c:f>Composition!$U$46:$U$69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18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2C-9940-4A65-BBA1-07FC0993F5BA}"/>
            </c:ext>
          </c:extLst>
        </c:ser>
        <c:ser>
          <c:idx val="53"/>
          <c:order val="12"/>
          <c:cat>
            <c:strRef>
              <c:extLst>
                <c:ext xmlns:c15="http://schemas.microsoft.com/office/drawing/2012/chart" uri="{02D57815-91ED-43cb-92C2-25804820EDAC}">
                  <c15:fullRef>
                    <c15:sqref>Composition!$J$1:$AG$1</c15:sqref>
                  </c15:fullRef>
                </c:ext>
              </c:extLst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Composition!$V$46:$V$84</c15:sqref>
                  </c15:fullRef>
                </c:ext>
              </c:extLst>
              <c:f>Composition!$V$46:$V$69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2D-9940-4A65-BBA1-07FC0993F5BA}"/>
            </c:ext>
          </c:extLst>
        </c:ser>
        <c:ser>
          <c:idx val="54"/>
          <c:order val="13"/>
          <c:cat>
            <c:strRef>
              <c:extLst>
                <c:ext xmlns:c15="http://schemas.microsoft.com/office/drawing/2012/chart" uri="{02D57815-91ED-43cb-92C2-25804820EDAC}">
                  <c15:fullRef>
                    <c15:sqref>Composition!$J$1:$AG$1</c15:sqref>
                  </c15:fullRef>
                </c:ext>
              </c:extLst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Composition!$W$46:$W$84</c15:sqref>
                  </c15:fullRef>
                </c:ext>
              </c:extLst>
              <c:f>Composition!$W$46:$W$69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2E-9940-4A65-BBA1-07FC0993F5BA}"/>
            </c:ext>
          </c:extLst>
        </c:ser>
        <c:ser>
          <c:idx val="55"/>
          <c:order val="14"/>
          <c:cat>
            <c:strRef>
              <c:extLst>
                <c:ext xmlns:c15="http://schemas.microsoft.com/office/drawing/2012/chart" uri="{02D57815-91ED-43cb-92C2-25804820EDAC}">
                  <c15:fullRef>
                    <c15:sqref>Composition!$J$1:$AG$1</c15:sqref>
                  </c15:fullRef>
                </c:ext>
              </c:extLst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Composition!$X$46:$X$84</c15:sqref>
                  </c15:fullRef>
                </c:ext>
              </c:extLst>
              <c:f>Composition!$X$46:$X$69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2F-9940-4A65-BBA1-07FC0993F5BA}"/>
            </c:ext>
          </c:extLst>
        </c:ser>
        <c:ser>
          <c:idx val="56"/>
          <c:order val="15"/>
          <c:cat>
            <c:strRef>
              <c:extLst>
                <c:ext xmlns:c15="http://schemas.microsoft.com/office/drawing/2012/chart" uri="{02D57815-91ED-43cb-92C2-25804820EDAC}">
                  <c15:fullRef>
                    <c15:sqref>Composition!$J$1:$AG$1</c15:sqref>
                  </c15:fullRef>
                </c:ext>
              </c:extLst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Composition!$Y$46:$Y$84</c15:sqref>
                  </c15:fullRef>
                </c:ext>
              </c:extLst>
              <c:f>Composition!$Y$46:$Y$69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30-9940-4A65-BBA1-07FC0993F5BA}"/>
            </c:ext>
          </c:extLst>
        </c:ser>
        <c:ser>
          <c:idx val="57"/>
          <c:order val="16"/>
          <c:cat>
            <c:strRef>
              <c:extLst>
                <c:ext xmlns:c15="http://schemas.microsoft.com/office/drawing/2012/chart" uri="{02D57815-91ED-43cb-92C2-25804820EDAC}">
                  <c15:fullRef>
                    <c15:sqref>Composition!$J$1:$AG$1</c15:sqref>
                  </c15:fullRef>
                </c:ext>
              </c:extLst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Composition!$Z$46:$Z$84</c15:sqref>
                  </c15:fullRef>
                </c:ext>
              </c:extLst>
              <c:f>Composition!$Z$46:$Z$69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31-9940-4A65-BBA1-07FC0993F5BA}"/>
            </c:ext>
          </c:extLst>
        </c:ser>
        <c:ser>
          <c:idx val="58"/>
          <c:order val="17"/>
          <c:cat>
            <c:strRef>
              <c:extLst>
                <c:ext xmlns:c15="http://schemas.microsoft.com/office/drawing/2012/chart" uri="{02D57815-91ED-43cb-92C2-25804820EDAC}">
                  <c15:fullRef>
                    <c15:sqref>Composition!$J$1:$AG$1</c15:sqref>
                  </c15:fullRef>
                </c:ext>
              </c:extLst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Composition!$AA$46:$AA$84</c15:sqref>
                  </c15:fullRef>
                </c:ext>
              </c:extLst>
              <c:f>Composition!$AA$46:$AA$69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32-9940-4A65-BBA1-07FC0993F5BA}"/>
            </c:ext>
          </c:extLst>
        </c:ser>
        <c:ser>
          <c:idx val="59"/>
          <c:order val="18"/>
          <c:cat>
            <c:strRef>
              <c:extLst>
                <c:ext xmlns:c15="http://schemas.microsoft.com/office/drawing/2012/chart" uri="{02D57815-91ED-43cb-92C2-25804820EDAC}">
                  <c15:fullRef>
                    <c15:sqref>Composition!$J$1:$AG$1</c15:sqref>
                  </c15:fullRef>
                </c:ext>
              </c:extLst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Composition!$AB$46:$AB$84</c15:sqref>
                  </c15:fullRef>
                </c:ext>
              </c:extLst>
              <c:f>Composition!$AB$46:$AB$69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33-9940-4A65-BBA1-07FC0993F5BA}"/>
            </c:ext>
          </c:extLst>
        </c:ser>
        <c:ser>
          <c:idx val="60"/>
          <c:order val="19"/>
          <c:cat>
            <c:strRef>
              <c:extLst>
                <c:ext xmlns:c15="http://schemas.microsoft.com/office/drawing/2012/chart" uri="{02D57815-91ED-43cb-92C2-25804820EDAC}">
                  <c15:fullRef>
                    <c15:sqref>Composition!$J$1:$AG$1</c15:sqref>
                  </c15:fullRef>
                </c:ext>
              </c:extLst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Composition!$AC$46:$AC$84</c15:sqref>
                  </c15:fullRef>
                </c:ext>
              </c:extLst>
              <c:f>Composition!$AC$46:$AC$69</c:f>
              <c:numCache>
                <c:formatCode>General</c:formatCode>
                <c:ptCount val="24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34-9940-4A65-BBA1-07FC0993F5BA}"/>
            </c:ext>
          </c:extLst>
        </c:ser>
        <c:ser>
          <c:idx val="61"/>
          <c:order val="20"/>
          <c:cat>
            <c:strRef>
              <c:extLst>
                <c:ext xmlns:c15="http://schemas.microsoft.com/office/drawing/2012/chart" uri="{02D57815-91ED-43cb-92C2-25804820EDAC}">
                  <c15:fullRef>
                    <c15:sqref>Composition!$J$1:$AG$1</c15:sqref>
                  </c15:fullRef>
                </c:ext>
              </c:extLst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Composition!$AD$46:$AD$84</c15:sqref>
                  </c15:fullRef>
                </c:ext>
              </c:extLst>
              <c:f>Composition!$AD$46:$AD$69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35-9940-4A65-BBA1-07FC0993F5BA}"/>
            </c:ext>
          </c:extLst>
        </c:ser>
        <c:ser>
          <c:idx val="62"/>
          <c:order val="21"/>
          <c:cat>
            <c:strRef>
              <c:extLst>
                <c:ext xmlns:c15="http://schemas.microsoft.com/office/drawing/2012/chart" uri="{02D57815-91ED-43cb-92C2-25804820EDAC}">
                  <c15:fullRef>
                    <c15:sqref>Composition!$J$1:$AG$1</c15:sqref>
                  </c15:fullRef>
                </c:ext>
              </c:extLst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Composition!$AE$46:$AE$84</c15:sqref>
                  </c15:fullRef>
                </c:ext>
              </c:extLst>
              <c:f>Composition!$AE$46:$AE$69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36-9940-4A65-BBA1-07FC0993F5BA}"/>
            </c:ext>
          </c:extLst>
        </c:ser>
        <c:ser>
          <c:idx val="63"/>
          <c:order val="22"/>
          <c:cat>
            <c:strRef>
              <c:extLst>
                <c:ext xmlns:c15="http://schemas.microsoft.com/office/drawing/2012/chart" uri="{02D57815-91ED-43cb-92C2-25804820EDAC}">
                  <c15:fullRef>
                    <c15:sqref>Composition!$J$1:$AG$1</c15:sqref>
                  </c15:fullRef>
                </c:ext>
              </c:extLst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Composition!$AF$46:$AF$84</c15:sqref>
                  </c15:fullRef>
                </c:ext>
              </c:extLst>
              <c:f>Composition!$AF$46:$AF$69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37-9940-4A65-BBA1-07FC0993F5BA}"/>
            </c:ext>
          </c:extLst>
        </c:ser>
        <c:ser>
          <c:idx val="64"/>
          <c:order val="23"/>
          <c:cat>
            <c:strRef>
              <c:extLst>
                <c:ext xmlns:c15="http://schemas.microsoft.com/office/drawing/2012/chart" uri="{02D57815-91ED-43cb-92C2-25804820EDAC}">
                  <c15:fullRef>
                    <c15:sqref>Composition!$J$1:$AG$1</c15:sqref>
                  </c15:fullRef>
                </c:ext>
              </c:extLst>
              <c:f>Composition!$J$1:$AG$1</c:f>
              <c:strCache>
                <c:ptCount val="24"/>
                <c:pt idx="0">
                  <c:v>Collemb</c:v>
                </c:pt>
                <c:pt idx="1">
                  <c:v>Coleopt.Adult</c:v>
                </c:pt>
                <c:pt idx="2">
                  <c:v>Coleopt.Larva</c:v>
                </c:pt>
                <c:pt idx="3">
                  <c:v>Opilion</c:v>
                </c:pt>
                <c:pt idx="4">
                  <c:v>Spider</c:v>
                </c:pt>
                <c:pt idx="5">
                  <c:v>Pseudoscorp</c:v>
                </c:pt>
                <c:pt idx="6">
                  <c:v>Formicid</c:v>
                </c:pt>
                <c:pt idx="7">
                  <c:v>Vespidae</c:v>
                </c:pt>
                <c:pt idx="8">
                  <c:v>Dipt.Adult</c:v>
                </c:pt>
                <c:pt idx="9">
                  <c:v>Dipt.Larva</c:v>
                </c:pt>
                <c:pt idx="10">
                  <c:v>Acari</c:v>
                </c:pt>
                <c:pt idx="11">
                  <c:v>Millip</c:v>
                </c:pt>
                <c:pt idx="12">
                  <c:v>Centip</c:v>
                </c:pt>
                <c:pt idx="13">
                  <c:v>Hemipt</c:v>
                </c:pt>
                <c:pt idx="14">
                  <c:v>Lepidop.larva</c:v>
                </c:pt>
                <c:pt idx="15">
                  <c:v>Trichopt.adult</c:v>
                </c:pt>
                <c:pt idx="16">
                  <c:v>Plecopt.adult</c:v>
                </c:pt>
                <c:pt idx="17">
                  <c:v>Shelled.snails</c:v>
                </c:pt>
                <c:pt idx="18">
                  <c:v> Slug</c:v>
                </c:pt>
                <c:pt idx="19">
                  <c:v>Isopod</c:v>
                </c:pt>
                <c:pt idx="20">
                  <c:v>Siphonopt</c:v>
                </c:pt>
                <c:pt idx="21">
                  <c:v>Oligoch</c:v>
                </c:pt>
                <c:pt idx="22">
                  <c:v>Anura</c:v>
                </c:pt>
                <c:pt idx="23">
                  <c:v>Caudata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Composition!$AG$46:$AG$84</c15:sqref>
                  </c15:fullRef>
                </c:ext>
              </c:extLst>
              <c:f>Composition!$AG$46:$AG$69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38-9940-4A65-BBA1-07FC0993F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(Taxa &lt;1%</a:t>
            </a:r>
            <a:r>
              <a:rPr lang="en-US" baseline="0"/>
              <a:t> not shown)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1.3065128022925442E-2"/>
          <c:y val="3.0959936972921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324292911604371"/>
          <c:y val="9.8034028099746026E-2"/>
          <c:w val="0.54724513900807992"/>
          <c:h val="0.79031745032841838"/>
        </c:manualLayout>
      </c:layout>
      <c:pieChart>
        <c:varyColors val="1"/>
        <c:ser>
          <c:idx val="0"/>
          <c:order val="0"/>
          <c:tx>
            <c:strRef>
              <c:f>Composition!$I$105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03-4BAD-BF94-32936FB381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03-4BAD-BF94-32936FB381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03-4BAD-BF94-32936FB381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03-4BAD-BF94-32936FB381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D05-413F-92B7-ACBD87BE2C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D05-413F-92B7-ACBD87BE2C1C}"/>
              </c:ext>
            </c:extLst>
          </c:dPt>
          <c:dLbls>
            <c:dLbl>
              <c:idx val="4"/>
              <c:layout>
                <c:manualLayout>
                  <c:x val="0.22154098929104141"/>
                  <c:y val="-2.96246131855768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DD05-413F-92B7-ACBD87BE2C1C}"/>
                </c:ext>
              </c:extLst>
            </c:dLbl>
            <c:dLbl>
              <c:idx val="5"/>
              <c:layout>
                <c:manualLayout>
                  <c:x val="0.26141522072524115"/>
                  <c:y val="3.65543293776585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DD05-413F-92B7-ACBD87BE2C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Composition!$F$106:$F$111</c:f>
              <c:strCache>
                <c:ptCount val="6"/>
                <c:pt idx="0">
                  <c:v>Coleopt.Adult</c:v>
                </c:pt>
                <c:pt idx="1">
                  <c:v>Collemb</c:v>
                </c:pt>
                <c:pt idx="2">
                  <c:v>Dipt.Adult</c:v>
                </c:pt>
                <c:pt idx="3">
                  <c:v>Acari</c:v>
                </c:pt>
                <c:pt idx="4">
                  <c:v>Isopod</c:v>
                </c:pt>
                <c:pt idx="5">
                  <c:v>Spider</c:v>
                </c:pt>
              </c:strCache>
            </c:strRef>
          </c:cat>
          <c:val>
            <c:numRef>
              <c:f>Composition!$I$106:$I$111</c:f>
              <c:numCache>
                <c:formatCode>0.000</c:formatCode>
                <c:ptCount val="6"/>
                <c:pt idx="0">
                  <c:v>0.36229852838121934</c:v>
                </c:pt>
                <c:pt idx="1">
                  <c:v>0.27189908899789766</c:v>
                </c:pt>
                <c:pt idx="2">
                  <c:v>0.16030133146461106</c:v>
                </c:pt>
                <c:pt idx="3">
                  <c:v>0.11422564821303434</c:v>
                </c:pt>
                <c:pt idx="4">
                  <c:v>2.3826208829712685E-2</c:v>
                </c:pt>
                <c:pt idx="5">
                  <c:v>1.5241765942536791E-2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5-413F-92B7-ACBD87BE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 DISCHARGE (Taxa &lt;1%</a:t>
            </a:r>
            <a:r>
              <a:rPr lang="en-US" baseline="0"/>
              <a:t> not shown)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1.3065128022925442E-2"/>
          <c:y val="3.0959936972921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324292911604371"/>
          <c:y val="9.8034028099746026E-2"/>
          <c:w val="0.54724513900807992"/>
          <c:h val="0.79031745032841838"/>
        </c:manualLayout>
      </c:layout>
      <c:pieChart>
        <c:varyColors val="1"/>
        <c:ser>
          <c:idx val="0"/>
          <c:order val="0"/>
          <c:tx>
            <c:strRef>
              <c:f>Composition!$N$105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B-416D-A3AB-F2B5E14A9B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4B-416D-A3AB-F2B5E14A9B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4B-416D-A3AB-F2B5E14A9B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4B-416D-A3AB-F2B5E14A9B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4B-416D-A3AB-F2B5E14A9B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B4B-416D-A3AB-F2B5E14A9B1C}"/>
              </c:ext>
            </c:extLst>
          </c:dPt>
          <c:dLbls>
            <c:dLbl>
              <c:idx val="4"/>
              <c:layout>
                <c:manualLayout>
                  <c:x val="0.30382223041009954"/>
                  <c:y val="3.96929392492671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B4B-416D-A3AB-F2B5E14A9B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Composition!$K$106:$K$110</c:f>
              <c:strCache>
                <c:ptCount val="5"/>
                <c:pt idx="0">
                  <c:v>Coleopt.Adult</c:v>
                </c:pt>
                <c:pt idx="1">
                  <c:v>Collemb</c:v>
                </c:pt>
                <c:pt idx="2">
                  <c:v>Dipt.Adult</c:v>
                </c:pt>
                <c:pt idx="3">
                  <c:v>Acari</c:v>
                </c:pt>
                <c:pt idx="4">
                  <c:v>Isopod</c:v>
                </c:pt>
              </c:strCache>
            </c:strRef>
          </c:cat>
          <c:val>
            <c:numRef>
              <c:f>Composition!$N$106:$N$110</c:f>
              <c:numCache>
                <c:formatCode>General</c:formatCode>
                <c:ptCount val="5"/>
                <c:pt idx="0">
                  <c:v>0.37613488975356679</c:v>
                </c:pt>
                <c:pt idx="1">
                  <c:v>0.29211701974347887</c:v>
                </c:pt>
                <c:pt idx="2">
                  <c:v>0.15722726617668251</c:v>
                </c:pt>
                <c:pt idx="3">
                  <c:v>8.920593745496469E-2</c:v>
                </c:pt>
                <c:pt idx="4">
                  <c:v>1.6717106211269636E-2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4B-416D-A3AB-F2B5E14A9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492917</xdr:colOff>
      <xdr:row>0</xdr:row>
      <xdr:rowOff>0</xdr:rowOff>
    </xdr:from>
    <xdr:to>
      <xdr:col>57</xdr:col>
      <xdr:colOff>554830</xdr:colOff>
      <xdr:row>29</xdr:row>
      <xdr:rowOff>23813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47625</xdr:colOff>
      <xdr:row>31</xdr:row>
      <xdr:rowOff>57943</xdr:rowOff>
    </xdr:from>
    <xdr:to>
      <xdr:col>54</xdr:col>
      <xdr:colOff>467519</xdr:colOff>
      <xdr:row>55</xdr:row>
      <xdr:rowOff>138905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181429</xdr:colOff>
      <xdr:row>102</xdr:row>
      <xdr:rowOff>113392</xdr:rowOff>
    </xdr:from>
    <xdr:to>
      <xdr:col>22</xdr:col>
      <xdr:colOff>215447</xdr:colOff>
      <xdr:row>122</xdr:row>
      <xdr:rowOff>181427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104</xdr:row>
      <xdr:rowOff>0</xdr:rowOff>
    </xdr:from>
    <xdr:to>
      <xdr:col>31</xdr:col>
      <xdr:colOff>45357</xdr:colOff>
      <xdr:row>124</xdr:row>
      <xdr:rowOff>68036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86"/>
  <sheetViews>
    <sheetView topLeftCell="C64" zoomScale="85" zoomScaleNormal="85" workbookViewId="0">
      <selection activeCell="D83" sqref="D83"/>
    </sheetView>
  </sheetViews>
  <sheetFormatPr defaultRowHeight="15" x14ac:dyDescent="0.25"/>
  <cols>
    <col min="8" max="8" width="12.42578125" customWidth="1"/>
    <col min="9" max="9" width="14" customWidth="1"/>
  </cols>
  <sheetData>
    <row r="1" spans="1:1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370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s="2" t="s">
        <v>375</v>
      </c>
      <c r="AY1" s="2" t="s">
        <v>376</v>
      </c>
      <c r="AZ1" t="s">
        <v>48</v>
      </c>
      <c r="BA1" s="2" t="s">
        <v>371</v>
      </c>
      <c r="BB1" t="s">
        <v>49</v>
      </c>
      <c r="BC1" t="s">
        <v>50</v>
      </c>
      <c r="BD1" t="s">
        <v>51</v>
      </c>
      <c r="BE1" s="2" t="s">
        <v>372</v>
      </c>
      <c r="BF1" t="s">
        <v>52</v>
      </c>
      <c r="BG1" t="s">
        <v>53</v>
      </c>
      <c r="BH1" s="2" t="s">
        <v>373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s="2" t="s">
        <v>374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63</v>
      </c>
      <c r="CO1" t="s">
        <v>84</v>
      </c>
      <c r="CP1" t="s">
        <v>85</v>
      </c>
      <c r="CQ1" s="2" t="s">
        <v>377</v>
      </c>
      <c r="CR1" s="2" t="s">
        <v>378</v>
      </c>
      <c r="CS1" t="s">
        <v>86</v>
      </c>
      <c r="CT1" t="s">
        <v>87</v>
      </c>
      <c r="CU1" t="s">
        <v>88</v>
      </c>
      <c r="CV1" t="s">
        <v>89</v>
      </c>
      <c r="CW1" t="s">
        <v>90</v>
      </c>
      <c r="CX1" t="s">
        <v>91</v>
      </c>
      <c r="CY1" t="s">
        <v>92</v>
      </c>
      <c r="CZ1" t="s">
        <v>93</v>
      </c>
      <c r="DA1" s="2" t="s">
        <v>379</v>
      </c>
      <c r="DB1" t="s">
        <v>94</v>
      </c>
      <c r="DC1" t="s">
        <v>95</v>
      </c>
      <c r="DD1" t="s">
        <v>96</v>
      </c>
      <c r="DE1" s="2" t="s">
        <v>380</v>
      </c>
      <c r="DF1" t="s">
        <v>97</v>
      </c>
      <c r="DG1" t="s">
        <v>98</v>
      </c>
      <c r="DH1" s="2" t="s">
        <v>381</v>
      </c>
      <c r="DI1" t="s">
        <v>99</v>
      </c>
      <c r="DJ1" s="2" t="s">
        <v>382</v>
      </c>
      <c r="DK1" t="s">
        <v>100</v>
      </c>
      <c r="DL1" s="2" t="s">
        <v>383</v>
      </c>
      <c r="DM1" t="s">
        <v>384</v>
      </c>
      <c r="DN1" t="s">
        <v>101</v>
      </c>
      <c r="DO1" t="s">
        <v>102</v>
      </c>
      <c r="DP1" t="s">
        <v>103</v>
      </c>
      <c r="DQ1" t="s">
        <v>104</v>
      </c>
      <c r="DR1" t="s">
        <v>105</v>
      </c>
      <c r="DS1" s="2" t="s">
        <v>385</v>
      </c>
      <c r="DT1" s="2" t="s">
        <v>386</v>
      </c>
      <c r="DU1" t="s">
        <v>106</v>
      </c>
      <c r="DV1" t="s">
        <v>107</v>
      </c>
      <c r="DW1" s="2" t="s">
        <v>387</v>
      </c>
      <c r="DX1" t="s">
        <v>108</v>
      </c>
      <c r="DY1" t="s">
        <v>109</v>
      </c>
      <c r="DZ1" t="s">
        <v>110</v>
      </c>
      <c r="EA1" t="s">
        <v>111</v>
      </c>
      <c r="EB1" t="s">
        <v>113</v>
      </c>
      <c r="EC1" t="s">
        <v>112</v>
      </c>
      <c r="ED1" t="s">
        <v>114</v>
      </c>
    </row>
    <row r="2" spans="1:134" x14ac:dyDescent="0.25">
      <c r="A2">
        <v>1</v>
      </c>
      <c r="B2" t="s">
        <v>115</v>
      </c>
      <c r="C2" t="s">
        <v>116</v>
      </c>
      <c r="D2" t="s">
        <v>117</v>
      </c>
      <c r="E2">
        <v>2017</v>
      </c>
      <c r="F2" t="s">
        <v>118</v>
      </c>
      <c r="G2">
        <v>14</v>
      </c>
      <c r="H2" s="1">
        <v>42900</v>
      </c>
      <c r="I2" s="1">
        <v>42900</v>
      </c>
      <c r="J2" t="s">
        <v>119</v>
      </c>
      <c r="K2">
        <v>7</v>
      </c>
      <c r="L2">
        <v>16</v>
      </c>
      <c r="M2" s="2">
        <v>23</v>
      </c>
      <c r="R2">
        <v>1</v>
      </c>
      <c r="AX2" s="2">
        <f>SUM(N2:AS2,AV2,AW2)</f>
        <v>1</v>
      </c>
      <c r="AY2" s="2">
        <f>SUM(AT2:AU2)</f>
        <v>0</v>
      </c>
      <c r="BA2" s="2">
        <v>0</v>
      </c>
      <c r="BE2" s="2">
        <v>0</v>
      </c>
      <c r="BH2" s="2">
        <v>0</v>
      </c>
      <c r="BI2">
        <v>1</v>
      </c>
      <c r="BO2" s="2">
        <v>1</v>
      </c>
      <c r="BP2">
        <v>2</v>
      </c>
      <c r="BQ2">
        <v>2</v>
      </c>
      <c r="BR2">
        <v>1</v>
      </c>
      <c r="CH2">
        <v>2</v>
      </c>
      <c r="CQ2" s="2">
        <f>SUM(BP2:CH2,CL2,CN2,CP2)</f>
        <v>7</v>
      </c>
      <c r="CR2" s="2">
        <f>SUM(CI2:CK2,CO2)</f>
        <v>0</v>
      </c>
      <c r="CS2">
        <v>1</v>
      </c>
      <c r="DA2" s="2">
        <v>1</v>
      </c>
      <c r="DE2" s="2">
        <v>0</v>
      </c>
      <c r="DH2" s="2">
        <v>0</v>
      </c>
      <c r="DJ2" s="2">
        <v>0</v>
      </c>
      <c r="DL2" s="2">
        <v>0</v>
      </c>
      <c r="DP2">
        <v>1</v>
      </c>
      <c r="DS2" s="2">
        <v>1</v>
      </c>
      <c r="DT2" s="2">
        <v>0</v>
      </c>
      <c r="DW2" s="2">
        <v>0</v>
      </c>
      <c r="EB2">
        <f>SUM(J2:L2,N2:AW2,AZ2,BB2:BD2,BF2:BG2,BI2:BN2,BP2:CP2,CS2:CZ2,DB2:DD2,DF2:DG2,DI2,DK2,DM2:DR2,DU2:DV2,DX2:EA2)</f>
        <v>34</v>
      </c>
      <c r="EC2">
        <f>COUNT(J2:L2,N2:AW2,AZ2,BB2:BD2,BF2:BG2,BI2:BN2,BP2:CP2,CS2:CZ2,DB2:DD2,DF2:DG2,DI2,DK2,DM2:DR2,DU2:DV2,DX2:EA2)</f>
        <v>10</v>
      </c>
      <c r="ED2" t="s">
        <v>120</v>
      </c>
    </row>
    <row r="3" spans="1:134" x14ac:dyDescent="0.25">
      <c r="A3">
        <v>2</v>
      </c>
      <c r="B3" t="s">
        <v>115</v>
      </c>
      <c r="C3" t="s">
        <v>121</v>
      </c>
      <c r="D3" t="s">
        <v>122</v>
      </c>
      <c r="E3">
        <v>2017</v>
      </c>
      <c r="F3" t="s">
        <v>118</v>
      </c>
      <c r="G3">
        <v>14</v>
      </c>
      <c r="H3" s="1">
        <v>42900</v>
      </c>
      <c r="I3" s="1">
        <v>42900</v>
      </c>
      <c r="J3">
        <v>1</v>
      </c>
      <c r="K3">
        <v>1</v>
      </c>
      <c r="L3">
        <v>59</v>
      </c>
      <c r="M3" s="2">
        <v>61</v>
      </c>
      <c r="R3">
        <v>25</v>
      </c>
      <c r="S3">
        <v>6</v>
      </c>
      <c r="T3">
        <v>4</v>
      </c>
      <c r="AX3" s="2">
        <f t="shared" ref="AX3:AX58" si="0">SUM(N3:AS3,AV3,AW3)</f>
        <v>35</v>
      </c>
      <c r="AY3" s="2">
        <f t="shared" ref="AY3:AY58" si="1">SUM(AT3:AU3)</f>
        <v>0</v>
      </c>
      <c r="BA3" s="2">
        <v>0</v>
      </c>
      <c r="BE3" s="2">
        <v>0</v>
      </c>
      <c r="BH3" s="2">
        <v>0</v>
      </c>
      <c r="BI3">
        <v>1</v>
      </c>
      <c r="BJ3">
        <v>1</v>
      </c>
      <c r="BO3" s="2">
        <v>2</v>
      </c>
      <c r="BP3">
        <v>6</v>
      </c>
      <c r="BQ3">
        <v>4</v>
      </c>
      <c r="BR3">
        <v>1</v>
      </c>
      <c r="CH3">
        <v>2</v>
      </c>
      <c r="CQ3" s="2">
        <f>SUM(BP3:CH3,CL3,CN3,CP3)</f>
        <v>13</v>
      </c>
      <c r="CR3" s="2">
        <f t="shared" ref="CR3:CR58" si="2">SUM(CI3:CK3,CO3)</f>
        <v>0</v>
      </c>
      <c r="CS3">
        <v>5</v>
      </c>
      <c r="CT3">
        <v>3</v>
      </c>
      <c r="CW3">
        <v>1</v>
      </c>
      <c r="CX3">
        <v>7</v>
      </c>
      <c r="CZ3">
        <v>6</v>
      </c>
      <c r="DA3" s="2">
        <v>22</v>
      </c>
      <c r="DB3">
        <v>1</v>
      </c>
      <c r="DC3">
        <v>1</v>
      </c>
      <c r="DE3" s="2">
        <v>2</v>
      </c>
      <c r="DH3" s="2">
        <v>0</v>
      </c>
      <c r="DJ3" s="2">
        <v>0</v>
      </c>
      <c r="DL3" s="2">
        <v>0</v>
      </c>
      <c r="DP3">
        <v>1</v>
      </c>
      <c r="DS3" s="2">
        <v>1</v>
      </c>
      <c r="DT3" s="2">
        <v>0</v>
      </c>
      <c r="DU3">
        <v>19</v>
      </c>
      <c r="DW3" s="2">
        <v>19</v>
      </c>
      <c r="EB3">
        <f>SUM(J3:L3,N3:AW3,AZ3,BB3:BD3,BF3:BG3,BI3:BN3,BP3:CP3,CS3:CZ3,DB3:DD3,DF3:DG3,DI3,DK3,DM3:DR3,DU3:DV3,DX3:EA3)</f>
        <v>155</v>
      </c>
      <c r="EC3">
        <f t="shared" ref="EC3:EC58" si="3">COUNT(J3:L3,N3:AW3,AZ3,BB3:BD3,BF3:BG3,BI3:BN3,BP3:CP3,CS3:CZ3,DB3:DD3,DF3:DG3,DI3,DK3,DM3:DR3,DU3:DV3,DX3:EA3)</f>
        <v>21</v>
      </c>
    </row>
    <row r="4" spans="1:134" x14ac:dyDescent="0.25">
      <c r="A4">
        <v>3</v>
      </c>
      <c r="B4" t="s">
        <v>123</v>
      </c>
      <c r="C4" t="s">
        <v>116</v>
      </c>
      <c r="D4" t="s">
        <v>124</v>
      </c>
      <c r="E4">
        <v>2017</v>
      </c>
      <c r="F4" t="s">
        <v>118</v>
      </c>
      <c r="G4">
        <v>16</v>
      </c>
      <c r="H4" s="1">
        <v>42902</v>
      </c>
      <c r="I4" s="1">
        <v>42902</v>
      </c>
      <c r="J4">
        <v>13</v>
      </c>
      <c r="K4">
        <v>27</v>
      </c>
      <c r="L4">
        <v>102</v>
      </c>
      <c r="M4" s="2">
        <v>142</v>
      </c>
      <c r="R4">
        <v>5</v>
      </c>
      <c r="AX4" s="2">
        <f t="shared" si="0"/>
        <v>5</v>
      </c>
      <c r="AY4" s="2">
        <f t="shared" si="1"/>
        <v>0</v>
      </c>
      <c r="AZ4">
        <v>1</v>
      </c>
      <c r="BA4" s="2">
        <v>1</v>
      </c>
      <c r="BB4">
        <v>1</v>
      </c>
      <c r="BE4" s="2">
        <v>1</v>
      </c>
      <c r="BH4" s="2">
        <v>0</v>
      </c>
      <c r="BO4" s="2">
        <v>0</v>
      </c>
      <c r="BP4">
        <v>4</v>
      </c>
      <c r="BQ4">
        <v>15</v>
      </c>
      <c r="CP4">
        <v>3</v>
      </c>
      <c r="CQ4" s="2">
        <f t="shared" ref="CQ4:CQ58" si="4">SUM(BP4:CH4,CL4,CN4,CP4)</f>
        <v>22</v>
      </c>
      <c r="CR4" s="2">
        <f t="shared" si="2"/>
        <v>0</v>
      </c>
      <c r="CS4">
        <v>1</v>
      </c>
      <c r="CU4">
        <v>5</v>
      </c>
      <c r="CX4">
        <v>4</v>
      </c>
      <c r="CZ4">
        <v>1</v>
      </c>
      <c r="DA4" s="2">
        <v>11</v>
      </c>
      <c r="DB4">
        <v>1</v>
      </c>
      <c r="DE4" s="2">
        <v>1</v>
      </c>
      <c r="DH4" s="2">
        <v>0</v>
      </c>
      <c r="DJ4" s="2">
        <v>0</v>
      </c>
      <c r="DL4" s="2">
        <v>0</v>
      </c>
      <c r="DP4">
        <v>2</v>
      </c>
      <c r="DS4" s="2">
        <v>2</v>
      </c>
      <c r="DT4" s="2">
        <v>0</v>
      </c>
      <c r="DW4" s="2">
        <v>0</v>
      </c>
      <c r="EA4">
        <v>1</v>
      </c>
      <c r="EB4">
        <f t="shared" ref="EB4:EB58" si="5">SUM(J4:L4,N4:AW4,AZ4,BB4:BD4,BF4:BG4,BI4:BN4,BP4:CP4,CS4:CZ4,DB4:DD4,DF4:DG4,DI4,DK4,DM4:DR4,DU4:DV4,DX4:EA4)</f>
        <v>186</v>
      </c>
      <c r="EC4">
        <f t="shared" si="3"/>
        <v>16</v>
      </c>
      <c r="ED4" t="s">
        <v>125</v>
      </c>
    </row>
    <row r="5" spans="1:134" x14ac:dyDescent="0.25">
      <c r="A5">
        <v>4</v>
      </c>
      <c r="B5" t="s">
        <v>115</v>
      </c>
      <c r="C5" t="s">
        <v>116</v>
      </c>
      <c r="D5" t="s">
        <v>126</v>
      </c>
      <c r="E5">
        <v>2017</v>
      </c>
      <c r="F5" t="s">
        <v>118</v>
      </c>
      <c r="G5">
        <v>14</v>
      </c>
      <c r="H5" s="1">
        <v>42900</v>
      </c>
      <c r="I5" s="1">
        <v>42900</v>
      </c>
      <c r="J5">
        <v>4</v>
      </c>
      <c r="K5">
        <v>7</v>
      </c>
      <c r="L5">
        <v>26</v>
      </c>
      <c r="M5" s="2">
        <v>37</v>
      </c>
      <c r="P5">
        <v>4</v>
      </c>
      <c r="Q5">
        <v>2</v>
      </c>
      <c r="R5">
        <v>9</v>
      </c>
      <c r="S5">
        <v>3</v>
      </c>
      <c r="AT5">
        <v>1</v>
      </c>
      <c r="AW5">
        <v>1</v>
      </c>
      <c r="AX5" s="2">
        <f t="shared" si="0"/>
        <v>19</v>
      </c>
      <c r="AY5" s="2">
        <f t="shared" si="1"/>
        <v>1</v>
      </c>
      <c r="BA5" s="2">
        <v>0</v>
      </c>
      <c r="BE5" s="2">
        <v>0</v>
      </c>
      <c r="BF5">
        <v>1</v>
      </c>
      <c r="BH5" s="2">
        <v>0</v>
      </c>
      <c r="BO5" s="2">
        <v>0</v>
      </c>
      <c r="BP5">
        <v>5</v>
      </c>
      <c r="BQ5">
        <v>5</v>
      </c>
      <c r="CJ5">
        <v>1</v>
      </c>
      <c r="CP5">
        <v>1</v>
      </c>
      <c r="CQ5" s="2">
        <f t="shared" si="4"/>
        <v>11</v>
      </c>
      <c r="CR5" s="2">
        <f t="shared" si="2"/>
        <v>1</v>
      </c>
      <c r="CS5">
        <v>5</v>
      </c>
      <c r="CX5">
        <v>5</v>
      </c>
      <c r="CY5">
        <v>1</v>
      </c>
      <c r="DA5" s="2">
        <v>11</v>
      </c>
      <c r="DB5">
        <v>5</v>
      </c>
      <c r="DE5" s="2">
        <v>5</v>
      </c>
      <c r="DH5" s="2">
        <v>0</v>
      </c>
      <c r="DJ5" s="2">
        <v>0</v>
      </c>
      <c r="DL5" s="2">
        <v>0</v>
      </c>
      <c r="DP5">
        <v>2</v>
      </c>
      <c r="DS5" s="2">
        <v>2</v>
      </c>
      <c r="DT5" s="2">
        <v>0</v>
      </c>
      <c r="DU5">
        <v>4</v>
      </c>
      <c r="DW5" s="2">
        <v>4</v>
      </c>
      <c r="EB5">
        <f t="shared" si="5"/>
        <v>92</v>
      </c>
      <c r="EC5">
        <f t="shared" si="3"/>
        <v>20</v>
      </c>
      <c r="ED5" t="s">
        <v>127</v>
      </c>
    </row>
    <row r="6" spans="1:134" x14ac:dyDescent="0.25">
      <c r="A6">
        <v>5</v>
      </c>
      <c r="B6" t="s">
        <v>123</v>
      </c>
      <c r="C6" t="s">
        <v>121</v>
      </c>
      <c r="D6" t="s">
        <v>128</v>
      </c>
      <c r="E6">
        <v>2017</v>
      </c>
      <c r="F6" t="s">
        <v>118</v>
      </c>
      <c r="G6">
        <v>14</v>
      </c>
      <c r="H6" s="1">
        <v>42900</v>
      </c>
      <c r="I6" s="1">
        <v>42900</v>
      </c>
      <c r="K6">
        <v>19</v>
      </c>
      <c r="L6">
        <v>74</v>
      </c>
      <c r="M6" s="2">
        <v>93</v>
      </c>
      <c r="O6">
        <v>2</v>
      </c>
      <c r="P6" t="s">
        <v>119</v>
      </c>
      <c r="Q6">
        <v>2</v>
      </c>
      <c r="R6">
        <v>52</v>
      </c>
      <c r="S6">
        <v>3</v>
      </c>
      <c r="AX6" s="2">
        <f t="shared" si="0"/>
        <v>59</v>
      </c>
      <c r="AY6" s="2">
        <f t="shared" si="1"/>
        <v>0</v>
      </c>
      <c r="BA6" s="2">
        <v>0</v>
      </c>
      <c r="BB6">
        <v>1</v>
      </c>
      <c r="BE6" s="2">
        <v>1</v>
      </c>
      <c r="BH6" s="2">
        <v>0</v>
      </c>
      <c r="BO6" s="2">
        <v>0</v>
      </c>
      <c r="BP6">
        <v>17</v>
      </c>
      <c r="BQ6">
        <v>12</v>
      </c>
      <c r="CJ6">
        <v>1</v>
      </c>
      <c r="CL6">
        <v>1</v>
      </c>
      <c r="CP6">
        <v>2</v>
      </c>
      <c r="CQ6" s="2">
        <f t="shared" si="4"/>
        <v>32</v>
      </c>
      <c r="CR6" s="2">
        <f t="shared" si="2"/>
        <v>1</v>
      </c>
      <c r="CS6">
        <v>5</v>
      </c>
      <c r="CX6">
        <v>11</v>
      </c>
      <c r="DA6" s="2">
        <v>16</v>
      </c>
      <c r="DB6">
        <v>1</v>
      </c>
      <c r="DE6" s="2">
        <v>1</v>
      </c>
      <c r="DH6" s="2">
        <v>0</v>
      </c>
      <c r="DJ6" s="2">
        <v>0</v>
      </c>
      <c r="DL6" s="2">
        <v>0</v>
      </c>
      <c r="DP6">
        <v>3</v>
      </c>
      <c r="DS6" s="2">
        <v>3</v>
      </c>
      <c r="DT6" s="2">
        <v>0</v>
      </c>
      <c r="DW6" s="2">
        <v>0</v>
      </c>
      <c r="EB6">
        <f t="shared" si="5"/>
        <v>206</v>
      </c>
      <c r="EC6">
        <f t="shared" si="3"/>
        <v>16</v>
      </c>
      <c r="ED6" t="s">
        <v>129</v>
      </c>
    </row>
    <row r="7" spans="1:134" x14ac:dyDescent="0.25">
      <c r="A7">
        <v>6</v>
      </c>
      <c r="B7" t="s">
        <v>123</v>
      </c>
      <c r="C7" t="s">
        <v>116</v>
      </c>
      <c r="D7" t="s">
        <v>130</v>
      </c>
      <c r="E7">
        <v>2017</v>
      </c>
      <c r="F7" t="s">
        <v>118</v>
      </c>
      <c r="G7">
        <v>14</v>
      </c>
      <c r="H7" s="1">
        <v>42900</v>
      </c>
      <c r="I7" s="1">
        <v>42900</v>
      </c>
      <c r="J7">
        <v>2</v>
      </c>
      <c r="K7">
        <v>2</v>
      </c>
      <c r="L7">
        <v>4</v>
      </c>
      <c r="M7" s="2">
        <v>8</v>
      </c>
      <c r="R7">
        <v>17</v>
      </c>
      <c r="AX7" s="2">
        <f t="shared" si="0"/>
        <v>17</v>
      </c>
      <c r="AY7" s="2">
        <f t="shared" si="1"/>
        <v>0</v>
      </c>
      <c r="BA7" s="2">
        <v>0</v>
      </c>
      <c r="BB7">
        <v>1</v>
      </c>
      <c r="BE7" s="2">
        <v>1</v>
      </c>
      <c r="BH7" s="2">
        <v>0</v>
      </c>
      <c r="BO7" s="2">
        <v>0</v>
      </c>
      <c r="BP7">
        <v>3</v>
      </c>
      <c r="CJ7">
        <v>1</v>
      </c>
      <c r="CP7">
        <v>1</v>
      </c>
      <c r="CQ7" s="2">
        <f t="shared" si="4"/>
        <v>4</v>
      </c>
      <c r="CR7" s="2">
        <f t="shared" si="2"/>
        <v>1</v>
      </c>
      <c r="CT7">
        <v>1</v>
      </c>
      <c r="DA7" s="2">
        <v>1</v>
      </c>
      <c r="DE7" s="2">
        <v>0</v>
      </c>
      <c r="DH7" s="2">
        <v>0</v>
      </c>
      <c r="DJ7" s="2">
        <v>0</v>
      </c>
      <c r="DL7" s="2">
        <v>0</v>
      </c>
      <c r="DS7" s="2">
        <v>0</v>
      </c>
      <c r="DT7" s="2">
        <v>0</v>
      </c>
      <c r="DW7" s="2">
        <v>0</v>
      </c>
      <c r="EB7">
        <f t="shared" si="5"/>
        <v>32</v>
      </c>
      <c r="EC7">
        <f t="shared" si="3"/>
        <v>9</v>
      </c>
      <c r="ED7" t="s">
        <v>131</v>
      </c>
    </row>
    <row r="8" spans="1:134" x14ac:dyDescent="0.25">
      <c r="A8">
        <v>7</v>
      </c>
      <c r="B8" t="s">
        <v>123</v>
      </c>
      <c r="C8" t="s">
        <v>116</v>
      </c>
      <c r="D8" t="s">
        <v>132</v>
      </c>
      <c r="E8">
        <v>2017</v>
      </c>
      <c r="F8" t="s">
        <v>118</v>
      </c>
      <c r="G8">
        <v>14</v>
      </c>
      <c r="H8" s="1">
        <v>42900</v>
      </c>
      <c r="I8" s="1">
        <v>42900</v>
      </c>
      <c r="K8">
        <v>14</v>
      </c>
      <c r="L8">
        <v>66</v>
      </c>
      <c r="M8" s="2">
        <v>80</v>
      </c>
      <c r="N8">
        <v>3</v>
      </c>
      <c r="P8">
        <v>2</v>
      </c>
      <c r="Q8">
        <v>1</v>
      </c>
      <c r="R8">
        <v>35</v>
      </c>
      <c r="S8">
        <v>4</v>
      </c>
      <c r="T8">
        <v>1</v>
      </c>
      <c r="U8">
        <v>6</v>
      </c>
      <c r="V8">
        <v>1</v>
      </c>
      <c r="AR8">
        <v>1</v>
      </c>
      <c r="AT8">
        <v>1</v>
      </c>
      <c r="AW8">
        <v>1</v>
      </c>
      <c r="AX8" s="2">
        <f t="shared" si="0"/>
        <v>55</v>
      </c>
      <c r="AY8" s="2">
        <f t="shared" si="1"/>
        <v>1</v>
      </c>
      <c r="BA8" s="2">
        <v>0</v>
      </c>
      <c r="BD8">
        <v>1</v>
      </c>
      <c r="BE8" s="2">
        <v>1</v>
      </c>
      <c r="BG8">
        <v>1</v>
      </c>
      <c r="BH8" s="2">
        <v>1</v>
      </c>
      <c r="BO8" s="2">
        <v>0</v>
      </c>
      <c r="BQ8">
        <v>3</v>
      </c>
      <c r="CH8">
        <v>3</v>
      </c>
      <c r="CO8">
        <v>1</v>
      </c>
      <c r="CP8">
        <v>5</v>
      </c>
      <c r="CQ8" s="2">
        <f t="shared" si="4"/>
        <v>11</v>
      </c>
      <c r="CR8" s="2">
        <f t="shared" si="2"/>
        <v>1</v>
      </c>
      <c r="CS8">
        <v>1</v>
      </c>
      <c r="CT8">
        <v>1</v>
      </c>
      <c r="CX8">
        <v>7</v>
      </c>
      <c r="CY8">
        <v>1</v>
      </c>
      <c r="CZ8">
        <v>2</v>
      </c>
      <c r="DA8" s="2">
        <v>12</v>
      </c>
      <c r="DE8" s="2">
        <v>0</v>
      </c>
      <c r="DH8" s="2">
        <v>0</v>
      </c>
      <c r="DJ8" s="2">
        <v>0</v>
      </c>
      <c r="DL8" s="2">
        <v>0</v>
      </c>
      <c r="DR8">
        <v>3</v>
      </c>
      <c r="DS8" s="2">
        <v>0</v>
      </c>
      <c r="DT8" s="2">
        <v>3</v>
      </c>
      <c r="DW8" s="2">
        <v>0</v>
      </c>
      <c r="DX8">
        <v>1</v>
      </c>
      <c r="EA8">
        <v>1</v>
      </c>
      <c r="EB8">
        <f t="shared" si="5"/>
        <v>167</v>
      </c>
      <c r="EC8">
        <f t="shared" si="3"/>
        <v>27</v>
      </c>
      <c r="ED8" t="s">
        <v>133</v>
      </c>
    </row>
    <row r="9" spans="1:134" x14ac:dyDescent="0.25">
      <c r="A9">
        <v>8</v>
      </c>
      <c r="B9" t="s">
        <v>115</v>
      </c>
      <c r="C9" t="s">
        <v>121</v>
      </c>
      <c r="D9" t="s">
        <v>134</v>
      </c>
      <c r="E9">
        <v>2017</v>
      </c>
      <c r="F9" t="s">
        <v>118</v>
      </c>
      <c r="G9">
        <v>14</v>
      </c>
      <c r="H9" s="1">
        <v>42900</v>
      </c>
      <c r="I9" s="1">
        <v>42900</v>
      </c>
      <c r="J9">
        <v>15</v>
      </c>
      <c r="K9">
        <v>7</v>
      </c>
      <c r="L9">
        <v>71</v>
      </c>
      <c r="M9" s="2">
        <v>93</v>
      </c>
      <c r="Q9">
        <v>1</v>
      </c>
      <c r="R9">
        <v>9</v>
      </c>
      <c r="S9">
        <v>6</v>
      </c>
      <c r="T9">
        <v>1</v>
      </c>
      <c r="X9">
        <v>1</v>
      </c>
      <c r="Y9">
        <v>1</v>
      </c>
      <c r="Z9">
        <v>1</v>
      </c>
      <c r="AV9">
        <v>1</v>
      </c>
      <c r="AW9">
        <v>2</v>
      </c>
      <c r="AX9" s="2">
        <f t="shared" si="0"/>
        <v>23</v>
      </c>
      <c r="AY9" s="2">
        <f t="shared" si="1"/>
        <v>0</v>
      </c>
      <c r="BA9" s="2">
        <v>0</v>
      </c>
      <c r="BD9">
        <v>1</v>
      </c>
      <c r="BE9" s="2">
        <v>1</v>
      </c>
      <c r="BH9" s="2">
        <v>0</v>
      </c>
      <c r="BO9" s="2">
        <v>0</v>
      </c>
      <c r="BP9">
        <v>9</v>
      </c>
      <c r="BQ9">
        <v>13</v>
      </c>
      <c r="BW9">
        <v>3</v>
      </c>
      <c r="CH9">
        <v>1</v>
      </c>
      <c r="CQ9" s="2">
        <f t="shared" si="4"/>
        <v>26</v>
      </c>
      <c r="CR9" s="2">
        <f t="shared" si="2"/>
        <v>0</v>
      </c>
      <c r="CS9">
        <v>1</v>
      </c>
      <c r="CX9">
        <v>7</v>
      </c>
      <c r="DA9" s="2">
        <v>8</v>
      </c>
      <c r="DD9">
        <v>1</v>
      </c>
      <c r="DE9" s="2">
        <v>1</v>
      </c>
      <c r="DH9" s="2">
        <v>0</v>
      </c>
      <c r="DJ9" s="2">
        <v>0</v>
      </c>
      <c r="DK9">
        <v>1</v>
      </c>
      <c r="DL9" s="2">
        <v>1</v>
      </c>
      <c r="DP9">
        <v>1</v>
      </c>
      <c r="DS9" s="2">
        <v>1</v>
      </c>
      <c r="DT9" s="2">
        <v>0</v>
      </c>
      <c r="DW9" s="2">
        <v>0</v>
      </c>
      <c r="EB9">
        <f t="shared" si="5"/>
        <v>154</v>
      </c>
      <c r="EC9">
        <f t="shared" si="3"/>
        <v>22</v>
      </c>
      <c r="ED9" t="s">
        <v>135</v>
      </c>
    </row>
    <row r="10" spans="1:134" x14ac:dyDescent="0.25">
      <c r="A10">
        <v>9</v>
      </c>
      <c r="B10" t="s">
        <v>115</v>
      </c>
      <c r="C10" t="s">
        <v>121</v>
      </c>
      <c r="D10" t="s">
        <v>136</v>
      </c>
      <c r="E10">
        <v>2017</v>
      </c>
      <c r="F10" t="s">
        <v>118</v>
      </c>
      <c r="G10">
        <v>14</v>
      </c>
      <c r="H10" s="1">
        <v>42900</v>
      </c>
      <c r="I10" s="1">
        <v>42900</v>
      </c>
      <c r="J10">
        <v>18</v>
      </c>
      <c r="K10">
        <v>0</v>
      </c>
      <c r="L10">
        <v>195</v>
      </c>
      <c r="M10" s="2">
        <v>213</v>
      </c>
      <c r="R10">
        <v>30</v>
      </c>
      <c r="S10">
        <v>3</v>
      </c>
      <c r="AV10">
        <v>1</v>
      </c>
      <c r="AX10" s="2">
        <f t="shared" si="0"/>
        <v>34</v>
      </c>
      <c r="AY10" s="2">
        <f t="shared" si="1"/>
        <v>0</v>
      </c>
      <c r="BA10" s="2">
        <v>0</v>
      </c>
      <c r="BD10">
        <v>1</v>
      </c>
      <c r="BE10" s="2">
        <v>1</v>
      </c>
      <c r="BH10" s="2">
        <v>0</v>
      </c>
      <c r="BO10" s="2">
        <v>0</v>
      </c>
      <c r="BP10">
        <v>8</v>
      </c>
      <c r="BQ10">
        <v>55</v>
      </c>
      <c r="CH10">
        <v>6</v>
      </c>
      <c r="CQ10" s="2">
        <f t="shared" si="4"/>
        <v>69</v>
      </c>
      <c r="CR10" s="2">
        <f t="shared" si="2"/>
        <v>0</v>
      </c>
      <c r="CS10">
        <v>3</v>
      </c>
      <c r="CT10">
        <v>2</v>
      </c>
      <c r="CX10">
        <v>9</v>
      </c>
      <c r="DA10" s="2">
        <v>14</v>
      </c>
      <c r="DB10">
        <v>1</v>
      </c>
      <c r="DE10" s="2">
        <v>1</v>
      </c>
      <c r="DH10" s="2">
        <v>0</v>
      </c>
      <c r="DJ10" s="2">
        <v>0</v>
      </c>
      <c r="DL10" s="2">
        <v>0</v>
      </c>
      <c r="DR10">
        <v>1</v>
      </c>
      <c r="DS10" s="2">
        <v>0</v>
      </c>
      <c r="DT10" s="2">
        <v>1</v>
      </c>
      <c r="DV10">
        <v>5</v>
      </c>
      <c r="DW10" s="2">
        <v>5</v>
      </c>
      <c r="EB10">
        <f t="shared" si="5"/>
        <v>338</v>
      </c>
      <c r="EC10">
        <f t="shared" si="3"/>
        <v>16</v>
      </c>
      <c r="ED10" t="s">
        <v>137</v>
      </c>
    </row>
    <row r="11" spans="1:134" x14ac:dyDescent="0.25">
      <c r="A11">
        <v>10</v>
      </c>
      <c r="B11" t="s">
        <v>123</v>
      </c>
      <c r="C11" t="s">
        <v>121</v>
      </c>
      <c r="D11" t="s">
        <v>138</v>
      </c>
      <c r="E11">
        <v>2017</v>
      </c>
      <c r="F11" t="s">
        <v>118</v>
      </c>
      <c r="G11">
        <v>14</v>
      </c>
      <c r="H11" s="1">
        <v>42900</v>
      </c>
      <c r="I11" s="1">
        <v>42900</v>
      </c>
      <c r="J11">
        <v>1</v>
      </c>
      <c r="K11">
        <v>15</v>
      </c>
      <c r="L11">
        <v>0</v>
      </c>
      <c r="M11" s="2">
        <v>16</v>
      </c>
      <c r="R11">
        <v>28</v>
      </c>
      <c r="S11">
        <v>7</v>
      </c>
      <c r="AB11">
        <v>1</v>
      </c>
      <c r="AS11">
        <v>1</v>
      </c>
      <c r="AV11">
        <v>1</v>
      </c>
      <c r="AX11" s="2">
        <f t="shared" si="0"/>
        <v>38</v>
      </c>
      <c r="AY11" s="2">
        <f t="shared" si="1"/>
        <v>0</v>
      </c>
      <c r="BA11" s="2">
        <v>0</v>
      </c>
      <c r="BE11" s="2">
        <v>0</v>
      </c>
      <c r="BH11" s="2">
        <v>0</v>
      </c>
      <c r="BO11" s="2">
        <v>0</v>
      </c>
      <c r="BP11">
        <v>22</v>
      </c>
      <c r="BQ11">
        <v>192</v>
      </c>
      <c r="BR11">
        <v>1</v>
      </c>
      <c r="BU11">
        <v>1</v>
      </c>
      <c r="BV11">
        <v>1</v>
      </c>
      <c r="CH11">
        <v>1</v>
      </c>
      <c r="CP11">
        <v>1</v>
      </c>
      <c r="CQ11" s="2">
        <f t="shared" si="4"/>
        <v>219</v>
      </c>
      <c r="CR11" s="2">
        <f t="shared" si="2"/>
        <v>0</v>
      </c>
      <c r="CS11">
        <v>1</v>
      </c>
      <c r="CT11">
        <v>1</v>
      </c>
      <c r="CX11">
        <v>5</v>
      </c>
      <c r="CY11">
        <v>1</v>
      </c>
      <c r="CZ11">
        <v>1</v>
      </c>
      <c r="DA11" s="2">
        <v>9</v>
      </c>
      <c r="DE11" s="2">
        <v>0</v>
      </c>
      <c r="DF11">
        <v>1</v>
      </c>
      <c r="DH11" s="2">
        <v>1</v>
      </c>
      <c r="DI11">
        <v>1</v>
      </c>
      <c r="DJ11" s="2">
        <v>1</v>
      </c>
      <c r="DL11" s="2">
        <v>0</v>
      </c>
      <c r="DS11" s="2">
        <v>0</v>
      </c>
      <c r="DT11" s="2">
        <v>0</v>
      </c>
      <c r="DW11" s="2">
        <v>0</v>
      </c>
      <c r="EB11">
        <f t="shared" si="5"/>
        <v>284</v>
      </c>
      <c r="EC11">
        <f t="shared" si="3"/>
        <v>22</v>
      </c>
      <c r="ED11" t="s">
        <v>139</v>
      </c>
    </row>
    <row r="12" spans="1:134" x14ac:dyDescent="0.25">
      <c r="A12">
        <v>11</v>
      </c>
      <c r="B12" t="s">
        <v>123</v>
      </c>
      <c r="C12" t="s">
        <v>121</v>
      </c>
      <c r="D12" t="s">
        <v>140</v>
      </c>
      <c r="E12">
        <v>2017</v>
      </c>
      <c r="F12" t="s">
        <v>118</v>
      </c>
      <c r="G12">
        <v>14</v>
      </c>
      <c r="H12" s="1">
        <v>42900</v>
      </c>
      <c r="I12" s="1">
        <v>42900</v>
      </c>
      <c r="J12">
        <v>4</v>
      </c>
      <c r="K12">
        <v>44</v>
      </c>
      <c r="L12">
        <v>114</v>
      </c>
      <c r="M12" s="2">
        <v>162</v>
      </c>
      <c r="N12">
        <v>1</v>
      </c>
      <c r="Q12">
        <v>1</v>
      </c>
      <c r="R12">
        <v>9</v>
      </c>
      <c r="S12">
        <v>3</v>
      </c>
      <c r="V12">
        <v>1</v>
      </c>
      <c r="AX12" s="2">
        <f t="shared" si="0"/>
        <v>15</v>
      </c>
      <c r="AY12" s="2">
        <f t="shared" si="1"/>
        <v>0</v>
      </c>
      <c r="BA12" s="2">
        <v>0</v>
      </c>
      <c r="BD12">
        <v>1</v>
      </c>
      <c r="BE12" s="2">
        <v>1</v>
      </c>
      <c r="BF12">
        <v>1</v>
      </c>
      <c r="BH12" s="2">
        <v>0</v>
      </c>
      <c r="BO12" s="2">
        <v>0</v>
      </c>
      <c r="BP12">
        <v>2</v>
      </c>
      <c r="BQ12">
        <v>26</v>
      </c>
      <c r="BR12">
        <v>1</v>
      </c>
      <c r="CH12">
        <v>1</v>
      </c>
      <c r="CQ12" s="2">
        <f t="shared" si="4"/>
        <v>30</v>
      </c>
      <c r="CR12" s="2">
        <f t="shared" si="2"/>
        <v>0</v>
      </c>
      <c r="CS12">
        <v>2</v>
      </c>
      <c r="CT12">
        <v>2</v>
      </c>
      <c r="CX12">
        <v>7</v>
      </c>
      <c r="CY12">
        <v>2</v>
      </c>
      <c r="CZ12">
        <v>2</v>
      </c>
      <c r="DA12" s="2">
        <v>15</v>
      </c>
      <c r="DE12" s="2">
        <v>0</v>
      </c>
      <c r="DH12" s="2">
        <v>0</v>
      </c>
      <c r="DJ12" s="2">
        <v>0</v>
      </c>
      <c r="DL12" s="2">
        <v>0</v>
      </c>
      <c r="DR12">
        <v>1</v>
      </c>
      <c r="DS12" s="2">
        <v>0</v>
      </c>
      <c r="DT12" s="2">
        <v>1</v>
      </c>
      <c r="DW12" s="2">
        <v>0</v>
      </c>
      <c r="EB12">
        <f t="shared" si="5"/>
        <v>225</v>
      </c>
      <c r="EC12">
        <f t="shared" si="3"/>
        <v>20</v>
      </c>
    </row>
    <row r="13" spans="1:134" x14ac:dyDescent="0.25">
      <c r="A13">
        <v>12</v>
      </c>
      <c r="B13" t="s">
        <v>123</v>
      </c>
      <c r="C13" t="s">
        <v>116</v>
      </c>
      <c r="D13" t="s">
        <v>130</v>
      </c>
      <c r="E13">
        <v>2017</v>
      </c>
      <c r="F13" t="s">
        <v>118</v>
      </c>
      <c r="G13">
        <v>14</v>
      </c>
      <c r="H13" s="1">
        <v>42900</v>
      </c>
      <c r="I13" s="1">
        <v>42900</v>
      </c>
      <c r="J13">
        <v>5</v>
      </c>
      <c r="K13">
        <v>15</v>
      </c>
      <c r="L13">
        <v>21</v>
      </c>
      <c r="M13" s="2">
        <v>41</v>
      </c>
      <c r="P13">
        <v>1</v>
      </c>
      <c r="W13">
        <v>24</v>
      </c>
      <c r="AT13">
        <v>1</v>
      </c>
      <c r="AX13" s="2">
        <f t="shared" si="0"/>
        <v>25</v>
      </c>
      <c r="AY13" s="2">
        <f t="shared" si="1"/>
        <v>1</v>
      </c>
      <c r="BA13" s="2">
        <v>0</v>
      </c>
      <c r="BC13">
        <v>1</v>
      </c>
      <c r="BE13" s="2">
        <v>1</v>
      </c>
      <c r="BH13" s="2">
        <v>0</v>
      </c>
      <c r="BO13" s="2">
        <v>0</v>
      </c>
      <c r="BP13">
        <v>7</v>
      </c>
      <c r="BQ13">
        <v>2</v>
      </c>
      <c r="CH13">
        <v>1</v>
      </c>
      <c r="CJ13">
        <v>1</v>
      </c>
      <c r="CO13">
        <v>1</v>
      </c>
      <c r="CQ13" s="2">
        <f t="shared" si="4"/>
        <v>10</v>
      </c>
      <c r="CR13" s="2">
        <f t="shared" si="2"/>
        <v>2</v>
      </c>
      <c r="CS13">
        <v>1</v>
      </c>
      <c r="CT13">
        <v>2</v>
      </c>
      <c r="CX13">
        <v>3</v>
      </c>
      <c r="DA13" s="2">
        <v>6</v>
      </c>
      <c r="DE13" s="2">
        <v>0</v>
      </c>
      <c r="DH13" s="2">
        <v>0</v>
      </c>
      <c r="DJ13" s="2">
        <v>0</v>
      </c>
      <c r="DL13" s="2">
        <v>0</v>
      </c>
      <c r="DR13">
        <v>1</v>
      </c>
      <c r="DS13" s="2">
        <v>0</v>
      </c>
      <c r="DT13" s="2">
        <v>1</v>
      </c>
      <c r="DU13">
        <v>1</v>
      </c>
      <c r="DW13" s="2">
        <v>1</v>
      </c>
      <c r="DX13">
        <v>1</v>
      </c>
      <c r="DZ13">
        <v>1</v>
      </c>
      <c r="EB13">
        <f t="shared" si="5"/>
        <v>90</v>
      </c>
      <c r="EC13">
        <f t="shared" si="3"/>
        <v>19</v>
      </c>
      <c r="ED13" t="s">
        <v>141</v>
      </c>
    </row>
    <row r="14" spans="1:134" x14ac:dyDescent="0.25">
      <c r="A14">
        <v>13</v>
      </c>
      <c r="B14" t="s">
        <v>123</v>
      </c>
      <c r="C14" t="s">
        <v>116</v>
      </c>
      <c r="D14" t="s">
        <v>124</v>
      </c>
      <c r="E14">
        <v>2017</v>
      </c>
      <c r="F14" t="s">
        <v>118</v>
      </c>
      <c r="G14">
        <v>14</v>
      </c>
      <c r="H14" s="1">
        <v>42900</v>
      </c>
      <c r="I14" s="1">
        <v>42900</v>
      </c>
      <c r="J14">
        <v>0</v>
      </c>
      <c r="K14">
        <v>5</v>
      </c>
      <c r="L14">
        <v>15</v>
      </c>
      <c r="M14" s="2">
        <v>20</v>
      </c>
      <c r="P14">
        <v>2</v>
      </c>
      <c r="Q14">
        <v>1</v>
      </c>
      <c r="R14">
        <v>8</v>
      </c>
      <c r="V14">
        <v>1</v>
      </c>
      <c r="AX14" s="2">
        <f t="shared" si="0"/>
        <v>12</v>
      </c>
      <c r="AY14" s="2">
        <f t="shared" si="1"/>
        <v>0</v>
      </c>
      <c r="BA14" s="2">
        <v>0</v>
      </c>
      <c r="BE14" s="2">
        <v>0</v>
      </c>
      <c r="BH14" s="2">
        <v>0</v>
      </c>
      <c r="BO14" s="2">
        <v>0</v>
      </c>
      <c r="BP14">
        <v>1</v>
      </c>
      <c r="BR14">
        <v>1</v>
      </c>
      <c r="CQ14" s="2">
        <f t="shared" si="4"/>
        <v>2</v>
      </c>
      <c r="CR14" s="2">
        <f t="shared" si="2"/>
        <v>0</v>
      </c>
      <c r="CS14">
        <v>1</v>
      </c>
      <c r="CT14">
        <v>1</v>
      </c>
      <c r="DA14" s="2">
        <v>2</v>
      </c>
      <c r="DE14" s="2">
        <v>0</v>
      </c>
      <c r="DH14" s="2">
        <v>0</v>
      </c>
      <c r="DJ14" s="2">
        <v>0</v>
      </c>
      <c r="DL14" s="2">
        <v>0</v>
      </c>
      <c r="DP14">
        <v>2</v>
      </c>
      <c r="DS14" s="2">
        <v>2</v>
      </c>
      <c r="DT14" s="2">
        <v>0</v>
      </c>
      <c r="DW14" s="2">
        <v>0</v>
      </c>
      <c r="EB14">
        <f t="shared" si="5"/>
        <v>38</v>
      </c>
      <c r="EC14">
        <f t="shared" si="3"/>
        <v>12</v>
      </c>
    </row>
    <row r="15" spans="1:134" x14ac:dyDescent="0.25">
      <c r="A15">
        <v>14</v>
      </c>
      <c r="B15" t="s">
        <v>142</v>
      </c>
      <c r="C15" t="s">
        <v>116</v>
      </c>
      <c r="D15" t="s">
        <v>143</v>
      </c>
      <c r="E15">
        <v>2017</v>
      </c>
      <c r="F15" t="s">
        <v>118</v>
      </c>
      <c r="G15">
        <v>14</v>
      </c>
      <c r="H15" s="1">
        <v>42900</v>
      </c>
      <c r="I15" s="1">
        <v>42900</v>
      </c>
      <c r="J15">
        <v>1</v>
      </c>
      <c r="K15">
        <v>3</v>
      </c>
      <c r="L15">
        <v>14</v>
      </c>
      <c r="M15" s="2">
        <v>18</v>
      </c>
      <c r="Q15">
        <v>3</v>
      </c>
      <c r="R15">
        <v>23</v>
      </c>
      <c r="S15">
        <v>2</v>
      </c>
      <c r="W15">
        <v>1</v>
      </c>
      <c r="AJ15">
        <v>1</v>
      </c>
      <c r="AV15">
        <v>1</v>
      </c>
      <c r="AW15">
        <v>1</v>
      </c>
      <c r="AX15" s="2">
        <f t="shared" si="0"/>
        <v>32</v>
      </c>
      <c r="AY15" s="2">
        <f t="shared" si="1"/>
        <v>0</v>
      </c>
      <c r="BA15" s="2">
        <v>0</v>
      </c>
      <c r="BB15">
        <v>1</v>
      </c>
      <c r="BE15" s="2">
        <v>1</v>
      </c>
      <c r="BF15">
        <v>1</v>
      </c>
      <c r="BH15" s="2">
        <v>0</v>
      </c>
      <c r="BO15" s="2">
        <v>0</v>
      </c>
      <c r="BP15">
        <v>2</v>
      </c>
      <c r="CI15">
        <v>1</v>
      </c>
      <c r="CQ15" s="2">
        <f t="shared" si="4"/>
        <v>2</v>
      </c>
      <c r="CR15" s="2">
        <f t="shared" si="2"/>
        <v>1</v>
      </c>
      <c r="CS15">
        <v>5</v>
      </c>
      <c r="CX15">
        <v>1</v>
      </c>
      <c r="DA15" s="2">
        <v>6</v>
      </c>
      <c r="DB15">
        <v>1</v>
      </c>
      <c r="DE15" s="2">
        <v>1</v>
      </c>
      <c r="DH15" s="2">
        <v>0</v>
      </c>
      <c r="DJ15" s="2">
        <v>0</v>
      </c>
      <c r="DL15" s="2">
        <v>0</v>
      </c>
      <c r="DQ15">
        <v>1</v>
      </c>
      <c r="DR15">
        <v>1</v>
      </c>
      <c r="DS15" s="2">
        <v>1</v>
      </c>
      <c r="DT15" s="2">
        <v>1</v>
      </c>
      <c r="DU15">
        <v>4</v>
      </c>
      <c r="DW15" s="2">
        <v>4</v>
      </c>
      <c r="EB15">
        <f t="shared" si="5"/>
        <v>68</v>
      </c>
      <c r="EC15">
        <f t="shared" si="3"/>
        <v>20</v>
      </c>
      <c r="ED15" t="s">
        <v>144</v>
      </c>
    </row>
    <row r="16" spans="1:134" x14ac:dyDescent="0.25">
      <c r="A16">
        <v>15</v>
      </c>
      <c r="B16" t="s">
        <v>142</v>
      </c>
      <c r="C16" t="s">
        <v>121</v>
      </c>
      <c r="D16" t="s">
        <v>145</v>
      </c>
      <c r="E16">
        <v>2017</v>
      </c>
      <c r="F16" t="s">
        <v>118</v>
      </c>
      <c r="G16">
        <v>14</v>
      </c>
      <c r="H16" s="1">
        <v>42900</v>
      </c>
      <c r="I16" s="1">
        <v>42900</v>
      </c>
      <c r="J16">
        <v>0</v>
      </c>
      <c r="K16">
        <v>0</v>
      </c>
      <c r="L16">
        <v>3</v>
      </c>
      <c r="M16" s="2">
        <v>3</v>
      </c>
      <c r="AC16">
        <v>1</v>
      </c>
      <c r="AX16" s="2">
        <f t="shared" si="0"/>
        <v>1</v>
      </c>
      <c r="AY16" s="2">
        <f t="shared" si="1"/>
        <v>0</v>
      </c>
      <c r="BA16" s="2">
        <v>0</v>
      </c>
      <c r="BB16">
        <v>1</v>
      </c>
      <c r="BE16" s="2">
        <v>1</v>
      </c>
      <c r="BH16" s="2">
        <v>0</v>
      </c>
      <c r="BO16" s="2">
        <v>0</v>
      </c>
      <c r="CQ16" s="2">
        <f t="shared" si="4"/>
        <v>0</v>
      </c>
      <c r="CR16" s="2">
        <f t="shared" si="2"/>
        <v>0</v>
      </c>
      <c r="DA16" s="2">
        <v>0</v>
      </c>
      <c r="DE16" s="2">
        <v>0</v>
      </c>
      <c r="DH16" s="2">
        <v>0</v>
      </c>
      <c r="DJ16" s="2">
        <v>0</v>
      </c>
      <c r="DL16" s="2">
        <v>0</v>
      </c>
      <c r="DS16" s="2">
        <v>0</v>
      </c>
      <c r="DT16" s="2">
        <v>0</v>
      </c>
      <c r="DW16" s="2">
        <v>0</v>
      </c>
      <c r="EB16">
        <f t="shared" si="5"/>
        <v>5</v>
      </c>
      <c r="EC16">
        <f t="shared" si="3"/>
        <v>5</v>
      </c>
    </row>
    <row r="17" spans="1:134" x14ac:dyDescent="0.25">
      <c r="A17">
        <v>16</v>
      </c>
      <c r="B17" t="s">
        <v>123</v>
      </c>
      <c r="C17" t="s">
        <v>121</v>
      </c>
      <c r="D17" t="s">
        <v>146</v>
      </c>
      <c r="E17">
        <v>2017</v>
      </c>
      <c r="F17" t="s">
        <v>118</v>
      </c>
      <c r="G17">
        <v>14</v>
      </c>
      <c r="H17" s="1">
        <v>42900</v>
      </c>
      <c r="I17" s="1">
        <v>42900</v>
      </c>
      <c r="J17">
        <v>0</v>
      </c>
      <c r="K17">
        <v>5</v>
      </c>
      <c r="L17">
        <v>26</v>
      </c>
      <c r="M17" s="2">
        <v>31</v>
      </c>
      <c r="N17">
        <v>2</v>
      </c>
      <c r="P17">
        <v>4</v>
      </c>
      <c r="Q17">
        <v>2</v>
      </c>
      <c r="R17">
        <v>22</v>
      </c>
      <c r="S17">
        <v>2</v>
      </c>
      <c r="T17">
        <v>1</v>
      </c>
      <c r="X17">
        <v>1</v>
      </c>
      <c r="AC17">
        <v>3</v>
      </c>
      <c r="AD17">
        <v>9</v>
      </c>
      <c r="AE17">
        <v>1</v>
      </c>
      <c r="AG17">
        <v>3</v>
      </c>
      <c r="AX17" s="2">
        <f t="shared" si="0"/>
        <v>50</v>
      </c>
      <c r="AY17" s="2">
        <f t="shared" si="1"/>
        <v>0</v>
      </c>
      <c r="AZ17">
        <v>1</v>
      </c>
      <c r="BA17" s="2">
        <v>1</v>
      </c>
      <c r="BB17">
        <v>2</v>
      </c>
      <c r="BC17">
        <v>1</v>
      </c>
      <c r="BD17">
        <v>1</v>
      </c>
      <c r="BE17" s="2">
        <v>4</v>
      </c>
      <c r="BF17">
        <v>2</v>
      </c>
      <c r="BG17">
        <v>2</v>
      </c>
      <c r="BH17" s="2">
        <v>2</v>
      </c>
      <c r="BI17">
        <v>1</v>
      </c>
      <c r="BO17" s="2">
        <v>1</v>
      </c>
      <c r="BP17">
        <v>13</v>
      </c>
      <c r="BQ17">
        <v>15</v>
      </c>
      <c r="BR17">
        <v>1</v>
      </c>
      <c r="CP17">
        <v>1</v>
      </c>
      <c r="CQ17" s="2">
        <f t="shared" si="4"/>
        <v>30</v>
      </c>
      <c r="CR17" s="2">
        <f t="shared" si="2"/>
        <v>0</v>
      </c>
      <c r="CS17">
        <v>3</v>
      </c>
      <c r="CX17">
        <v>26</v>
      </c>
      <c r="DA17" s="2">
        <v>29</v>
      </c>
      <c r="DE17" s="2">
        <v>0</v>
      </c>
      <c r="DH17" s="2">
        <v>0</v>
      </c>
      <c r="DI17">
        <v>1</v>
      </c>
      <c r="DJ17" s="2">
        <v>1</v>
      </c>
      <c r="DL17" s="2">
        <v>0</v>
      </c>
      <c r="DS17" s="2">
        <v>0</v>
      </c>
      <c r="DT17" s="2">
        <v>0</v>
      </c>
      <c r="DW17" s="2">
        <v>0</v>
      </c>
      <c r="DZ17">
        <v>1</v>
      </c>
      <c r="EB17">
        <f t="shared" si="5"/>
        <v>152</v>
      </c>
      <c r="EC17">
        <f t="shared" si="3"/>
        <v>29</v>
      </c>
      <c r="ED17" t="s">
        <v>147</v>
      </c>
    </row>
    <row r="18" spans="1:134" x14ac:dyDescent="0.25">
      <c r="A18">
        <v>17</v>
      </c>
      <c r="B18" t="s">
        <v>115</v>
      </c>
      <c r="C18" t="s">
        <v>116</v>
      </c>
      <c r="D18" t="s">
        <v>148</v>
      </c>
      <c r="E18">
        <v>2017</v>
      </c>
      <c r="F18" t="s">
        <v>118</v>
      </c>
      <c r="G18">
        <v>14</v>
      </c>
      <c r="H18" s="1">
        <v>42900</v>
      </c>
      <c r="I18" s="1">
        <v>42900</v>
      </c>
      <c r="K18">
        <v>5</v>
      </c>
      <c r="L18">
        <v>26</v>
      </c>
      <c r="M18" s="2">
        <v>31</v>
      </c>
      <c r="R18">
        <v>3</v>
      </c>
      <c r="S18">
        <v>2</v>
      </c>
      <c r="T18">
        <v>1</v>
      </c>
      <c r="W18">
        <v>1</v>
      </c>
      <c r="Z18">
        <v>1</v>
      </c>
      <c r="AC18">
        <v>1</v>
      </c>
      <c r="AU18">
        <v>1</v>
      </c>
      <c r="AX18" s="2">
        <f t="shared" si="0"/>
        <v>9</v>
      </c>
      <c r="AY18" s="2">
        <f t="shared" si="1"/>
        <v>1</v>
      </c>
      <c r="BA18" s="2">
        <v>0</v>
      </c>
      <c r="BE18" s="2">
        <v>0</v>
      </c>
      <c r="BH18" s="2">
        <v>0</v>
      </c>
      <c r="BO18" s="2">
        <v>0</v>
      </c>
      <c r="BP18">
        <v>2</v>
      </c>
      <c r="CH18">
        <v>2</v>
      </c>
      <c r="CJ18">
        <v>1</v>
      </c>
      <c r="CQ18" s="2">
        <f t="shared" si="4"/>
        <v>4</v>
      </c>
      <c r="CR18" s="2">
        <f t="shared" si="2"/>
        <v>1</v>
      </c>
      <c r="CS18">
        <v>5</v>
      </c>
      <c r="CX18">
        <v>5</v>
      </c>
      <c r="DA18" s="2">
        <v>10</v>
      </c>
      <c r="DE18" s="2">
        <v>0</v>
      </c>
      <c r="DH18" s="2">
        <v>0</v>
      </c>
      <c r="DJ18" s="2">
        <v>0</v>
      </c>
      <c r="DL18" s="2">
        <v>0</v>
      </c>
      <c r="DP18">
        <v>1</v>
      </c>
      <c r="DS18" s="2">
        <v>1</v>
      </c>
      <c r="DT18" s="2">
        <v>0</v>
      </c>
      <c r="DU18">
        <v>1</v>
      </c>
      <c r="DW18" s="2">
        <v>1</v>
      </c>
      <c r="EB18">
        <f t="shared" si="5"/>
        <v>58</v>
      </c>
      <c r="EC18">
        <f t="shared" si="3"/>
        <v>16</v>
      </c>
      <c r="ED18" t="s">
        <v>149</v>
      </c>
    </row>
    <row r="19" spans="1:134" x14ac:dyDescent="0.25">
      <c r="A19">
        <v>18</v>
      </c>
      <c r="B19" t="s">
        <v>142</v>
      </c>
      <c r="C19" t="s">
        <v>116</v>
      </c>
      <c r="D19" t="s">
        <v>150</v>
      </c>
      <c r="E19">
        <v>2017</v>
      </c>
      <c r="F19" t="s">
        <v>118</v>
      </c>
      <c r="G19">
        <v>14</v>
      </c>
      <c r="H19" s="1">
        <v>42900</v>
      </c>
      <c r="I19" s="1">
        <v>42900</v>
      </c>
      <c r="K19">
        <v>3</v>
      </c>
      <c r="L19">
        <v>19</v>
      </c>
      <c r="M19" s="2">
        <v>22</v>
      </c>
      <c r="Q19">
        <v>1</v>
      </c>
      <c r="R19">
        <v>8</v>
      </c>
      <c r="S19">
        <v>2</v>
      </c>
      <c r="Z19">
        <v>4</v>
      </c>
      <c r="AX19" s="2">
        <f t="shared" si="0"/>
        <v>15</v>
      </c>
      <c r="AY19" s="2">
        <f t="shared" si="1"/>
        <v>0</v>
      </c>
      <c r="BA19" s="2">
        <v>0</v>
      </c>
      <c r="BC19">
        <v>1</v>
      </c>
      <c r="BE19" s="2">
        <v>1</v>
      </c>
      <c r="BH19" s="2">
        <v>0</v>
      </c>
      <c r="BO19" s="2">
        <v>0</v>
      </c>
      <c r="BP19">
        <v>2</v>
      </c>
      <c r="BQ19">
        <v>1</v>
      </c>
      <c r="BR19">
        <v>1</v>
      </c>
      <c r="BW19">
        <v>1</v>
      </c>
      <c r="CH19">
        <v>2</v>
      </c>
      <c r="CP19">
        <v>2</v>
      </c>
      <c r="CQ19" s="2">
        <f t="shared" si="4"/>
        <v>9</v>
      </c>
      <c r="CR19" s="2">
        <f t="shared" si="2"/>
        <v>0</v>
      </c>
      <c r="CX19">
        <v>1</v>
      </c>
      <c r="DA19" s="2">
        <v>1</v>
      </c>
      <c r="DE19" s="2">
        <v>0</v>
      </c>
      <c r="DH19" s="2">
        <v>0</v>
      </c>
      <c r="DJ19" s="2">
        <v>0</v>
      </c>
      <c r="DL19" s="2">
        <v>0</v>
      </c>
      <c r="DN19">
        <v>1</v>
      </c>
      <c r="DQ19">
        <v>1</v>
      </c>
      <c r="DS19" s="2">
        <v>1</v>
      </c>
      <c r="DT19" s="2">
        <v>0</v>
      </c>
      <c r="DU19">
        <v>3</v>
      </c>
      <c r="DW19" s="2">
        <v>3</v>
      </c>
      <c r="EB19">
        <f t="shared" si="5"/>
        <v>53</v>
      </c>
      <c r="EC19">
        <f t="shared" si="3"/>
        <v>17</v>
      </c>
      <c r="ED19" t="s">
        <v>151</v>
      </c>
    </row>
    <row r="20" spans="1:134" x14ac:dyDescent="0.25">
      <c r="A20">
        <v>19</v>
      </c>
      <c r="B20" t="s">
        <v>142</v>
      </c>
      <c r="C20" t="s">
        <v>121</v>
      </c>
      <c r="D20" t="s">
        <v>152</v>
      </c>
      <c r="E20">
        <v>2017</v>
      </c>
      <c r="F20" t="s">
        <v>118</v>
      </c>
      <c r="G20">
        <v>14</v>
      </c>
      <c r="H20" s="1">
        <v>42900</v>
      </c>
      <c r="I20" s="1">
        <v>42900</v>
      </c>
      <c r="J20">
        <v>1</v>
      </c>
      <c r="K20">
        <v>13</v>
      </c>
      <c r="L20">
        <v>52</v>
      </c>
      <c r="M20" s="2">
        <v>66</v>
      </c>
      <c r="P20">
        <v>3</v>
      </c>
      <c r="Q20">
        <v>8</v>
      </c>
      <c r="R20">
        <v>21</v>
      </c>
      <c r="S20">
        <v>3</v>
      </c>
      <c r="U20" t="s">
        <v>119</v>
      </c>
      <c r="AJ20">
        <v>5</v>
      </c>
      <c r="AX20" s="2">
        <f t="shared" si="0"/>
        <v>40</v>
      </c>
      <c r="AY20" s="2">
        <f t="shared" si="1"/>
        <v>0</v>
      </c>
      <c r="BA20" s="2">
        <v>0</v>
      </c>
      <c r="BB20">
        <v>2</v>
      </c>
      <c r="BE20" s="2">
        <v>2</v>
      </c>
      <c r="BG20">
        <v>2</v>
      </c>
      <c r="BH20" s="2">
        <v>2</v>
      </c>
      <c r="BI20">
        <v>1</v>
      </c>
      <c r="BO20" s="2">
        <v>1</v>
      </c>
      <c r="BP20">
        <v>6</v>
      </c>
      <c r="BQ20">
        <v>2</v>
      </c>
      <c r="BR20">
        <v>1</v>
      </c>
      <c r="CJ20">
        <v>1</v>
      </c>
      <c r="CO20">
        <v>1</v>
      </c>
      <c r="CQ20" s="2">
        <f t="shared" si="4"/>
        <v>9</v>
      </c>
      <c r="CR20" s="2">
        <f t="shared" si="2"/>
        <v>2</v>
      </c>
      <c r="CS20">
        <v>13</v>
      </c>
      <c r="CT20">
        <v>5</v>
      </c>
      <c r="CX20">
        <v>9</v>
      </c>
      <c r="CZ20">
        <v>2</v>
      </c>
      <c r="DA20" s="2">
        <v>29</v>
      </c>
      <c r="DB20">
        <v>2</v>
      </c>
      <c r="DE20" s="2">
        <v>2</v>
      </c>
      <c r="DH20" s="2">
        <v>0</v>
      </c>
      <c r="DJ20" s="2">
        <v>0</v>
      </c>
      <c r="DL20" s="2">
        <v>0</v>
      </c>
      <c r="DP20">
        <v>2</v>
      </c>
      <c r="DS20" s="2">
        <v>2</v>
      </c>
      <c r="DT20" s="2">
        <v>0</v>
      </c>
      <c r="DU20">
        <v>1</v>
      </c>
      <c r="DW20" s="2">
        <v>1</v>
      </c>
      <c r="DX20">
        <v>1</v>
      </c>
      <c r="EB20">
        <f t="shared" si="5"/>
        <v>157</v>
      </c>
      <c r="EC20">
        <f t="shared" si="3"/>
        <v>24</v>
      </c>
      <c r="ED20" t="s">
        <v>153</v>
      </c>
    </row>
    <row r="21" spans="1:134" x14ac:dyDescent="0.25">
      <c r="A21">
        <v>20</v>
      </c>
      <c r="B21" t="s">
        <v>115</v>
      </c>
      <c r="C21" t="s">
        <v>121</v>
      </c>
      <c r="D21" t="s">
        <v>154</v>
      </c>
      <c r="E21">
        <v>2017</v>
      </c>
      <c r="F21" t="s">
        <v>118</v>
      </c>
      <c r="G21">
        <v>14</v>
      </c>
      <c r="H21" s="1">
        <v>42900</v>
      </c>
      <c r="I21" s="1">
        <v>42900</v>
      </c>
      <c r="J21">
        <v>0</v>
      </c>
      <c r="K21">
        <v>2</v>
      </c>
      <c r="L21">
        <v>2</v>
      </c>
      <c r="M21" s="2">
        <v>4</v>
      </c>
      <c r="P21">
        <v>4</v>
      </c>
      <c r="V21">
        <v>1</v>
      </c>
      <c r="AX21" s="2">
        <f t="shared" si="0"/>
        <v>5</v>
      </c>
      <c r="AY21" s="2">
        <f t="shared" si="1"/>
        <v>0</v>
      </c>
      <c r="BA21" s="2">
        <v>0</v>
      </c>
      <c r="BC21">
        <v>1</v>
      </c>
      <c r="BE21" s="2">
        <v>1</v>
      </c>
      <c r="BH21" s="2">
        <v>0</v>
      </c>
      <c r="BO21" s="2">
        <v>0</v>
      </c>
      <c r="BP21">
        <v>1</v>
      </c>
      <c r="CK21">
        <v>1</v>
      </c>
      <c r="CQ21" s="2">
        <f t="shared" si="4"/>
        <v>1</v>
      </c>
      <c r="CR21" s="2">
        <f t="shared" si="2"/>
        <v>1</v>
      </c>
      <c r="CS21">
        <v>1</v>
      </c>
      <c r="CX21">
        <v>3</v>
      </c>
      <c r="DA21" s="2">
        <v>4</v>
      </c>
      <c r="DE21" s="2">
        <v>0</v>
      </c>
      <c r="DH21" s="2">
        <v>0</v>
      </c>
      <c r="DJ21" s="2">
        <v>0</v>
      </c>
      <c r="DL21" s="2">
        <v>0</v>
      </c>
      <c r="DS21" s="2">
        <v>0</v>
      </c>
      <c r="DT21" s="2">
        <v>0</v>
      </c>
      <c r="DW21" s="2">
        <v>0</v>
      </c>
      <c r="EB21">
        <f t="shared" si="5"/>
        <v>16</v>
      </c>
      <c r="EC21">
        <f t="shared" si="3"/>
        <v>10</v>
      </c>
    </row>
    <row r="22" spans="1:134" x14ac:dyDescent="0.25">
      <c r="A22">
        <v>21</v>
      </c>
      <c r="B22" t="s">
        <v>123</v>
      </c>
      <c r="C22" t="s">
        <v>116</v>
      </c>
      <c r="D22" t="s">
        <v>155</v>
      </c>
      <c r="E22">
        <v>2017</v>
      </c>
      <c r="F22" t="s">
        <v>118</v>
      </c>
      <c r="G22">
        <v>14</v>
      </c>
      <c r="H22" s="1">
        <v>42900</v>
      </c>
      <c r="I22" s="1">
        <v>42900</v>
      </c>
      <c r="J22">
        <v>10</v>
      </c>
      <c r="K22">
        <v>0</v>
      </c>
      <c r="L22">
        <v>30</v>
      </c>
      <c r="M22" s="2">
        <v>40</v>
      </c>
      <c r="P22">
        <v>5</v>
      </c>
      <c r="Q22">
        <v>2</v>
      </c>
      <c r="R22">
        <v>19</v>
      </c>
      <c r="S22">
        <v>1</v>
      </c>
      <c r="T22">
        <v>3</v>
      </c>
      <c r="V22">
        <v>2</v>
      </c>
      <c r="X22">
        <v>1</v>
      </c>
      <c r="AJ22">
        <v>6</v>
      </c>
      <c r="AX22" s="2">
        <f t="shared" si="0"/>
        <v>39</v>
      </c>
      <c r="AY22" s="2">
        <f t="shared" si="1"/>
        <v>0</v>
      </c>
      <c r="BA22" s="2">
        <v>0</v>
      </c>
      <c r="BE22" s="2">
        <v>0</v>
      </c>
      <c r="BH22" s="2">
        <v>0</v>
      </c>
      <c r="BO22" s="2">
        <v>0</v>
      </c>
      <c r="BP22">
        <v>12</v>
      </c>
      <c r="BQ22">
        <v>1</v>
      </c>
      <c r="BR22">
        <v>1</v>
      </c>
      <c r="CO22">
        <v>1</v>
      </c>
      <c r="CQ22" s="2">
        <f t="shared" si="4"/>
        <v>14</v>
      </c>
      <c r="CR22" s="2">
        <f t="shared" si="2"/>
        <v>1</v>
      </c>
      <c r="CT22">
        <v>2</v>
      </c>
      <c r="CX22">
        <v>6</v>
      </c>
      <c r="CZ22">
        <v>1</v>
      </c>
      <c r="DA22" s="2">
        <v>9</v>
      </c>
      <c r="DE22" s="2">
        <v>0</v>
      </c>
      <c r="DH22" s="2">
        <v>0</v>
      </c>
      <c r="DJ22" s="2">
        <v>0</v>
      </c>
      <c r="DL22" s="2">
        <v>0</v>
      </c>
      <c r="DS22" s="2">
        <v>0</v>
      </c>
      <c r="DT22" s="2">
        <v>0</v>
      </c>
      <c r="DW22" s="2">
        <v>0</v>
      </c>
      <c r="DY22">
        <v>1</v>
      </c>
      <c r="EB22">
        <f t="shared" si="5"/>
        <v>104</v>
      </c>
      <c r="EC22">
        <f t="shared" si="3"/>
        <v>19</v>
      </c>
      <c r="ED22" t="s">
        <v>156</v>
      </c>
    </row>
    <row r="23" spans="1:134" x14ac:dyDescent="0.25">
      <c r="A23">
        <v>22</v>
      </c>
      <c r="B23" t="s">
        <v>142</v>
      </c>
      <c r="C23" t="s">
        <v>121</v>
      </c>
      <c r="D23" t="s">
        <v>157</v>
      </c>
      <c r="E23">
        <v>2017</v>
      </c>
      <c r="F23" t="s">
        <v>118</v>
      </c>
      <c r="G23">
        <v>14</v>
      </c>
      <c r="H23" s="1">
        <v>42900</v>
      </c>
      <c r="I23" s="1">
        <v>42900</v>
      </c>
      <c r="J23">
        <v>0</v>
      </c>
      <c r="K23">
        <v>11</v>
      </c>
      <c r="L23">
        <v>31</v>
      </c>
      <c r="M23" s="2">
        <v>42</v>
      </c>
      <c r="Q23">
        <v>6</v>
      </c>
      <c r="R23">
        <v>28</v>
      </c>
      <c r="S23">
        <v>3</v>
      </c>
      <c r="T23">
        <v>2</v>
      </c>
      <c r="V23">
        <v>1</v>
      </c>
      <c r="X23">
        <v>7</v>
      </c>
      <c r="AA23">
        <v>1</v>
      </c>
      <c r="AJ23">
        <v>5</v>
      </c>
      <c r="AU23">
        <v>2</v>
      </c>
      <c r="AV23">
        <v>1</v>
      </c>
      <c r="AX23" s="2">
        <f t="shared" si="0"/>
        <v>54</v>
      </c>
      <c r="AY23" s="2">
        <f t="shared" si="1"/>
        <v>2</v>
      </c>
      <c r="BA23" s="2">
        <v>0</v>
      </c>
      <c r="BE23" s="2">
        <v>0</v>
      </c>
      <c r="BG23">
        <v>1</v>
      </c>
      <c r="BH23" s="2">
        <v>1</v>
      </c>
      <c r="BO23" s="2">
        <v>0</v>
      </c>
      <c r="BP23">
        <v>9</v>
      </c>
      <c r="BQ23">
        <v>11</v>
      </c>
      <c r="BR23">
        <v>1</v>
      </c>
      <c r="CH23">
        <v>3</v>
      </c>
      <c r="CM23">
        <v>3</v>
      </c>
      <c r="CQ23" s="2">
        <f t="shared" si="4"/>
        <v>24</v>
      </c>
      <c r="CR23" s="2">
        <f t="shared" si="2"/>
        <v>0</v>
      </c>
      <c r="CS23">
        <v>13</v>
      </c>
      <c r="CT23">
        <v>2</v>
      </c>
      <c r="CX23">
        <v>20</v>
      </c>
      <c r="CZ23">
        <v>2</v>
      </c>
      <c r="DA23" s="2">
        <v>37</v>
      </c>
      <c r="DB23">
        <v>2</v>
      </c>
      <c r="DC23">
        <v>1</v>
      </c>
      <c r="DE23" s="2">
        <v>3</v>
      </c>
      <c r="DH23" s="2">
        <v>0</v>
      </c>
      <c r="DJ23" s="2">
        <v>0</v>
      </c>
      <c r="DL23" s="2">
        <v>0</v>
      </c>
      <c r="DS23" s="2">
        <v>0</v>
      </c>
      <c r="DT23" s="2">
        <v>0</v>
      </c>
      <c r="DU23">
        <v>1</v>
      </c>
      <c r="DW23" s="2">
        <v>1</v>
      </c>
      <c r="EA23">
        <v>1</v>
      </c>
      <c r="EB23">
        <f t="shared" si="5"/>
        <v>168</v>
      </c>
      <c r="EC23">
        <f t="shared" si="3"/>
        <v>27</v>
      </c>
      <c r="ED23" t="s">
        <v>158</v>
      </c>
    </row>
    <row r="24" spans="1:134" x14ac:dyDescent="0.25">
      <c r="A24">
        <v>23</v>
      </c>
      <c r="B24" t="s">
        <v>115</v>
      </c>
      <c r="C24" t="s">
        <v>121</v>
      </c>
      <c r="D24" t="s">
        <v>154</v>
      </c>
      <c r="E24">
        <v>2017</v>
      </c>
      <c r="F24" t="s">
        <v>118</v>
      </c>
      <c r="G24">
        <v>14</v>
      </c>
      <c r="H24" s="1">
        <v>42900</v>
      </c>
      <c r="I24" s="1">
        <v>42900</v>
      </c>
      <c r="J24">
        <v>4</v>
      </c>
      <c r="K24">
        <v>10</v>
      </c>
      <c r="L24">
        <v>85</v>
      </c>
      <c r="M24" s="2">
        <v>99</v>
      </c>
      <c r="P24">
        <v>3</v>
      </c>
      <c r="R24">
        <v>26</v>
      </c>
      <c r="S24">
        <v>2</v>
      </c>
      <c r="T24">
        <v>2</v>
      </c>
      <c r="Z24">
        <v>1</v>
      </c>
      <c r="AJ24">
        <v>2</v>
      </c>
      <c r="AU24">
        <v>1</v>
      </c>
      <c r="AX24" s="2">
        <f t="shared" si="0"/>
        <v>36</v>
      </c>
      <c r="AY24" s="2">
        <f t="shared" si="1"/>
        <v>1</v>
      </c>
      <c r="BA24" s="2">
        <v>0</v>
      </c>
      <c r="BC24">
        <v>1</v>
      </c>
      <c r="BE24" s="2">
        <v>1</v>
      </c>
      <c r="BF24">
        <v>1</v>
      </c>
      <c r="BH24" s="2">
        <v>0</v>
      </c>
      <c r="BO24" s="2">
        <v>0</v>
      </c>
      <c r="BP24">
        <v>13</v>
      </c>
      <c r="BQ24">
        <v>39</v>
      </c>
      <c r="BR24">
        <v>4</v>
      </c>
      <c r="BT24">
        <v>1</v>
      </c>
      <c r="CH24">
        <v>1</v>
      </c>
      <c r="CM24">
        <v>1</v>
      </c>
      <c r="CQ24" s="2">
        <f t="shared" si="4"/>
        <v>58</v>
      </c>
      <c r="CR24" s="2">
        <f t="shared" si="2"/>
        <v>0</v>
      </c>
      <c r="CS24">
        <v>2</v>
      </c>
      <c r="CX24">
        <v>9</v>
      </c>
      <c r="CZ24">
        <v>2</v>
      </c>
      <c r="DA24" s="2">
        <v>13</v>
      </c>
      <c r="DB24">
        <v>1</v>
      </c>
      <c r="DC24">
        <v>1</v>
      </c>
      <c r="DE24" s="2">
        <v>2</v>
      </c>
      <c r="DH24" s="2">
        <v>0</v>
      </c>
      <c r="DJ24" s="2">
        <v>0</v>
      </c>
      <c r="DL24" s="2">
        <v>0</v>
      </c>
      <c r="DP24">
        <v>1</v>
      </c>
      <c r="DQ24">
        <v>1</v>
      </c>
      <c r="DS24" s="2">
        <v>2</v>
      </c>
      <c r="DT24" s="2">
        <v>0</v>
      </c>
      <c r="DU24">
        <v>3</v>
      </c>
      <c r="DW24" s="2">
        <v>3</v>
      </c>
      <c r="EB24">
        <f t="shared" si="5"/>
        <v>217</v>
      </c>
      <c r="EC24">
        <f t="shared" si="3"/>
        <v>26</v>
      </c>
    </row>
    <row r="25" spans="1:134" x14ac:dyDescent="0.25">
      <c r="A25">
        <v>24</v>
      </c>
      <c r="B25" t="s">
        <v>142</v>
      </c>
      <c r="C25" t="s">
        <v>116</v>
      </c>
      <c r="D25" t="s">
        <v>159</v>
      </c>
      <c r="E25">
        <v>2017</v>
      </c>
      <c r="F25" t="s">
        <v>118</v>
      </c>
      <c r="G25">
        <v>14</v>
      </c>
      <c r="H25" s="1">
        <v>42900</v>
      </c>
      <c r="I25" s="1">
        <v>42900</v>
      </c>
      <c r="J25">
        <v>0</v>
      </c>
      <c r="K25">
        <v>10</v>
      </c>
      <c r="L25">
        <v>37</v>
      </c>
      <c r="M25" s="2">
        <v>47</v>
      </c>
      <c r="R25">
        <v>10</v>
      </c>
      <c r="S25">
        <v>1</v>
      </c>
      <c r="AU25">
        <v>1</v>
      </c>
      <c r="AX25" s="2">
        <f t="shared" si="0"/>
        <v>11</v>
      </c>
      <c r="AY25" s="2">
        <f t="shared" si="1"/>
        <v>1</v>
      </c>
      <c r="BA25" s="2">
        <v>0</v>
      </c>
      <c r="BD25">
        <v>2</v>
      </c>
      <c r="BE25" s="2">
        <v>2</v>
      </c>
      <c r="BH25" s="2">
        <v>0</v>
      </c>
      <c r="BO25" s="2">
        <v>0</v>
      </c>
      <c r="BP25">
        <v>2</v>
      </c>
      <c r="BR25">
        <v>1</v>
      </c>
      <c r="BX25">
        <v>1</v>
      </c>
      <c r="CH25">
        <v>1</v>
      </c>
      <c r="CM25">
        <v>2</v>
      </c>
      <c r="CO25">
        <v>1</v>
      </c>
      <c r="CQ25" s="2">
        <f t="shared" si="4"/>
        <v>5</v>
      </c>
      <c r="CR25" s="2">
        <f t="shared" si="2"/>
        <v>1</v>
      </c>
      <c r="CS25">
        <v>1</v>
      </c>
      <c r="CT25">
        <v>2</v>
      </c>
      <c r="CX25">
        <v>3</v>
      </c>
      <c r="CZ25">
        <v>4</v>
      </c>
      <c r="DA25" s="2">
        <v>10</v>
      </c>
      <c r="DE25" s="2">
        <v>0</v>
      </c>
      <c r="DH25" s="2">
        <v>0</v>
      </c>
      <c r="DJ25" s="2">
        <v>0</v>
      </c>
      <c r="DL25" s="2">
        <v>0</v>
      </c>
      <c r="DP25">
        <v>1</v>
      </c>
      <c r="DQ25">
        <v>2</v>
      </c>
      <c r="DS25" s="2">
        <v>3</v>
      </c>
      <c r="DT25" s="2">
        <v>0</v>
      </c>
      <c r="DU25">
        <v>22</v>
      </c>
      <c r="DW25" s="2">
        <v>22</v>
      </c>
      <c r="DY25">
        <v>1</v>
      </c>
      <c r="EB25">
        <f t="shared" si="5"/>
        <v>105</v>
      </c>
      <c r="EC25">
        <f t="shared" si="3"/>
        <v>21</v>
      </c>
      <c r="ED25" t="s">
        <v>160</v>
      </c>
    </row>
    <row r="26" spans="1:134" x14ac:dyDescent="0.25">
      <c r="A26">
        <v>25</v>
      </c>
      <c r="B26" t="s">
        <v>142</v>
      </c>
      <c r="C26" t="s">
        <v>121</v>
      </c>
      <c r="D26" t="s">
        <v>145</v>
      </c>
      <c r="E26">
        <v>2017</v>
      </c>
      <c r="F26" t="s">
        <v>118</v>
      </c>
      <c r="G26">
        <v>14</v>
      </c>
      <c r="H26" s="1">
        <v>42900</v>
      </c>
      <c r="I26" s="1">
        <v>42900</v>
      </c>
      <c r="J26">
        <v>0</v>
      </c>
      <c r="K26">
        <v>3</v>
      </c>
      <c r="L26">
        <v>22</v>
      </c>
      <c r="M26" s="2">
        <v>25</v>
      </c>
      <c r="R26">
        <v>4</v>
      </c>
      <c r="V26">
        <v>1</v>
      </c>
      <c r="AX26" s="2">
        <f t="shared" si="0"/>
        <v>5</v>
      </c>
      <c r="AY26" s="2">
        <f t="shared" si="1"/>
        <v>0</v>
      </c>
      <c r="BA26" s="2">
        <v>0</v>
      </c>
      <c r="BE26" s="2">
        <v>0</v>
      </c>
      <c r="BF26">
        <v>1</v>
      </c>
      <c r="BH26" s="2">
        <v>0</v>
      </c>
      <c r="BO26" s="2">
        <v>0</v>
      </c>
      <c r="BP26">
        <v>2</v>
      </c>
      <c r="CO26">
        <v>1</v>
      </c>
      <c r="CP26">
        <v>1</v>
      </c>
      <c r="CQ26" s="2">
        <f t="shared" si="4"/>
        <v>3</v>
      </c>
      <c r="CR26" s="2">
        <f t="shared" si="2"/>
        <v>1</v>
      </c>
      <c r="CS26">
        <v>2</v>
      </c>
      <c r="CT26">
        <v>5</v>
      </c>
      <c r="CX26">
        <v>1</v>
      </c>
      <c r="CZ26">
        <v>2</v>
      </c>
      <c r="DA26" s="2">
        <v>10</v>
      </c>
      <c r="DE26" s="2">
        <v>0</v>
      </c>
      <c r="DH26" s="2">
        <v>0</v>
      </c>
      <c r="DJ26" s="2">
        <v>0</v>
      </c>
      <c r="DL26" s="2">
        <v>0</v>
      </c>
      <c r="DS26" s="2">
        <v>0</v>
      </c>
      <c r="DT26" s="2">
        <v>0</v>
      </c>
      <c r="DU26">
        <v>1</v>
      </c>
      <c r="DW26" s="2">
        <v>1</v>
      </c>
      <c r="EB26">
        <f t="shared" si="5"/>
        <v>46</v>
      </c>
      <c r="EC26">
        <f t="shared" si="3"/>
        <v>14</v>
      </c>
      <c r="ED26" t="s">
        <v>161</v>
      </c>
    </row>
    <row r="27" spans="1:134" x14ac:dyDescent="0.25">
      <c r="A27">
        <v>26</v>
      </c>
      <c r="B27" t="s">
        <v>142</v>
      </c>
      <c r="C27" t="s">
        <v>116</v>
      </c>
      <c r="D27" t="s">
        <v>159</v>
      </c>
      <c r="E27">
        <v>2017</v>
      </c>
      <c r="F27" t="s">
        <v>118</v>
      </c>
      <c r="G27">
        <v>14</v>
      </c>
      <c r="H27" s="1">
        <v>42900</v>
      </c>
      <c r="I27" s="1">
        <v>42900</v>
      </c>
      <c r="J27">
        <v>0</v>
      </c>
      <c r="K27">
        <v>3</v>
      </c>
      <c r="L27">
        <v>70</v>
      </c>
      <c r="M27" s="2">
        <v>73</v>
      </c>
      <c r="R27">
        <v>7</v>
      </c>
      <c r="AJ27">
        <v>1</v>
      </c>
      <c r="AU27">
        <v>1</v>
      </c>
      <c r="AX27" s="2">
        <f t="shared" si="0"/>
        <v>8</v>
      </c>
      <c r="AY27" s="2">
        <f t="shared" si="1"/>
        <v>1</v>
      </c>
      <c r="BA27" s="2">
        <v>0</v>
      </c>
      <c r="BB27">
        <v>1</v>
      </c>
      <c r="BC27">
        <v>4</v>
      </c>
      <c r="BE27" s="2">
        <v>5</v>
      </c>
      <c r="BH27" s="2">
        <v>0</v>
      </c>
      <c r="BO27" s="2">
        <v>0</v>
      </c>
      <c r="BP27">
        <v>2</v>
      </c>
      <c r="BQ27">
        <v>1</v>
      </c>
      <c r="CQ27" s="2">
        <f t="shared" si="4"/>
        <v>3</v>
      </c>
      <c r="CR27" s="2">
        <f t="shared" si="2"/>
        <v>0</v>
      </c>
      <c r="CT27">
        <v>4</v>
      </c>
      <c r="DA27" s="2">
        <v>4</v>
      </c>
      <c r="DE27" s="2">
        <v>0</v>
      </c>
      <c r="DH27" s="2">
        <v>0</v>
      </c>
      <c r="DJ27" s="2">
        <v>0</v>
      </c>
      <c r="DL27" s="2">
        <v>0</v>
      </c>
      <c r="DS27" s="2">
        <v>0</v>
      </c>
      <c r="DT27" s="2">
        <v>0</v>
      </c>
      <c r="DU27">
        <v>3</v>
      </c>
      <c r="DW27" s="2">
        <v>3</v>
      </c>
      <c r="EB27">
        <f t="shared" si="5"/>
        <v>97</v>
      </c>
      <c r="EC27">
        <f t="shared" si="3"/>
        <v>12</v>
      </c>
    </row>
    <row r="28" spans="1:134" x14ac:dyDescent="0.25">
      <c r="A28">
        <v>27</v>
      </c>
      <c r="B28" t="s">
        <v>115</v>
      </c>
      <c r="C28" t="s">
        <v>116</v>
      </c>
      <c r="D28" t="s">
        <v>162</v>
      </c>
      <c r="E28">
        <v>2017</v>
      </c>
      <c r="F28" t="s">
        <v>118</v>
      </c>
      <c r="G28">
        <v>14</v>
      </c>
      <c r="H28" s="1">
        <v>42900</v>
      </c>
      <c r="I28" s="1">
        <v>42900</v>
      </c>
      <c r="J28">
        <v>80</v>
      </c>
      <c r="K28">
        <v>9</v>
      </c>
      <c r="L28">
        <v>95</v>
      </c>
      <c r="M28" s="2">
        <v>184</v>
      </c>
      <c r="P28">
        <v>5</v>
      </c>
      <c r="Q28">
        <v>1</v>
      </c>
      <c r="R28">
        <v>3</v>
      </c>
      <c r="V28">
        <v>3</v>
      </c>
      <c r="Z28">
        <v>2</v>
      </c>
      <c r="AD28">
        <v>1</v>
      </c>
      <c r="AI28">
        <v>3</v>
      </c>
      <c r="AJ28">
        <v>1</v>
      </c>
      <c r="AV28">
        <v>1</v>
      </c>
      <c r="AX28" s="2">
        <f t="shared" si="0"/>
        <v>20</v>
      </c>
      <c r="AY28" s="2">
        <f t="shared" si="1"/>
        <v>0</v>
      </c>
      <c r="BA28" s="2">
        <v>0</v>
      </c>
      <c r="BE28" s="2">
        <v>0</v>
      </c>
      <c r="BH28" s="2">
        <v>0</v>
      </c>
      <c r="BO28" s="2">
        <v>0</v>
      </c>
      <c r="BP28">
        <v>4</v>
      </c>
      <c r="BR28">
        <v>1</v>
      </c>
      <c r="BW28">
        <v>1</v>
      </c>
      <c r="CH28">
        <v>1</v>
      </c>
      <c r="CQ28" s="2">
        <f t="shared" si="4"/>
        <v>7</v>
      </c>
      <c r="CR28" s="2">
        <f t="shared" si="2"/>
        <v>0</v>
      </c>
      <c r="CS28">
        <v>2</v>
      </c>
      <c r="CT28">
        <v>2</v>
      </c>
      <c r="CX28">
        <v>3</v>
      </c>
      <c r="CY28">
        <v>1</v>
      </c>
      <c r="DA28" s="2">
        <v>8</v>
      </c>
      <c r="DE28" s="2">
        <v>0</v>
      </c>
      <c r="DH28" s="2">
        <v>0</v>
      </c>
      <c r="DJ28" s="2">
        <v>0</v>
      </c>
      <c r="DL28" s="2">
        <v>0</v>
      </c>
      <c r="DN28">
        <v>1</v>
      </c>
      <c r="DR28">
        <v>1</v>
      </c>
      <c r="DS28" s="2">
        <v>0</v>
      </c>
      <c r="DT28" s="2">
        <v>1</v>
      </c>
      <c r="DV28">
        <v>1</v>
      </c>
      <c r="DW28" s="2">
        <v>1</v>
      </c>
      <c r="EB28">
        <f t="shared" si="5"/>
        <v>222</v>
      </c>
      <c r="EC28">
        <f t="shared" si="3"/>
        <v>23</v>
      </c>
      <c r="ED28" t="s">
        <v>163</v>
      </c>
    </row>
    <row r="29" spans="1:134" x14ac:dyDescent="0.25">
      <c r="A29">
        <v>28</v>
      </c>
      <c r="B29" t="s">
        <v>142</v>
      </c>
      <c r="C29" t="s">
        <v>116</v>
      </c>
      <c r="D29" t="s">
        <v>164</v>
      </c>
      <c r="E29">
        <v>2017</v>
      </c>
      <c r="F29" t="s">
        <v>118</v>
      </c>
      <c r="G29">
        <v>14</v>
      </c>
      <c r="H29" s="1">
        <v>42900</v>
      </c>
      <c r="I29" s="1">
        <v>42900</v>
      </c>
      <c r="J29">
        <v>2</v>
      </c>
      <c r="K29">
        <v>16</v>
      </c>
      <c r="L29">
        <v>58</v>
      </c>
      <c r="M29" s="2">
        <v>76</v>
      </c>
      <c r="P29" t="s">
        <v>119</v>
      </c>
      <c r="Q29">
        <v>6</v>
      </c>
      <c r="R29">
        <v>36</v>
      </c>
      <c r="S29">
        <v>3</v>
      </c>
      <c r="X29">
        <v>5</v>
      </c>
      <c r="AD29">
        <v>4</v>
      </c>
      <c r="AJ29">
        <v>9</v>
      </c>
      <c r="AK29">
        <v>1</v>
      </c>
      <c r="AV29">
        <v>5</v>
      </c>
      <c r="AX29" s="2">
        <f t="shared" si="0"/>
        <v>69</v>
      </c>
      <c r="AY29" s="2">
        <f t="shared" si="1"/>
        <v>0</v>
      </c>
      <c r="BA29" s="2">
        <v>0</v>
      </c>
      <c r="BE29" s="2">
        <v>0</v>
      </c>
      <c r="BF29">
        <v>1</v>
      </c>
      <c r="BG29">
        <v>4</v>
      </c>
      <c r="BH29" s="2">
        <v>4</v>
      </c>
      <c r="BK29">
        <v>1</v>
      </c>
      <c r="BO29" s="2">
        <v>1</v>
      </c>
      <c r="BP29">
        <v>7</v>
      </c>
      <c r="BY29">
        <v>1</v>
      </c>
      <c r="CH29">
        <v>1</v>
      </c>
      <c r="CJ29">
        <v>1</v>
      </c>
      <c r="CO29">
        <v>1</v>
      </c>
      <c r="CQ29" s="2">
        <f t="shared" si="4"/>
        <v>9</v>
      </c>
      <c r="CR29" s="2">
        <f t="shared" si="2"/>
        <v>2</v>
      </c>
      <c r="CS29">
        <v>16</v>
      </c>
      <c r="CT29">
        <v>1</v>
      </c>
      <c r="CX29">
        <v>15</v>
      </c>
      <c r="CZ29">
        <v>1</v>
      </c>
      <c r="DA29" s="2">
        <v>33</v>
      </c>
      <c r="DB29">
        <v>1</v>
      </c>
      <c r="DE29" s="2">
        <v>1</v>
      </c>
      <c r="DH29" s="2">
        <v>0</v>
      </c>
      <c r="DJ29" s="2">
        <v>0</v>
      </c>
      <c r="DL29" s="2">
        <v>0</v>
      </c>
      <c r="DS29" s="2">
        <v>0</v>
      </c>
      <c r="DT29" s="2">
        <v>0</v>
      </c>
      <c r="DU29">
        <v>8</v>
      </c>
      <c r="DW29" s="2">
        <v>8</v>
      </c>
      <c r="DY29">
        <v>1</v>
      </c>
      <c r="EB29">
        <f t="shared" si="5"/>
        <v>205</v>
      </c>
      <c r="EC29">
        <f t="shared" si="3"/>
        <v>26</v>
      </c>
    </row>
    <row r="30" spans="1:134" x14ac:dyDescent="0.25">
      <c r="A30">
        <v>29</v>
      </c>
      <c r="B30" t="s">
        <v>142</v>
      </c>
      <c r="C30" t="s">
        <v>121</v>
      </c>
      <c r="D30" t="s">
        <v>165</v>
      </c>
      <c r="E30">
        <v>2017</v>
      </c>
      <c r="F30" t="s">
        <v>118</v>
      </c>
      <c r="G30">
        <v>14</v>
      </c>
      <c r="H30" s="1">
        <v>42900</v>
      </c>
      <c r="I30" s="1">
        <v>42900</v>
      </c>
      <c r="J30">
        <v>0</v>
      </c>
      <c r="K30">
        <v>7</v>
      </c>
      <c r="L30">
        <v>90</v>
      </c>
      <c r="M30" s="2">
        <v>97</v>
      </c>
      <c r="P30">
        <v>1</v>
      </c>
      <c r="Q30">
        <v>1</v>
      </c>
      <c r="R30">
        <v>12</v>
      </c>
      <c r="S30">
        <v>3</v>
      </c>
      <c r="T30">
        <v>1</v>
      </c>
      <c r="Z30">
        <v>1</v>
      </c>
      <c r="AF30">
        <v>1</v>
      </c>
      <c r="AJ30">
        <v>5</v>
      </c>
      <c r="AK30">
        <v>1</v>
      </c>
      <c r="AX30" s="2">
        <f t="shared" si="0"/>
        <v>26</v>
      </c>
      <c r="AY30" s="2">
        <f t="shared" si="1"/>
        <v>0</v>
      </c>
      <c r="AZ30">
        <v>1</v>
      </c>
      <c r="BA30" s="2">
        <v>1</v>
      </c>
      <c r="BB30">
        <v>1</v>
      </c>
      <c r="BC30">
        <v>1</v>
      </c>
      <c r="BE30" s="2">
        <v>2</v>
      </c>
      <c r="BH30" s="2">
        <v>0</v>
      </c>
      <c r="BJ30">
        <v>1</v>
      </c>
      <c r="BO30" s="2">
        <v>1</v>
      </c>
      <c r="BP30">
        <v>5</v>
      </c>
      <c r="BQ30">
        <v>16</v>
      </c>
      <c r="BR30">
        <v>1</v>
      </c>
      <c r="CH30">
        <v>1</v>
      </c>
      <c r="CO30">
        <v>1</v>
      </c>
      <c r="CQ30" s="2">
        <f t="shared" si="4"/>
        <v>23</v>
      </c>
      <c r="CR30" s="2">
        <f t="shared" si="2"/>
        <v>1</v>
      </c>
      <c r="CS30">
        <v>12</v>
      </c>
      <c r="CT30">
        <v>1</v>
      </c>
      <c r="CX30">
        <v>1</v>
      </c>
      <c r="CY30">
        <v>1</v>
      </c>
      <c r="CZ30">
        <v>4</v>
      </c>
      <c r="DA30" s="2">
        <v>19</v>
      </c>
      <c r="DE30" s="2">
        <v>0</v>
      </c>
      <c r="DH30" s="2">
        <v>0</v>
      </c>
      <c r="DJ30" s="2">
        <v>0</v>
      </c>
      <c r="DL30" s="2">
        <v>0</v>
      </c>
      <c r="DO30">
        <v>1</v>
      </c>
      <c r="DP30">
        <v>1</v>
      </c>
      <c r="DS30" s="2">
        <v>1</v>
      </c>
      <c r="DT30" s="2">
        <v>0</v>
      </c>
      <c r="DU30">
        <v>5</v>
      </c>
      <c r="DW30" s="2">
        <v>5</v>
      </c>
      <c r="EB30">
        <f t="shared" si="5"/>
        <v>177</v>
      </c>
      <c r="EC30">
        <f t="shared" si="3"/>
        <v>29</v>
      </c>
    </row>
    <row r="31" spans="1:134" x14ac:dyDescent="0.25">
      <c r="A31">
        <v>30</v>
      </c>
      <c r="B31" t="s">
        <v>142</v>
      </c>
      <c r="C31" t="s">
        <v>121</v>
      </c>
      <c r="D31" t="s">
        <v>145</v>
      </c>
      <c r="E31">
        <v>2017</v>
      </c>
      <c r="F31" t="s">
        <v>118</v>
      </c>
      <c r="G31">
        <v>14</v>
      </c>
      <c r="H31" s="1">
        <v>42900</v>
      </c>
      <c r="I31" s="1">
        <v>42900</v>
      </c>
      <c r="J31">
        <v>0</v>
      </c>
      <c r="K31">
        <v>0</v>
      </c>
      <c r="L31">
        <v>1</v>
      </c>
      <c r="M31" s="2">
        <v>1</v>
      </c>
      <c r="AX31" s="2">
        <f t="shared" si="0"/>
        <v>0</v>
      </c>
      <c r="AY31" s="2">
        <f t="shared" si="1"/>
        <v>0</v>
      </c>
      <c r="BA31" s="2">
        <v>0</v>
      </c>
      <c r="BB31">
        <v>1</v>
      </c>
      <c r="BE31" s="2">
        <v>1</v>
      </c>
      <c r="BH31" s="2">
        <v>0</v>
      </c>
      <c r="BO31" s="2">
        <v>0</v>
      </c>
      <c r="BP31">
        <v>1</v>
      </c>
      <c r="CH31">
        <v>1</v>
      </c>
      <c r="CQ31" s="2">
        <f t="shared" si="4"/>
        <v>2</v>
      </c>
      <c r="CR31" s="2">
        <f t="shared" si="2"/>
        <v>0</v>
      </c>
      <c r="CX31">
        <v>4</v>
      </c>
      <c r="DA31" s="2">
        <v>4</v>
      </c>
      <c r="DE31" s="2">
        <v>0</v>
      </c>
      <c r="DH31" s="2">
        <v>0</v>
      </c>
      <c r="DJ31" s="2">
        <v>0</v>
      </c>
      <c r="DL31" s="2">
        <v>0</v>
      </c>
      <c r="DS31" s="2">
        <v>0</v>
      </c>
      <c r="DT31" s="2">
        <v>0</v>
      </c>
      <c r="DU31">
        <v>1</v>
      </c>
      <c r="DW31" s="2">
        <v>1</v>
      </c>
      <c r="DY31">
        <v>1</v>
      </c>
      <c r="EB31">
        <f t="shared" si="5"/>
        <v>10</v>
      </c>
      <c r="EC31">
        <f t="shared" si="3"/>
        <v>9</v>
      </c>
    </row>
    <row r="32" spans="1:134" x14ac:dyDescent="0.25">
      <c r="A32">
        <v>31</v>
      </c>
      <c r="B32" t="s">
        <v>142</v>
      </c>
      <c r="C32" t="s">
        <v>116</v>
      </c>
      <c r="D32" t="s">
        <v>143</v>
      </c>
      <c r="E32">
        <v>2017</v>
      </c>
      <c r="F32" t="s">
        <v>118</v>
      </c>
      <c r="G32">
        <v>14</v>
      </c>
      <c r="H32" s="1">
        <v>42900</v>
      </c>
      <c r="I32" s="1">
        <v>42900</v>
      </c>
      <c r="J32">
        <v>0</v>
      </c>
      <c r="K32">
        <v>2</v>
      </c>
      <c r="L32">
        <v>6</v>
      </c>
      <c r="M32" s="2">
        <v>8</v>
      </c>
      <c r="Q32">
        <v>1</v>
      </c>
      <c r="R32">
        <v>4</v>
      </c>
      <c r="AX32" s="2">
        <f t="shared" si="0"/>
        <v>5</v>
      </c>
      <c r="AY32" s="2">
        <f t="shared" si="1"/>
        <v>0</v>
      </c>
      <c r="BA32" s="2">
        <v>0</v>
      </c>
      <c r="BB32">
        <v>2</v>
      </c>
      <c r="BE32" s="2">
        <v>2</v>
      </c>
      <c r="BH32" s="2">
        <v>0</v>
      </c>
      <c r="BO32" s="2">
        <v>0</v>
      </c>
      <c r="BP32">
        <v>6</v>
      </c>
      <c r="BQ32">
        <v>1</v>
      </c>
      <c r="BZ32">
        <v>1</v>
      </c>
      <c r="CH32">
        <v>1</v>
      </c>
      <c r="CQ32" s="2">
        <f t="shared" si="4"/>
        <v>9</v>
      </c>
      <c r="CR32" s="2">
        <f t="shared" si="2"/>
        <v>0</v>
      </c>
      <c r="DA32" s="2">
        <v>0</v>
      </c>
      <c r="DE32" s="2">
        <v>0</v>
      </c>
      <c r="DH32" s="2">
        <v>0</v>
      </c>
      <c r="DJ32" s="2">
        <v>0</v>
      </c>
      <c r="DL32" s="2">
        <v>0</v>
      </c>
      <c r="DP32">
        <v>1</v>
      </c>
      <c r="DS32" s="2">
        <v>1</v>
      </c>
      <c r="DT32" s="2">
        <v>0</v>
      </c>
      <c r="DW32" s="2">
        <v>0</v>
      </c>
      <c r="EB32">
        <f t="shared" si="5"/>
        <v>25</v>
      </c>
      <c r="EC32">
        <f t="shared" si="3"/>
        <v>11</v>
      </c>
      <c r="ED32" t="s">
        <v>166</v>
      </c>
    </row>
    <row r="33" spans="1:134" x14ac:dyDescent="0.25">
      <c r="A33">
        <v>32</v>
      </c>
      <c r="B33" t="s">
        <v>142</v>
      </c>
      <c r="C33" t="s">
        <v>116</v>
      </c>
      <c r="D33" t="s">
        <v>150</v>
      </c>
      <c r="E33">
        <v>2017</v>
      </c>
      <c r="F33" t="s">
        <v>118</v>
      </c>
      <c r="G33">
        <v>14</v>
      </c>
      <c r="H33" s="1">
        <v>42900</v>
      </c>
      <c r="I33" s="1">
        <v>42900</v>
      </c>
      <c r="J33">
        <v>0</v>
      </c>
      <c r="K33">
        <v>0</v>
      </c>
      <c r="L33">
        <v>1</v>
      </c>
      <c r="M33" s="2">
        <v>1</v>
      </c>
      <c r="P33">
        <v>1</v>
      </c>
      <c r="AD33">
        <v>1</v>
      </c>
      <c r="AX33" s="2">
        <f t="shared" si="0"/>
        <v>2</v>
      </c>
      <c r="AY33" s="2">
        <f t="shared" si="1"/>
        <v>0</v>
      </c>
      <c r="BA33" s="2">
        <v>0</v>
      </c>
      <c r="BE33" s="2">
        <v>0</v>
      </c>
      <c r="BH33" s="2">
        <v>0</v>
      </c>
      <c r="BO33" s="2">
        <v>0</v>
      </c>
      <c r="CH33">
        <v>1</v>
      </c>
      <c r="CQ33" s="2">
        <f t="shared" si="4"/>
        <v>1</v>
      </c>
      <c r="CR33" s="2">
        <f t="shared" si="2"/>
        <v>0</v>
      </c>
      <c r="CX33">
        <v>1</v>
      </c>
      <c r="CZ33">
        <v>1</v>
      </c>
      <c r="DA33" s="2">
        <v>2</v>
      </c>
      <c r="DE33" s="2">
        <v>0</v>
      </c>
      <c r="DH33" s="2">
        <v>0</v>
      </c>
      <c r="DJ33" s="2">
        <v>0</v>
      </c>
      <c r="DL33" s="2">
        <v>0</v>
      </c>
      <c r="DS33" s="2">
        <v>0</v>
      </c>
      <c r="DT33" s="2">
        <v>0</v>
      </c>
      <c r="DW33" s="2">
        <v>0</v>
      </c>
      <c r="EB33">
        <f t="shared" si="5"/>
        <v>6</v>
      </c>
      <c r="EC33">
        <f t="shared" si="3"/>
        <v>8</v>
      </c>
    </row>
    <row r="34" spans="1:134" x14ac:dyDescent="0.25">
      <c r="A34">
        <v>33</v>
      </c>
      <c r="B34" t="s">
        <v>115</v>
      </c>
      <c r="C34" t="s">
        <v>116</v>
      </c>
      <c r="D34" t="s">
        <v>148</v>
      </c>
      <c r="E34">
        <v>2017</v>
      </c>
      <c r="F34" t="s">
        <v>118</v>
      </c>
      <c r="G34">
        <v>14</v>
      </c>
      <c r="H34" s="1">
        <v>42900</v>
      </c>
      <c r="I34" s="1">
        <v>42900</v>
      </c>
      <c r="J34">
        <v>0</v>
      </c>
      <c r="K34">
        <v>10</v>
      </c>
      <c r="L34">
        <v>27</v>
      </c>
      <c r="M34" s="2">
        <v>37</v>
      </c>
      <c r="AX34" s="2">
        <f t="shared" si="0"/>
        <v>0</v>
      </c>
      <c r="AY34" s="2">
        <f t="shared" si="1"/>
        <v>0</v>
      </c>
      <c r="BA34" s="2">
        <v>0</v>
      </c>
      <c r="BC34">
        <v>1</v>
      </c>
      <c r="BD34">
        <v>1</v>
      </c>
      <c r="BE34" s="2">
        <v>2</v>
      </c>
      <c r="BG34">
        <v>1</v>
      </c>
      <c r="BH34" s="2">
        <v>1</v>
      </c>
      <c r="BO34" s="2">
        <v>0</v>
      </c>
      <c r="BP34">
        <v>5</v>
      </c>
      <c r="BQ34">
        <v>2</v>
      </c>
      <c r="CO34">
        <v>1</v>
      </c>
      <c r="CP34">
        <v>1</v>
      </c>
      <c r="CQ34" s="2">
        <f t="shared" si="4"/>
        <v>8</v>
      </c>
      <c r="CR34" s="2">
        <f t="shared" si="2"/>
        <v>1</v>
      </c>
      <c r="CS34">
        <v>3</v>
      </c>
      <c r="CT34">
        <v>2</v>
      </c>
      <c r="CW34">
        <v>1</v>
      </c>
      <c r="CX34">
        <v>2</v>
      </c>
      <c r="CY34">
        <v>2</v>
      </c>
      <c r="DA34" s="2">
        <v>10</v>
      </c>
      <c r="DE34" s="2">
        <v>0</v>
      </c>
      <c r="DH34" s="2">
        <v>0</v>
      </c>
      <c r="DJ34" s="2">
        <v>0</v>
      </c>
      <c r="DL34" s="2">
        <v>0</v>
      </c>
      <c r="DS34" s="2">
        <v>0</v>
      </c>
      <c r="DT34" s="2">
        <v>0</v>
      </c>
      <c r="DW34" s="2">
        <v>0</v>
      </c>
      <c r="EB34">
        <f t="shared" si="5"/>
        <v>59</v>
      </c>
      <c r="EC34">
        <f t="shared" si="3"/>
        <v>15</v>
      </c>
      <c r="ED34" t="s">
        <v>167</v>
      </c>
    </row>
    <row r="35" spans="1:134" x14ac:dyDescent="0.25">
      <c r="A35">
        <v>34</v>
      </c>
      <c r="B35" t="s">
        <v>123</v>
      </c>
      <c r="C35" t="s">
        <v>121</v>
      </c>
      <c r="D35" t="s">
        <v>140</v>
      </c>
      <c r="E35">
        <v>2017</v>
      </c>
      <c r="F35" t="s">
        <v>168</v>
      </c>
      <c r="G35">
        <v>12</v>
      </c>
      <c r="H35" s="1">
        <v>42928</v>
      </c>
      <c r="I35" s="1">
        <v>42928</v>
      </c>
      <c r="J35">
        <v>0</v>
      </c>
      <c r="K35">
        <v>8</v>
      </c>
      <c r="L35">
        <v>3</v>
      </c>
      <c r="M35" s="2">
        <v>11</v>
      </c>
      <c r="P35">
        <v>148</v>
      </c>
      <c r="Q35">
        <v>1</v>
      </c>
      <c r="R35">
        <v>17</v>
      </c>
      <c r="S35">
        <v>7</v>
      </c>
      <c r="V35">
        <v>12</v>
      </c>
      <c r="X35">
        <v>4</v>
      </c>
      <c r="AD35">
        <v>79</v>
      </c>
      <c r="AI35">
        <v>5</v>
      </c>
      <c r="AJ35">
        <v>303</v>
      </c>
      <c r="AL35">
        <v>6</v>
      </c>
      <c r="AM35">
        <v>4</v>
      </c>
      <c r="AT35">
        <v>1</v>
      </c>
      <c r="AX35" s="2">
        <f t="shared" si="0"/>
        <v>586</v>
      </c>
      <c r="AY35" s="2">
        <f t="shared" si="1"/>
        <v>1</v>
      </c>
      <c r="BA35" s="2">
        <v>0</v>
      </c>
      <c r="BE35" s="2">
        <v>0</v>
      </c>
      <c r="BH35" s="2">
        <v>0</v>
      </c>
      <c r="BI35">
        <v>2</v>
      </c>
      <c r="BK35">
        <v>3</v>
      </c>
      <c r="BL35">
        <v>2</v>
      </c>
      <c r="BO35" s="2">
        <v>7</v>
      </c>
      <c r="BP35">
        <v>32</v>
      </c>
      <c r="BQ35">
        <v>63</v>
      </c>
      <c r="BR35">
        <v>25</v>
      </c>
      <c r="BX35">
        <v>4</v>
      </c>
      <c r="CA35">
        <v>8</v>
      </c>
      <c r="CB35">
        <v>15</v>
      </c>
      <c r="CC35">
        <v>1</v>
      </c>
      <c r="CD35">
        <v>1</v>
      </c>
      <c r="CH35">
        <v>3</v>
      </c>
      <c r="CQ35" s="2">
        <f t="shared" si="4"/>
        <v>152</v>
      </c>
      <c r="CR35" s="2">
        <f t="shared" si="2"/>
        <v>0</v>
      </c>
      <c r="CS35">
        <v>1</v>
      </c>
      <c r="CT35">
        <v>1</v>
      </c>
      <c r="CX35">
        <v>115</v>
      </c>
      <c r="CZ35">
        <v>1</v>
      </c>
      <c r="DA35" s="2">
        <v>118</v>
      </c>
      <c r="DE35" s="2">
        <v>0</v>
      </c>
      <c r="DF35">
        <v>1</v>
      </c>
      <c r="DH35" s="2">
        <v>1</v>
      </c>
      <c r="DJ35" s="2">
        <v>0</v>
      </c>
      <c r="DL35" s="2">
        <v>0</v>
      </c>
      <c r="DP35">
        <v>1</v>
      </c>
      <c r="DS35" s="2">
        <v>1</v>
      </c>
      <c r="DT35" s="2">
        <v>0</v>
      </c>
      <c r="DU35">
        <v>1</v>
      </c>
      <c r="DW35" s="2">
        <v>1</v>
      </c>
      <c r="EB35">
        <f t="shared" si="5"/>
        <v>878</v>
      </c>
      <c r="EC35">
        <f t="shared" si="3"/>
        <v>34</v>
      </c>
      <c r="ED35" t="s">
        <v>169</v>
      </c>
    </row>
    <row r="36" spans="1:134" x14ac:dyDescent="0.25">
      <c r="A36">
        <v>35</v>
      </c>
      <c r="B36" t="s">
        <v>142</v>
      </c>
      <c r="C36" t="s">
        <v>121</v>
      </c>
      <c r="D36" t="s">
        <v>157</v>
      </c>
      <c r="E36">
        <v>2017</v>
      </c>
      <c r="F36" t="s">
        <v>168</v>
      </c>
      <c r="G36">
        <v>12</v>
      </c>
      <c r="H36" s="1">
        <v>42928</v>
      </c>
      <c r="I36" s="1">
        <v>42928</v>
      </c>
      <c r="J36">
        <v>0</v>
      </c>
      <c r="K36">
        <v>2</v>
      </c>
      <c r="L36">
        <v>11</v>
      </c>
      <c r="M36" s="2">
        <v>13</v>
      </c>
      <c r="P36">
        <v>5</v>
      </c>
      <c r="S36">
        <v>1</v>
      </c>
      <c r="V36">
        <v>1</v>
      </c>
      <c r="X36">
        <v>2</v>
      </c>
      <c r="AA36">
        <v>3</v>
      </c>
      <c r="AD36">
        <v>80</v>
      </c>
      <c r="AI36">
        <v>1</v>
      </c>
      <c r="AJ36">
        <v>12</v>
      </c>
      <c r="AL36">
        <v>1</v>
      </c>
      <c r="AU36">
        <v>13</v>
      </c>
      <c r="AV36">
        <v>4</v>
      </c>
      <c r="AX36" s="2">
        <f t="shared" si="0"/>
        <v>110</v>
      </c>
      <c r="AY36" s="2">
        <f t="shared" si="1"/>
        <v>13</v>
      </c>
      <c r="BA36" s="2">
        <v>0</v>
      </c>
      <c r="BE36" s="2">
        <v>0</v>
      </c>
      <c r="BG36">
        <v>1</v>
      </c>
      <c r="BH36" s="2">
        <v>1</v>
      </c>
      <c r="BK36">
        <v>1</v>
      </c>
      <c r="BL36">
        <v>1</v>
      </c>
      <c r="BO36" s="2">
        <v>2</v>
      </c>
      <c r="BP36">
        <v>2</v>
      </c>
      <c r="BQ36">
        <v>6</v>
      </c>
      <c r="BR36">
        <v>3</v>
      </c>
      <c r="BX36">
        <v>1</v>
      </c>
      <c r="CB36">
        <v>6</v>
      </c>
      <c r="CO36">
        <v>7</v>
      </c>
      <c r="CQ36" s="2">
        <f t="shared" si="4"/>
        <v>18</v>
      </c>
      <c r="CR36" s="2">
        <f t="shared" si="2"/>
        <v>7</v>
      </c>
      <c r="CS36">
        <v>1</v>
      </c>
      <c r="CX36">
        <v>10</v>
      </c>
      <c r="DA36" s="2">
        <v>11</v>
      </c>
      <c r="DB36">
        <v>1</v>
      </c>
      <c r="DE36" s="2">
        <v>1</v>
      </c>
      <c r="DH36" s="2">
        <v>0</v>
      </c>
      <c r="DJ36" s="2">
        <v>0</v>
      </c>
      <c r="DK36">
        <v>1</v>
      </c>
      <c r="DL36" s="2">
        <v>1</v>
      </c>
      <c r="DS36" s="2">
        <v>0</v>
      </c>
      <c r="DT36" s="2">
        <v>0</v>
      </c>
      <c r="DW36" s="2">
        <v>0</v>
      </c>
      <c r="EB36">
        <f t="shared" si="5"/>
        <v>177</v>
      </c>
      <c r="EC36">
        <f t="shared" si="3"/>
        <v>27</v>
      </c>
      <c r="ED36" t="s">
        <v>170</v>
      </c>
    </row>
    <row r="37" spans="1:134" x14ac:dyDescent="0.25">
      <c r="A37">
        <v>36</v>
      </c>
      <c r="B37" t="s">
        <v>115</v>
      </c>
      <c r="C37" t="s">
        <v>121</v>
      </c>
      <c r="D37" t="s">
        <v>122</v>
      </c>
      <c r="E37">
        <v>2017</v>
      </c>
      <c r="F37" t="s">
        <v>168</v>
      </c>
      <c r="G37">
        <v>13</v>
      </c>
      <c r="H37" s="1">
        <v>42929</v>
      </c>
      <c r="I37" s="1">
        <v>42929</v>
      </c>
      <c r="J37">
        <v>0</v>
      </c>
      <c r="K37">
        <v>6</v>
      </c>
      <c r="L37">
        <v>17</v>
      </c>
      <c r="M37" s="2">
        <v>23</v>
      </c>
      <c r="P37">
        <v>22</v>
      </c>
      <c r="S37">
        <v>3</v>
      </c>
      <c r="V37">
        <v>1</v>
      </c>
      <c r="X37">
        <v>2</v>
      </c>
      <c r="Z37">
        <v>2</v>
      </c>
      <c r="AD37">
        <v>97</v>
      </c>
      <c r="AI37">
        <v>1</v>
      </c>
      <c r="AJ37">
        <v>31</v>
      </c>
      <c r="AU37">
        <v>6</v>
      </c>
      <c r="AX37" s="2">
        <f t="shared" si="0"/>
        <v>159</v>
      </c>
      <c r="AY37" s="2">
        <f t="shared" si="1"/>
        <v>6</v>
      </c>
      <c r="BA37" s="2">
        <v>0</v>
      </c>
      <c r="BB37">
        <v>1</v>
      </c>
      <c r="BC37">
        <v>1</v>
      </c>
      <c r="BE37" s="2">
        <v>2</v>
      </c>
      <c r="BG37">
        <v>1</v>
      </c>
      <c r="BH37" s="2">
        <v>1</v>
      </c>
      <c r="BL37">
        <v>1</v>
      </c>
      <c r="BO37" s="2">
        <v>1</v>
      </c>
      <c r="BP37">
        <v>16</v>
      </c>
      <c r="BQ37">
        <v>7</v>
      </c>
      <c r="BR37">
        <v>3</v>
      </c>
      <c r="BW37">
        <v>1</v>
      </c>
      <c r="BZ37">
        <v>1</v>
      </c>
      <c r="CA37">
        <v>2</v>
      </c>
      <c r="CB37">
        <v>11</v>
      </c>
      <c r="CH37">
        <v>1</v>
      </c>
      <c r="CO37">
        <v>7</v>
      </c>
      <c r="CQ37" s="2">
        <f t="shared" si="4"/>
        <v>42</v>
      </c>
      <c r="CR37" s="2">
        <f t="shared" si="2"/>
        <v>7</v>
      </c>
      <c r="CS37">
        <v>1</v>
      </c>
      <c r="CX37">
        <v>5</v>
      </c>
      <c r="CZ37">
        <v>1</v>
      </c>
      <c r="DA37" s="2">
        <v>7</v>
      </c>
      <c r="DB37">
        <v>2</v>
      </c>
      <c r="DE37" s="2">
        <v>2</v>
      </c>
      <c r="DH37" s="2">
        <v>0</v>
      </c>
      <c r="DJ37" s="2">
        <v>0</v>
      </c>
      <c r="DL37" s="2">
        <v>0</v>
      </c>
      <c r="DR37">
        <v>1</v>
      </c>
      <c r="DS37" s="2">
        <v>0</v>
      </c>
      <c r="DT37" s="2">
        <v>1</v>
      </c>
      <c r="DW37" s="2">
        <v>0</v>
      </c>
      <c r="EB37">
        <f t="shared" si="5"/>
        <v>251</v>
      </c>
      <c r="EC37">
        <f t="shared" si="3"/>
        <v>30</v>
      </c>
    </row>
    <row r="38" spans="1:134" x14ac:dyDescent="0.25">
      <c r="A38">
        <v>37</v>
      </c>
      <c r="B38" t="s">
        <v>115</v>
      </c>
      <c r="C38" t="s">
        <v>116</v>
      </c>
      <c r="D38" t="s">
        <v>162</v>
      </c>
      <c r="E38">
        <v>2017</v>
      </c>
      <c r="F38" t="s">
        <v>168</v>
      </c>
      <c r="G38">
        <v>13</v>
      </c>
      <c r="H38" s="1">
        <v>42929</v>
      </c>
      <c r="I38" s="1">
        <v>42929</v>
      </c>
      <c r="J38">
        <v>0</v>
      </c>
      <c r="K38">
        <v>0</v>
      </c>
      <c r="L38">
        <v>0</v>
      </c>
      <c r="M38" s="2">
        <v>0</v>
      </c>
      <c r="P38">
        <v>19</v>
      </c>
      <c r="R38">
        <v>2</v>
      </c>
      <c r="S38">
        <v>3</v>
      </c>
      <c r="V38">
        <v>2</v>
      </c>
      <c r="X38">
        <v>1</v>
      </c>
      <c r="AD38">
        <v>47</v>
      </c>
      <c r="AJ38">
        <v>10</v>
      </c>
      <c r="AX38" s="2">
        <f t="shared" si="0"/>
        <v>84</v>
      </c>
      <c r="AY38" s="2">
        <f t="shared" si="1"/>
        <v>0</v>
      </c>
      <c r="BA38" s="2">
        <v>0</v>
      </c>
      <c r="BB38">
        <v>3</v>
      </c>
      <c r="BE38" s="2">
        <v>3</v>
      </c>
      <c r="BH38" s="2">
        <v>0</v>
      </c>
      <c r="BJ38">
        <v>1</v>
      </c>
      <c r="BK38">
        <v>1</v>
      </c>
      <c r="BO38" s="2">
        <v>2</v>
      </c>
      <c r="BP38">
        <v>3</v>
      </c>
      <c r="BQ38">
        <v>4</v>
      </c>
      <c r="BR38">
        <v>11</v>
      </c>
      <c r="BZ38">
        <v>1</v>
      </c>
      <c r="CB38">
        <v>9</v>
      </c>
      <c r="CH38">
        <v>1</v>
      </c>
      <c r="CQ38" s="2">
        <f t="shared" si="4"/>
        <v>29</v>
      </c>
      <c r="CR38" s="2">
        <f t="shared" si="2"/>
        <v>0</v>
      </c>
      <c r="CS38">
        <v>1</v>
      </c>
      <c r="CX38">
        <v>3</v>
      </c>
      <c r="CZ38">
        <v>1</v>
      </c>
      <c r="DA38" s="2">
        <v>5</v>
      </c>
      <c r="DE38" s="2">
        <v>0</v>
      </c>
      <c r="DH38" s="2">
        <v>0</v>
      </c>
      <c r="DJ38" s="2">
        <v>0</v>
      </c>
      <c r="DL38" s="2">
        <v>0</v>
      </c>
      <c r="DS38" s="2">
        <v>0</v>
      </c>
      <c r="DT38" s="2">
        <v>0</v>
      </c>
      <c r="DW38" s="2">
        <v>0</v>
      </c>
      <c r="EB38">
        <f t="shared" si="5"/>
        <v>123</v>
      </c>
      <c r="EC38">
        <f t="shared" si="3"/>
        <v>22</v>
      </c>
    </row>
    <row r="39" spans="1:134" x14ac:dyDescent="0.25">
      <c r="A39">
        <v>38</v>
      </c>
      <c r="B39" t="s">
        <v>142</v>
      </c>
      <c r="C39" t="s">
        <v>121</v>
      </c>
      <c r="D39" t="s">
        <v>165</v>
      </c>
      <c r="E39">
        <v>2017</v>
      </c>
      <c r="F39" t="s">
        <v>168</v>
      </c>
      <c r="G39">
        <v>12</v>
      </c>
      <c r="H39" s="1">
        <v>42928</v>
      </c>
      <c r="I39" s="1">
        <v>42928</v>
      </c>
      <c r="J39">
        <v>0</v>
      </c>
      <c r="K39">
        <v>6</v>
      </c>
      <c r="L39">
        <v>13</v>
      </c>
      <c r="M39" s="2">
        <v>19</v>
      </c>
      <c r="P39">
        <v>31</v>
      </c>
      <c r="R39">
        <v>1</v>
      </c>
      <c r="S39">
        <v>19</v>
      </c>
      <c r="V39">
        <v>10</v>
      </c>
      <c r="X39">
        <v>1</v>
      </c>
      <c r="Y39">
        <v>1</v>
      </c>
      <c r="Z39">
        <v>1</v>
      </c>
      <c r="AD39">
        <v>22</v>
      </c>
      <c r="AJ39">
        <v>14</v>
      </c>
      <c r="AU39">
        <v>1</v>
      </c>
      <c r="AV39">
        <v>7</v>
      </c>
      <c r="AX39" s="2">
        <f t="shared" si="0"/>
        <v>107</v>
      </c>
      <c r="AY39" s="2">
        <f t="shared" si="1"/>
        <v>1</v>
      </c>
      <c r="BA39" s="2">
        <v>0</v>
      </c>
      <c r="BB39">
        <v>3</v>
      </c>
      <c r="BC39">
        <v>1</v>
      </c>
      <c r="BE39" s="2">
        <v>4</v>
      </c>
      <c r="BG39">
        <v>1</v>
      </c>
      <c r="BH39" s="2">
        <v>1</v>
      </c>
      <c r="BJ39">
        <v>1</v>
      </c>
      <c r="BO39" s="2">
        <v>1</v>
      </c>
      <c r="BP39">
        <v>8</v>
      </c>
      <c r="BQ39">
        <v>20</v>
      </c>
      <c r="BR39">
        <v>1</v>
      </c>
      <c r="BV39">
        <v>1</v>
      </c>
      <c r="BW39">
        <v>1</v>
      </c>
      <c r="BX39">
        <v>7</v>
      </c>
      <c r="CA39">
        <v>7</v>
      </c>
      <c r="CB39">
        <v>15</v>
      </c>
      <c r="CD39">
        <v>2</v>
      </c>
      <c r="CQ39" s="2">
        <f t="shared" si="4"/>
        <v>62</v>
      </c>
      <c r="CR39" s="2">
        <f t="shared" si="2"/>
        <v>0</v>
      </c>
      <c r="CS39">
        <v>3</v>
      </c>
      <c r="CX39">
        <v>8</v>
      </c>
      <c r="CY39">
        <v>4</v>
      </c>
      <c r="DA39" s="2">
        <v>15</v>
      </c>
      <c r="DB39">
        <v>4</v>
      </c>
      <c r="DC39">
        <v>14</v>
      </c>
      <c r="DE39" s="2">
        <v>18</v>
      </c>
      <c r="DH39" s="2">
        <v>0</v>
      </c>
      <c r="DJ39" s="2">
        <v>0</v>
      </c>
      <c r="DL39" s="2">
        <v>0</v>
      </c>
      <c r="DP39">
        <v>2</v>
      </c>
      <c r="DS39" s="2">
        <v>2</v>
      </c>
      <c r="DT39" s="2">
        <v>0</v>
      </c>
      <c r="DU39">
        <v>13</v>
      </c>
      <c r="DW39" s="2">
        <v>13</v>
      </c>
      <c r="DZ39">
        <v>1</v>
      </c>
      <c r="EB39">
        <f t="shared" si="5"/>
        <v>244</v>
      </c>
      <c r="EC39">
        <f t="shared" si="3"/>
        <v>35</v>
      </c>
      <c r="ED39" t="s">
        <v>171</v>
      </c>
    </row>
    <row r="40" spans="1:134" x14ac:dyDescent="0.25">
      <c r="A40">
        <v>39</v>
      </c>
      <c r="B40" t="s">
        <v>123</v>
      </c>
      <c r="C40" t="s">
        <v>116</v>
      </c>
      <c r="D40" t="s">
        <v>124</v>
      </c>
      <c r="E40">
        <v>2017</v>
      </c>
      <c r="F40" t="s">
        <v>168</v>
      </c>
      <c r="G40">
        <v>13</v>
      </c>
      <c r="H40" s="1">
        <v>42929</v>
      </c>
      <c r="I40" s="1">
        <v>42929</v>
      </c>
      <c r="J40">
        <v>0</v>
      </c>
      <c r="K40">
        <v>3</v>
      </c>
      <c r="L40">
        <v>1</v>
      </c>
      <c r="M40" s="2">
        <v>4</v>
      </c>
      <c r="P40">
        <v>20</v>
      </c>
      <c r="R40">
        <v>9</v>
      </c>
      <c r="S40">
        <v>24</v>
      </c>
      <c r="T40">
        <v>1</v>
      </c>
      <c r="Y40">
        <v>2</v>
      </c>
      <c r="Z40">
        <v>1</v>
      </c>
      <c r="AD40">
        <v>30</v>
      </c>
      <c r="AJ40">
        <v>6</v>
      </c>
      <c r="AU40">
        <v>1</v>
      </c>
      <c r="AX40" s="2">
        <f t="shared" si="0"/>
        <v>93</v>
      </c>
      <c r="AY40" s="2">
        <f t="shared" si="1"/>
        <v>1</v>
      </c>
      <c r="BA40" s="2">
        <v>0</v>
      </c>
      <c r="BC40">
        <v>2</v>
      </c>
      <c r="BE40" s="2">
        <v>2</v>
      </c>
      <c r="BH40" s="2">
        <v>0</v>
      </c>
      <c r="BI40">
        <v>2</v>
      </c>
      <c r="BL40">
        <v>1</v>
      </c>
      <c r="BM40">
        <v>4</v>
      </c>
      <c r="BO40" s="2">
        <v>7</v>
      </c>
      <c r="BP40">
        <v>5</v>
      </c>
      <c r="BQ40">
        <v>35</v>
      </c>
      <c r="BR40">
        <v>10</v>
      </c>
      <c r="BV40">
        <v>12</v>
      </c>
      <c r="BW40">
        <v>1</v>
      </c>
      <c r="CB40">
        <v>10</v>
      </c>
      <c r="CD40">
        <v>11</v>
      </c>
      <c r="CE40">
        <v>1</v>
      </c>
      <c r="CQ40" s="2">
        <f t="shared" si="4"/>
        <v>85</v>
      </c>
      <c r="CR40" s="2">
        <f t="shared" si="2"/>
        <v>0</v>
      </c>
      <c r="CS40">
        <v>2</v>
      </c>
      <c r="CT40">
        <v>1</v>
      </c>
      <c r="CX40">
        <v>11</v>
      </c>
      <c r="CY40">
        <v>2</v>
      </c>
      <c r="CZ40">
        <v>3</v>
      </c>
      <c r="DA40" s="2">
        <v>19</v>
      </c>
      <c r="DB40">
        <v>1</v>
      </c>
      <c r="DE40" s="2">
        <v>1</v>
      </c>
      <c r="DH40" s="2">
        <v>0</v>
      </c>
      <c r="DJ40" s="2">
        <v>0</v>
      </c>
      <c r="DL40" s="2">
        <v>0</v>
      </c>
      <c r="DP40">
        <v>2</v>
      </c>
      <c r="DS40" s="2">
        <v>2</v>
      </c>
      <c r="DT40" s="2">
        <v>0</v>
      </c>
      <c r="DW40" s="2">
        <v>0</v>
      </c>
      <c r="EB40">
        <f t="shared" si="5"/>
        <v>214</v>
      </c>
      <c r="EC40">
        <f t="shared" si="3"/>
        <v>31</v>
      </c>
      <c r="ED40" t="s">
        <v>172</v>
      </c>
    </row>
    <row r="41" spans="1:134" x14ac:dyDescent="0.25">
      <c r="A41">
        <v>40</v>
      </c>
      <c r="B41" t="s">
        <v>115</v>
      </c>
      <c r="C41" t="s">
        <v>116</v>
      </c>
      <c r="D41" t="s">
        <v>148</v>
      </c>
      <c r="E41">
        <v>2017</v>
      </c>
      <c r="F41" t="s">
        <v>168</v>
      </c>
      <c r="G41">
        <v>13</v>
      </c>
      <c r="H41" s="1">
        <v>42929</v>
      </c>
      <c r="I41" s="1">
        <v>42929</v>
      </c>
      <c r="J41">
        <v>0</v>
      </c>
      <c r="K41">
        <v>8</v>
      </c>
      <c r="L41">
        <v>3</v>
      </c>
      <c r="M41" s="2">
        <v>11</v>
      </c>
      <c r="P41">
        <v>4</v>
      </c>
      <c r="R41">
        <v>2</v>
      </c>
      <c r="S41">
        <v>9</v>
      </c>
      <c r="U41">
        <v>1</v>
      </c>
      <c r="V41">
        <v>7</v>
      </c>
      <c r="Z41">
        <v>2</v>
      </c>
      <c r="AD41">
        <v>44</v>
      </c>
      <c r="AJ41">
        <v>8</v>
      </c>
      <c r="AM41">
        <v>16</v>
      </c>
      <c r="AN41">
        <v>2</v>
      </c>
      <c r="AV41">
        <v>1</v>
      </c>
      <c r="AX41" s="2">
        <f t="shared" si="0"/>
        <v>96</v>
      </c>
      <c r="AY41" s="2">
        <f t="shared" si="1"/>
        <v>0</v>
      </c>
      <c r="AZ41">
        <v>1</v>
      </c>
      <c r="BA41" s="2">
        <v>1</v>
      </c>
      <c r="BB41">
        <v>1</v>
      </c>
      <c r="BC41">
        <v>1</v>
      </c>
      <c r="BE41" s="2">
        <v>2</v>
      </c>
      <c r="BH41" s="2">
        <v>0</v>
      </c>
      <c r="BI41">
        <v>3</v>
      </c>
      <c r="BL41">
        <v>1</v>
      </c>
      <c r="BO41" s="2">
        <v>4</v>
      </c>
      <c r="BP41">
        <v>62</v>
      </c>
      <c r="BQ41">
        <v>57</v>
      </c>
      <c r="BR41">
        <v>7</v>
      </c>
      <c r="BV41">
        <v>3</v>
      </c>
      <c r="CA41">
        <v>62</v>
      </c>
      <c r="CB41">
        <v>35</v>
      </c>
      <c r="CH41">
        <v>3</v>
      </c>
      <c r="CN41">
        <v>1</v>
      </c>
      <c r="CO41">
        <v>1</v>
      </c>
      <c r="CP41">
        <v>4</v>
      </c>
      <c r="CQ41" s="2">
        <f t="shared" si="4"/>
        <v>234</v>
      </c>
      <c r="CR41" s="2">
        <f t="shared" si="2"/>
        <v>1</v>
      </c>
      <c r="CS41">
        <v>1</v>
      </c>
      <c r="CX41">
        <v>310</v>
      </c>
      <c r="DA41" s="2">
        <v>311</v>
      </c>
      <c r="DE41" s="2">
        <v>0</v>
      </c>
      <c r="DF41">
        <v>1</v>
      </c>
      <c r="DH41" s="2">
        <v>1</v>
      </c>
      <c r="DJ41" s="2">
        <v>0</v>
      </c>
      <c r="DL41" s="2">
        <v>0</v>
      </c>
      <c r="DR41">
        <v>2</v>
      </c>
      <c r="DS41" s="2">
        <v>0</v>
      </c>
      <c r="DT41" s="2">
        <v>2</v>
      </c>
      <c r="DU41">
        <v>2</v>
      </c>
      <c r="DW41" s="2">
        <v>2</v>
      </c>
      <c r="EB41">
        <f t="shared" si="5"/>
        <v>665</v>
      </c>
      <c r="EC41">
        <f t="shared" si="3"/>
        <v>34</v>
      </c>
      <c r="ED41" t="s">
        <v>173</v>
      </c>
    </row>
    <row r="42" spans="1:134" x14ac:dyDescent="0.25">
      <c r="A42">
        <v>41</v>
      </c>
      <c r="B42" t="s">
        <v>115</v>
      </c>
      <c r="C42" t="s">
        <v>121</v>
      </c>
      <c r="D42" t="s">
        <v>136</v>
      </c>
      <c r="E42">
        <v>2017</v>
      </c>
      <c r="F42" t="s">
        <v>168</v>
      </c>
      <c r="G42">
        <v>13</v>
      </c>
      <c r="H42" s="1">
        <v>42929</v>
      </c>
      <c r="I42" s="1">
        <v>42929</v>
      </c>
      <c r="J42">
        <v>0</v>
      </c>
      <c r="K42">
        <v>2</v>
      </c>
      <c r="L42">
        <v>41</v>
      </c>
      <c r="M42" s="2">
        <v>43</v>
      </c>
      <c r="P42">
        <v>25</v>
      </c>
      <c r="R42">
        <v>2</v>
      </c>
      <c r="S42">
        <v>9</v>
      </c>
      <c r="T42">
        <v>1</v>
      </c>
      <c r="U42">
        <v>1</v>
      </c>
      <c r="V42">
        <v>1</v>
      </c>
      <c r="X42">
        <v>2</v>
      </c>
      <c r="Z42">
        <v>1</v>
      </c>
      <c r="AD42">
        <v>156</v>
      </c>
      <c r="AJ42">
        <v>47</v>
      </c>
      <c r="AT42">
        <v>1</v>
      </c>
      <c r="AU42">
        <v>1</v>
      </c>
      <c r="AV42">
        <v>1</v>
      </c>
      <c r="AX42" s="2">
        <f t="shared" si="0"/>
        <v>246</v>
      </c>
      <c r="AY42" s="2">
        <f t="shared" si="1"/>
        <v>2</v>
      </c>
      <c r="BA42" s="2">
        <v>0</v>
      </c>
      <c r="BE42" s="2">
        <v>0</v>
      </c>
      <c r="BH42" s="2">
        <v>0</v>
      </c>
      <c r="BO42" s="2">
        <v>0</v>
      </c>
      <c r="BP42">
        <v>7</v>
      </c>
      <c r="BQ42">
        <v>4</v>
      </c>
      <c r="BV42">
        <v>1</v>
      </c>
      <c r="BX42">
        <v>2</v>
      </c>
      <c r="CA42">
        <v>1</v>
      </c>
      <c r="CB42">
        <v>10</v>
      </c>
      <c r="CH42">
        <v>3</v>
      </c>
      <c r="CQ42" s="2">
        <f t="shared" si="4"/>
        <v>28</v>
      </c>
      <c r="CR42" s="2">
        <f t="shared" si="2"/>
        <v>0</v>
      </c>
      <c r="CX42">
        <v>1</v>
      </c>
      <c r="DA42" s="2">
        <v>1</v>
      </c>
      <c r="DE42" s="2">
        <v>0</v>
      </c>
      <c r="DH42" s="2">
        <v>0</v>
      </c>
      <c r="DJ42" s="2">
        <v>0</v>
      </c>
      <c r="DL42" s="2">
        <v>0</v>
      </c>
      <c r="DP42">
        <v>1</v>
      </c>
      <c r="DS42" s="2">
        <v>1</v>
      </c>
      <c r="DT42" s="2">
        <v>0</v>
      </c>
      <c r="DU42">
        <v>1</v>
      </c>
      <c r="DW42" s="2">
        <v>1</v>
      </c>
      <c r="EB42">
        <f t="shared" si="5"/>
        <v>322</v>
      </c>
      <c r="EC42">
        <f t="shared" si="3"/>
        <v>26</v>
      </c>
      <c r="ED42" t="s">
        <v>174</v>
      </c>
    </row>
    <row r="43" spans="1:134" x14ac:dyDescent="0.25">
      <c r="A43">
        <v>42</v>
      </c>
      <c r="B43" t="s">
        <v>142</v>
      </c>
      <c r="C43" t="s">
        <v>116</v>
      </c>
      <c r="D43" t="s">
        <v>150</v>
      </c>
      <c r="E43">
        <v>2017</v>
      </c>
      <c r="F43" t="s">
        <v>168</v>
      </c>
      <c r="G43">
        <v>12</v>
      </c>
      <c r="H43" s="1">
        <v>42928</v>
      </c>
      <c r="I43" s="1">
        <v>42928</v>
      </c>
      <c r="J43">
        <v>0</v>
      </c>
      <c r="K43">
        <v>1</v>
      </c>
      <c r="L43">
        <v>11</v>
      </c>
      <c r="M43" s="2">
        <v>12</v>
      </c>
      <c r="P43">
        <v>82</v>
      </c>
      <c r="R43">
        <v>3</v>
      </c>
      <c r="S43">
        <v>3</v>
      </c>
      <c r="T43">
        <v>2</v>
      </c>
      <c r="U43">
        <v>2</v>
      </c>
      <c r="V43">
        <v>3</v>
      </c>
      <c r="X43">
        <v>3</v>
      </c>
      <c r="Z43">
        <v>1</v>
      </c>
      <c r="AD43">
        <v>123</v>
      </c>
      <c r="AJ43">
        <v>27</v>
      </c>
      <c r="AM43">
        <v>8</v>
      </c>
      <c r="AU43">
        <v>1</v>
      </c>
      <c r="AX43" s="2">
        <f t="shared" si="0"/>
        <v>257</v>
      </c>
      <c r="AY43" s="2">
        <f t="shared" si="1"/>
        <v>1</v>
      </c>
      <c r="BA43" s="2">
        <v>0</v>
      </c>
      <c r="BB43">
        <v>4</v>
      </c>
      <c r="BC43">
        <v>2</v>
      </c>
      <c r="BE43" s="2">
        <v>6</v>
      </c>
      <c r="BH43" s="2">
        <v>0</v>
      </c>
      <c r="BO43" s="2">
        <v>0</v>
      </c>
      <c r="BP43">
        <v>21</v>
      </c>
      <c r="BQ43">
        <v>4</v>
      </c>
      <c r="BR43">
        <v>8</v>
      </c>
      <c r="BV43">
        <v>1</v>
      </c>
      <c r="BX43">
        <v>6</v>
      </c>
      <c r="CA43">
        <v>8</v>
      </c>
      <c r="CN43">
        <v>2</v>
      </c>
      <c r="CQ43" s="2">
        <f t="shared" si="4"/>
        <v>50</v>
      </c>
      <c r="CR43" s="2">
        <f t="shared" si="2"/>
        <v>0</v>
      </c>
      <c r="CZ43">
        <v>1</v>
      </c>
      <c r="DA43" s="2">
        <v>1</v>
      </c>
      <c r="DE43" s="2">
        <v>0</v>
      </c>
      <c r="DH43" s="2">
        <v>0</v>
      </c>
      <c r="DJ43" s="2">
        <v>0</v>
      </c>
      <c r="DL43" s="2">
        <v>0</v>
      </c>
      <c r="DS43" s="2">
        <v>0</v>
      </c>
      <c r="DT43" s="2">
        <v>0</v>
      </c>
      <c r="DU43">
        <v>8</v>
      </c>
      <c r="DW43" s="2">
        <v>8</v>
      </c>
      <c r="EB43">
        <f t="shared" si="5"/>
        <v>335</v>
      </c>
      <c r="EC43">
        <f t="shared" si="3"/>
        <v>26</v>
      </c>
      <c r="ED43" t="s">
        <v>175</v>
      </c>
    </row>
    <row r="44" spans="1:134" x14ac:dyDescent="0.25">
      <c r="A44">
        <v>43</v>
      </c>
      <c r="B44" t="s">
        <v>123</v>
      </c>
      <c r="C44" t="s">
        <v>121</v>
      </c>
      <c r="D44" t="s">
        <v>138</v>
      </c>
      <c r="E44">
        <v>2017</v>
      </c>
      <c r="F44" t="s">
        <v>168</v>
      </c>
      <c r="G44">
        <v>13</v>
      </c>
      <c r="H44" s="1">
        <v>42929</v>
      </c>
      <c r="I44" s="1">
        <v>42929</v>
      </c>
      <c r="J44">
        <v>0</v>
      </c>
      <c r="K44">
        <v>3</v>
      </c>
      <c r="L44">
        <v>0</v>
      </c>
      <c r="M44" s="2">
        <v>3</v>
      </c>
      <c r="P44">
        <v>30</v>
      </c>
      <c r="R44">
        <v>3</v>
      </c>
      <c r="S44">
        <v>4</v>
      </c>
      <c r="W44">
        <v>1</v>
      </c>
      <c r="X44">
        <v>1</v>
      </c>
      <c r="AD44">
        <v>82</v>
      </c>
      <c r="AJ44">
        <v>35</v>
      </c>
      <c r="AM44">
        <v>2</v>
      </c>
      <c r="AV44">
        <v>3</v>
      </c>
      <c r="AX44" s="2">
        <f t="shared" si="0"/>
        <v>161</v>
      </c>
      <c r="AY44" s="2">
        <f t="shared" si="1"/>
        <v>0</v>
      </c>
      <c r="BA44" s="2">
        <v>0</v>
      </c>
      <c r="BC44">
        <v>2</v>
      </c>
      <c r="BE44" s="2">
        <v>2</v>
      </c>
      <c r="BF44">
        <v>1</v>
      </c>
      <c r="BH44" s="2">
        <v>0</v>
      </c>
      <c r="BJ44">
        <v>1</v>
      </c>
      <c r="BM44">
        <v>5</v>
      </c>
      <c r="BN44">
        <v>2</v>
      </c>
      <c r="BO44" s="2">
        <v>8</v>
      </c>
      <c r="BP44">
        <v>5</v>
      </c>
      <c r="BQ44">
        <v>9</v>
      </c>
      <c r="BR44">
        <v>1</v>
      </c>
      <c r="CA44">
        <v>2</v>
      </c>
      <c r="CQ44" s="2">
        <f t="shared" si="4"/>
        <v>17</v>
      </c>
      <c r="CR44" s="2">
        <f t="shared" si="2"/>
        <v>0</v>
      </c>
      <c r="CS44">
        <v>1</v>
      </c>
      <c r="CZ44">
        <v>1</v>
      </c>
      <c r="DA44" s="2">
        <v>2</v>
      </c>
      <c r="DE44" s="2">
        <v>0</v>
      </c>
      <c r="DF44">
        <v>1</v>
      </c>
      <c r="DH44" s="2">
        <v>1</v>
      </c>
      <c r="DJ44" s="2">
        <v>0</v>
      </c>
      <c r="DL44" s="2">
        <v>0</v>
      </c>
      <c r="DS44" s="2">
        <v>0</v>
      </c>
      <c r="DT44" s="2">
        <v>0</v>
      </c>
      <c r="DW44" s="2">
        <v>0</v>
      </c>
      <c r="EA44">
        <v>1</v>
      </c>
      <c r="EB44">
        <f t="shared" si="5"/>
        <v>196</v>
      </c>
      <c r="EC44">
        <f t="shared" si="3"/>
        <v>25</v>
      </c>
    </row>
    <row r="45" spans="1:134" x14ac:dyDescent="0.25">
      <c r="A45">
        <v>44</v>
      </c>
      <c r="B45" t="s">
        <v>115</v>
      </c>
      <c r="C45" t="s">
        <v>121</v>
      </c>
      <c r="D45" t="s">
        <v>176</v>
      </c>
      <c r="E45">
        <v>2017</v>
      </c>
      <c r="F45" t="s">
        <v>168</v>
      </c>
      <c r="G45">
        <v>13</v>
      </c>
      <c r="H45" s="1">
        <v>42929</v>
      </c>
      <c r="I45" s="1">
        <v>42929</v>
      </c>
      <c r="J45">
        <v>0</v>
      </c>
      <c r="K45">
        <v>5</v>
      </c>
      <c r="L45">
        <v>11</v>
      </c>
      <c r="M45" s="2">
        <v>16</v>
      </c>
      <c r="P45">
        <v>49</v>
      </c>
      <c r="R45">
        <v>4</v>
      </c>
      <c r="S45">
        <v>2</v>
      </c>
      <c r="T45">
        <v>1</v>
      </c>
      <c r="V45">
        <v>2</v>
      </c>
      <c r="W45">
        <v>11</v>
      </c>
      <c r="AA45">
        <v>1</v>
      </c>
      <c r="AD45">
        <v>81</v>
      </c>
      <c r="AJ45">
        <v>47</v>
      </c>
      <c r="AV45">
        <v>6</v>
      </c>
      <c r="AX45" s="2">
        <f t="shared" si="0"/>
        <v>204</v>
      </c>
      <c r="AY45" s="2">
        <f t="shared" si="1"/>
        <v>0</v>
      </c>
      <c r="BA45" s="2">
        <v>0</v>
      </c>
      <c r="BB45">
        <v>3</v>
      </c>
      <c r="BC45">
        <v>1</v>
      </c>
      <c r="BE45" s="2">
        <v>4</v>
      </c>
      <c r="BH45" s="2">
        <v>0</v>
      </c>
      <c r="BI45">
        <v>1</v>
      </c>
      <c r="BM45">
        <v>1</v>
      </c>
      <c r="BO45" s="2">
        <v>2</v>
      </c>
      <c r="BP45">
        <v>13</v>
      </c>
      <c r="BQ45">
        <v>5</v>
      </c>
      <c r="BR45">
        <v>4</v>
      </c>
      <c r="CB45">
        <v>19</v>
      </c>
      <c r="CO45">
        <v>3</v>
      </c>
      <c r="CQ45" s="2">
        <f t="shared" si="4"/>
        <v>41</v>
      </c>
      <c r="CR45" s="2">
        <f t="shared" si="2"/>
        <v>3</v>
      </c>
      <c r="CS45">
        <v>1</v>
      </c>
      <c r="CX45">
        <v>3</v>
      </c>
      <c r="CY45">
        <v>1</v>
      </c>
      <c r="DA45" s="2">
        <v>5</v>
      </c>
      <c r="DB45">
        <v>3</v>
      </c>
      <c r="DE45" s="2">
        <v>3</v>
      </c>
      <c r="DH45" s="2">
        <v>0</v>
      </c>
      <c r="DJ45" s="2">
        <v>0</v>
      </c>
      <c r="DL45" s="2">
        <v>0</v>
      </c>
      <c r="DP45">
        <v>1</v>
      </c>
      <c r="DS45" s="2">
        <v>1</v>
      </c>
      <c r="DT45" s="2">
        <v>0</v>
      </c>
      <c r="DW45" s="2">
        <v>0</v>
      </c>
      <c r="DX45">
        <v>1</v>
      </c>
      <c r="EB45">
        <f t="shared" si="5"/>
        <v>280</v>
      </c>
      <c r="EC45">
        <f t="shared" si="3"/>
        <v>28</v>
      </c>
      <c r="ED45" t="s">
        <v>177</v>
      </c>
    </row>
    <row r="46" spans="1:134" x14ac:dyDescent="0.25">
      <c r="A46">
        <v>45</v>
      </c>
      <c r="B46" t="s">
        <v>123</v>
      </c>
      <c r="C46" t="s">
        <v>116</v>
      </c>
      <c r="D46" t="s">
        <v>130</v>
      </c>
      <c r="E46">
        <v>2017</v>
      </c>
      <c r="F46" t="s">
        <v>168</v>
      </c>
      <c r="G46">
        <v>13</v>
      </c>
      <c r="H46" s="1">
        <v>42929</v>
      </c>
      <c r="I46" s="1">
        <v>42929</v>
      </c>
      <c r="J46">
        <v>1</v>
      </c>
      <c r="K46">
        <v>3</v>
      </c>
      <c r="L46">
        <v>4</v>
      </c>
      <c r="M46" s="2">
        <v>8</v>
      </c>
      <c r="P46">
        <v>37</v>
      </c>
      <c r="Q46">
        <v>1</v>
      </c>
      <c r="R46">
        <v>11</v>
      </c>
      <c r="V46">
        <v>21</v>
      </c>
      <c r="X46">
        <v>1</v>
      </c>
      <c r="Y46">
        <v>1</v>
      </c>
      <c r="Z46">
        <v>1</v>
      </c>
      <c r="AD46">
        <v>41</v>
      </c>
      <c r="AF46">
        <v>1</v>
      </c>
      <c r="AJ46">
        <v>22</v>
      </c>
      <c r="AT46">
        <v>1</v>
      </c>
      <c r="AX46" s="2">
        <f t="shared" si="0"/>
        <v>137</v>
      </c>
      <c r="AY46" s="2">
        <f t="shared" si="1"/>
        <v>1</v>
      </c>
      <c r="BA46" s="2">
        <v>0</v>
      </c>
      <c r="BB46">
        <v>3</v>
      </c>
      <c r="BE46" s="2">
        <v>3</v>
      </c>
      <c r="BF46">
        <v>1</v>
      </c>
      <c r="BH46" s="2">
        <v>0</v>
      </c>
      <c r="BI46">
        <v>1</v>
      </c>
      <c r="BO46" s="2">
        <v>1</v>
      </c>
      <c r="BP46">
        <v>12</v>
      </c>
      <c r="BQ46">
        <v>17</v>
      </c>
      <c r="BR46">
        <v>5</v>
      </c>
      <c r="BT46">
        <v>2</v>
      </c>
      <c r="BV46">
        <v>1</v>
      </c>
      <c r="BX46">
        <v>1</v>
      </c>
      <c r="CB46">
        <v>12</v>
      </c>
      <c r="CO46">
        <v>4</v>
      </c>
      <c r="CQ46" s="2">
        <f t="shared" si="4"/>
        <v>50</v>
      </c>
      <c r="CR46" s="2">
        <f t="shared" si="2"/>
        <v>4</v>
      </c>
      <c r="CX46">
        <v>9</v>
      </c>
      <c r="CY46">
        <v>2</v>
      </c>
      <c r="CZ46">
        <v>4</v>
      </c>
      <c r="DA46" s="2">
        <v>15</v>
      </c>
      <c r="DB46">
        <v>1</v>
      </c>
      <c r="DC46">
        <v>1</v>
      </c>
      <c r="DE46" s="2">
        <v>2</v>
      </c>
      <c r="DH46" s="2">
        <v>0</v>
      </c>
      <c r="DJ46" s="2">
        <v>0</v>
      </c>
      <c r="DL46" s="2">
        <v>0</v>
      </c>
      <c r="DP46">
        <v>1</v>
      </c>
      <c r="DQ46">
        <v>1</v>
      </c>
      <c r="DR46">
        <v>1</v>
      </c>
      <c r="DS46" s="2">
        <v>2</v>
      </c>
      <c r="DT46" s="2">
        <v>1</v>
      </c>
      <c r="DU46">
        <v>4</v>
      </c>
      <c r="DW46" s="2">
        <v>4</v>
      </c>
      <c r="EB46">
        <f t="shared" si="5"/>
        <v>229</v>
      </c>
      <c r="EC46">
        <f t="shared" si="3"/>
        <v>34</v>
      </c>
      <c r="ED46" t="s">
        <v>178</v>
      </c>
    </row>
    <row r="47" spans="1:134" x14ac:dyDescent="0.25">
      <c r="A47">
        <v>46</v>
      </c>
      <c r="B47" t="s">
        <v>123</v>
      </c>
      <c r="C47" t="s">
        <v>121</v>
      </c>
      <c r="D47" t="s">
        <v>128</v>
      </c>
      <c r="E47">
        <v>2017</v>
      </c>
      <c r="F47" t="s">
        <v>168</v>
      </c>
      <c r="G47">
        <v>13</v>
      </c>
      <c r="H47" s="1">
        <v>42929</v>
      </c>
      <c r="I47" s="1">
        <v>42929</v>
      </c>
      <c r="J47">
        <v>0</v>
      </c>
      <c r="K47">
        <v>1</v>
      </c>
      <c r="L47">
        <v>0</v>
      </c>
      <c r="M47" s="2">
        <v>1</v>
      </c>
      <c r="P47">
        <v>46</v>
      </c>
      <c r="R47">
        <v>2</v>
      </c>
      <c r="X47">
        <v>6</v>
      </c>
      <c r="AD47">
        <v>66</v>
      </c>
      <c r="AJ47">
        <v>41</v>
      </c>
      <c r="AT47">
        <v>1</v>
      </c>
      <c r="AU47">
        <v>1</v>
      </c>
      <c r="AX47" s="2">
        <f t="shared" si="0"/>
        <v>161</v>
      </c>
      <c r="AY47" s="2">
        <f t="shared" si="1"/>
        <v>2</v>
      </c>
      <c r="BA47" s="2">
        <v>0</v>
      </c>
      <c r="BB47">
        <v>6</v>
      </c>
      <c r="BC47">
        <v>1</v>
      </c>
      <c r="BE47" s="2">
        <v>7</v>
      </c>
      <c r="BG47">
        <v>1</v>
      </c>
      <c r="BH47" s="2">
        <v>1</v>
      </c>
      <c r="BM47">
        <v>1</v>
      </c>
      <c r="BN47">
        <v>1</v>
      </c>
      <c r="BO47" s="2">
        <v>2</v>
      </c>
      <c r="BP47">
        <v>2</v>
      </c>
      <c r="BQ47">
        <v>12</v>
      </c>
      <c r="BR47">
        <v>1</v>
      </c>
      <c r="CA47">
        <v>2</v>
      </c>
      <c r="CB47">
        <v>12</v>
      </c>
      <c r="CH47">
        <v>2</v>
      </c>
      <c r="CM47">
        <v>2</v>
      </c>
      <c r="CN47">
        <v>4</v>
      </c>
      <c r="CQ47" s="2">
        <f t="shared" si="4"/>
        <v>35</v>
      </c>
      <c r="CR47" s="2">
        <f t="shared" si="2"/>
        <v>0</v>
      </c>
      <c r="CS47">
        <v>2</v>
      </c>
      <c r="CX47">
        <v>7</v>
      </c>
      <c r="CY47">
        <v>1</v>
      </c>
      <c r="DA47" s="2">
        <v>10</v>
      </c>
      <c r="DB47">
        <v>1</v>
      </c>
      <c r="DE47" s="2">
        <v>1</v>
      </c>
      <c r="DG47">
        <v>1</v>
      </c>
      <c r="DH47" s="2">
        <v>1</v>
      </c>
      <c r="DI47">
        <v>1</v>
      </c>
      <c r="DJ47" s="2">
        <v>1</v>
      </c>
      <c r="DL47" s="2">
        <v>0</v>
      </c>
      <c r="DM47">
        <v>2</v>
      </c>
      <c r="DS47" s="2">
        <v>0</v>
      </c>
      <c r="DT47" s="2">
        <v>0</v>
      </c>
      <c r="DU47">
        <v>3</v>
      </c>
      <c r="DW47" s="2">
        <v>3</v>
      </c>
      <c r="EB47">
        <f t="shared" si="5"/>
        <v>229</v>
      </c>
      <c r="EC47">
        <f t="shared" si="3"/>
        <v>31</v>
      </c>
    </row>
    <row r="48" spans="1:134" x14ac:dyDescent="0.25">
      <c r="A48">
        <v>47</v>
      </c>
      <c r="B48" t="s">
        <v>142</v>
      </c>
      <c r="C48" t="s">
        <v>121</v>
      </c>
      <c r="D48" t="s">
        <v>152</v>
      </c>
      <c r="E48">
        <v>2017</v>
      </c>
      <c r="F48" t="s">
        <v>168</v>
      </c>
      <c r="G48">
        <v>16</v>
      </c>
      <c r="H48" s="1">
        <v>42932</v>
      </c>
      <c r="I48" s="1">
        <v>42932</v>
      </c>
      <c r="J48">
        <v>0</v>
      </c>
      <c r="K48">
        <v>3</v>
      </c>
      <c r="L48">
        <v>6</v>
      </c>
      <c r="M48" s="2">
        <v>9</v>
      </c>
      <c r="P48">
        <v>19</v>
      </c>
      <c r="S48">
        <v>7</v>
      </c>
      <c r="T48">
        <v>1</v>
      </c>
      <c r="V48">
        <v>9</v>
      </c>
      <c r="X48">
        <v>2</v>
      </c>
      <c r="Z48">
        <v>1</v>
      </c>
      <c r="AA48">
        <v>1</v>
      </c>
      <c r="AD48">
        <v>119</v>
      </c>
      <c r="AJ48">
        <v>21</v>
      </c>
      <c r="AM48">
        <v>1</v>
      </c>
      <c r="AV48">
        <v>1</v>
      </c>
      <c r="AX48" s="2">
        <f t="shared" si="0"/>
        <v>182</v>
      </c>
      <c r="AY48" s="2">
        <f t="shared" si="1"/>
        <v>0</v>
      </c>
      <c r="BA48" s="2">
        <v>0</v>
      </c>
      <c r="BC48">
        <v>5</v>
      </c>
      <c r="BD48">
        <v>1</v>
      </c>
      <c r="BE48" s="2">
        <v>6</v>
      </c>
      <c r="BG48">
        <v>1</v>
      </c>
      <c r="BH48" s="2">
        <v>1</v>
      </c>
      <c r="BO48" s="2">
        <v>0</v>
      </c>
      <c r="BP48">
        <v>13</v>
      </c>
      <c r="BQ48">
        <v>3</v>
      </c>
      <c r="CA48">
        <v>2</v>
      </c>
      <c r="CM48">
        <v>1</v>
      </c>
      <c r="CQ48" s="2">
        <f t="shared" si="4"/>
        <v>18</v>
      </c>
      <c r="CR48" s="2">
        <f t="shared" si="2"/>
        <v>0</v>
      </c>
      <c r="CS48">
        <v>3</v>
      </c>
      <c r="CX48">
        <v>41</v>
      </c>
      <c r="CZ48">
        <v>3</v>
      </c>
      <c r="DA48" s="2">
        <v>47</v>
      </c>
      <c r="DB48">
        <v>1</v>
      </c>
      <c r="DE48" s="2">
        <v>1</v>
      </c>
      <c r="DH48" s="2">
        <v>0</v>
      </c>
      <c r="DJ48" s="2">
        <v>0</v>
      </c>
      <c r="DL48" s="2">
        <v>0</v>
      </c>
      <c r="DS48" s="2">
        <v>0</v>
      </c>
      <c r="DT48" s="2">
        <v>0</v>
      </c>
      <c r="DW48" s="2">
        <v>0</v>
      </c>
      <c r="EB48">
        <f t="shared" si="5"/>
        <v>265</v>
      </c>
      <c r="EC48">
        <f t="shared" si="3"/>
        <v>25</v>
      </c>
      <c r="ED48" t="s">
        <v>179</v>
      </c>
    </row>
    <row r="49" spans="1:134" x14ac:dyDescent="0.25">
      <c r="A49">
        <v>48</v>
      </c>
      <c r="B49" t="s">
        <v>142</v>
      </c>
      <c r="C49" t="s">
        <v>116</v>
      </c>
      <c r="D49" t="s">
        <v>164</v>
      </c>
      <c r="E49">
        <v>2017</v>
      </c>
      <c r="F49" t="s">
        <v>168</v>
      </c>
      <c r="G49">
        <v>12</v>
      </c>
      <c r="H49" s="1">
        <v>42928</v>
      </c>
      <c r="I49" s="1">
        <v>42928</v>
      </c>
      <c r="J49">
        <v>0</v>
      </c>
      <c r="K49">
        <v>0</v>
      </c>
      <c r="L49">
        <v>18</v>
      </c>
      <c r="M49" s="2">
        <v>18</v>
      </c>
      <c r="P49">
        <v>8</v>
      </c>
      <c r="Q49">
        <v>1</v>
      </c>
      <c r="R49">
        <v>9</v>
      </c>
      <c r="S49">
        <v>23</v>
      </c>
      <c r="T49">
        <v>2</v>
      </c>
      <c r="V49">
        <v>5</v>
      </c>
      <c r="W49">
        <v>3</v>
      </c>
      <c r="X49">
        <v>2</v>
      </c>
      <c r="AA49">
        <v>3</v>
      </c>
      <c r="AD49">
        <v>122</v>
      </c>
      <c r="AJ49">
        <v>55</v>
      </c>
      <c r="AM49">
        <v>1</v>
      </c>
      <c r="AO49">
        <v>1</v>
      </c>
      <c r="AP49">
        <v>3</v>
      </c>
      <c r="AV49">
        <v>2</v>
      </c>
      <c r="AX49" s="2">
        <f t="shared" si="0"/>
        <v>240</v>
      </c>
      <c r="AY49" s="2">
        <f t="shared" si="1"/>
        <v>0</v>
      </c>
      <c r="BA49" s="2">
        <v>0</v>
      </c>
      <c r="BC49">
        <v>2</v>
      </c>
      <c r="BD49">
        <v>2</v>
      </c>
      <c r="BE49" s="2">
        <v>4</v>
      </c>
      <c r="BH49" s="2">
        <v>0</v>
      </c>
      <c r="BL49">
        <v>1</v>
      </c>
      <c r="BO49" s="2">
        <v>1</v>
      </c>
      <c r="BP49">
        <v>12</v>
      </c>
      <c r="BQ49">
        <v>8</v>
      </c>
      <c r="BR49">
        <v>1</v>
      </c>
      <c r="BV49">
        <v>2</v>
      </c>
      <c r="BX49">
        <v>4</v>
      </c>
      <c r="CA49">
        <v>2</v>
      </c>
      <c r="CB49">
        <v>2</v>
      </c>
      <c r="CH49">
        <v>1</v>
      </c>
      <c r="CO49">
        <v>1</v>
      </c>
      <c r="CQ49" s="2">
        <f t="shared" si="4"/>
        <v>32</v>
      </c>
      <c r="CR49" s="2">
        <f t="shared" si="2"/>
        <v>1</v>
      </c>
      <c r="CS49">
        <v>2</v>
      </c>
      <c r="CX49">
        <v>7</v>
      </c>
      <c r="DA49" s="2">
        <v>9</v>
      </c>
      <c r="DB49">
        <v>1</v>
      </c>
      <c r="DE49" s="2">
        <v>1</v>
      </c>
      <c r="DF49">
        <v>1</v>
      </c>
      <c r="DH49" s="2">
        <v>1</v>
      </c>
      <c r="DJ49" s="2">
        <v>0</v>
      </c>
      <c r="DL49" s="2">
        <v>0</v>
      </c>
      <c r="DP49">
        <v>1</v>
      </c>
      <c r="DS49" s="2">
        <v>1</v>
      </c>
      <c r="DT49" s="2">
        <v>0</v>
      </c>
      <c r="DU49">
        <v>3</v>
      </c>
      <c r="DW49" s="2">
        <v>3</v>
      </c>
      <c r="EB49">
        <f t="shared" si="5"/>
        <v>311</v>
      </c>
      <c r="EC49">
        <f t="shared" si="3"/>
        <v>36</v>
      </c>
      <c r="ED49" t="s">
        <v>180</v>
      </c>
    </row>
    <row r="50" spans="1:134" x14ac:dyDescent="0.25">
      <c r="A50">
        <v>49</v>
      </c>
      <c r="B50" t="s">
        <v>115</v>
      </c>
      <c r="C50" t="s">
        <v>121</v>
      </c>
      <c r="D50" t="s">
        <v>154</v>
      </c>
      <c r="E50">
        <v>2017</v>
      </c>
      <c r="F50" t="s">
        <v>168</v>
      </c>
      <c r="G50">
        <v>13</v>
      </c>
      <c r="H50" s="1">
        <v>42929</v>
      </c>
      <c r="I50" s="1">
        <v>42929</v>
      </c>
      <c r="J50">
        <v>0</v>
      </c>
      <c r="K50">
        <v>1</v>
      </c>
      <c r="L50">
        <v>7</v>
      </c>
      <c r="M50" s="2">
        <v>8</v>
      </c>
      <c r="P50">
        <v>8</v>
      </c>
      <c r="R50">
        <v>3</v>
      </c>
      <c r="S50">
        <v>3</v>
      </c>
      <c r="V50">
        <v>2</v>
      </c>
      <c r="Z50">
        <v>4</v>
      </c>
      <c r="AD50">
        <v>17</v>
      </c>
      <c r="AJ50">
        <v>5</v>
      </c>
      <c r="AM50">
        <v>1</v>
      </c>
      <c r="AT50">
        <v>1</v>
      </c>
      <c r="AV50">
        <v>2</v>
      </c>
      <c r="AX50" s="2">
        <f t="shared" si="0"/>
        <v>45</v>
      </c>
      <c r="AY50" s="2">
        <f t="shared" si="1"/>
        <v>1</v>
      </c>
      <c r="BA50" s="2">
        <v>0</v>
      </c>
      <c r="BC50">
        <v>3</v>
      </c>
      <c r="BE50" s="2">
        <v>3</v>
      </c>
      <c r="BH50" s="2">
        <v>0</v>
      </c>
      <c r="BK50">
        <v>1</v>
      </c>
      <c r="BL50">
        <v>1</v>
      </c>
      <c r="BM50">
        <v>1</v>
      </c>
      <c r="BO50" s="2">
        <v>3</v>
      </c>
      <c r="BP50">
        <v>10</v>
      </c>
      <c r="BQ50">
        <v>3</v>
      </c>
      <c r="BR50">
        <v>3</v>
      </c>
      <c r="BT50">
        <v>1</v>
      </c>
      <c r="BV50">
        <v>1</v>
      </c>
      <c r="BX50">
        <v>1</v>
      </c>
      <c r="CA50">
        <v>2</v>
      </c>
      <c r="CB50">
        <v>22</v>
      </c>
      <c r="CH50">
        <v>1</v>
      </c>
      <c r="CQ50" s="2">
        <f t="shared" si="4"/>
        <v>44</v>
      </c>
      <c r="CR50" s="2">
        <f t="shared" si="2"/>
        <v>0</v>
      </c>
      <c r="CX50">
        <v>8</v>
      </c>
      <c r="DA50" s="2">
        <v>8</v>
      </c>
      <c r="DB50">
        <v>1</v>
      </c>
      <c r="DE50" s="2">
        <v>1</v>
      </c>
      <c r="DF50">
        <v>1</v>
      </c>
      <c r="DH50" s="2">
        <v>1</v>
      </c>
      <c r="DJ50" s="2">
        <v>0</v>
      </c>
      <c r="DL50" s="2">
        <v>0</v>
      </c>
      <c r="DP50">
        <v>2</v>
      </c>
      <c r="DS50" s="2">
        <v>2</v>
      </c>
      <c r="DT50" s="2">
        <v>0</v>
      </c>
      <c r="DU50">
        <v>2</v>
      </c>
      <c r="DW50" s="2">
        <v>2</v>
      </c>
      <c r="EB50">
        <f t="shared" si="5"/>
        <v>118</v>
      </c>
      <c r="EC50">
        <f t="shared" si="3"/>
        <v>31</v>
      </c>
      <c r="ED50" t="s">
        <v>181</v>
      </c>
    </row>
    <row r="51" spans="1:134" x14ac:dyDescent="0.25">
      <c r="A51">
        <v>50</v>
      </c>
      <c r="B51" t="s">
        <v>142</v>
      </c>
      <c r="C51" t="s">
        <v>121</v>
      </c>
      <c r="D51" t="s">
        <v>145</v>
      </c>
      <c r="E51">
        <v>2017</v>
      </c>
      <c r="F51" t="s">
        <v>168</v>
      </c>
      <c r="G51">
        <v>12</v>
      </c>
      <c r="H51" s="1">
        <v>42928</v>
      </c>
      <c r="I51" s="1">
        <v>42928</v>
      </c>
      <c r="J51">
        <v>0</v>
      </c>
      <c r="K51">
        <v>1</v>
      </c>
      <c r="L51">
        <v>18</v>
      </c>
      <c r="M51" s="2">
        <v>19</v>
      </c>
      <c r="P51">
        <v>21</v>
      </c>
      <c r="Q51">
        <v>1</v>
      </c>
      <c r="R51">
        <v>3</v>
      </c>
      <c r="AD51">
        <v>2</v>
      </c>
      <c r="AJ51">
        <v>12</v>
      </c>
      <c r="AX51" s="2">
        <f t="shared" si="0"/>
        <v>39</v>
      </c>
      <c r="AY51" s="2">
        <f t="shared" si="1"/>
        <v>0</v>
      </c>
      <c r="BA51" s="2">
        <v>0</v>
      </c>
      <c r="BB51">
        <v>10</v>
      </c>
      <c r="BE51" s="2">
        <v>10</v>
      </c>
      <c r="BG51">
        <v>12</v>
      </c>
      <c r="BH51" s="2">
        <v>12</v>
      </c>
      <c r="BM51">
        <v>1</v>
      </c>
      <c r="BO51" s="2">
        <v>1</v>
      </c>
      <c r="BQ51">
        <v>10</v>
      </c>
      <c r="BR51">
        <v>5</v>
      </c>
      <c r="BT51">
        <v>3</v>
      </c>
      <c r="BV51">
        <v>1</v>
      </c>
      <c r="BX51">
        <v>1</v>
      </c>
      <c r="CA51">
        <v>1</v>
      </c>
      <c r="CQ51" s="2">
        <f t="shared" si="4"/>
        <v>21</v>
      </c>
      <c r="CR51" s="2">
        <f t="shared" si="2"/>
        <v>0</v>
      </c>
      <c r="CT51">
        <v>12</v>
      </c>
      <c r="CX51">
        <v>1</v>
      </c>
      <c r="DA51" s="2">
        <v>13</v>
      </c>
      <c r="DE51" s="2">
        <v>0</v>
      </c>
      <c r="DH51" s="2">
        <v>0</v>
      </c>
      <c r="DJ51" s="2">
        <v>0</v>
      </c>
      <c r="DL51" s="2">
        <v>0</v>
      </c>
      <c r="DS51" s="2">
        <v>0</v>
      </c>
      <c r="DT51" s="2">
        <v>0</v>
      </c>
      <c r="DU51">
        <v>19</v>
      </c>
      <c r="DW51" s="2">
        <v>19</v>
      </c>
      <c r="EB51">
        <f t="shared" si="5"/>
        <v>134</v>
      </c>
      <c r="EC51">
        <f t="shared" si="3"/>
        <v>20</v>
      </c>
      <c r="ED51" t="s">
        <v>182</v>
      </c>
    </row>
    <row r="52" spans="1:134" x14ac:dyDescent="0.25">
      <c r="A52">
        <v>51</v>
      </c>
      <c r="B52" t="s">
        <v>142</v>
      </c>
      <c r="C52" t="s">
        <v>116</v>
      </c>
      <c r="D52" t="s">
        <v>159</v>
      </c>
      <c r="E52">
        <v>2017</v>
      </c>
      <c r="F52" t="s">
        <v>168</v>
      </c>
      <c r="G52">
        <v>12</v>
      </c>
      <c r="H52" s="1">
        <v>42928</v>
      </c>
      <c r="I52" s="1">
        <v>42928</v>
      </c>
      <c r="J52">
        <v>1</v>
      </c>
      <c r="K52">
        <v>3</v>
      </c>
      <c r="L52">
        <v>12</v>
      </c>
      <c r="M52" s="2">
        <v>16</v>
      </c>
      <c r="P52">
        <v>29</v>
      </c>
      <c r="Q52">
        <v>4</v>
      </c>
      <c r="R52">
        <v>8</v>
      </c>
      <c r="T52">
        <v>1</v>
      </c>
      <c r="V52">
        <v>6</v>
      </c>
      <c r="Z52">
        <v>1</v>
      </c>
      <c r="AD52">
        <v>99</v>
      </c>
      <c r="AI52">
        <v>1</v>
      </c>
      <c r="AJ52">
        <v>11</v>
      </c>
      <c r="AQ52">
        <v>5</v>
      </c>
      <c r="AX52" s="2">
        <f t="shared" si="0"/>
        <v>165</v>
      </c>
      <c r="AY52" s="2">
        <f t="shared" si="1"/>
        <v>0</v>
      </c>
      <c r="BA52" s="2">
        <v>0</v>
      </c>
      <c r="BB52">
        <v>1</v>
      </c>
      <c r="BC52">
        <v>1</v>
      </c>
      <c r="BE52" s="2">
        <v>2</v>
      </c>
      <c r="BF52">
        <v>1</v>
      </c>
      <c r="BH52" s="2">
        <v>0</v>
      </c>
      <c r="BO52" s="2">
        <v>0</v>
      </c>
      <c r="BP52">
        <v>22</v>
      </c>
      <c r="BQ52">
        <v>7</v>
      </c>
      <c r="BR52">
        <v>1</v>
      </c>
      <c r="BX52">
        <v>4</v>
      </c>
      <c r="CB52">
        <v>10</v>
      </c>
      <c r="CG52">
        <v>6</v>
      </c>
      <c r="CI52">
        <v>1</v>
      </c>
      <c r="CM52">
        <v>3</v>
      </c>
      <c r="CN52">
        <v>1</v>
      </c>
      <c r="CO52">
        <v>7</v>
      </c>
      <c r="CQ52" s="2">
        <f t="shared" si="4"/>
        <v>51</v>
      </c>
      <c r="CR52" s="2">
        <f t="shared" si="2"/>
        <v>8</v>
      </c>
      <c r="CS52">
        <v>6</v>
      </c>
      <c r="CT52">
        <v>1</v>
      </c>
      <c r="CX52">
        <v>5</v>
      </c>
      <c r="DA52" s="2">
        <v>12</v>
      </c>
      <c r="DE52" s="2">
        <v>0</v>
      </c>
      <c r="DH52" s="2">
        <v>0</v>
      </c>
      <c r="DJ52" s="2">
        <v>0</v>
      </c>
      <c r="DL52" s="2">
        <v>0</v>
      </c>
      <c r="DO52">
        <v>1</v>
      </c>
      <c r="DQ52">
        <v>1</v>
      </c>
      <c r="DS52" s="2">
        <v>1</v>
      </c>
      <c r="DT52" s="2">
        <v>0</v>
      </c>
      <c r="DU52">
        <v>15</v>
      </c>
      <c r="DW52" s="2">
        <v>15</v>
      </c>
      <c r="EB52">
        <f t="shared" si="5"/>
        <v>275</v>
      </c>
      <c r="EC52">
        <f t="shared" si="3"/>
        <v>32</v>
      </c>
      <c r="ED52" t="s">
        <v>183</v>
      </c>
    </row>
    <row r="53" spans="1:134" x14ac:dyDescent="0.25">
      <c r="A53">
        <v>52</v>
      </c>
      <c r="B53" t="s">
        <v>115</v>
      </c>
      <c r="C53" t="s">
        <v>116</v>
      </c>
      <c r="D53" t="s">
        <v>126</v>
      </c>
      <c r="E53">
        <v>2017</v>
      </c>
      <c r="F53" t="s">
        <v>168</v>
      </c>
      <c r="G53">
        <v>13</v>
      </c>
      <c r="H53" s="1">
        <v>42929</v>
      </c>
      <c r="I53" s="1">
        <v>42929</v>
      </c>
      <c r="J53">
        <v>1</v>
      </c>
      <c r="K53">
        <v>2</v>
      </c>
      <c r="L53">
        <v>9</v>
      </c>
      <c r="M53" s="2">
        <v>12</v>
      </c>
      <c r="P53">
        <v>70</v>
      </c>
      <c r="Q53">
        <v>1</v>
      </c>
      <c r="R53">
        <v>3</v>
      </c>
      <c r="Z53">
        <v>2</v>
      </c>
      <c r="AD53">
        <v>49</v>
      </c>
      <c r="AJ53">
        <v>27</v>
      </c>
      <c r="AV53">
        <v>1</v>
      </c>
      <c r="AX53" s="2">
        <f t="shared" si="0"/>
        <v>153</v>
      </c>
      <c r="AY53" s="2">
        <f t="shared" si="1"/>
        <v>0</v>
      </c>
      <c r="BA53" s="2">
        <v>0</v>
      </c>
      <c r="BB53">
        <v>3</v>
      </c>
      <c r="BD53">
        <v>1</v>
      </c>
      <c r="BE53" s="2">
        <v>4</v>
      </c>
      <c r="BF53">
        <v>1</v>
      </c>
      <c r="BG53">
        <v>2</v>
      </c>
      <c r="BH53" s="2">
        <v>2</v>
      </c>
      <c r="BM53">
        <v>1</v>
      </c>
      <c r="BO53" s="2">
        <v>1</v>
      </c>
      <c r="BP53">
        <v>8</v>
      </c>
      <c r="BQ53">
        <v>7</v>
      </c>
      <c r="BR53">
        <v>2</v>
      </c>
      <c r="CA53">
        <v>1</v>
      </c>
      <c r="CG53">
        <v>1</v>
      </c>
      <c r="CH53">
        <v>1</v>
      </c>
      <c r="CN53">
        <v>1</v>
      </c>
      <c r="CQ53" s="2">
        <f t="shared" si="4"/>
        <v>21</v>
      </c>
      <c r="CR53" s="2">
        <f t="shared" si="2"/>
        <v>0</v>
      </c>
      <c r="CS53">
        <v>2</v>
      </c>
      <c r="CX53">
        <v>2</v>
      </c>
      <c r="CZ53">
        <v>1</v>
      </c>
      <c r="DA53" s="2">
        <v>5</v>
      </c>
      <c r="DB53">
        <v>4</v>
      </c>
      <c r="DE53" s="2">
        <v>4</v>
      </c>
      <c r="DF53">
        <v>2</v>
      </c>
      <c r="DH53" s="2">
        <v>2</v>
      </c>
      <c r="DJ53" s="2">
        <v>0</v>
      </c>
      <c r="DL53" s="2">
        <v>0</v>
      </c>
      <c r="DS53" s="2">
        <v>0</v>
      </c>
      <c r="DT53" s="2">
        <v>0</v>
      </c>
      <c r="DU53">
        <v>1</v>
      </c>
      <c r="DW53" s="2">
        <v>1</v>
      </c>
      <c r="EB53">
        <f t="shared" si="5"/>
        <v>206</v>
      </c>
      <c r="EC53">
        <f t="shared" si="3"/>
        <v>28</v>
      </c>
    </row>
    <row r="54" spans="1:134" x14ac:dyDescent="0.25">
      <c r="A54">
        <v>53</v>
      </c>
      <c r="B54" t="s">
        <v>123</v>
      </c>
      <c r="C54" t="s">
        <v>121</v>
      </c>
      <c r="D54" t="s">
        <v>146</v>
      </c>
      <c r="E54">
        <v>2017</v>
      </c>
      <c r="F54" t="s">
        <v>168</v>
      </c>
      <c r="G54">
        <v>12</v>
      </c>
      <c r="H54" s="1">
        <v>42928</v>
      </c>
      <c r="I54" s="1">
        <v>42928</v>
      </c>
      <c r="J54">
        <v>0</v>
      </c>
      <c r="K54">
        <v>2</v>
      </c>
      <c r="L54">
        <v>0</v>
      </c>
      <c r="M54" s="2">
        <v>2</v>
      </c>
      <c r="P54">
        <v>11</v>
      </c>
      <c r="R54">
        <v>1</v>
      </c>
      <c r="S54">
        <v>1</v>
      </c>
      <c r="V54">
        <v>5</v>
      </c>
      <c r="X54">
        <v>11</v>
      </c>
      <c r="Z54">
        <v>1</v>
      </c>
      <c r="AA54">
        <v>1</v>
      </c>
      <c r="AD54">
        <v>54</v>
      </c>
      <c r="AJ54">
        <v>56</v>
      </c>
      <c r="AV54">
        <v>1</v>
      </c>
      <c r="AX54" s="2">
        <f t="shared" si="0"/>
        <v>142</v>
      </c>
      <c r="AY54" s="2">
        <f t="shared" si="1"/>
        <v>0</v>
      </c>
      <c r="BA54" s="2">
        <v>0</v>
      </c>
      <c r="BE54" s="2">
        <v>0</v>
      </c>
      <c r="BG54">
        <v>1</v>
      </c>
      <c r="BH54" s="2">
        <v>1</v>
      </c>
      <c r="BM54">
        <v>1</v>
      </c>
      <c r="BO54" s="2">
        <v>1</v>
      </c>
      <c r="BP54">
        <v>7</v>
      </c>
      <c r="BQ54">
        <v>4</v>
      </c>
      <c r="CA54">
        <v>1</v>
      </c>
      <c r="CN54">
        <v>1</v>
      </c>
      <c r="CQ54" s="2">
        <f t="shared" si="4"/>
        <v>13</v>
      </c>
      <c r="CR54" s="2">
        <f t="shared" si="2"/>
        <v>0</v>
      </c>
      <c r="CS54">
        <v>4</v>
      </c>
      <c r="CX54">
        <v>25</v>
      </c>
      <c r="CZ54">
        <v>1</v>
      </c>
      <c r="DA54" s="2">
        <v>30</v>
      </c>
      <c r="DE54" s="2">
        <v>0</v>
      </c>
      <c r="DH54" s="2">
        <v>0</v>
      </c>
      <c r="DJ54" s="2">
        <v>0</v>
      </c>
      <c r="DL54" s="2">
        <v>0</v>
      </c>
      <c r="DM54">
        <v>1</v>
      </c>
      <c r="DS54" s="2">
        <v>0</v>
      </c>
      <c r="DT54" s="2">
        <v>0</v>
      </c>
      <c r="DW54" s="2">
        <v>0</v>
      </c>
      <c r="EB54">
        <f t="shared" si="5"/>
        <v>190</v>
      </c>
      <c r="EC54">
        <f t="shared" si="3"/>
        <v>23</v>
      </c>
    </row>
    <row r="55" spans="1:134" x14ac:dyDescent="0.25">
      <c r="A55">
        <v>54</v>
      </c>
      <c r="B55" t="s">
        <v>123</v>
      </c>
      <c r="C55" t="s">
        <v>116</v>
      </c>
      <c r="D55" t="s">
        <v>155</v>
      </c>
      <c r="E55">
        <v>2017</v>
      </c>
      <c r="F55" t="s">
        <v>168</v>
      </c>
      <c r="G55">
        <v>12</v>
      </c>
      <c r="H55" s="1">
        <v>42928</v>
      </c>
      <c r="I55" s="1">
        <v>42928</v>
      </c>
      <c r="J55">
        <v>1</v>
      </c>
      <c r="K55">
        <v>1</v>
      </c>
      <c r="L55">
        <v>15</v>
      </c>
      <c r="M55" s="2">
        <v>17</v>
      </c>
      <c r="P55">
        <v>77</v>
      </c>
      <c r="V55">
        <v>1</v>
      </c>
      <c r="X55">
        <v>2</v>
      </c>
      <c r="AD55">
        <v>40</v>
      </c>
      <c r="AG55">
        <v>2</v>
      </c>
      <c r="AI55">
        <v>5</v>
      </c>
      <c r="AJ55">
        <v>131</v>
      </c>
      <c r="AL55">
        <v>2</v>
      </c>
      <c r="AM55">
        <v>1</v>
      </c>
      <c r="AT55">
        <v>1</v>
      </c>
      <c r="AX55" s="2">
        <f t="shared" si="0"/>
        <v>261</v>
      </c>
      <c r="AY55" s="2">
        <f t="shared" si="1"/>
        <v>1</v>
      </c>
      <c r="BA55" s="2">
        <v>0</v>
      </c>
      <c r="BB55">
        <v>1</v>
      </c>
      <c r="BE55" s="2">
        <v>1</v>
      </c>
      <c r="BH55" s="2">
        <v>0</v>
      </c>
      <c r="BI55">
        <v>1</v>
      </c>
      <c r="BM55">
        <v>1</v>
      </c>
      <c r="BO55" s="2">
        <v>2</v>
      </c>
      <c r="BP55">
        <v>74</v>
      </c>
      <c r="BQ55">
        <v>20</v>
      </c>
      <c r="BR55">
        <v>4</v>
      </c>
      <c r="BV55">
        <v>1</v>
      </c>
      <c r="BX55">
        <v>1</v>
      </c>
      <c r="CB55">
        <v>4</v>
      </c>
      <c r="CG55">
        <v>1</v>
      </c>
      <c r="CN55">
        <v>6</v>
      </c>
      <c r="CQ55" s="2">
        <f t="shared" si="4"/>
        <v>111</v>
      </c>
      <c r="CR55" s="2">
        <f t="shared" si="2"/>
        <v>0</v>
      </c>
      <c r="CX55">
        <v>52</v>
      </c>
      <c r="CY55">
        <v>1</v>
      </c>
      <c r="CZ55">
        <v>1</v>
      </c>
      <c r="DA55" s="2">
        <v>54</v>
      </c>
      <c r="DB55">
        <v>1</v>
      </c>
      <c r="DE55" s="2">
        <v>1</v>
      </c>
      <c r="DH55" s="2">
        <v>0</v>
      </c>
      <c r="DJ55" s="2">
        <v>0</v>
      </c>
      <c r="DL55" s="2">
        <v>0</v>
      </c>
      <c r="DM55">
        <v>1</v>
      </c>
      <c r="DP55">
        <v>1</v>
      </c>
      <c r="DR55">
        <v>4</v>
      </c>
      <c r="DS55" s="2">
        <v>1</v>
      </c>
      <c r="DT55" s="2">
        <v>4</v>
      </c>
      <c r="DW55" s="2">
        <v>0</v>
      </c>
      <c r="EB55">
        <f t="shared" si="5"/>
        <v>454</v>
      </c>
      <c r="EC55">
        <f t="shared" si="3"/>
        <v>31</v>
      </c>
    </row>
    <row r="56" spans="1:134" x14ac:dyDescent="0.25">
      <c r="A56">
        <v>55</v>
      </c>
      <c r="B56" t="s">
        <v>115</v>
      </c>
      <c r="C56" t="s">
        <v>116</v>
      </c>
      <c r="D56" t="s">
        <v>117</v>
      </c>
      <c r="E56">
        <v>2017</v>
      </c>
      <c r="F56" t="s">
        <v>168</v>
      </c>
      <c r="G56">
        <v>13</v>
      </c>
      <c r="H56" s="1">
        <v>42929</v>
      </c>
      <c r="I56" s="1">
        <v>42929</v>
      </c>
      <c r="J56">
        <v>0</v>
      </c>
      <c r="K56">
        <v>1</v>
      </c>
      <c r="L56">
        <v>0</v>
      </c>
      <c r="M56" s="2">
        <v>1</v>
      </c>
      <c r="P56">
        <v>40</v>
      </c>
      <c r="Q56">
        <v>1</v>
      </c>
      <c r="R56">
        <v>5</v>
      </c>
      <c r="Z56">
        <v>1</v>
      </c>
      <c r="AD56">
        <v>22</v>
      </c>
      <c r="AG56">
        <v>2</v>
      </c>
      <c r="AI56">
        <v>3</v>
      </c>
      <c r="AJ56">
        <v>1</v>
      </c>
      <c r="AX56" s="2">
        <f t="shared" si="0"/>
        <v>75</v>
      </c>
      <c r="AY56" s="2">
        <f t="shared" si="1"/>
        <v>0</v>
      </c>
      <c r="BA56" s="2">
        <v>0</v>
      </c>
      <c r="BB56">
        <v>5</v>
      </c>
      <c r="BC56">
        <v>1</v>
      </c>
      <c r="BD56">
        <v>4</v>
      </c>
      <c r="BE56" s="2">
        <v>10</v>
      </c>
      <c r="BH56" s="2">
        <v>0</v>
      </c>
      <c r="BO56" s="2">
        <v>0</v>
      </c>
      <c r="BP56">
        <v>13</v>
      </c>
      <c r="BQ56">
        <v>8</v>
      </c>
      <c r="BR56">
        <v>1</v>
      </c>
      <c r="BV56">
        <v>1</v>
      </c>
      <c r="BX56">
        <v>1</v>
      </c>
      <c r="CA56">
        <v>1</v>
      </c>
      <c r="CB56">
        <v>1</v>
      </c>
      <c r="CH56">
        <v>2</v>
      </c>
      <c r="CQ56" s="2">
        <f t="shared" si="4"/>
        <v>28</v>
      </c>
      <c r="CR56" s="2">
        <f t="shared" si="2"/>
        <v>0</v>
      </c>
      <c r="CS56">
        <v>2</v>
      </c>
      <c r="CX56">
        <v>1</v>
      </c>
      <c r="CZ56">
        <v>1</v>
      </c>
      <c r="DA56" s="2">
        <v>4</v>
      </c>
      <c r="DE56" s="2">
        <v>0</v>
      </c>
      <c r="DH56" s="2">
        <v>0</v>
      </c>
      <c r="DJ56" s="2">
        <v>0</v>
      </c>
      <c r="DL56" s="2">
        <v>0</v>
      </c>
      <c r="DM56">
        <v>1</v>
      </c>
      <c r="DS56" s="2">
        <v>0</v>
      </c>
      <c r="DT56" s="2">
        <v>0</v>
      </c>
      <c r="DW56" s="2">
        <v>0</v>
      </c>
      <c r="EB56">
        <f t="shared" si="5"/>
        <v>119</v>
      </c>
      <c r="EC56">
        <f t="shared" si="3"/>
        <v>26</v>
      </c>
      <c r="ED56" t="s">
        <v>184</v>
      </c>
    </row>
    <row r="57" spans="1:134" x14ac:dyDescent="0.25">
      <c r="A57">
        <v>56</v>
      </c>
      <c r="B57" t="s">
        <v>123</v>
      </c>
      <c r="C57" t="s">
        <v>116</v>
      </c>
      <c r="D57" t="s">
        <v>132</v>
      </c>
      <c r="E57">
        <v>2017</v>
      </c>
      <c r="F57" t="s">
        <v>168</v>
      </c>
      <c r="G57">
        <v>12</v>
      </c>
      <c r="H57" s="1">
        <v>42928</v>
      </c>
      <c r="I57" s="1">
        <v>42928</v>
      </c>
      <c r="J57">
        <v>0</v>
      </c>
      <c r="K57">
        <v>7</v>
      </c>
      <c r="L57">
        <v>1</v>
      </c>
      <c r="M57" s="2">
        <v>8</v>
      </c>
      <c r="P57">
        <v>12</v>
      </c>
      <c r="R57">
        <v>1</v>
      </c>
      <c r="S57">
        <v>2</v>
      </c>
      <c r="V57">
        <v>1</v>
      </c>
      <c r="X57">
        <v>1</v>
      </c>
      <c r="Z57">
        <v>1</v>
      </c>
      <c r="AD57">
        <v>9</v>
      </c>
      <c r="AJ57">
        <v>24</v>
      </c>
      <c r="AV57">
        <v>1</v>
      </c>
      <c r="AX57" s="2">
        <f t="shared" si="0"/>
        <v>52</v>
      </c>
      <c r="AY57" s="2">
        <f t="shared" si="1"/>
        <v>0</v>
      </c>
      <c r="BA57" s="2">
        <v>0</v>
      </c>
      <c r="BB57">
        <v>4</v>
      </c>
      <c r="BD57">
        <v>2</v>
      </c>
      <c r="BE57" s="2">
        <v>6</v>
      </c>
      <c r="BH57" s="2">
        <v>0</v>
      </c>
      <c r="BN57">
        <v>1</v>
      </c>
      <c r="BO57" s="2">
        <v>1</v>
      </c>
      <c r="BP57">
        <v>8</v>
      </c>
      <c r="BQ57">
        <v>7</v>
      </c>
      <c r="BV57">
        <v>1</v>
      </c>
      <c r="CA57">
        <v>1</v>
      </c>
      <c r="CB57">
        <v>1</v>
      </c>
      <c r="CP57">
        <v>1</v>
      </c>
      <c r="CQ57" s="2">
        <f t="shared" si="4"/>
        <v>19</v>
      </c>
      <c r="CR57" s="2">
        <f t="shared" si="2"/>
        <v>0</v>
      </c>
      <c r="CS57">
        <v>1</v>
      </c>
      <c r="CX57">
        <v>2</v>
      </c>
      <c r="CY57">
        <v>2</v>
      </c>
      <c r="CZ57">
        <v>3</v>
      </c>
      <c r="DA57" s="2">
        <v>8</v>
      </c>
      <c r="DE57" s="2">
        <v>0</v>
      </c>
      <c r="DF57">
        <v>1</v>
      </c>
      <c r="DH57" s="2">
        <v>1</v>
      </c>
      <c r="DJ57" s="2">
        <v>0</v>
      </c>
      <c r="DL57" s="2">
        <v>0</v>
      </c>
      <c r="DS57" s="2">
        <v>0</v>
      </c>
      <c r="DT57" s="2">
        <v>0</v>
      </c>
      <c r="DU57">
        <v>1</v>
      </c>
      <c r="DW57" s="2">
        <v>1</v>
      </c>
      <c r="EB57">
        <f t="shared" si="5"/>
        <v>96</v>
      </c>
      <c r="EC57">
        <f t="shared" si="3"/>
        <v>27</v>
      </c>
      <c r="ED57" t="s">
        <v>185</v>
      </c>
    </row>
    <row r="58" spans="1:134" x14ac:dyDescent="0.25">
      <c r="A58">
        <v>57</v>
      </c>
      <c r="B58" t="s">
        <v>142</v>
      </c>
      <c r="C58" t="s">
        <v>116</v>
      </c>
      <c r="D58" t="s">
        <v>143</v>
      </c>
      <c r="E58">
        <v>2017</v>
      </c>
      <c r="F58" t="s">
        <v>168</v>
      </c>
      <c r="G58">
        <v>12</v>
      </c>
      <c r="H58" s="1">
        <v>42928</v>
      </c>
      <c r="I58" s="1">
        <v>42928</v>
      </c>
      <c r="J58">
        <v>0</v>
      </c>
      <c r="K58">
        <v>1</v>
      </c>
      <c r="L58">
        <v>11</v>
      </c>
      <c r="M58" s="2">
        <v>12</v>
      </c>
      <c r="P58">
        <v>39</v>
      </c>
      <c r="Q58">
        <v>5</v>
      </c>
      <c r="S58">
        <v>1</v>
      </c>
      <c r="T58">
        <v>1</v>
      </c>
      <c r="V58">
        <v>3</v>
      </c>
      <c r="X58">
        <v>4</v>
      </c>
      <c r="AD58">
        <v>10</v>
      </c>
      <c r="AX58" s="2">
        <f t="shared" si="0"/>
        <v>63</v>
      </c>
      <c r="AY58" s="2">
        <f t="shared" si="1"/>
        <v>0</v>
      </c>
      <c r="BA58" s="2">
        <v>0</v>
      </c>
      <c r="BB58">
        <v>2</v>
      </c>
      <c r="BE58" s="2">
        <v>2</v>
      </c>
      <c r="BH58" s="2">
        <v>0</v>
      </c>
      <c r="BO58" s="2">
        <v>0</v>
      </c>
      <c r="BP58">
        <v>14</v>
      </c>
      <c r="BQ58">
        <v>1</v>
      </c>
      <c r="BR58">
        <v>1</v>
      </c>
      <c r="BX58">
        <v>1</v>
      </c>
      <c r="CA58">
        <v>3</v>
      </c>
      <c r="CB58">
        <v>2</v>
      </c>
      <c r="CH58">
        <v>3</v>
      </c>
      <c r="CM58">
        <v>1</v>
      </c>
      <c r="CQ58" s="2">
        <f t="shared" si="4"/>
        <v>25</v>
      </c>
      <c r="CR58" s="2">
        <f t="shared" si="2"/>
        <v>0</v>
      </c>
      <c r="CS58">
        <v>2</v>
      </c>
      <c r="CX58">
        <v>3</v>
      </c>
      <c r="DA58" s="2">
        <v>5</v>
      </c>
      <c r="DC58">
        <v>1</v>
      </c>
      <c r="DE58" s="2">
        <v>1</v>
      </c>
      <c r="DF58">
        <v>1</v>
      </c>
      <c r="DH58" s="2">
        <v>1</v>
      </c>
      <c r="DJ58" s="2">
        <v>0</v>
      </c>
      <c r="DL58" s="2">
        <v>0</v>
      </c>
      <c r="DS58" s="2">
        <v>0</v>
      </c>
      <c r="DT58" s="2">
        <v>0</v>
      </c>
      <c r="DU58">
        <v>4</v>
      </c>
      <c r="DW58" s="2">
        <v>4</v>
      </c>
      <c r="EB58">
        <f t="shared" si="5"/>
        <v>114</v>
      </c>
      <c r="EC58">
        <f t="shared" si="3"/>
        <v>24</v>
      </c>
    </row>
    <row r="61" spans="1:134" x14ac:dyDescent="0.25">
      <c r="J61" t="s">
        <v>186</v>
      </c>
      <c r="K61" t="s">
        <v>187</v>
      </c>
      <c r="L61" t="s">
        <v>188</v>
      </c>
      <c r="M61" t="s">
        <v>189</v>
      </c>
      <c r="N61" t="s">
        <v>190</v>
      </c>
      <c r="O61" t="s">
        <v>191</v>
      </c>
      <c r="Q61" t="s">
        <v>192</v>
      </c>
      <c r="R61" t="s">
        <v>193</v>
      </c>
      <c r="S61" t="s">
        <v>194</v>
      </c>
      <c r="T61" t="s">
        <v>195</v>
      </c>
      <c r="U61" t="s">
        <v>196</v>
      </c>
      <c r="V61" t="s">
        <v>197</v>
      </c>
      <c r="W61" t="s">
        <v>198</v>
      </c>
      <c r="X61" t="s">
        <v>199</v>
      </c>
      <c r="Y61" t="s">
        <v>200</v>
      </c>
      <c r="Z61" t="s">
        <v>201</v>
      </c>
      <c r="AA61" t="s">
        <v>202</v>
      </c>
      <c r="AB61" t="s">
        <v>203</v>
      </c>
      <c r="AC61" t="s">
        <v>204</v>
      </c>
      <c r="AE61" t="s">
        <v>205</v>
      </c>
      <c r="AF61" t="s">
        <v>206</v>
      </c>
      <c r="AG61" t="s">
        <v>207</v>
      </c>
      <c r="AH61" t="s">
        <v>208</v>
      </c>
      <c r="AI61" t="s">
        <v>209</v>
      </c>
      <c r="AJ61" t="s">
        <v>210</v>
      </c>
      <c r="AK61" t="s">
        <v>211</v>
      </c>
      <c r="AL61" t="s">
        <v>212</v>
      </c>
      <c r="AM61" t="s">
        <v>213</v>
      </c>
      <c r="AO61" t="s">
        <v>214</v>
      </c>
      <c r="AP61" t="s">
        <v>215</v>
      </c>
      <c r="AQ61" t="s">
        <v>216</v>
      </c>
      <c r="AR61" t="s">
        <v>217</v>
      </c>
      <c r="AS61" t="s">
        <v>218</v>
      </c>
      <c r="AT61" t="s">
        <v>219</v>
      </c>
      <c r="AU61" t="s">
        <v>220</v>
      </c>
      <c r="AV61" t="s">
        <v>221</v>
      </c>
      <c r="AX61" t="s">
        <v>222</v>
      </c>
      <c r="AY61" t="s">
        <v>223</v>
      </c>
      <c r="AZ61" t="s">
        <v>224</v>
      </c>
      <c r="BA61" t="s">
        <v>225</v>
      </c>
      <c r="BB61" t="s">
        <v>226</v>
      </c>
      <c r="BC61" t="s">
        <v>227</v>
      </c>
      <c r="BD61" t="s">
        <v>228</v>
      </c>
      <c r="BF61" t="s">
        <v>229</v>
      </c>
      <c r="BG61" t="s">
        <v>230</v>
      </c>
      <c r="BH61" t="s">
        <v>231</v>
      </c>
      <c r="BJ61" t="s">
        <v>232</v>
      </c>
      <c r="BK61" t="s">
        <v>233</v>
      </c>
      <c r="BM61" t="s">
        <v>234</v>
      </c>
      <c r="BN61" t="s">
        <v>235</v>
      </c>
      <c r="BO61" t="s">
        <v>236</v>
      </c>
      <c r="BP61" t="s">
        <v>237</v>
      </c>
      <c r="BQ61" t="s">
        <v>238</v>
      </c>
      <c r="BR61" t="s">
        <v>239</v>
      </c>
      <c r="BS61" t="s">
        <v>240</v>
      </c>
      <c r="BT61" t="s">
        <v>241</v>
      </c>
      <c r="BU61" t="s">
        <v>242</v>
      </c>
      <c r="BV61" t="s">
        <v>243</v>
      </c>
      <c r="BX61" t="s">
        <v>244</v>
      </c>
      <c r="BY61" t="s">
        <v>245</v>
      </c>
      <c r="BZ61" t="s">
        <v>246</v>
      </c>
      <c r="CA61" t="s">
        <v>247</v>
      </c>
      <c r="CB61" t="s">
        <v>248</v>
      </c>
      <c r="CC61" t="s">
        <v>249</v>
      </c>
      <c r="CD61" t="s">
        <v>250</v>
      </c>
      <c r="CE61" t="s">
        <v>251</v>
      </c>
      <c r="CF61" t="s">
        <v>252</v>
      </c>
      <c r="CG61" t="s">
        <v>253</v>
      </c>
      <c r="CH61" t="s">
        <v>254</v>
      </c>
      <c r="CI61" t="s">
        <v>255</v>
      </c>
      <c r="CJ61" t="s">
        <v>256</v>
      </c>
      <c r="CK61" t="s">
        <v>257</v>
      </c>
      <c r="CL61" t="s">
        <v>78</v>
      </c>
      <c r="CN61" t="s">
        <v>258</v>
      </c>
      <c r="CO61" t="s">
        <v>259</v>
      </c>
      <c r="CP61" t="s">
        <v>260</v>
      </c>
      <c r="CQ61" t="s">
        <v>261</v>
      </c>
      <c r="CR61" t="s">
        <v>262</v>
      </c>
      <c r="CS61" t="s">
        <v>263</v>
      </c>
      <c r="CT61" t="s">
        <v>264</v>
      </c>
      <c r="CU61" t="s">
        <v>265</v>
      </c>
      <c r="CV61" t="s">
        <v>266</v>
      </c>
      <c r="CW61" t="s">
        <v>267</v>
      </c>
      <c r="CX61" t="s">
        <v>268</v>
      </c>
      <c r="CY61" t="s">
        <v>269</v>
      </c>
      <c r="CZ61" t="s">
        <v>270</v>
      </c>
      <c r="DB61" t="s">
        <v>271</v>
      </c>
      <c r="DC61" t="s">
        <v>272</v>
      </c>
      <c r="DE61" t="s">
        <v>273</v>
      </c>
      <c r="DF61" t="s">
        <v>274</v>
      </c>
      <c r="DG61" t="s">
        <v>275</v>
      </c>
      <c r="DH61" t="s">
        <v>276</v>
      </c>
      <c r="DJ61" t="s">
        <v>277</v>
      </c>
      <c r="DK61" t="s">
        <v>278</v>
      </c>
      <c r="DL61" t="s">
        <v>279</v>
      </c>
      <c r="DN61" t="s">
        <v>280</v>
      </c>
      <c r="DO61" t="s">
        <v>281</v>
      </c>
      <c r="DP61" t="s">
        <v>368</v>
      </c>
      <c r="DQ61" t="s">
        <v>369</v>
      </c>
      <c r="DR61" t="s">
        <v>282</v>
      </c>
      <c r="DS61" t="s">
        <v>283</v>
      </c>
      <c r="DT61" t="s">
        <v>284</v>
      </c>
      <c r="DU61" t="s">
        <v>285</v>
      </c>
      <c r="DV61" t="s">
        <v>286</v>
      </c>
      <c r="DW61" t="s">
        <v>287</v>
      </c>
      <c r="DX61" t="s">
        <v>288</v>
      </c>
      <c r="DY61" t="s">
        <v>289</v>
      </c>
      <c r="DZ61" t="s">
        <v>290</v>
      </c>
      <c r="EA61" t="s">
        <v>291</v>
      </c>
    </row>
    <row r="62" spans="1:134" x14ac:dyDescent="0.25">
      <c r="B62" t="s">
        <v>1</v>
      </c>
      <c r="C62" t="s">
        <v>292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186</v>
      </c>
      <c r="K62" t="s">
        <v>186</v>
      </c>
      <c r="L62" t="s">
        <v>186</v>
      </c>
      <c r="M62" t="s">
        <v>186</v>
      </c>
      <c r="N62" t="s">
        <v>186</v>
      </c>
      <c r="O62" t="s">
        <v>293</v>
      </c>
      <c r="P62" s="2" t="s">
        <v>294</v>
      </c>
      <c r="Q62" t="s">
        <v>295</v>
      </c>
      <c r="R62" t="s">
        <v>296</v>
      </c>
      <c r="S62" t="s">
        <v>296</v>
      </c>
      <c r="T62" t="s">
        <v>296</v>
      </c>
      <c r="U62" t="s">
        <v>296</v>
      </c>
      <c r="V62" t="s">
        <v>296</v>
      </c>
      <c r="W62" t="s">
        <v>296</v>
      </c>
      <c r="X62" t="s">
        <v>296</v>
      </c>
      <c r="Y62" t="s">
        <v>296</v>
      </c>
      <c r="Z62" t="s">
        <v>296</v>
      </c>
      <c r="AA62" t="s">
        <v>296</v>
      </c>
      <c r="AB62" t="s">
        <v>296</v>
      </c>
      <c r="AC62" t="s">
        <v>296</v>
      </c>
      <c r="AD62" s="2" t="s">
        <v>297</v>
      </c>
      <c r="AE62" t="s">
        <v>298</v>
      </c>
      <c r="AF62" t="s">
        <v>299</v>
      </c>
      <c r="AG62" t="s">
        <v>299</v>
      </c>
      <c r="AH62" t="s">
        <v>299</v>
      </c>
      <c r="AI62" t="s">
        <v>300</v>
      </c>
      <c r="AJ62" t="s">
        <v>300</v>
      </c>
      <c r="AK62" t="s">
        <v>300</v>
      </c>
      <c r="AL62" t="s">
        <v>300</v>
      </c>
      <c r="AM62" t="s">
        <v>300</v>
      </c>
      <c r="AN62" s="2" t="s">
        <v>301</v>
      </c>
      <c r="AO62" t="s">
        <v>302</v>
      </c>
      <c r="AP62" t="s">
        <v>303</v>
      </c>
      <c r="AQ62" t="s">
        <v>303</v>
      </c>
      <c r="AR62" t="s">
        <v>303</v>
      </c>
      <c r="AS62" t="s">
        <v>303</v>
      </c>
      <c r="AT62" t="s">
        <v>303</v>
      </c>
      <c r="AU62" t="s">
        <v>303</v>
      </c>
      <c r="AV62" t="s">
        <v>304</v>
      </c>
      <c r="AW62" s="2" t="s">
        <v>305</v>
      </c>
      <c r="AX62" t="s">
        <v>306</v>
      </c>
      <c r="AY62" t="s">
        <v>306</v>
      </c>
      <c r="AZ62" t="s">
        <v>306</v>
      </c>
      <c r="BA62" t="s">
        <v>307</v>
      </c>
      <c r="BB62" t="s">
        <v>306</v>
      </c>
      <c r="BC62" t="s">
        <v>306</v>
      </c>
      <c r="BD62" t="s">
        <v>308</v>
      </c>
      <c r="BE62" s="2" t="s">
        <v>309</v>
      </c>
      <c r="BF62" t="s">
        <v>310</v>
      </c>
      <c r="BG62" t="s">
        <v>310</v>
      </c>
      <c r="BH62" t="s">
        <v>310</v>
      </c>
      <c r="BI62" s="2" t="s">
        <v>311</v>
      </c>
      <c r="BJ62" t="s">
        <v>312</v>
      </c>
      <c r="BK62" t="s">
        <v>312</v>
      </c>
      <c r="BL62" s="2" t="s">
        <v>313</v>
      </c>
      <c r="BM62" t="s">
        <v>314</v>
      </c>
      <c r="BN62" t="s">
        <v>314</v>
      </c>
      <c r="BO62" t="s">
        <v>314</v>
      </c>
      <c r="BP62" t="s">
        <v>314</v>
      </c>
      <c r="BQ62" t="s">
        <v>314</v>
      </c>
      <c r="BR62" t="s">
        <v>314</v>
      </c>
      <c r="BS62" t="s">
        <v>314</v>
      </c>
      <c r="BT62" t="s">
        <v>314</v>
      </c>
      <c r="BU62" t="s">
        <v>315</v>
      </c>
      <c r="BV62" t="s">
        <v>316</v>
      </c>
      <c r="BW62" s="2" t="s">
        <v>317</v>
      </c>
      <c r="BX62" t="s">
        <v>318</v>
      </c>
      <c r="BY62" t="s">
        <v>319</v>
      </c>
      <c r="BZ62" t="s">
        <v>319</v>
      </c>
      <c r="CA62" t="s">
        <v>318</v>
      </c>
      <c r="CB62" t="s">
        <v>320</v>
      </c>
      <c r="CC62" t="s">
        <v>318</v>
      </c>
      <c r="CD62" t="s">
        <v>321</v>
      </c>
      <c r="CE62" t="s">
        <v>318</v>
      </c>
      <c r="CF62" t="s">
        <v>318</v>
      </c>
      <c r="CG62" t="s">
        <v>318</v>
      </c>
      <c r="CH62" t="s">
        <v>318</v>
      </c>
      <c r="CI62" t="s">
        <v>318</v>
      </c>
      <c r="CJ62" t="s">
        <v>318</v>
      </c>
      <c r="CK62" t="s">
        <v>322</v>
      </c>
      <c r="CL62" t="s">
        <v>323</v>
      </c>
      <c r="CM62" s="2" t="s">
        <v>324</v>
      </c>
      <c r="CN62" t="s">
        <v>325</v>
      </c>
      <c r="CO62" t="s">
        <v>325</v>
      </c>
      <c r="CP62" t="s">
        <v>325</v>
      </c>
      <c r="CQ62" t="s">
        <v>325</v>
      </c>
      <c r="CR62" t="s">
        <v>325</v>
      </c>
      <c r="CS62" t="s">
        <v>325</v>
      </c>
      <c r="CT62" t="s">
        <v>325</v>
      </c>
      <c r="CU62" t="s">
        <v>325</v>
      </c>
      <c r="CV62" t="s">
        <v>325</v>
      </c>
      <c r="CW62" t="s">
        <v>325</v>
      </c>
      <c r="CX62" t="s">
        <v>325</v>
      </c>
      <c r="CY62" t="s">
        <v>325</v>
      </c>
      <c r="CZ62" t="s">
        <v>325</v>
      </c>
      <c r="DA62" s="2" t="s">
        <v>326</v>
      </c>
      <c r="DB62" t="s">
        <v>327</v>
      </c>
      <c r="DC62" t="s">
        <v>327</v>
      </c>
      <c r="DD62" s="2" t="s">
        <v>328</v>
      </c>
      <c r="DE62" t="s">
        <v>329</v>
      </c>
      <c r="DF62" t="s">
        <v>330</v>
      </c>
      <c r="DG62" t="s">
        <v>331</v>
      </c>
      <c r="DH62" t="s">
        <v>332</v>
      </c>
      <c r="DI62" s="2" t="s">
        <v>333</v>
      </c>
      <c r="DJ62" t="s">
        <v>334</v>
      </c>
      <c r="DK62" t="s">
        <v>335</v>
      </c>
      <c r="DL62" t="s">
        <v>335</v>
      </c>
      <c r="DM62" s="2" t="s">
        <v>336</v>
      </c>
      <c r="DN62" t="s">
        <v>337</v>
      </c>
      <c r="DO62" t="s">
        <v>338</v>
      </c>
      <c r="DP62" s="2"/>
      <c r="DQ62" s="2"/>
      <c r="DT62" t="s">
        <v>339</v>
      </c>
      <c r="DX62" t="s">
        <v>340</v>
      </c>
    </row>
    <row r="63" spans="1:134" x14ac:dyDescent="0.25">
      <c r="A63" t="s">
        <v>341</v>
      </c>
      <c r="B63" t="s">
        <v>123</v>
      </c>
      <c r="C63" t="s">
        <v>116</v>
      </c>
      <c r="D63" t="s">
        <v>155</v>
      </c>
      <c r="E63">
        <v>2017</v>
      </c>
      <c r="F63" t="s">
        <v>342</v>
      </c>
      <c r="G63">
        <v>17</v>
      </c>
      <c r="H63" s="1">
        <v>42872</v>
      </c>
      <c r="I63" s="1">
        <v>42872</v>
      </c>
      <c r="J63">
        <v>17</v>
      </c>
      <c r="L63">
        <v>12</v>
      </c>
      <c r="M63">
        <v>144</v>
      </c>
      <c r="P63" s="2">
        <v>173</v>
      </c>
      <c r="S63">
        <v>2</v>
      </c>
      <c r="AD63" s="2">
        <v>2</v>
      </c>
      <c r="AN63" s="2"/>
      <c r="AW63" s="2"/>
      <c r="BE63" s="2"/>
      <c r="BI63" s="2"/>
      <c r="BL63" s="2"/>
      <c r="BN63">
        <v>1</v>
      </c>
      <c r="BW63" s="2">
        <v>1</v>
      </c>
      <c r="CM63" s="2"/>
      <c r="CP63">
        <v>1</v>
      </c>
      <c r="CR63">
        <v>2</v>
      </c>
      <c r="CT63">
        <v>2</v>
      </c>
      <c r="CV63">
        <v>1</v>
      </c>
      <c r="DA63" s="2">
        <v>6</v>
      </c>
      <c r="DB63">
        <v>1</v>
      </c>
      <c r="DD63" s="2">
        <v>1</v>
      </c>
      <c r="DI63" s="2"/>
      <c r="DM63" s="2"/>
      <c r="DP63" s="2">
        <v>15</v>
      </c>
      <c r="DQ63" s="2">
        <v>366</v>
      </c>
      <c r="DZ63">
        <f>SUM(J63:O63,Q63:AC63,AE63:AM63,AO63:AV63,AX63:BD63,BF63:BH63,BJ63:BK63,BM63:BV63,BX63:CL63,CN63:CZ63,DB63:DC63,DE63:DH63,DJ63:DL63,DN63:DO63,DX63:DY63)</f>
        <v>183</v>
      </c>
      <c r="EA63">
        <f>COUNT(J63:O63,Q63:AC63,AE63:AM63,AO63:AV63,AX63:BD63,BF63:BH63,BJ63:BK63,BM63:BV63,BX63:CL63,CN63:CZ63,DB63:DC63,DE63:DH63,DJ63:DL63,DN63:DO63,DX63:DY63)</f>
        <v>10</v>
      </c>
    </row>
    <row r="64" spans="1:134" x14ac:dyDescent="0.25">
      <c r="A64" t="s">
        <v>343</v>
      </c>
      <c r="B64" t="s">
        <v>123</v>
      </c>
      <c r="C64" t="s">
        <v>116</v>
      </c>
      <c r="D64" t="s">
        <v>132</v>
      </c>
      <c r="E64">
        <v>2017</v>
      </c>
      <c r="F64" t="s">
        <v>342</v>
      </c>
      <c r="G64">
        <v>17</v>
      </c>
      <c r="H64" s="1">
        <v>42872</v>
      </c>
      <c r="I64" s="1">
        <v>42872</v>
      </c>
      <c r="J64">
        <v>6</v>
      </c>
      <c r="K64">
        <v>1</v>
      </c>
      <c r="L64">
        <v>2</v>
      </c>
      <c r="M64">
        <v>49</v>
      </c>
      <c r="P64" s="2">
        <v>58</v>
      </c>
      <c r="R64">
        <v>1</v>
      </c>
      <c r="Z64">
        <v>1</v>
      </c>
      <c r="AD64" s="2">
        <v>2</v>
      </c>
      <c r="AN64" s="2"/>
      <c r="AW64" s="2"/>
      <c r="BE64" s="2"/>
      <c r="BI64" s="2"/>
      <c r="BL64" s="2"/>
      <c r="BN64">
        <v>1</v>
      </c>
      <c r="BW64" s="2">
        <v>1</v>
      </c>
      <c r="CM64" s="2"/>
      <c r="CN64">
        <v>1</v>
      </c>
      <c r="CO64">
        <v>1</v>
      </c>
      <c r="CT64">
        <v>1</v>
      </c>
      <c r="CY64">
        <v>1</v>
      </c>
      <c r="DA64" s="2">
        <v>4</v>
      </c>
      <c r="DD64" s="2"/>
      <c r="DI64" s="2"/>
      <c r="DM64" s="2"/>
      <c r="DP64" s="2">
        <v>15</v>
      </c>
      <c r="DQ64" s="2">
        <v>130</v>
      </c>
      <c r="DY64">
        <v>1</v>
      </c>
      <c r="DZ64">
        <f t="shared" ref="DZ64:DZ86" si="6">SUM(J64:O64,Q64:AC64,AE64:AM64,AO64:AV64,AX64:BD64,BF64:BH64,BJ64:BK64,BM64:BV64,BX64:CL64,CN64:CZ64,DB64:DC64,DE64:DH64,DJ64:DL64,DN64:DO64,DX64:DY64)</f>
        <v>66</v>
      </c>
      <c r="EA64">
        <f t="shared" ref="EA64:EA86" si="7">COUNT(J64:O64,Q64:AC64,AE64:AM64,AO64:AV64,AX64:BD64,BF64:BH64,BJ64:BK64,BM64:BV64,BX64:CL64,CN64:CZ64,DB64:DC64,DE64:DH64,DJ64:DL64,DN64:DO64,DX64:DY64)</f>
        <v>12</v>
      </c>
    </row>
    <row r="65" spans="1:131" x14ac:dyDescent="0.25">
      <c r="A65" t="s">
        <v>344</v>
      </c>
      <c r="B65" t="s">
        <v>123</v>
      </c>
      <c r="C65" t="s">
        <v>116</v>
      </c>
      <c r="D65" t="s">
        <v>130</v>
      </c>
      <c r="E65">
        <v>2017</v>
      </c>
      <c r="F65" t="s">
        <v>342</v>
      </c>
      <c r="G65">
        <v>17</v>
      </c>
      <c r="H65" s="1">
        <v>42872</v>
      </c>
      <c r="I65" s="1">
        <v>42872</v>
      </c>
      <c r="J65">
        <v>5</v>
      </c>
      <c r="K65">
        <v>2</v>
      </c>
      <c r="L65">
        <v>7</v>
      </c>
      <c r="M65">
        <v>56</v>
      </c>
      <c r="P65" s="2">
        <v>7</v>
      </c>
      <c r="Q65">
        <v>5</v>
      </c>
      <c r="S65">
        <v>1</v>
      </c>
      <c r="AD65" s="2">
        <v>1</v>
      </c>
      <c r="AN65" s="2"/>
      <c r="AW65" s="2"/>
      <c r="AZ65">
        <v>1</v>
      </c>
      <c r="BB65">
        <v>1</v>
      </c>
      <c r="BC65">
        <v>1</v>
      </c>
      <c r="BE65" s="2">
        <v>3</v>
      </c>
      <c r="BI65" s="2"/>
      <c r="BL65" s="2"/>
      <c r="BN65">
        <v>1</v>
      </c>
      <c r="BW65" s="2">
        <v>1</v>
      </c>
      <c r="BX65">
        <v>1</v>
      </c>
      <c r="CB65">
        <v>1</v>
      </c>
      <c r="CM65" s="2">
        <v>2</v>
      </c>
      <c r="CN65">
        <v>2</v>
      </c>
      <c r="CO65">
        <v>1</v>
      </c>
      <c r="CP65">
        <v>1</v>
      </c>
      <c r="CT65">
        <v>1</v>
      </c>
      <c r="CV65">
        <v>1</v>
      </c>
      <c r="DA65" s="2">
        <v>6</v>
      </c>
      <c r="DD65" s="2"/>
      <c r="DI65" s="2"/>
      <c r="DM65" s="2"/>
      <c r="DP65" s="2">
        <v>23</v>
      </c>
      <c r="DQ65" s="2">
        <v>108</v>
      </c>
      <c r="DZ65">
        <f t="shared" si="6"/>
        <v>88</v>
      </c>
      <c r="EA65">
        <f t="shared" si="7"/>
        <v>17</v>
      </c>
    </row>
    <row r="66" spans="1:131" x14ac:dyDescent="0.25">
      <c r="A66" t="s">
        <v>345</v>
      </c>
      <c r="B66" t="s">
        <v>123</v>
      </c>
      <c r="C66" t="s">
        <v>116</v>
      </c>
      <c r="D66" t="s">
        <v>124</v>
      </c>
      <c r="E66">
        <v>2017</v>
      </c>
      <c r="F66" t="s">
        <v>342</v>
      </c>
      <c r="G66">
        <v>17</v>
      </c>
      <c r="H66" s="1">
        <v>42872</v>
      </c>
      <c r="I66" s="1">
        <v>42872</v>
      </c>
      <c r="J66">
        <v>4</v>
      </c>
      <c r="L66">
        <v>1</v>
      </c>
      <c r="M66">
        <v>16</v>
      </c>
      <c r="P66" s="2">
        <v>21</v>
      </c>
      <c r="S66">
        <v>1</v>
      </c>
      <c r="AD66" s="2">
        <v>1</v>
      </c>
      <c r="AN66" s="2"/>
      <c r="AW66" s="2"/>
      <c r="BE66" s="2"/>
      <c r="BI66" s="2"/>
      <c r="BL66" s="2"/>
      <c r="BW66" s="2"/>
      <c r="CG66">
        <v>1</v>
      </c>
      <c r="CM66" s="2">
        <v>1</v>
      </c>
      <c r="CN66">
        <v>1</v>
      </c>
      <c r="CO66">
        <v>1</v>
      </c>
      <c r="CQ66">
        <v>1</v>
      </c>
      <c r="CW66">
        <v>16</v>
      </c>
      <c r="DA66" s="2">
        <v>19</v>
      </c>
      <c r="DD66" s="2"/>
      <c r="DI66" s="2"/>
      <c r="DK66">
        <v>1</v>
      </c>
      <c r="DM66" s="2">
        <v>1</v>
      </c>
      <c r="DP66" s="2">
        <v>15</v>
      </c>
      <c r="DQ66" s="2">
        <v>86</v>
      </c>
      <c r="DZ66">
        <f t="shared" si="6"/>
        <v>43</v>
      </c>
      <c r="EA66">
        <f t="shared" si="7"/>
        <v>10</v>
      </c>
    </row>
    <row r="67" spans="1:131" x14ac:dyDescent="0.25">
      <c r="A67" t="s">
        <v>346</v>
      </c>
      <c r="B67" t="s">
        <v>123</v>
      </c>
      <c r="C67" t="s">
        <v>121</v>
      </c>
      <c r="D67" t="s">
        <v>146</v>
      </c>
      <c r="E67">
        <v>2017</v>
      </c>
      <c r="F67" t="s">
        <v>342</v>
      </c>
      <c r="G67">
        <v>17</v>
      </c>
      <c r="H67" s="1">
        <v>42872</v>
      </c>
      <c r="I67" s="1">
        <v>42872</v>
      </c>
      <c r="J67">
        <v>21</v>
      </c>
      <c r="K67">
        <v>2</v>
      </c>
      <c r="L67">
        <v>5</v>
      </c>
      <c r="M67">
        <v>31</v>
      </c>
      <c r="P67" s="2">
        <v>59</v>
      </c>
      <c r="AD67" s="2"/>
      <c r="AG67">
        <v>7</v>
      </c>
      <c r="AN67" s="2">
        <v>7</v>
      </c>
      <c r="AO67">
        <v>1</v>
      </c>
      <c r="AV67">
        <v>1</v>
      </c>
      <c r="AW67" s="2">
        <v>1</v>
      </c>
      <c r="AX67">
        <v>1</v>
      </c>
      <c r="AY67">
        <v>1</v>
      </c>
      <c r="BE67" s="2">
        <v>2</v>
      </c>
      <c r="BI67" s="2"/>
      <c r="BJ67">
        <v>3</v>
      </c>
      <c r="BL67" s="2">
        <v>3</v>
      </c>
      <c r="BW67" s="2"/>
      <c r="BX67">
        <v>2</v>
      </c>
      <c r="BY67">
        <v>1</v>
      </c>
      <c r="BZ67">
        <v>1</v>
      </c>
      <c r="CM67" s="2">
        <v>4</v>
      </c>
      <c r="CN67">
        <v>3</v>
      </c>
      <c r="CO67">
        <v>1</v>
      </c>
      <c r="CP67">
        <v>17</v>
      </c>
      <c r="DA67" s="2">
        <v>21</v>
      </c>
      <c r="DB67">
        <v>1</v>
      </c>
      <c r="DD67" s="2">
        <v>1</v>
      </c>
      <c r="DI67" s="2"/>
      <c r="DM67" s="2"/>
      <c r="DP67" s="2">
        <v>25</v>
      </c>
      <c r="DQ67" s="2">
        <v>197</v>
      </c>
      <c r="DZ67">
        <f t="shared" si="6"/>
        <v>99</v>
      </c>
      <c r="EA67">
        <f t="shared" si="7"/>
        <v>17</v>
      </c>
    </row>
    <row r="68" spans="1:131" x14ac:dyDescent="0.25">
      <c r="A68" t="s">
        <v>347</v>
      </c>
      <c r="B68" t="s">
        <v>123</v>
      </c>
      <c r="C68" t="s">
        <v>121</v>
      </c>
      <c r="D68" t="s">
        <v>140</v>
      </c>
      <c r="E68">
        <v>2017</v>
      </c>
      <c r="F68" t="s">
        <v>342</v>
      </c>
      <c r="G68">
        <v>17</v>
      </c>
      <c r="H68" s="1">
        <v>42872</v>
      </c>
      <c r="I68" s="1">
        <v>42872</v>
      </c>
      <c r="J68">
        <v>16</v>
      </c>
      <c r="K68">
        <v>11</v>
      </c>
      <c r="L68">
        <v>18</v>
      </c>
      <c r="M68">
        <v>138</v>
      </c>
      <c r="P68" s="2">
        <v>183</v>
      </c>
      <c r="Q68">
        <v>1</v>
      </c>
      <c r="S68">
        <v>2</v>
      </c>
      <c r="AB68">
        <v>1</v>
      </c>
      <c r="AD68" s="2">
        <v>3</v>
      </c>
      <c r="AM68">
        <v>1</v>
      </c>
      <c r="AN68" s="2">
        <v>1</v>
      </c>
      <c r="AP68">
        <v>1</v>
      </c>
      <c r="AW68" s="2">
        <v>1</v>
      </c>
      <c r="AZ68">
        <v>1</v>
      </c>
      <c r="BA68">
        <v>1</v>
      </c>
      <c r="BE68" s="2">
        <v>2</v>
      </c>
      <c r="BI68" s="2"/>
      <c r="BL68" s="2"/>
      <c r="BW68" s="2"/>
      <c r="BX68">
        <v>2</v>
      </c>
      <c r="CJ68">
        <v>2</v>
      </c>
      <c r="CK68">
        <v>3</v>
      </c>
      <c r="CM68" s="2">
        <v>7</v>
      </c>
      <c r="CN68">
        <v>1</v>
      </c>
      <c r="CO68">
        <v>3</v>
      </c>
      <c r="CS68">
        <v>1</v>
      </c>
      <c r="CT68">
        <v>2</v>
      </c>
      <c r="DA68" s="2">
        <v>7</v>
      </c>
      <c r="DD68" s="2"/>
      <c r="DF68">
        <v>1</v>
      </c>
      <c r="DI68" s="2"/>
      <c r="DK68">
        <v>1</v>
      </c>
      <c r="DM68" s="2">
        <v>1</v>
      </c>
      <c r="DP68" s="2">
        <v>28</v>
      </c>
      <c r="DQ68" s="2">
        <v>412</v>
      </c>
      <c r="DZ68">
        <f t="shared" si="6"/>
        <v>207</v>
      </c>
      <c r="EA68">
        <f t="shared" si="7"/>
        <v>20</v>
      </c>
    </row>
    <row r="69" spans="1:131" x14ac:dyDescent="0.25">
      <c r="A69" t="s">
        <v>348</v>
      </c>
      <c r="B69" t="s">
        <v>123</v>
      </c>
      <c r="C69" t="s">
        <v>121</v>
      </c>
      <c r="D69" t="s">
        <v>128</v>
      </c>
      <c r="E69">
        <v>2017</v>
      </c>
      <c r="F69" t="s">
        <v>342</v>
      </c>
      <c r="G69">
        <v>17</v>
      </c>
      <c r="H69" s="1">
        <v>42872</v>
      </c>
      <c r="I69" s="1">
        <v>42872</v>
      </c>
      <c r="J69">
        <v>9</v>
      </c>
      <c r="K69">
        <v>7</v>
      </c>
      <c r="L69">
        <v>4</v>
      </c>
      <c r="M69">
        <v>66</v>
      </c>
      <c r="P69" s="2">
        <v>86</v>
      </c>
      <c r="R69">
        <v>1</v>
      </c>
      <c r="AD69" s="2">
        <v>1</v>
      </c>
      <c r="AG69">
        <v>2</v>
      </c>
      <c r="AN69" s="2">
        <v>2</v>
      </c>
      <c r="AT69">
        <v>1</v>
      </c>
      <c r="AW69" s="2">
        <v>1</v>
      </c>
      <c r="AY69">
        <v>2</v>
      </c>
      <c r="AZ69">
        <v>1</v>
      </c>
      <c r="BA69">
        <v>1</v>
      </c>
      <c r="BD69">
        <v>1</v>
      </c>
      <c r="BE69" s="2">
        <v>5</v>
      </c>
      <c r="BH69">
        <v>1</v>
      </c>
      <c r="BI69" s="2">
        <v>1</v>
      </c>
      <c r="BL69" s="2"/>
      <c r="BW69" s="2"/>
      <c r="BX69">
        <v>1</v>
      </c>
      <c r="CM69" s="2">
        <v>1</v>
      </c>
      <c r="CN69">
        <v>7</v>
      </c>
      <c r="CP69">
        <v>7</v>
      </c>
      <c r="CS69">
        <v>2</v>
      </c>
      <c r="CT69">
        <v>1</v>
      </c>
      <c r="DA69" s="2">
        <v>17</v>
      </c>
      <c r="DD69" s="2"/>
      <c r="DH69">
        <v>1</v>
      </c>
      <c r="DI69" s="2">
        <v>1</v>
      </c>
      <c r="DM69" s="2"/>
      <c r="DO69">
        <v>1</v>
      </c>
      <c r="DP69" s="2">
        <v>28</v>
      </c>
      <c r="DQ69" s="2">
        <v>231</v>
      </c>
      <c r="DZ69">
        <f t="shared" si="6"/>
        <v>116</v>
      </c>
      <c r="EA69">
        <f t="shared" si="7"/>
        <v>19</v>
      </c>
    </row>
    <row r="70" spans="1:131" x14ac:dyDescent="0.25">
      <c r="A70" t="s">
        <v>349</v>
      </c>
      <c r="B70" t="s">
        <v>123</v>
      </c>
      <c r="C70" t="s">
        <v>121</v>
      </c>
      <c r="D70" t="s">
        <v>138</v>
      </c>
      <c r="E70">
        <v>2017</v>
      </c>
      <c r="F70" t="s">
        <v>342</v>
      </c>
      <c r="G70">
        <v>17</v>
      </c>
      <c r="H70" s="1">
        <v>42872</v>
      </c>
      <c r="I70" s="1">
        <v>42872</v>
      </c>
      <c r="J70">
        <v>17</v>
      </c>
      <c r="K70">
        <v>6</v>
      </c>
      <c r="L70">
        <v>3</v>
      </c>
      <c r="M70">
        <v>82</v>
      </c>
      <c r="P70" s="2"/>
      <c r="Q70">
        <v>1</v>
      </c>
      <c r="U70">
        <v>1</v>
      </c>
      <c r="V70">
        <v>4</v>
      </c>
      <c r="AD70" s="2"/>
      <c r="AG70">
        <v>2</v>
      </c>
      <c r="AL70">
        <v>1</v>
      </c>
      <c r="AN70" s="2"/>
      <c r="AS70">
        <v>1</v>
      </c>
      <c r="AW70" s="2"/>
      <c r="BE70" s="2"/>
      <c r="BI70" s="2"/>
      <c r="BJ70">
        <v>2</v>
      </c>
      <c r="BL70" s="2"/>
      <c r="BM70">
        <v>1</v>
      </c>
      <c r="BW70" s="2"/>
      <c r="BX70">
        <v>4</v>
      </c>
      <c r="CD70">
        <v>9</v>
      </c>
      <c r="CI70">
        <v>1</v>
      </c>
      <c r="CM70" s="2"/>
      <c r="CN70">
        <v>6</v>
      </c>
      <c r="CP70">
        <v>5</v>
      </c>
      <c r="CR70">
        <v>1</v>
      </c>
      <c r="DA70" s="2"/>
      <c r="DD70" s="2"/>
      <c r="DI70" s="2"/>
      <c r="DM70" s="2"/>
      <c r="DP70" s="2">
        <v>18</v>
      </c>
      <c r="DQ70" s="2">
        <v>147</v>
      </c>
      <c r="DZ70">
        <f t="shared" si="6"/>
        <v>147</v>
      </c>
      <c r="EA70">
        <f t="shared" si="7"/>
        <v>18</v>
      </c>
    </row>
    <row r="71" spans="1:131" x14ac:dyDescent="0.25">
      <c r="A71" t="s">
        <v>350</v>
      </c>
      <c r="B71" t="s">
        <v>142</v>
      </c>
      <c r="C71" t="s">
        <v>116</v>
      </c>
      <c r="D71" t="s">
        <v>150</v>
      </c>
      <c r="E71">
        <v>2017</v>
      </c>
      <c r="F71" t="s">
        <v>342</v>
      </c>
      <c r="G71">
        <v>17</v>
      </c>
      <c r="H71" s="1">
        <v>42872</v>
      </c>
      <c r="I71" s="1">
        <v>42872</v>
      </c>
      <c r="J71">
        <v>6</v>
      </c>
      <c r="M71">
        <v>14</v>
      </c>
      <c r="P71" s="2">
        <v>2</v>
      </c>
      <c r="Q71">
        <v>4</v>
      </c>
      <c r="S71">
        <v>1</v>
      </c>
      <c r="Y71">
        <v>8</v>
      </c>
      <c r="AD71" s="2">
        <v>9</v>
      </c>
      <c r="AN71" s="2"/>
      <c r="AW71" s="2"/>
      <c r="AX71">
        <v>2</v>
      </c>
      <c r="AY71">
        <v>2</v>
      </c>
      <c r="BB71">
        <v>1</v>
      </c>
      <c r="BE71" s="2">
        <v>5</v>
      </c>
      <c r="BI71" s="2"/>
      <c r="BL71" s="2"/>
      <c r="BN71">
        <v>4</v>
      </c>
      <c r="BW71" s="2">
        <v>4</v>
      </c>
      <c r="BX71">
        <v>2</v>
      </c>
      <c r="CG71">
        <v>7</v>
      </c>
      <c r="CM71" s="2">
        <v>9</v>
      </c>
      <c r="CN71">
        <v>1</v>
      </c>
      <c r="DA71" s="2">
        <v>1</v>
      </c>
      <c r="DD71" s="2"/>
      <c r="DI71" s="2"/>
      <c r="DM71" s="2"/>
      <c r="DP71" s="2">
        <v>18</v>
      </c>
      <c r="DQ71" s="2">
        <v>82</v>
      </c>
      <c r="DZ71">
        <f t="shared" si="6"/>
        <v>52</v>
      </c>
      <c r="EA71">
        <f t="shared" si="7"/>
        <v>12</v>
      </c>
    </row>
    <row r="72" spans="1:131" x14ac:dyDescent="0.25">
      <c r="A72" t="s">
        <v>351</v>
      </c>
      <c r="B72" t="s">
        <v>142</v>
      </c>
      <c r="C72" t="s">
        <v>116</v>
      </c>
      <c r="D72" t="s">
        <v>143</v>
      </c>
      <c r="E72">
        <v>2017</v>
      </c>
      <c r="F72" t="s">
        <v>342</v>
      </c>
      <c r="G72">
        <v>17</v>
      </c>
      <c r="H72" s="1">
        <v>42872</v>
      </c>
      <c r="I72" s="1">
        <v>42872</v>
      </c>
      <c r="L72">
        <v>14</v>
      </c>
      <c r="M72">
        <v>15</v>
      </c>
      <c r="P72" s="2">
        <v>29</v>
      </c>
      <c r="Q72">
        <v>17</v>
      </c>
      <c r="R72">
        <v>2</v>
      </c>
      <c r="S72">
        <v>5</v>
      </c>
      <c r="T72">
        <v>1</v>
      </c>
      <c r="W72">
        <v>1</v>
      </c>
      <c r="Y72">
        <v>3</v>
      </c>
      <c r="AC72">
        <v>1</v>
      </c>
      <c r="AD72" s="2">
        <v>13</v>
      </c>
      <c r="AL72">
        <v>2</v>
      </c>
      <c r="AN72" s="2">
        <v>2</v>
      </c>
      <c r="AW72" s="2"/>
      <c r="AZ72">
        <v>1</v>
      </c>
      <c r="BC72">
        <v>1</v>
      </c>
      <c r="BE72" s="2">
        <v>2</v>
      </c>
      <c r="BI72" s="2"/>
      <c r="BL72" s="2"/>
      <c r="BN72">
        <v>2</v>
      </c>
      <c r="BT72">
        <v>1</v>
      </c>
      <c r="BW72" s="2">
        <v>3</v>
      </c>
      <c r="BX72">
        <v>1</v>
      </c>
      <c r="CM72" s="2">
        <v>1</v>
      </c>
      <c r="CN72">
        <v>2</v>
      </c>
      <c r="CP72">
        <v>1</v>
      </c>
      <c r="CZ72">
        <v>1</v>
      </c>
      <c r="DA72" s="2">
        <v>4</v>
      </c>
      <c r="DD72" s="2"/>
      <c r="DI72" s="2"/>
      <c r="DM72" s="2"/>
      <c r="DP72" s="2">
        <v>25</v>
      </c>
      <c r="DQ72" s="2">
        <v>125</v>
      </c>
      <c r="DW72">
        <v>1</v>
      </c>
      <c r="DZ72">
        <f t="shared" si="6"/>
        <v>71</v>
      </c>
      <c r="EA72">
        <f t="shared" si="7"/>
        <v>18</v>
      </c>
    </row>
    <row r="73" spans="1:131" x14ac:dyDescent="0.25">
      <c r="A73" t="s">
        <v>352</v>
      </c>
      <c r="B73" t="s">
        <v>142</v>
      </c>
      <c r="C73" t="s">
        <v>116</v>
      </c>
      <c r="D73" t="s">
        <v>164</v>
      </c>
      <c r="E73">
        <v>2017</v>
      </c>
      <c r="F73" t="s">
        <v>342</v>
      </c>
      <c r="G73">
        <v>17</v>
      </c>
      <c r="H73" s="1">
        <v>42872</v>
      </c>
      <c r="I73" s="1">
        <v>42872</v>
      </c>
      <c r="J73">
        <v>11</v>
      </c>
      <c r="K73">
        <v>1</v>
      </c>
      <c r="L73">
        <v>31</v>
      </c>
      <c r="M73">
        <v>53</v>
      </c>
      <c r="P73" s="2">
        <v>96</v>
      </c>
      <c r="Q73">
        <v>22</v>
      </c>
      <c r="R73">
        <v>1</v>
      </c>
      <c r="S73">
        <v>1</v>
      </c>
      <c r="U73">
        <v>1</v>
      </c>
      <c r="Z73">
        <v>1</v>
      </c>
      <c r="AA73">
        <v>1</v>
      </c>
      <c r="AB73">
        <v>2</v>
      </c>
      <c r="AD73" s="2">
        <v>7</v>
      </c>
      <c r="AI73">
        <v>1</v>
      </c>
      <c r="AK73">
        <v>1</v>
      </c>
      <c r="AN73" s="2">
        <v>2</v>
      </c>
      <c r="AU73">
        <v>1</v>
      </c>
      <c r="AV73">
        <v>1</v>
      </c>
      <c r="AW73" s="2">
        <v>2</v>
      </c>
      <c r="AX73">
        <v>2</v>
      </c>
      <c r="AY73">
        <v>4</v>
      </c>
      <c r="BA73">
        <v>6</v>
      </c>
      <c r="BB73">
        <v>1</v>
      </c>
      <c r="BE73" s="2">
        <v>13</v>
      </c>
      <c r="BG73">
        <v>1</v>
      </c>
      <c r="BI73" s="2">
        <v>1</v>
      </c>
      <c r="BL73" s="2"/>
      <c r="BW73" s="2"/>
      <c r="BX73">
        <v>2</v>
      </c>
      <c r="BY73">
        <v>1</v>
      </c>
      <c r="CD73">
        <v>1</v>
      </c>
      <c r="CL73">
        <v>1</v>
      </c>
      <c r="CM73" s="2">
        <v>5</v>
      </c>
      <c r="CN73">
        <v>5</v>
      </c>
      <c r="CO73">
        <v>1</v>
      </c>
      <c r="CP73">
        <v>2</v>
      </c>
      <c r="CS73">
        <v>1</v>
      </c>
      <c r="CV73">
        <v>1</v>
      </c>
      <c r="DA73" s="2">
        <v>1</v>
      </c>
      <c r="DB73">
        <v>2</v>
      </c>
      <c r="DD73" s="2">
        <v>2</v>
      </c>
      <c r="DE73">
        <v>1</v>
      </c>
      <c r="DI73" s="2"/>
      <c r="DM73" s="2"/>
      <c r="DP73" s="2">
        <v>40</v>
      </c>
      <c r="DQ73" s="2">
        <v>290</v>
      </c>
      <c r="DT73">
        <v>1</v>
      </c>
      <c r="DZ73">
        <f t="shared" si="6"/>
        <v>161</v>
      </c>
      <c r="EA73">
        <f t="shared" si="7"/>
        <v>31</v>
      </c>
    </row>
    <row r="74" spans="1:131" x14ac:dyDescent="0.25">
      <c r="A74" t="s">
        <v>353</v>
      </c>
      <c r="B74" t="s">
        <v>142</v>
      </c>
      <c r="C74" t="s">
        <v>116</v>
      </c>
      <c r="D74" t="s">
        <v>159</v>
      </c>
      <c r="E74">
        <v>2017</v>
      </c>
      <c r="F74" t="s">
        <v>342</v>
      </c>
      <c r="G74">
        <v>17</v>
      </c>
      <c r="H74" s="1">
        <v>42872</v>
      </c>
      <c r="I74" s="1">
        <v>42872</v>
      </c>
      <c r="J74">
        <v>8</v>
      </c>
      <c r="L74">
        <v>23</v>
      </c>
      <c r="M74">
        <v>23</v>
      </c>
      <c r="P74" s="2">
        <v>54</v>
      </c>
      <c r="Q74">
        <v>3</v>
      </c>
      <c r="R74">
        <v>3</v>
      </c>
      <c r="AD74" s="2">
        <v>3</v>
      </c>
      <c r="AN74" s="2"/>
      <c r="AU74">
        <v>1</v>
      </c>
      <c r="AW74" s="2">
        <v>1</v>
      </c>
      <c r="BE74" s="2"/>
      <c r="BI74" s="2"/>
      <c r="BL74" s="2"/>
      <c r="BW74" s="2"/>
      <c r="CB74">
        <v>2</v>
      </c>
      <c r="CM74" s="2">
        <v>2</v>
      </c>
      <c r="CN74">
        <v>3</v>
      </c>
      <c r="CO74">
        <v>1</v>
      </c>
      <c r="CS74">
        <v>2</v>
      </c>
      <c r="DA74" s="2">
        <v>6</v>
      </c>
      <c r="DD74" s="2"/>
      <c r="DG74">
        <v>1</v>
      </c>
      <c r="DI74" s="2">
        <v>1</v>
      </c>
      <c r="DM74" s="2"/>
      <c r="DP74" s="2">
        <v>17</v>
      </c>
      <c r="DQ74" s="2">
        <v>137</v>
      </c>
      <c r="DV74">
        <v>1</v>
      </c>
      <c r="DZ74">
        <f t="shared" si="6"/>
        <v>70</v>
      </c>
      <c r="EA74">
        <f t="shared" si="7"/>
        <v>11</v>
      </c>
    </row>
    <row r="75" spans="1:131" x14ac:dyDescent="0.25">
      <c r="A75" t="s">
        <v>354</v>
      </c>
      <c r="B75" t="s">
        <v>142</v>
      </c>
      <c r="C75" t="s">
        <v>121</v>
      </c>
      <c r="D75" t="s">
        <v>145</v>
      </c>
      <c r="E75">
        <v>2017</v>
      </c>
      <c r="F75" t="s">
        <v>342</v>
      </c>
      <c r="G75">
        <v>17</v>
      </c>
      <c r="H75" s="1">
        <v>42872</v>
      </c>
      <c r="I75" s="1">
        <v>42872</v>
      </c>
      <c r="L75">
        <v>3</v>
      </c>
      <c r="M75">
        <v>3</v>
      </c>
      <c r="O75">
        <v>1</v>
      </c>
      <c r="P75" s="2">
        <v>7</v>
      </c>
      <c r="Q75">
        <v>13</v>
      </c>
      <c r="T75">
        <v>1</v>
      </c>
      <c r="AD75" s="2">
        <v>1</v>
      </c>
      <c r="AN75" s="2"/>
      <c r="AU75">
        <v>2</v>
      </c>
      <c r="AV75">
        <v>1</v>
      </c>
      <c r="AW75" s="2">
        <v>3</v>
      </c>
      <c r="BE75" s="2"/>
      <c r="BI75" s="2"/>
      <c r="BL75" s="2"/>
      <c r="BN75">
        <v>1</v>
      </c>
      <c r="BW75" s="2">
        <v>1</v>
      </c>
      <c r="CM75" s="2"/>
      <c r="CN75">
        <v>3</v>
      </c>
      <c r="CP75">
        <v>1</v>
      </c>
      <c r="CS75">
        <v>2</v>
      </c>
      <c r="CW75">
        <v>8</v>
      </c>
      <c r="CX75">
        <v>3</v>
      </c>
      <c r="DA75" s="2">
        <v>17</v>
      </c>
      <c r="DD75" s="2"/>
      <c r="DI75" s="2"/>
      <c r="DM75" s="2"/>
      <c r="DP75" s="2">
        <v>18</v>
      </c>
      <c r="DQ75" s="2">
        <v>71</v>
      </c>
      <c r="DZ75">
        <f t="shared" si="6"/>
        <v>42</v>
      </c>
      <c r="EA75">
        <f t="shared" si="7"/>
        <v>13</v>
      </c>
    </row>
    <row r="76" spans="1:131" x14ac:dyDescent="0.25">
      <c r="A76" t="s">
        <v>355</v>
      </c>
      <c r="B76" t="s">
        <v>142</v>
      </c>
      <c r="C76" t="s">
        <v>121</v>
      </c>
      <c r="D76" t="s">
        <v>165</v>
      </c>
      <c r="E76">
        <v>2017</v>
      </c>
      <c r="F76" t="s">
        <v>342</v>
      </c>
      <c r="G76">
        <v>17</v>
      </c>
      <c r="H76" s="1">
        <v>42872</v>
      </c>
      <c r="I76" s="1">
        <v>42872</v>
      </c>
      <c r="J76">
        <v>7</v>
      </c>
      <c r="K76">
        <v>6</v>
      </c>
      <c r="L76">
        <v>11</v>
      </c>
      <c r="M76">
        <v>9</v>
      </c>
      <c r="P76" s="2">
        <v>33</v>
      </c>
      <c r="Q76">
        <v>5</v>
      </c>
      <c r="Z76">
        <v>1</v>
      </c>
      <c r="AB76">
        <v>1</v>
      </c>
      <c r="AD76" s="2">
        <v>2</v>
      </c>
      <c r="AL76">
        <v>1</v>
      </c>
      <c r="AN76" s="2">
        <v>1</v>
      </c>
      <c r="AT76">
        <v>1</v>
      </c>
      <c r="AW76" s="2">
        <v>1</v>
      </c>
      <c r="AX76">
        <v>2</v>
      </c>
      <c r="AY76">
        <v>1</v>
      </c>
      <c r="BE76" s="2">
        <v>3</v>
      </c>
      <c r="BI76" s="2"/>
      <c r="BL76" s="2"/>
      <c r="BM76">
        <v>3</v>
      </c>
      <c r="BW76" s="2">
        <v>3</v>
      </c>
      <c r="CB76">
        <v>2</v>
      </c>
      <c r="CF76">
        <v>4</v>
      </c>
      <c r="CM76" s="2">
        <v>6</v>
      </c>
      <c r="CN76">
        <v>1</v>
      </c>
      <c r="CO76">
        <v>1</v>
      </c>
      <c r="CS76">
        <v>1</v>
      </c>
      <c r="DA76" s="2">
        <v>3</v>
      </c>
      <c r="DD76" s="2"/>
      <c r="DI76" s="2"/>
      <c r="DM76" s="2"/>
      <c r="DP76" s="2">
        <v>25</v>
      </c>
      <c r="DQ76" s="2">
        <v>109</v>
      </c>
      <c r="DU76">
        <v>1</v>
      </c>
      <c r="DZ76">
        <f t="shared" si="6"/>
        <v>57</v>
      </c>
      <c r="EA76">
        <f t="shared" si="7"/>
        <v>17</v>
      </c>
    </row>
    <row r="77" spans="1:131" x14ac:dyDescent="0.25">
      <c r="A77" t="s">
        <v>356</v>
      </c>
      <c r="B77" t="s">
        <v>142</v>
      </c>
      <c r="C77" t="s">
        <v>121</v>
      </c>
      <c r="D77" t="s">
        <v>157</v>
      </c>
      <c r="E77">
        <v>2017</v>
      </c>
      <c r="F77" t="s">
        <v>342</v>
      </c>
      <c r="G77">
        <v>17</v>
      </c>
      <c r="H77" s="1">
        <v>42872</v>
      </c>
      <c r="I77" s="1">
        <v>42872</v>
      </c>
      <c r="J77">
        <v>7</v>
      </c>
      <c r="K77">
        <v>11</v>
      </c>
      <c r="L77">
        <v>8</v>
      </c>
      <c r="M77">
        <v>28</v>
      </c>
      <c r="P77" s="2">
        <v>54</v>
      </c>
      <c r="Q77">
        <v>12</v>
      </c>
      <c r="S77">
        <v>2</v>
      </c>
      <c r="Y77">
        <v>2</v>
      </c>
      <c r="AA77">
        <v>1</v>
      </c>
      <c r="AD77" s="2">
        <v>5</v>
      </c>
      <c r="AE77">
        <v>1</v>
      </c>
      <c r="AG77">
        <v>2</v>
      </c>
      <c r="AH77">
        <v>1</v>
      </c>
      <c r="AK77" t="s">
        <v>357</v>
      </c>
      <c r="AL77">
        <v>2</v>
      </c>
      <c r="AN77" s="2">
        <v>5</v>
      </c>
      <c r="AT77">
        <v>1</v>
      </c>
      <c r="AW77" s="2">
        <v>1</v>
      </c>
      <c r="AY77">
        <v>1</v>
      </c>
      <c r="BE77" s="2">
        <v>1</v>
      </c>
      <c r="BI77" s="2"/>
      <c r="BJ77">
        <v>1</v>
      </c>
      <c r="BL77" s="2">
        <v>1</v>
      </c>
      <c r="BM77">
        <v>1</v>
      </c>
      <c r="BS77">
        <v>1</v>
      </c>
      <c r="BW77" s="2">
        <v>2</v>
      </c>
      <c r="BX77">
        <v>2</v>
      </c>
      <c r="CD77">
        <v>1</v>
      </c>
      <c r="CH77">
        <v>1</v>
      </c>
      <c r="CK77">
        <v>2</v>
      </c>
      <c r="CM77" s="2">
        <v>6</v>
      </c>
      <c r="CN77">
        <v>5</v>
      </c>
      <c r="CO77">
        <v>2</v>
      </c>
      <c r="CP77">
        <v>5</v>
      </c>
      <c r="CT77">
        <v>1</v>
      </c>
      <c r="DA77" s="2">
        <v>13</v>
      </c>
      <c r="DB77">
        <v>1</v>
      </c>
      <c r="DD77" s="2">
        <v>1</v>
      </c>
      <c r="DI77" s="2"/>
      <c r="DM77" s="2"/>
      <c r="DP77" s="2">
        <v>36</v>
      </c>
      <c r="DQ77" s="2">
        <v>191</v>
      </c>
      <c r="DX77">
        <v>1</v>
      </c>
      <c r="DZ77">
        <f t="shared" si="6"/>
        <v>103</v>
      </c>
      <c r="EA77">
        <f t="shared" si="7"/>
        <v>27</v>
      </c>
    </row>
    <row r="78" spans="1:131" x14ac:dyDescent="0.25">
      <c r="A78" t="s">
        <v>358</v>
      </c>
      <c r="B78" t="s">
        <v>142</v>
      </c>
      <c r="C78" t="s">
        <v>121</v>
      </c>
      <c r="D78" t="s">
        <v>152</v>
      </c>
      <c r="E78">
        <v>2017</v>
      </c>
      <c r="F78" t="s">
        <v>342</v>
      </c>
      <c r="G78">
        <v>17</v>
      </c>
      <c r="H78" s="1">
        <v>42872</v>
      </c>
      <c r="I78" s="1">
        <v>42872</v>
      </c>
      <c r="J78">
        <v>15</v>
      </c>
      <c r="K78">
        <v>2</v>
      </c>
      <c r="L78">
        <v>21</v>
      </c>
      <c r="M78">
        <v>59</v>
      </c>
      <c r="O78">
        <v>1</v>
      </c>
      <c r="P78" s="2">
        <v>98</v>
      </c>
      <c r="Q78">
        <v>4</v>
      </c>
      <c r="R78">
        <v>2</v>
      </c>
      <c r="S78">
        <v>1</v>
      </c>
      <c r="T78">
        <v>1</v>
      </c>
      <c r="U78">
        <v>1</v>
      </c>
      <c r="V78">
        <v>1</v>
      </c>
      <c r="AD78" s="2">
        <v>6</v>
      </c>
      <c r="AE78">
        <v>1</v>
      </c>
      <c r="AF78">
        <v>1</v>
      </c>
      <c r="AI78">
        <v>1</v>
      </c>
      <c r="AN78" s="2">
        <v>2</v>
      </c>
      <c r="AO78">
        <v>1</v>
      </c>
      <c r="AP78">
        <v>1</v>
      </c>
      <c r="AQ78">
        <v>1</v>
      </c>
      <c r="AW78" s="2">
        <v>2</v>
      </c>
      <c r="AX78">
        <v>2</v>
      </c>
      <c r="AY78">
        <v>1</v>
      </c>
      <c r="BE78" s="2">
        <v>3</v>
      </c>
      <c r="BG78">
        <v>1</v>
      </c>
      <c r="BI78" s="2">
        <v>1</v>
      </c>
      <c r="BL78" s="2"/>
      <c r="BM78">
        <v>1</v>
      </c>
      <c r="BN78">
        <v>2</v>
      </c>
      <c r="BW78" s="2">
        <v>3</v>
      </c>
      <c r="BX78">
        <v>1</v>
      </c>
      <c r="CL78">
        <v>2</v>
      </c>
      <c r="CM78" s="2">
        <v>3</v>
      </c>
      <c r="CN78">
        <v>7</v>
      </c>
      <c r="CO78">
        <v>1</v>
      </c>
      <c r="CP78">
        <v>3</v>
      </c>
      <c r="CQ78">
        <v>1</v>
      </c>
      <c r="CR78">
        <v>1</v>
      </c>
      <c r="CS78">
        <v>1</v>
      </c>
      <c r="DA78" s="2">
        <v>14</v>
      </c>
      <c r="DD78" s="2"/>
      <c r="DF78">
        <v>1</v>
      </c>
      <c r="DI78" s="2"/>
      <c r="DM78" s="2"/>
      <c r="DP78" s="2">
        <v>40</v>
      </c>
      <c r="DQ78" s="2">
        <v>271</v>
      </c>
      <c r="DR78">
        <v>2</v>
      </c>
      <c r="DZ78">
        <f t="shared" si="6"/>
        <v>139</v>
      </c>
      <c r="EA78">
        <f t="shared" si="7"/>
        <v>31</v>
      </c>
    </row>
    <row r="79" spans="1:131" x14ac:dyDescent="0.25">
      <c r="A79" t="s">
        <v>359</v>
      </c>
      <c r="B79" t="s">
        <v>115</v>
      </c>
      <c r="C79" t="s">
        <v>116</v>
      </c>
      <c r="D79" t="s">
        <v>126</v>
      </c>
      <c r="E79">
        <v>2017</v>
      </c>
      <c r="F79" t="s">
        <v>342</v>
      </c>
      <c r="G79">
        <v>17</v>
      </c>
      <c r="H79" s="1">
        <v>42872</v>
      </c>
      <c r="I79" s="1">
        <v>42872</v>
      </c>
      <c r="J79">
        <v>1</v>
      </c>
      <c r="K79">
        <v>4</v>
      </c>
      <c r="L79">
        <v>5</v>
      </c>
      <c r="M79">
        <v>3</v>
      </c>
      <c r="P79" s="2">
        <v>13</v>
      </c>
      <c r="R79">
        <v>2</v>
      </c>
      <c r="AD79" s="2">
        <v>2</v>
      </c>
      <c r="AN79" s="2"/>
      <c r="AW79" s="2"/>
      <c r="AX79">
        <v>1</v>
      </c>
      <c r="BE79" s="2">
        <v>1</v>
      </c>
      <c r="BI79" s="2"/>
      <c r="BL79" s="2"/>
      <c r="BU79">
        <v>1</v>
      </c>
      <c r="BW79" s="2">
        <v>1</v>
      </c>
      <c r="BX79">
        <v>2</v>
      </c>
      <c r="CM79" s="2">
        <v>2</v>
      </c>
      <c r="CN79">
        <v>1</v>
      </c>
      <c r="CO79">
        <v>5</v>
      </c>
      <c r="CP79">
        <v>1</v>
      </c>
      <c r="CQ79">
        <v>1</v>
      </c>
      <c r="CT79">
        <v>1</v>
      </c>
      <c r="DA79" s="2">
        <v>9</v>
      </c>
      <c r="DB79">
        <v>1</v>
      </c>
      <c r="DD79" s="2">
        <v>1</v>
      </c>
      <c r="DI79" s="2"/>
      <c r="DK79">
        <v>1</v>
      </c>
      <c r="DM79" s="2">
        <v>1</v>
      </c>
      <c r="DP79" s="2">
        <v>23</v>
      </c>
      <c r="DQ79" s="2">
        <v>60</v>
      </c>
      <c r="DZ79">
        <f t="shared" si="6"/>
        <v>30</v>
      </c>
      <c r="EA79">
        <f t="shared" si="7"/>
        <v>15</v>
      </c>
    </row>
    <row r="80" spans="1:131" x14ac:dyDescent="0.25">
      <c r="A80" t="s">
        <v>360</v>
      </c>
      <c r="B80" t="s">
        <v>115</v>
      </c>
      <c r="C80" t="s">
        <v>116</v>
      </c>
      <c r="D80" t="s">
        <v>117</v>
      </c>
      <c r="E80">
        <v>2017</v>
      </c>
      <c r="F80" t="s">
        <v>342</v>
      </c>
      <c r="G80">
        <v>17</v>
      </c>
      <c r="H80" s="1">
        <v>42872</v>
      </c>
      <c r="I80" s="1">
        <v>42872</v>
      </c>
      <c r="J80">
        <v>3</v>
      </c>
      <c r="K80">
        <v>8</v>
      </c>
      <c r="L80">
        <v>6</v>
      </c>
      <c r="M80">
        <v>19</v>
      </c>
      <c r="P80" s="2"/>
      <c r="AD80" s="2"/>
      <c r="AN80" s="2"/>
      <c r="AW80" s="2"/>
      <c r="BE80" s="2"/>
      <c r="BI80" s="2"/>
      <c r="BL80" s="2"/>
      <c r="BP80">
        <v>1</v>
      </c>
      <c r="BW80" s="2"/>
      <c r="BX80">
        <v>1</v>
      </c>
      <c r="CD80">
        <v>3</v>
      </c>
      <c r="CM80" s="2"/>
      <c r="CN80">
        <v>1</v>
      </c>
      <c r="CU80">
        <v>1</v>
      </c>
      <c r="DA80" s="2"/>
      <c r="DD80" s="2"/>
      <c r="DI80" s="2"/>
      <c r="DJ80">
        <v>1</v>
      </c>
      <c r="DM80" s="2"/>
      <c r="DP80" s="2">
        <v>10</v>
      </c>
      <c r="DQ80" s="2">
        <v>44</v>
      </c>
      <c r="DZ80">
        <f t="shared" si="6"/>
        <v>44</v>
      </c>
      <c r="EA80">
        <f t="shared" si="7"/>
        <v>10</v>
      </c>
    </row>
    <row r="81" spans="1:131" x14ac:dyDescent="0.25">
      <c r="A81" t="s">
        <v>361</v>
      </c>
      <c r="B81" t="s">
        <v>115</v>
      </c>
      <c r="C81" t="s">
        <v>116</v>
      </c>
      <c r="D81" t="s">
        <v>148</v>
      </c>
      <c r="E81">
        <v>2017</v>
      </c>
      <c r="F81" t="s">
        <v>342</v>
      </c>
      <c r="G81">
        <v>17</v>
      </c>
      <c r="H81" s="1">
        <v>42872</v>
      </c>
      <c r="I81" s="1">
        <v>42872</v>
      </c>
      <c r="J81">
        <v>13</v>
      </c>
      <c r="K81">
        <v>3</v>
      </c>
      <c r="L81">
        <v>1</v>
      </c>
      <c r="M81">
        <v>73</v>
      </c>
      <c r="N81">
        <v>1</v>
      </c>
      <c r="O81">
        <v>1</v>
      </c>
      <c r="P81" s="2">
        <v>92</v>
      </c>
      <c r="R81">
        <v>1</v>
      </c>
      <c r="T81">
        <v>1</v>
      </c>
      <c r="W81">
        <v>1</v>
      </c>
      <c r="AD81" s="2">
        <v>3</v>
      </c>
      <c r="AF81">
        <v>1</v>
      </c>
      <c r="AN81" s="2">
        <v>1</v>
      </c>
      <c r="AW81" s="2"/>
      <c r="AX81">
        <v>1</v>
      </c>
      <c r="BE81" s="2">
        <v>1</v>
      </c>
      <c r="BI81" s="2"/>
      <c r="BL81" s="2"/>
      <c r="BM81">
        <v>1</v>
      </c>
      <c r="BW81" s="2">
        <v>1</v>
      </c>
      <c r="CA81">
        <v>1</v>
      </c>
      <c r="CB81">
        <v>1</v>
      </c>
      <c r="CC81">
        <v>1</v>
      </c>
      <c r="CD81">
        <v>4</v>
      </c>
      <c r="CK81">
        <v>1</v>
      </c>
      <c r="CM81" s="2">
        <v>8</v>
      </c>
      <c r="CN81">
        <v>5</v>
      </c>
      <c r="CO81">
        <v>1</v>
      </c>
      <c r="CP81">
        <v>2</v>
      </c>
      <c r="CR81">
        <v>2</v>
      </c>
      <c r="CU81">
        <v>1</v>
      </c>
      <c r="DA81" s="2">
        <v>11</v>
      </c>
      <c r="DD81" s="2"/>
      <c r="DG81">
        <v>1</v>
      </c>
      <c r="DI81" s="2">
        <v>1</v>
      </c>
      <c r="DM81" s="2"/>
      <c r="DP81" s="2">
        <v>31</v>
      </c>
      <c r="DQ81" s="2">
        <v>236</v>
      </c>
      <c r="DZ81">
        <f t="shared" si="6"/>
        <v>118</v>
      </c>
      <c r="EA81">
        <f t="shared" si="7"/>
        <v>23</v>
      </c>
    </row>
    <row r="82" spans="1:131" x14ac:dyDescent="0.25">
      <c r="A82" t="s">
        <v>362</v>
      </c>
      <c r="B82" t="s">
        <v>115</v>
      </c>
      <c r="C82" t="s">
        <v>116</v>
      </c>
      <c r="D82" t="s">
        <v>162</v>
      </c>
      <c r="E82">
        <v>2017</v>
      </c>
      <c r="F82" t="s">
        <v>342</v>
      </c>
      <c r="G82">
        <v>17</v>
      </c>
      <c r="H82" s="1">
        <v>42872</v>
      </c>
      <c r="I82" s="1">
        <v>42872</v>
      </c>
      <c r="J82" t="s">
        <v>363</v>
      </c>
      <c r="P82" s="2"/>
      <c r="AD82" s="2"/>
      <c r="AN82" s="2"/>
      <c r="AW82" s="2"/>
      <c r="BE82" s="2"/>
      <c r="BI82" s="2"/>
      <c r="BL82" s="2"/>
      <c r="BW82" s="2"/>
      <c r="CM82" s="2"/>
      <c r="DA82" s="2"/>
      <c r="DD82" s="2"/>
      <c r="DI82" s="2"/>
      <c r="DM82" s="2"/>
      <c r="DP82" s="2">
        <v>0</v>
      </c>
      <c r="DQ82" s="2">
        <v>0</v>
      </c>
      <c r="DZ82">
        <f t="shared" si="6"/>
        <v>0</v>
      </c>
      <c r="EA82">
        <f t="shared" si="7"/>
        <v>0</v>
      </c>
    </row>
    <row r="83" spans="1:131" x14ac:dyDescent="0.25">
      <c r="A83" t="s">
        <v>364</v>
      </c>
      <c r="B83" t="s">
        <v>115</v>
      </c>
      <c r="C83" t="s">
        <v>121</v>
      </c>
      <c r="D83" t="s">
        <v>154</v>
      </c>
      <c r="E83">
        <v>2017</v>
      </c>
      <c r="F83" t="s">
        <v>342</v>
      </c>
      <c r="G83">
        <v>17</v>
      </c>
      <c r="H83" s="1">
        <v>42872</v>
      </c>
      <c r="I83" s="1">
        <v>42872</v>
      </c>
      <c r="J83">
        <v>12</v>
      </c>
      <c r="K83">
        <v>9</v>
      </c>
      <c r="L83">
        <v>27</v>
      </c>
      <c r="M83">
        <v>69</v>
      </c>
      <c r="P83" s="2">
        <v>117</v>
      </c>
      <c r="Q83">
        <v>1</v>
      </c>
      <c r="R83">
        <v>1</v>
      </c>
      <c r="AD83" s="2">
        <v>1</v>
      </c>
      <c r="AN83" s="2"/>
      <c r="AR83">
        <v>2</v>
      </c>
      <c r="AW83" s="2">
        <v>2</v>
      </c>
      <c r="AX83">
        <v>1</v>
      </c>
      <c r="BA83">
        <v>2</v>
      </c>
      <c r="BE83" s="2">
        <v>3</v>
      </c>
      <c r="BI83" s="2"/>
      <c r="BL83" s="2"/>
      <c r="BN83">
        <v>1</v>
      </c>
      <c r="BQ83">
        <v>1</v>
      </c>
      <c r="BV83">
        <v>1</v>
      </c>
      <c r="BW83" s="2">
        <v>3</v>
      </c>
      <c r="BX83">
        <v>2</v>
      </c>
      <c r="CD83">
        <v>1</v>
      </c>
      <c r="CE83">
        <v>1</v>
      </c>
      <c r="CM83" s="2">
        <v>4</v>
      </c>
      <c r="CN83">
        <v>6</v>
      </c>
      <c r="CO83">
        <v>2</v>
      </c>
      <c r="CT83">
        <v>1</v>
      </c>
      <c r="CV83">
        <v>1</v>
      </c>
      <c r="CW83">
        <v>2</v>
      </c>
      <c r="DA83" s="2">
        <v>12</v>
      </c>
      <c r="DD83" s="2"/>
      <c r="DH83">
        <v>2</v>
      </c>
      <c r="DI83" s="2">
        <v>2</v>
      </c>
      <c r="DM83" s="2"/>
      <c r="DN83">
        <v>2</v>
      </c>
      <c r="DP83" s="2">
        <v>30</v>
      </c>
      <c r="DQ83" s="2">
        <v>291</v>
      </c>
      <c r="DZ83">
        <f t="shared" si="6"/>
        <v>147</v>
      </c>
      <c r="EA83">
        <f t="shared" si="7"/>
        <v>22</v>
      </c>
    </row>
    <row r="84" spans="1:131" x14ac:dyDescent="0.25">
      <c r="A84" t="s">
        <v>365</v>
      </c>
      <c r="B84" t="s">
        <v>115</v>
      </c>
      <c r="C84" t="s">
        <v>121</v>
      </c>
      <c r="D84" t="s">
        <v>136</v>
      </c>
      <c r="E84">
        <v>2017</v>
      </c>
      <c r="F84" t="s">
        <v>342</v>
      </c>
      <c r="G84">
        <v>17</v>
      </c>
      <c r="H84" s="1">
        <v>42872</v>
      </c>
      <c r="I84" s="1">
        <v>42872</v>
      </c>
      <c r="J84">
        <v>45</v>
      </c>
      <c r="K84">
        <v>7</v>
      </c>
      <c r="L84">
        <v>14</v>
      </c>
      <c r="M84">
        <v>9</v>
      </c>
      <c r="P84" s="2">
        <v>75</v>
      </c>
      <c r="Q84">
        <v>2</v>
      </c>
      <c r="R84">
        <v>1</v>
      </c>
      <c r="T84">
        <v>1</v>
      </c>
      <c r="AD84" s="2">
        <v>2</v>
      </c>
      <c r="AN84" s="2"/>
      <c r="AW84" s="2"/>
      <c r="AY84">
        <v>2</v>
      </c>
      <c r="AZ84">
        <v>1</v>
      </c>
      <c r="BE84" s="2">
        <v>3</v>
      </c>
      <c r="BI84" s="2"/>
      <c r="BL84" s="2"/>
      <c r="BM84">
        <v>1</v>
      </c>
      <c r="BW84" s="2">
        <v>1</v>
      </c>
      <c r="BX84">
        <v>1</v>
      </c>
      <c r="CD84">
        <v>6</v>
      </c>
      <c r="CM84" s="2">
        <v>7</v>
      </c>
      <c r="CN84">
        <v>3</v>
      </c>
      <c r="CP84">
        <v>2</v>
      </c>
      <c r="CV84">
        <v>1</v>
      </c>
      <c r="DA84" s="2">
        <v>6</v>
      </c>
      <c r="DC84">
        <v>1</v>
      </c>
      <c r="DD84" s="2">
        <v>1</v>
      </c>
      <c r="DF84">
        <v>1</v>
      </c>
      <c r="DI84" s="2"/>
      <c r="DM84" s="2"/>
      <c r="DP84" s="2">
        <v>24</v>
      </c>
      <c r="DQ84" s="2">
        <v>193</v>
      </c>
      <c r="DZ84">
        <f t="shared" si="6"/>
        <v>98</v>
      </c>
      <c r="EA84">
        <f t="shared" si="7"/>
        <v>17</v>
      </c>
    </row>
    <row r="85" spans="1:131" x14ac:dyDescent="0.25">
      <c r="A85" t="s">
        <v>366</v>
      </c>
      <c r="B85" t="s">
        <v>115</v>
      </c>
      <c r="C85" t="s">
        <v>121</v>
      </c>
      <c r="D85" t="s">
        <v>122</v>
      </c>
      <c r="E85">
        <v>2017</v>
      </c>
      <c r="F85" t="s">
        <v>342</v>
      </c>
      <c r="G85">
        <v>17</v>
      </c>
      <c r="H85" s="1">
        <v>42872</v>
      </c>
      <c r="I85" s="1">
        <v>42872</v>
      </c>
      <c r="J85">
        <v>11</v>
      </c>
      <c r="K85">
        <v>9</v>
      </c>
      <c r="L85">
        <v>6</v>
      </c>
      <c r="M85">
        <v>49</v>
      </c>
      <c r="P85" s="2">
        <v>75</v>
      </c>
      <c r="Q85">
        <v>2</v>
      </c>
      <c r="R85">
        <v>1</v>
      </c>
      <c r="X85">
        <v>1</v>
      </c>
      <c r="AD85" s="2">
        <v>2</v>
      </c>
      <c r="AG85">
        <v>1</v>
      </c>
      <c r="AN85" s="2">
        <v>1</v>
      </c>
      <c r="AP85">
        <v>1</v>
      </c>
      <c r="AQ85">
        <v>1</v>
      </c>
      <c r="AS85">
        <v>1</v>
      </c>
      <c r="AW85" s="2">
        <v>3</v>
      </c>
      <c r="BA85">
        <v>2</v>
      </c>
      <c r="BE85" s="2">
        <v>2</v>
      </c>
      <c r="BI85" s="2"/>
      <c r="BK85">
        <v>1</v>
      </c>
      <c r="BL85" s="2">
        <v>1</v>
      </c>
      <c r="BM85">
        <v>1</v>
      </c>
      <c r="BN85">
        <v>1</v>
      </c>
      <c r="BO85">
        <v>1</v>
      </c>
      <c r="BU85">
        <v>1</v>
      </c>
      <c r="BW85" s="2">
        <v>4</v>
      </c>
      <c r="BX85">
        <v>5</v>
      </c>
      <c r="CD85">
        <v>3</v>
      </c>
      <c r="CF85">
        <v>2</v>
      </c>
      <c r="CM85" s="2">
        <v>1</v>
      </c>
      <c r="CN85">
        <v>3</v>
      </c>
      <c r="CP85">
        <v>2</v>
      </c>
      <c r="CQ85">
        <v>1</v>
      </c>
      <c r="DA85" s="2">
        <v>6</v>
      </c>
      <c r="DD85" s="2"/>
      <c r="DI85" s="2"/>
      <c r="DM85" s="2"/>
      <c r="DP85" s="2">
        <v>32</v>
      </c>
      <c r="DQ85" s="2">
        <v>201</v>
      </c>
      <c r="DZ85">
        <f t="shared" si="6"/>
        <v>106</v>
      </c>
      <c r="EA85">
        <f t="shared" si="7"/>
        <v>23</v>
      </c>
    </row>
    <row r="86" spans="1:131" x14ac:dyDescent="0.25">
      <c r="A86" t="s">
        <v>367</v>
      </c>
      <c r="B86" t="s">
        <v>115</v>
      </c>
      <c r="C86" t="s">
        <v>121</v>
      </c>
      <c r="D86" t="s">
        <v>176</v>
      </c>
      <c r="E86">
        <v>2017</v>
      </c>
      <c r="F86" t="s">
        <v>342</v>
      </c>
      <c r="G86">
        <v>17</v>
      </c>
      <c r="H86" s="1">
        <v>42872</v>
      </c>
      <c r="I86" s="1">
        <v>42872</v>
      </c>
      <c r="J86">
        <v>12</v>
      </c>
      <c r="K86">
        <v>8</v>
      </c>
      <c r="L86">
        <v>6</v>
      </c>
      <c r="M86">
        <v>41</v>
      </c>
      <c r="P86" s="2">
        <v>67</v>
      </c>
      <c r="S86">
        <v>1</v>
      </c>
      <c r="AD86" s="2">
        <v>1</v>
      </c>
      <c r="AN86" s="2"/>
      <c r="AT86">
        <v>1</v>
      </c>
      <c r="AW86" s="2">
        <v>1</v>
      </c>
      <c r="BA86">
        <v>1</v>
      </c>
      <c r="BE86" s="2">
        <v>1</v>
      </c>
      <c r="BI86" s="2"/>
      <c r="BJ86">
        <v>1</v>
      </c>
      <c r="BL86" s="2">
        <v>1</v>
      </c>
      <c r="BN86">
        <v>1</v>
      </c>
      <c r="BO86">
        <v>1</v>
      </c>
      <c r="BR86">
        <v>1</v>
      </c>
      <c r="BW86" s="2">
        <v>3</v>
      </c>
      <c r="CD86">
        <v>2</v>
      </c>
      <c r="CM86" s="2">
        <v>2</v>
      </c>
      <c r="CN86">
        <v>4</v>
      </c>
      <c r="CR86">
        <v>1</v>
      </c>
      <c r="CS86">
        <v>1</v>
      </c>
      <c r="CV86">
        <v>1</v>
      </c>
      <c r="DA86" s="2">
        <v>7</v>
      </c>
      <c r="DD86" s="2"/>
      <c r="DI86" s="2"/>
      <c r="DL86">
        <v>1</v>
      </c>
      <c r="DM86" s="2">
        <v>1</v>
      </c>
      <c r="DP86" s="2">
        <v>26</v>
      </c>
      <c r="DQ86" s="2">
        <v>168</v>
      </c>
      <c r="DS86">
        <v>1</v>
      </c>
      <c r="DZ86">
        <f t="shared" si="6"/>
        <v>84</v>
      </c>
      <c r="EA86">
        <f t="shared" si="7"/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34" sqref="C34"/>
    </sheetView>
  </sheetViews>
  <sheetFormatPr defaultRowHeight="15" x14ac:dyDescent="0.25"/>
  <cols>
    <col min="1" max="1" width="23.7109375" customWidth="1"/>
    <col min="2" max="2" width="28" customWidth="1"/>
    <col min="3" max="3" width="16.85546875" customWidth="1"/>
  </cols>
  <sheetData>
    <row r="1" spans="1:3" x14ac:dyDescent="0.25">
      <c r="A1" t="s">
        <v>423</v>
      </c>
      <c r="B1" t="s">
        <v>424</v>
      </c>
      <c r="C1" t="s">
        <v>394</v>
      </c>
    </row>
    <row r="2" spans="1:3" x14ac:dyDescent="0.25">
      <c r="A2" t="s">
        <v>0</v>
      </c>
      <c r="B2" t="s">
        <v>0</v>
      </c>
      <c r="C2" s="3"/>
    </row>
    <row r="3" spans="1:3" x14ac:dyDescent="0.25">
      <c r="A3" t="s">
        <v>1</v>
      </c>
      <c r="B3" t="s">
        <v>1</v>
      </c>
      <c r="C3" s="3" t="s">
        <v>1</v>
      </c>
    </row>
    <row r="4" spans="1:3" x14ac:dyDescent="0.25">
      <c r="A4" t="s">
        <v>2</v>
      </c>
      <c r="B4" t="s">
        <v>2</v>
      </c>
      <c r="C4" s="3" t="s">
        <v>292</v>
      </c>
    </row>
    <row r="5" spans="1:3" x14ac:dyDescent="0.25">
      <c r="A5" t="s">
        <v>3</v>
      </c>
      <c r="B5" t="s">
        <v>3</v>
      </c>
      <c r="C5" s="3" t="s">
        <v>3</v>
      </c>
    </row>
    <row r="6" spans="1:3" x14ac:dyDescent="0.25">
      <c r="A6" t="s">
        <v>4</v>
      </c>
      <c r="B6" t="s">
        <v>4</v>
      </c>
      <c r="C6" s="3" t="s">
        <v>4</v>
      </c>
    </row>
    <row r="7" spans="1:3" x14ac:dyDescent="0.25">
      <c r="A7" t="s">
        <v>5</v>
      </c>
      <c r="B7" t="s">
        <v>5</v>
      </c>
      <c r="C7" s="3" t="s">
        <v>5</v>
      </c>
    </row>
    <row r="8" spans="1:3" x14ac:dyDescent="0.25">
      <c r="A8" t="s">
        <v>6</v>
      </c>
      <c r="B8" t="s">
        <v>6</v>
      </c>
      <c r="C8" s="3" t="s">
        <v>6</v>
      </c>
    </row>
    <row r="9" spans="1:3" x14ac:dyDescent="0.25">
      <c r="A9" t="s">
        <v>7</v>
      </c>
      <c r="B9" t="s">
        <v>7</v>
      </c>
      <c r="C9" s="3" t="s">
        <v>7</v>
      </c>
    </row>
    <row r="10" spans="1:3" x14ac:dyDescent="0.25">
      <c r="A10" t="s">
        <v>8</v>
      </c>
      <c r="B10" t="s">
        <v>410</v>
      </c>
      <c r="C10" s="3" t="s">
        <v>8</v>
      </c>
    </row>
    <row r="11" spans="1:3" x14ac:dyDescent="0.25">
      <c r="A11" s="2" t="s">
        <v>370</v>
      </c>
      <c r="B11" s="2" t="s">
        <v>395</v>
      </c>
      <c r="C11" s="4" t="s">
        <v>294</v>
      </c>
    </row>
    <row r="12" spans="1:3" x14ac:dyDescent="0.25">
      <c r="A12" s="2" t="s">
        <v>375</v>
      </c>
      <c r="B12" s="2" t="s">
        <v>396</v>
      </c>
      <c r="C12" s="4" t="s">
        <v>389</v>
      </c>
    </row>
    <row r="13" spans="1:3" x14ac:dyDescent="0.25">
      <c r="A13" s="2" t="s">
        <v>376</v>
      </c>
      <c r="B13" s="2" t="s">
        <v>397</v>
      </c>
      <c r="C13" s="4" t="s">
        <v>333</v>
      </c>
    </row>
    <row r="14" spans="1:3" x14ac:dyDescent="0.25">
      <c r="A14" s="2" t="s">
        <v>371</v>
      </c>
      <c r="B14" s="2" t="s">
        <v>398</v>
      </c>
      <c r="C14" s="4" t="s">
        <v>305</v>
      </c>
    </row>
    <row r="15" spans="1:3" x14ac:dyDescent="0.25">
      <c r="A15" s="2" t="s">
        <v>372</v>
      </c>
      <c r="B15" s="2" t="s">
        <v>308</v>
      </c>
      <c r="C15" s="4" t="s">
        <v>309</v>
      </c>
    </row>
    <row r="16" spans="1:3" x14ac:dyDescent="0.25">
      <c r="A16" t="s">
        <v>52</v>
      </c>
      <c r="B16" t="s">
        <v>411</v>
      </c>
      <c r="C16" s="3" t="s">
        <v>338</v>
      </c>
    </row>
    <row r="17" spans="1:3" x14ac:dyDescent="0.25">
      <c r="A17" s="2" t="s">
        <v>373</v>
      </c>
      <c r="B17" s="2" t="s">
        <v>412</v>
      </c>
      <c r="C17" s="4" t="s">
        <v>311</v>
      </c>
    </row>
    <row r="18" spans="1:3" x14ac:dyDescent="0.25">
      <c r="A18" s="2" t="s">
        <v>374</v>
      </c>
      <c r="B18" s="2" t="s">
        <v>413</v>
      </c>
      <c r="C18" s="4" t="s">
        <v>313</v>
      </c>
    </row>
    <row r="19" spans="1:3" x14ac:dyDescent="0.25">
      <c r="A19" s="2" t="s">
        <v>377</v>
      </c>
      <c r="B19" s="2" t="s">
        <v>399</v>
      </c>
      <c r="C19" s="4" t="s">
        <v>390</v>
      </c>
    </row>
    <row r="20" spans="1:3" x14ac:dyDescent="0.25">
      <c r="A20" s="2" t="s">
        <v>378</v>
      </c>
      <c r="B20" s="2" t="s">
        <v>400</v>
      </c>
      <c r="C20" s="3" t="s">
        <v>340</v>
      </c>
    </row>
    <row r="21" spans="1:3" x14ac:dyDescent="0.25">
      <c r="A21" s="2" t="s">
        <v>379</v>
      </c>
      <c r="B21" s="2" t="s">
        <v>414</v>
      </c>
      <c r="C21" s="4" t="s">
        <v>326</v>
      </c>
    </row>
    <row r="22" spans="1:3" x14ac:dyDescent="0.25">
      <c r="A22" s="2" t="s">
        <v>380</v>
      </c>
      <c r="B22" s="2" t="s">
        <v>401</v>
      </c>
      <c r="C22" s="4" t="s">
        <v>328</v>
      </c>
    </row>
    <row r="23" spans="1:3" x14ac:dyDescent="0.25">
      <c r="A23" s="2" t="s">
        <v>381</v>
      </c>
      <c r="B23" s="2" t="s">
        <v>402</v>
      </c>
      <c r="C23" s="3" t="s">
        <v>329</v>
      </c>
    </row>
    <row r="24" spans="1:3" x14ac:dyDescent="0.25">
      <c r="A24" s="2" t="s">
        <v>393</v>
      </c>
      <c r="B24" s="2" t="s">
        <v>415</v>
      </c>
      <c r="C24" s="3" t="s">
        <v>330</v>
      </c>
    </row>
    <row r="25" spans="1:3" x14ac:dyDescent="0.25">
      <c r="A25" s="2" t="s">
        <v>388</v>
      </c>
      <c r="B25" s="2" t="s">
        <v>416</v>
      </c>
      <c r="C25" s="3" t="s">
        <v>388</v>
      </c>
    </row>
    <row r="26" spans="1:3" x14ac:dyDescent="0.25">
      <c r="A26" t="s">
        <v>101</v>
      </c>
      <c r="B26" t="s">
        <v>101</v>
      </c>
    </row>
    <row r="27" spans="1:3" x14ac:dyDescent="0.25">
      <c r="A27" t="s">
        <v>102</v>
      </c>
      <c r="B27" t="s">
        <v>102</v>
      </c>
    </row>
    <row r="28" spans="1:3" x14ac:dyDescent="0.25">
      <c r="A28" s="2" t="s">
        <v>385</v>
      </c>
      <c r="B28" s="2" t="s">
        <v>417</v>
      </c>
      <c r="C28" s="3" t="s">
        <v>391</v>
      </c>
    </row>
    <row r="29" spans="1:3" x14ac:dyDescent="0.25">
      <c r="A29" s="2" t="s">
        <v>386</v>
      </c>
      <c r="B29" s="2" t="s">
        <v>404</v>
      </c>
      <c r="C29" s="3" t="s">
        <v>392</v>
      </c>
    </row>
    <row r="30" spans="1:3" x14ac:dyDescent="0.25">
      <c r="A30" s="2" t="s">
        <v>387</v>
      </c>
      <c r="B30" s="2" t="s">
        <v>405</v>
      </c>
      <c r="C30" s="3" t="s">
        <v>295</v>
      </c>
    </row>
    <row r="31" spans="1:3" x14ac:dyDescent="0.25">
      <c r="A31" t="s">
        <v>108</v>
      </c>
      <c r="B31" t="s">
        <v>418</v>
      </c>
      <c r="C31" s="3" t="s">
        <v>337</v>
      </c>
    </row>
    <row r="32" spans="1:3" x14ac:dyDescent="0.25">
      <c r="A32" t="s">
        <v>109</v>
      </c>
      <c r="B32" t="s">
        <v>419</v>
      </c>
      <c r="C32" s="3"/>
    </row>
    <row r="33" spans="1:3" x14ac:dyDescent="0.25">
      <c r="A33" t="s">
        <v>110</v>
      </c>
      <c r="B33" t="s">
        <v>420</v>
      </c>
      <c r="C33" s="3"/>
    </row>
    <row r="34" spans="1:3" x14ac:dyDescent="0.25">
      <c r="A34" t="s">
        <v>111</v>
      </c>
      <c r="B34" t="s">
        <v>421</v>
      </c>
      <c r="C34" s="3"/>
    </row>
    <row r="35" spans="1:3" x14ac:dyDescent="0.25">
      <c r="A35" t="s">
        <v>113</v>
      </c>
      <c r="B35" t="s">
        <v>113</v>
      </c>
      <c r="C35" s="3" t="s">
        <v>290</v>
      </c>
    </row>
    <row r="36" spans="1:3" x14ac:dyDescent="0.25">
      <c r="A36" t="s">
        <v>112</v>
      </c>
      <c r="B36" t="s">
        <v>422</v>
      </c>
      <c r="C36" s="3" t="s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3"/>
  <sheetViews>
    <sheetView topLeftCell="A40" zoomScale="77" zoomScaleNormal="77" workbookViewId="0">
      <selection activeCell="M43" sqref="M43"/>
    </sheetView>
  </sheetViews>
  <sheetFormatPr defaultRowHeight="15" x14ac:dyDescent="0.25"/>
  <cols>
    <col min="8" max="8" width="12.42578125" customWidth="1"/>
    <col min="9" max="9" width="14" customWidth="1"/>
    <col min="38" max="47" width="9.140625" style="5"/>
    <col min="48" max="48" width="13.42578125" style="5" customWidth="1"/>
    <col min="49" max="49" width="11.140625" style="5" customWidth="1"/>
    <col min="50" max="74" width="9.140625" style="5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410</v>
      </c>
      <c r="J1" s="2" t="s">
        <v>395</v>
      </c>
      <c r="K1" s="2" t="s">
        <v>396</v>
      </c>
      <c r="L1" s="2" t="s">
        <v>397</v>
      </c>
      <c r="M1" s="2" t="s">
        <v>398</v>
      </c>
      <c r="N1" s="2" t="s">
        <v>308</v>
      </c>
      <c r="O1" t="s">
        <v>411</v>
      </c>
      <c r="P1" s="2" t="s">
        <v>412</v>
      </c>
      <c r="Q1" s="2" t="s">
        <v>413</v>
      </c>
      <c r="R1" s="2" t="s">
        <v>399</v>
      </c>
      <c r="S1" s="2" t="s">
        <v>400</v>
      </c>
      <c r="T1" s="2" t="s">
        <v>414</v>
      </c>
      <c r="U1" s="2" t="s">
        <v>401</v>
      </c>
      <c r="V1" s="2" t="s">
        <v>402</v>
      </c>
      <c r="W1" s="2" t="s">
        <v>415</v>
      </c>
      <c r="X1" s="2" t="s">
        <v>416</v>
      </c>
      <c r="Y1" t="s">
        <v>101</v>
      </c>
      <c r="Z1" t="s">
        <v>102</v>
      </c>
      <c r="AA1" s="2" t="s">
        <v>417</v>
      </c>
      <c r="AB1" s="2" t="s">
        <v>404</v>
      </c>
      <c r="AC1" s="2" t="s">
        <v>405</v>
      </c>
      <c r="AD1" t="s">
        <v>418</v>
      </c>
      <c r="AE1" t="s">
        <v>419</v>
      </c>
      <c r="AF1" t="s">
        <v>420</v>
      </c>
      <c r="AG1" t="s">
        <v>421</v>
      </c>
      <c r="AH1" t="s">
        <v>113</v>
      </c>
      <c r="AI1" t="s">
        <v>422</v>
      </c>
    </row>
    <row r="2" spans="1:46" x14ac:dyDescent="0.25">
      <c r="A2">
        <v>1</v>
      </c>
      <c r="B2" t="s">
        <v>115</v>
      </c>
      <c r="C2" t="s">
        <v>116</v>
      </c>
      <c r="D2" t="s">
        <v>117</v>
      </c>
      <c r="E2">
        <v>2017</v>
      </c>
      <c r="F2" t="s">
        <v>118</v>
      </c>
      <c r="G2">
        <v>14</v>
      </c>
      <c r="H2" s="1">
        <v>42900</v>
      </c>
      <c r="I2" s="1">
        <v>42900</v>
      </c>
      <c r="J2" s="2">
        <v>23</v>
      </c>
      <c r="K2" s="2">
        <v>1</v>
      </c>
      <c r="L2" s="2">
        <v>0</v>
      </c>
      <c r="M2" s="2">
        <v>0</v>
      </c>
      <c r="N2" s="2">
        <v>0</v>
      </c>
      <c r="P2" s="2">
        <v>0</v>
      </c>
      <c r="Q2" s="2">
        <v>1</v>
      </c>
      <c r="R2" s="2">
        <v>7</v>
      </c>
      <c r="S2" s="2">
        <v>0</v>
      </c>
      <c r="T2" s="2">
        <v>1</v>
      </c>
      <c r="U2" s="2">
        <v>0</v>
      </c>
      <c r="V2" s="2">
        <v>0</v>
      </c>
      <c r="W2" s="2">
        <v>0</v>
      </c>
      <c r="X2" s="2">
        <v>0</v>
      </c>
      <c r="AA2" s="2">
        <v>1</v>
      </c>
      <c r="AB2" s="2">
        <v>0</v>
      </c>
      <c r="AC2" s="2">
        <v>0</v>
      </c>
      <c r="AH2">
        <v>34</v>
      </c>
      <c r="AI2">
        <v>10</v>
      </c>
    </row>
    <row r="3" spans="1:46" x14ac:dyDescent="0.25">
      <c r="A3">
        <v>2</v>
      </c>
      <c r="B3" t="s">
        <v>115</v>
      </c>
      <c r="C3" t="s">
        <v>121</v>
      </c>
      <c r="D3" t="s">
        <v>122</v>
      </c>
      <c r="E3">
        <v>2017</v>
      </c>
      <c r="F3" t="s">
        <v>118</v>
      </c>
      <c r="G3">
        <v>14</v>
      </c>
      <c r="H3" s="1">
        <v>42900</v>
      </c>
      <c r="I3" s="1">
        <v>42900</v>
      </c>
      <c r="J3" s="2">
        <v>61</v>
      </c>
      <c r="K3" s="2">
        <v>35</v>
      </c>
      <c r="L3" s="2">
        <v>0</v>
      </c>
      <c r="M3" s="2">
        <v>0</v>
      </c>
      <c r="N3" s="2">
        <v>0</v>
      </c>
      <c r="P3" s="2">
        <v>0</v>
      </c>
      <c r="Q3" s="2">
        <v>2</v>
      </c>
      <c r="R3" s="2">
        <v>13</v>
      </c>
      <c r="S3" s="2">
        <v>0</v>
      </c>
      <c r="T3" s="2">
        <v>22</v>
      </c>
      <c r="U3" s="2">
        <v>2</v>
      </c>
      <c r="V3" s="2">
        <v>0</v>
      </c>
      <c r="W3" s="2">
        <v>0</v>
      </c>
      <c r="X3" s="2">
        <v>0</v>
      </c>
      <c r="AA3" s="2">
        <v>1</v>
      </c>
      <c r="AB3" s="2">
        <v>0</v>
      </c>
      <c r="AC3" s="2">
        <v>19</v>
      </c>
      <c r="AH3">
        <v>155</v>
      </c>
      <c r="AI3">
        <v>21</v>
      </c>
      <c r="AS3" s="6"/>
      <c r="AT3" s="6"/>
    </row>
    <row r="4" spans="1:46" x14ac:dyDescent="0.25">
      <c r="A4">
        <v>3</v>
      </c>
      <c r="B4" t="s">
        <v>123</v>
      </c>
      <c r="C4" t="s">
        <v>116</v>
      </c>
      <c r="D4" t="s">
        <v>124</v>
      </c>
      <c r="E4">
        <v>2017</v>
      </c>
      <c r="F4" t="s">
        <v>118</v>
      </c>
      <c r="G4">
        <v>16</v>
      </c>
      <c r="H4" s="1">
        <v>42902</v>
      </c>
      <c r="I4" s="1">
        <v>42902</v>
      </c>
      <c r="J4" s="2">
        <v>142</v>
      </c>
      <c r="K4" s="2">
        <v>5</v>
      </c>
      <c r="L4" s="2">
        <v>0</v>
      </c>
      <c r="M4" s="2">
        <v>1</v>
      </c>
      <c r="N4" s="2">
        <v>1</v>
      </c>
      <c r="P4" s="2">
        <v>0</v>
      </c>
      <c r="Q4" s="2">
        <v>0</v>
      </c>
      <c r="R4" s="2">
        <v>22</v>
      </c>
      <c r="S4" s="2">
        <v>0</v>
      </c>
      <c r="T4" s="2">
        <v>11</v>
      </c>
      <c r="U4" s="2">
        <v>1</v>
      </c>
      <c r="V4" s="2">
        <v>0</v>
      </c>
      <c r="W4" s="2">
        <v>0</v>
      </c>
      <c r="X4" s="2">
        <v>0</v>
      </c>
      <c r="AA4" s="2">
        <v>2</v>
      </c>
      <c r="AB4" s="2">
        <v>0</v>
      </c>
      <c r="AC4" s="2">
        <v>0</v>
      </c>
      <c r="AG4">
        <v>1</v>
      </c>
      <c r="AH4">
        <v>186</v>
      </c>
      <c r="AI4">
        <v>16</v>
      </c>
      <c r="AS4" s="6"/>
      <c r="AT4" s="6"/>
    </row>
    <row r="5" spans="1:46" x14ac:dyDescent="0.25">
      <c r="A5">
        <v>4</v>
      </c>
      <c r="B5" t="s">
        <v>115</v>
      </c>
      <c r="C5" t="s">
        <v>116</v>
      </c>
      <c r="D5" t="s">
        <v>126</v>
      </c>
      <c r="E5">
        <v>2017</v>
      </c>
      <c r="F5" t="s">
        <v>118</v>
      </c>
      <c r="G5">
        <v>14</v>
      </c>
      <c r="H5" s="1">
        <v>42900</v>
      </c>
      <c r="I5" s="1">
        <v>42900</v>
      </c>
      <c r="J5" s="2">
        <v>37</v>
      </c>
      <c r="K5" s="2">
        <v>19</v>
      </c>
      <c r="L5" s="2">
        <v>1</v>
      </c>
      <c r="M5" s="2">
        <v>0</v>
      </c>
      <c r="N5" s="2">
        <v>0</v>
      </c>
      <c r="O5">
        <v>1</v>
      </c>
      <c r="P5" s="2">
        <v>0</v>
      </c>
      <c r="Q5" s="2">
        <v>0</v>
      </c>
      <c r="R5" s="2">
        <v>11</v>
      </c>
      <c r="S5" s="2">
        <v>1</v>
      </c>
      <c r="T5" s="2">
        <v>11</v>
      </c>
      <c r="U5" s="2">
        <v>5</v>
      </c>
      <c r="V5" s="2">
        <v>0</v>
      </c>
      <c r="W5" s="2">
        <v>0</v>
      </c>
      <c r="X5" s="2">
        <v>0</v>
      </c>
      <c r="AA5" s="2">
        <v>2</v>
      </c>
      <c r="AB5" s="2">
        <v>0</v>
      </c>
      <c r="AC5" s="2">
        <v>4</v>
      </c>
      <c r="AH5">
        <v>92</v>
      </c>
      <c r="AI5">
        <v>20</v>
      </c>
      <c r="AS5" s="6"/>
      <c r="AT5" s="6"/>
    </row>
    <row r="6" spans="1:46" x14ac:dyDescent="0.25">
      <c r="A6">
        <v>5</v>
      </c>
      <c r="B6" t="s">
        <v>123</v>
      </c>
      <c r="C6" t="s">
        <v>121</v>
      </c>
      <c r="D6" t="s">
        <v>128</v>
      </c>
      <c r="E6">
        <v>2017</v>
      </c>
      <c r="F6" t="s">
        <v>118</v>
      </c>
      <c r="G6">
        <v>14</v>
      </c>
      <c r="H6" s="1">
        <v>42900</v>
      </c>
      <c r="I6" s="1">
        <v>42900</v>
      </c>
      <c r="J6" s="2">
        <v>93</v>
      </c>
      <c r="K6" s="2">
        <v>59</v>
      </c>
      <c r="L6" s="2">
        <v>0</v>
      </c>
      <c r="M6" s="2">
        <v>0</v>
      </c>
      <c r="N6" s="2">
        <v>1</v>
      </c>
      <c r="P6" s="2">
        <v>0</v>
      </c>
      <c r="Q6" s="2">
        <v>0</v>
      </c>
      <c r="R6" s="2">
        <v>32</v>
      </c>
      <c r="S6" s="2">
        <v>1</v>
      </c>
      <c r="T6" s="2">
        <v>16</v>
      </c>
      <c r="U6" s="2">
        <v>1</v>
      </c>
      <c r="V6" s="2">
        <v>0</v>
      </c>
      <c r="W6" s="2">
        <v>0</v>
      </c>
      <c r="X6" s="2">
        <v>0</v>
      </c>
      <c r="AA6" s="2">
        <v>3</v>
      </c>
      <c r="AB6" s="2">
        <v>0</v>
      </c>
      <c r="AC6" s="2">
        <v>0</v>
      </c>
      <c r="AH6">
        <v>206</v>
      </c>
      <c r="AI6">
        <v>16</v>
      </c>
      <c r="AS6" s="6"/>
      <c r="AT6" s="6"/>
    </row>
    <row r="7" spans="1:46" x14ac:dyDescent="0.25">
      <c r="A7">
        <v>6</v>
      </c>
      <c r="B7" t="s">
        <v>123</v>
      </c>
      <c r="C7" t="s">
        <v>116</v>
      </c>
      <c r="D7" t="s">
        <v>130</v>
      </c>
      <c r="E7">
        <v>2017</v>
      </c>
      <c r="F7" t="s">
        <v>118</v>
      </c>
      <c r="G7">
        <v>14</v>
      </c>
      <c r="H7" s="1">
        <v>42900</v>
      </c>
      <c r="I7" s="1">
        <v>42900</v>
      </c>
      <c r="J7" s="2">
        <v>8</v>
      </c>
      <c r="K7" s="2">
        <v>17</v>
      </c>
      <c r="L7" s="2">
        <v>0</v>
      </c>
      <c r="M7" s="2">
        <v>0</v>
      </c>
      <c r="N7" s="2">
        <v>1</v>
      </c>
      <c r="P7" s="2">
        <v>0</v>
      </c>
      <c r="Q7" s="2">
        <v>0</v>
      </c>
      <c r="R7" s="2">
        <v>4</v>
      </c>
      <c r="S7" s="2">
        <v>1</v>
      </c>
      <c r="T7" s="2">
        <v>1</v>
      </c>
      <c r="U7" s="2">
        <v>0</v>
      </c>
      <c r="V7" s="2">
        <v>0</v>
      </c>
      <c r="W7" s="2">
        <v>0</v>
      </c>
      <c r="X7" s="2">
        <v>0</v>
      </c>
      <c r="AA7" s="2">
        <v>0</v>
      </c>
      <c r="AB7" s="2">
        <v>0</v>
      </c>
      <c r="AC7" s="2">
        <v>0</v>
      </c>
      <c r="AH7">
        <v>32</v>
      </c>
      <c r="AI7">
        <v>9</v>
      </c>
      <c r="AS7" s="6"/>
      <c r="AT7" s="6"/>
    </row>
    <row r="8" spans="1:46" x14ac:dyDescent="0.25">
      <c r="A8">
        <v>7</v>
      </c>
      <c r="B8" t="s">
        <v>123</v>
      </c>
      <c r="C8" t="s">
        <v>116</v>
      </c>
      <c r="D8" t="s">
        <v>132</v>
      </c>
      <c r="E8">
        <v>2017</v>
      </c>
      <c r="F8" t="s">
        <v>118</v>
      </c>
      <c r="G8">
        <v>14</v>
      </c>
      <c r="H8" s="1">
        <v>42900</v>
      </c>
      <c r="I8" s="1">
        <v>42900</v>
      </c>
      <c r="J8" s="2">
        <v>80</v>
      </c>
      <c r="K8" s="2">
        <v>55</v>
      </c>
      <c r="L8" s="2">
        <v>1</v>
      </c>
      <c r="M8" s="2">
        <v>0</v>
      </c>
      <c r="N8" s="2">
        <v>1</v>
      </c>
      <c r="P8" s="2">
        <v>1</v>
      </c>
      <c r="Q8" s="2">
        <v>0</v>
      </c>
      <c r="R8" s="2">
        <v>11</v>
      </c>
      <c r="S8" s="2">
        <v>1</v>
      </c>
      <c r="T8" s="2">
        <v>12</v>
      </c>
      <c r="U8" s="2">
        <v>0</v>
      </c>
      <c r="V8" s="2">
        <v>0</v>
      </c>
      <c r="W8" s="2">
        <v>0</v>
      </c>
      <c r="X8" s="2">
        <v>0</v>
      </c>
      <c r="AA8" s="2">
        <v>0</v>
      </c>
      <c r="AB8" s="2">
        <v>3</v>
      </c>
      <c r="AC8" s="2">
        <v>0</v>
      </c>
      <c r="AD8">
        <v>1</v>
      </c>
      <c r="AG8">
        <v>1</v>
      </c>
      <c r="AH8">
        <v>167</v>
      </c>
      <c r="AI8">
        <v>27</v>
      </c>
      <c r="AS8" s="6"/>
      <c r="AT8" s="6"/>
    </row>
    <row r="9" spans="1:46" x14ac:dyDescent="0.25">
      <c r="A9">
        <v>8</v>
      </c>
      <c r="B9" t="s">
        <v>115</v>
      </c>
      <c r="C9" t="s">
        <v>121</v>
      </c>
      <c r="D9" t="s">
        <v>134</v>
      </c>
      <c r="E9">
        <v>2017</v>
      </c>
      <c r="F9" t="s">
        <v>118</v>
      </c>
      <c r="G9">
        <v>14</v>
      </c>
      <c r="H9" s="1">
        <v>42900</v>
      </c>
      <c r="I9" s="1">
        <v>42900</v>
      </c>
      <c r="J9" s="2">
        <v>93</v>
      </c>
      <c r="K9" s="2">
        <v>23</v>
      </c>
      <c r="L9" s="2">
        <v>0</v>
      </c>
      <c r="M9" s="2">
        <v>0</v>
      </c>
      <c r="N9" s="2">
        <v>1</v>
      </c>
      <c r="P9" s="2">
        <v>0</v>
      </c>
      <c r="Q9" s="2">
        <v>0</v>
      </c>
      <c r="R9" s="2">
        <v>26</v>
      </c>
      <c r="S9" s="2">
        <v>0</v>
      </c>
      <c r="T9" s="2">
        <v>8</v>
      </c>
      <c r="U9" s="2">
        <v>1</v>
      </c>
      <c r="V9" s="2">
        <v>0</v>
      </c>
      <c r="W9" s="2">
        <v>0</v>
      </c>
      <c r="X9" s="2">
        <v>1</v>
      </c>
      <c r="AA9" s="2">
        <v>1</v>
      </c>
      <c r="AB9" s="2">
        <v>0</v>
      </c>
      <c r="AC9" s="2">
        <v>0</v>
      </c>
      <c r="AH9">
        <v>154</v>
      </c>
      <c r="AI9">
        <v>22</v>
      </c>
      <c r="AS9" s="6"/>
      <c r="AT9" s="6"/>
    </row>
    <row r="10" spans="1:46" x14ac:dyDescent="0.25">
      <c r="A10">
        <v>9</v>
      </c>
      <c r="B10" t="s">
        <v>115</v>
      </c>
      <c r="C10" t="s">
        <v>121</v>
      </c>
      <c r="D10" t="s">
        <v>136</v>
      </c>
      <c r="E10">
        <v>2017</v>
      </c>
      <c r="F10" t="s">
        <v>118</v>
      </c>
      <c r="G10">
        <v>14</v>
      </c>
      <c r="H10" s="1">
        <v>42900</v>
      </c>
      <c r="I10" s="1">
        <v>42900</v>
      </c>
      <c r="J10" s="2">
        <v>213</v>
      </c>
      <c r="K10" s="2">
        <v>34</v>
      </c>
      <c r="L10" s="2">
        <v>0</v>
      </c>
      <c r="M10" s="2">
        <v>0</v>
      </c>
      <c r="N10" s="2">
        <v>1</v>
      </c>
      <c r="P10" s="2">
        <v>0</v>
      </c>
      <c r="Q10" s="2">
        <v>0</v>
      </c>
      <c r="R10" s="2">
        <v>69</v>
      </c>
      <c r="S10" s="2">
        <v>0</v>
      </c>
      <c r="T10" s="2">
        <v>14</v>
      </c>
      <c r="U10" s="2">
        <v>1</v>
      </c>
      <c r="V10" s="2">
        <v>0</v>
      </c>
      <c r="W10" s="2">
        <v>0</v>
      </c>
      <c r="X10" s="2">
        <v>0</v>
      </c>
      <c r="AA10" s="2">
        <v>0</v>
      </c>
      <c r="AB10" s="2">
        <v>1</v>
      </c>
      <c r="AC10" s="2">
        <v>5</v>
      </c>
      <c r="AH10">
        <v>338</v>
      </c>
      <c r="AI10">
        <v>16</v>
      </c>
      <c r="AS10" s="6"/>
      <c r="AT10" s="6"/>
    </row>
    <row r="11" spans="1:46" x14ac:dyDescent="0.25">
      <c r="A11">
        <v>10</v>
      </c>
      <c r="B11" t="s">
        <v>123</v>
      </c>
      <c r="C11" t="s">
        <v>121</v>
      </c>
      <c r="D11" t="s">
        <v>138</v>
      </c>
      <c r="E11">
        <v>2017</v>
      </c>
      <c r="F11" t="s">
        <v>118</v>
      </c>
      <c r="G11">
        <v>14</v>
      </c>
      <c r="H11" s="1">
        <v>42900</v>
      </c>
      <c r="I11" s="1">
        <v>42900</v>
      </c>
      <c r="J11" s="2">
        <v>16</v>
      </c>
      <c r="K11" s="2">
        <v>38</v>
      </c>
      <c r="L11" s="2">
        <v>0</v>
      </c>
      <c r="M11" s="2">
        <v>0</v>
      </c>
      <c r="N11" s="2">
        <v>0</v>
      </c>
      <c r="P11" s="2">
        <v>0</v>
      </c>
      <c r="Q11" s="2">
        <v>0</v>
      </c>
      <c r="R11" s="2">
        <v>219</v>
      </c>
      <c r="S11" s="2">
        <v>0</v>
      </c>
      <c r="T11" s="2">
        <v>9</v>
      </c>
      <c r="U11" s="2">
        <v>0</v>
      </c>
      <c r="V11" s="2">
        <v>1</v>
      </c>
      <c r="W11" s="2">
        <v>1</v>
      </c>
      <c r="X11" s="2">
        <v>0</v>
      </c>
      <c r="AA11" s="2">
        <v>0</v>
      </c>
      <c r="AB11" s="2">
        <v>0</v>
      </c>
      <c r="AC11" s="2">
        <v>0</v>
      </c>
      <c r="AH11">
        <v>284</v>
      </c>
      <c r="AI11">
        <v>22</v>
      </c>
      <c r="AS11" s="6"/>
      <c r="AT11" s="6"/>
    </row>
    <row r="12" spans="1:46" x14ac:dyDescent="0.25">
      <c r="A12">
        <v>11</v>
      </c>
      <c r="B12" t="s">
        <v>123</v>
      </c>
      <c r="C12" t="s">
        <v>121</v>
      </c>
      <c r="D12" t="s">
        <v>140</v>
      </c>
      <c r="E12">
        <v>2017</v>
      </c>
      <c r="F12" t="s">
        <v>118</v>
      </c>
      <c r="G12">
        <v>14</v>
      </c>
      <c r="H12" s="1">
        <v>42900</v>
      </c>
      <c r="I12" s="1">
        <v>42900</v>
      </c>
      <c r="J12" s="2">
        <v>162</v>
      </c>
      <c r="K12" s="2">
        <v>15</v>
      </c>
      <c r="L12" s="2">
        <v>0</v>
      </c>
      <c r="M12" s="2">
        <v>0</v>
      </c>
      <c r="N12" s="2">
        <v>1</v>
      </c>
      <c r="O12">
        <v>1</v>
      </c>
      <c r="P12" s="2">
        <v>0</v>
      </c>
      <c r="Q12" s="2">
        <v>0</v>
      </c>
      <c r="R12" s="2">
        <v>30</v>
      </c>
      <c r="S12" s="2">
        <v>0</v>
      </c>
      <c r="T12" s="2">
        <v>15</v>
      </c>
      <c r="U12" s="2">
        <v>0</v>
      </c>
      <c r="V12" s="2">
        <v>0</v>
      </c>
      <c r="W12" s="2">
        <v>0</v>
      </c>
      <c r="X12" s="2">
        <v>0</v>
      </c>
      <c r="AA12" s="2">
        <v>0</v>
      </c>
      <c r="AB12" s="2">
        <v>1</v>
      </c>
      <c r="AC12" s="2">
        <v>0</v>
      </c>
      <c r="AH12">
        <v>225</v>
      </c>
      <c r="AI12">
        <v>20</v>
      </c>
      <c r="AS12" s="6"/>
      <c r="AT12" s="6"/>
    </row>
    <row r="13" spans="1:46" x14ac:dyDescent="0.25">
      <c r="A13">
        <v>12</v>
      </c>
      <c r="B13" t="s">
        <v>123</v>
      </c>
      <c r="C13" t="s">
        <v>116</v>
      </c>
      <c r="D13" t="s">
        <v>130</v>
      </c>
      <c r="E13">
        <v>2017</v>
      </c>
      <c r="F13" t="s">
        <v>118</v>
      </c>
      <c r="G13">
        <v>14</v>
      </c>
      <c r="H13" s="1">
        <v>42900</v>
      </c>
      <c r="I13" s="1">
        <v>42900</v>
      </c>
      <c r="J13" s="2">
        <v>41</v>
      </c>
      <c r="K13" s="2">
        <v>25</v>
      </c>
      <c r="L13" s="2">
        <v>1</v>
      </c>
      <c r="M13" s="2">
        <v>0</v>
      </c>
      <c r="N13" s="2">
        <v>1</v>
      </c>
      <c r="P13" s="2">
        <v>0</v>
      </c>
      <c r="Q13" s="2">
        <v>0</v>
      </c>
      <c r="R13" s="2">
        <v>10</v>
      </c>
      <c r="S13" s="2">
        <v>2</v>
      </c>
      <c r="T13" s="2">
        <v>6</v>
      </c>
      <c r="U13" s="2">
        <v>0</v>
      </c>
      <c r="V13" s="2">
        <v>0</v>
      </c>
      <c r="W13" s="2">
        <v>0</v>
      </c>
      <c r="X13" s="2">
        <v>0</v>
      </c>
      <c r="AA13" s="2">
        <v>0</v>
      </c>
      <c r="AB13" s="2">
        <v>1</v>
      </c>
      <c r="AC13" s="2">
        <v>1</v>
      </c>
      <c r="AD13">
        <v>1</v>
      </c>
      <c r="AF13">
        <v>1</v>
      </c>
      <c r="AH13">
        <v>90</v>
      </c>
      <c r="AI13">
        <v>19</v>
      </c>
      <c r="AS13" s="6"/>
      <c r="AT13" s="6"/>
    </row>
    <row r="14" spans="1:46" x14ac:dyDescent="0.25">
      <c r="A14">
        <v>13</v>
      </c>
      <c r="B14" t="s">
        <v>123</v>
      </c>
      <c r="C14" t="s">
        <v>116</v>
      </c>
      <c r="D14" t="s">
        <v>124</v>
      </c>
      <c r="E14">
        <v>2017</v>
      </c>
      <c r="F14" t="s">
        <v>118</v>
      </c>
      <c r="G14">
        <v>14</v>
      </c>
      <c r="H14" s="1">
        <v>42900</v>
      </c>
      <c r="I14" s="1">
        <v>42900</v>
      </c>
      <c r="J14" s="2">
        <v>20</v>
      </c>
      <c r="K14" s="2">
        <v>12</v>
      </c>
      <c r="L14" s="2">
        <v>0</v>
      </c>
      <c r="M14" s="2">
        <v>0</v>
      </c>
      <c r="N14" s="2">
        <v>0</v>
      </c>
      <c r="P14" s="2">
        <v>0</v>
      </c>
      <c r="Q14" s="2">
        <v>0</v>
      </c>
      <c r="R14" s="2">
        <v>2</v>
      </c>
      <c r="S14" s="2">
        <v>0</v>
      </c>
      <c r="T14" s="2">
        <v>2</v>
      </c>
      <c r="U14" s="2">
        <v>0</v>
      </c>
      <c r="V14" s="2">
        <v>0</v>
      </c>
      <c r="W14" s="2">
        <v>0</v>
      </c>
      <c r="X14" s="2">
        <v>0</v>
      </c>
      <c r="AA14" s="2">
        <v>2</v>
      </c>
      <c r="AB14" s="2">
        <v>0</v>
      </c>
      <c r="AC14" s="2">
        <v>0</v>
      </c>
      <c r="AH14">
        <v>38</v>
      </c>
      <c r="AI14">
        <v>12</v>
      </c>
      <c r="AS14" s="6"/>
      <c r="AT14" s="6"/>
    </row>
    <row r="15" spans="1:46" x14ac:dyDescent="0.25">
      <c r="A15">
        <v>14</v>
      </c>
      <c r="B15" t="s">
        <v>142</v>
      </c>
      <c r="C15" t="s">
        <v>116</v>
      </c>
      <c r="D15" t="s">
        <v>143</v>
      </c>
      <c r="E15">
        <v>2017</v>
      </c>
      <c r="F15" t="s">
        <v>118</v>
      </c>
      <c r="G15">
        <v>14</v>
      </c>
      <c r="H15" s="1">
        <v>42900</v>
      </c>
      <c r="I15" s="1">
        <v>42900</v>
      </c>
      <c r="J15" s="2">
        <v>18</v>
      </c>
      <c r="K15" s="2">
        <v>32</v>
      </c>
      <c r="L15" s="2">
        <v>0</v>
      </c>
      <c r="M15" s="2">
        <v>0</v>
      </c>
      <c r="N15" s="2">
        <v>1</v>
      </c>
      <c r="O15">
        <v>1</v>
      </c>
      <c r="P15" s="2">
        <v>0</v>
      </c>
      <c r="Q15" s="2">
        <v>0</v>
      </c>
      <c r="R15" s="2">
        <v>2</v>
      </c>
      <c r="S15" s="2">
        <v>1</v>
      </c>
      <c r="T15" s="2">
        <v>6</v>
      </c>
      <c r="U15" s="2">
        <v>1</v>
      </c>
      <c r="V15" s="2">
        <v>0</v>
      </c>
      <c r="W15" s="2">
        <v>0</v>
      </c>
      <c r="X15" s="2">
        <v>0</v>
      </c>
      <c r="AA15" s="2">
        <v>1</v>
      </c>
      <c r="AB15" s="2">
        <v>1</v>
      </c>
      <c r="AC15" s="2">
        <v>4</v>
      </c>
      <c r="AH15">
        <v>68</v>
      </c>
      <c r="AI15">
        <v>20</v>
      </c>
      <c r="AS15" s="6"/>
      <c r="AT15" s="6"/>
    </row>
    <row r="16" spans="1:46" x14ac:dyDescent="0.25">
      <c r="A16">
        <v>15</v>
      </c>
      <c r="B16" t="s">
        <v>142</v>
      </c>
      <c r="C16" t="s">
        <v>121</v>
      </c>
      <c r="D16" t="s">
        <v>145</v>
      </c>
      <c r="E16">
        <v>2017</v>
      </c>
      <c r="F16" t="s">
        <v>118</v>
      </c>
      <c r="G16">
        <v>14</v>
      </c>
      <c r="H16" s="1">
        <v>42900</v>
      </c>
      <c r="I16" s="1">
        <v>42900</v>
      </c>
      <c r="J16" s="2">
        <v>3</v>
      </c>
      <c r="K16" s="2">
        <v>1</v>
      </c>
      <c r="L16" s="2">
        <v>0</v>
      </c>
      <c r="M16" s="2">
        <v>0</v>
      </c>
      <c r="N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AA16" s="2">
        <v>0</v>
      </c>
      <c r="AB16" s="2">
        <v>0</v>
      </c>
      <c r="AC16" s="2">
        <v>0</v>
      </c>
      <c r="AH16">
        <v>5</v>
      </c>
      <c r="AI16">
        <v>5</v>
      </c>
      <c r="AS16" s="6"/>
      <c r="AT16" s="6"/>
    </row>
    <row r="17" spans="1:46" x14ac:dyDescent="0.25">
      <c r="A17">
        <v>16</v>
      </c>
      <c r="B17" t="s">
        <v>123</v>
      </c>
      <c r="C17" t="s">
        <v>121</v>
      </c>
      <c r="D17" t="s">
        <v>146</v>
      </c>
      <c r="E17">
        <v>2017</v>
      </c>
      <c r="F17" t="s">
        <v>118</v>
      </c>
      <c r="G17">
        <v>14</v>
      </c>
      <c r="H17" s="1">
        <v>42900</v>
      </c>
      <c r="I17" s="1">
        <v>42900</v>
      </c>
      <c r="J17" s="2">
        <v>31</v>
      </c>
      <c r="K17" s="2">
        <v>50</v>
      </c>
      <c r="L17" s="2">
        <v>0</v>
      </c>
      <c r="M17" s="2">
        <v>1</v>
      </c>
      <c r="N17" s="2">
        <v>4</v>
      </c>
      <c r="O17">
        <v>2</v>
      </c>
      <c r="P17" s="2">
        <v>2</v>
      </c>
      <c r="Q17" s="2">
        <v>1</v>
      </c>
      <c r="R17" s="2">
        <v>30</v>
      </c>
      <c r="S17" s="2">
        <v>0</v>
      </c>
      <c r="T17" s="2">
        <v>29</v>
      </c>
      <c r="U17" s="2">
        <v>0</v>
      </c>
      <c r="V17" s="2">
        <v>0</v>
      </c>
      <c r="W17" s="2">
        <v>1</v>
      </c>
      <c r="X17" s="2">
        <v>0</v>
      </c>
      <c r="AA17" s="2">
        <v>0</v>
      </c>
      <c r="AB17" s="2">
        <v>0</v>
      </c>
      <c r="AC17" s="2">
        <v>0</v>
      </c>
      <c r="AF17">
        <v>1</v>
      </c>
      <c r="AH17">
        <v>152</v>
      </c>
      <c r="AI17">
        <v>29</v>
      </c>
      <c r="AS17" s="6"/>
      <c r="AT17" s="6"/>
    </row>
    <row r="18" spans="1:46" x14ac:dyDescent="0.25">
      <c r="A18">
        <v>17</v>
      </c>
      <c r="B18" t="s">
        <v>115</v>
      </c>
      <c r="C18" t="s">
        <v>116</v>
      </c>
      <c r="D18" t="s">
        <v>148</v>
      </c>
      <c r="E18">
        <v>2017</v>
      </c>
      <c r="F18" t="s">
        <v>118</v>
      </c>
      <c r="G18">
        <v>14</v>
      </c>
      <c r="H18" s="1">
        <v>42900</v>
      </c>
      <c r="I18" s="1">
        <v>42900</v>
      </c>
      <c r="J18" s="2">
        <v>31</v>
      </c>
      <c r="K18" s="2">
        <v>9</v>
      </c>
      <c r="L18" s="2">
        <v>1</v>
      </c>
      <c r="M18" s="2">
        <v>0</v>
      </c>
      <c r="N18" s="2">
        <v>0</v>
      </c>
      <c r="P18" s="2">
        <v>0</v>
      </c>
      <c r="Q18" s="2">
        <v>0</v>
      </c>
      <c r="R18" s="2">
        <v>4</v>
      </c>
      <c r="S18" s="2">
        <v>1</v>
      </c>
      <c r="T18" s="2">
        <v>10</v>
      </c>
      <c r="U18" s="2">
        <v>0</v>
      </c>
      <c r="V18" s="2">
        <v>0</v>
      </c>
      <c r="W18" s="2">
        <v>0</v>
      </c>
      <c r="X18" s="2">
        <v>0</v>
      </c>
      <c r="AA18" s="2">
        <v>1</v>
      </c>
      <c r="AB18" s="2">
        <v>0</v>
      </c>
      <c r="AC18" s="2">
        <v>1</v>
      </c>
      <c r="AH18">
        <v>58</v>
      </c>
      <c r="AI18">
        <v>16</v>
      </c>
      <c r="AS18" s="6"/>
      <c r="AT18" s="6"/>
    </row>
    <row r="19" spans="1:46" x14ac:dyDescent="0.25">
      <c r="A19">
        <v>18</v>
      </c>
      <c r="B19" t="s">
        <v>142</v>
      </c>
      <c r="C19" t="s">
        <v>116</v>
      </c>
      <c r="D19" t="s">
        <v>150</v>
      </c>
      <c r="E19">
        <v>2017</v>
      </c>
      <c r="F19" t="s">
        <v>118</v>
      </c>
      <c r="G19">
        <v>14</v>
      </c>
      <c r="H19" s="1">
        <v>42900</v>
      </c>
      <c r="I19" s="1">
        <v>42900</v>
      </c>
      <c r="J19" s="2">
        <v>22</v>
      </c>
      <c r="K19" s="2">
        <v>15</v>
      </c>
      <c r="L19" s="2">
        <v>0</v>
      </c>
      <c r="M19" s="2">
        <v>0</v>
      </c>
      <c r="N19" s="2">
        <v>1</v>
      </c>
      <c r="P19" s="2">
        <v>0</v>
      </c>
      <c r="Q19" s="2">
        <v>0</v>
      </c>
      <c r="R19" s="2">
        <v>9</v>
      </c>
      <c r="S19" s="2">
        <v>0</v>
      </c>
      <c r="T19" s="2">
        <v>1</v>
      </c>
      <c r="U19" s="2">
        <v>0</v>
      </c>
      <c r="V19" s="2">
        <v>0</v>
      </c>
      <c r="W19" s="2">
        <v>0</v>
      </c>
      <c r="X19" s="2">
        <v>0</v>
      </c>
      <c r="Y19">
        <v>1</v>
      </c>
      <c r="AA19" s="2">
        <v>1</v>
      </c>
      <c r="AB19" s="2">
        <v>0</v>
      </c>
      <c r="AC19" s="2">
        <v>3</v>
      </c>
      <c r="AH19">
        <v>53</v>
      </c>
      <c r="AI19">
        <v>17</v>
      </c>
      <c r="AS19" s="6"/>
      <c r="AT19" s="6"/>
    </row>
    <row r="20" spans="1:46" x14ac:dyDescent="0.25">
      <c r="A20">
        <v>19</v>
      </c>
      <c r="B20" t="s">
        <v>142</v>
      </c>
      <c r="C20" t="s">
        <v>121</v>
      </c>
      <c r="D20" t="s">
        <v>152</v>
      </c>
      <c r="E20">
        <v>2017</v>
      </c>
      <c r="F20" t="s">
        <v>118</v>
      </c>
      <c r="G20">
        <v>14</v>
      </c>
      <c r="H20" s="1">
        <v>42900</v>
      </c>
      <c r="I20" s="1">
        <v>42900</v>
      </c>
      <c r="J20" s="2">
        <v>66</v>
      </c>
      <c r="K20" s="2">
        <v>40</v>
      </c>
      <c r="L20" s="2">
        <v>0</v>
      </c>
      <c r="M20" s="2">
        <v>0</v>
      </c>
      <c r="N20" s="2">
        <v>2</v>
      </c>
      <c r="P20" s="2">
        <v>2</v>
      </c>
      <c r="Q20" s="2">
        <v>1</v>
      </c>
      <c r="R20" s="2">
        <v>9</v>
      </c>
      <c r="S20" s="2">
        <v>2</v>
      </c>
      <c r="T20" s="2">
        <v>29</v>
      </c>
      <c r="U20" s="2">
        <v>2</v>
      </c>
      <c r="V20" s="2">
        <v>0</v>
      </c>
      <c r="W20" s="2">
        <v>0</v>
      </c>
      <c r="X20" s="2">
        <v>0</v>
      </c>
      <c r="AA20" s="2">
        <v>2</v>
      </c>
      <c r="AB20" s="2">
        <v>0</v>
      </c>
      <c r="AC20" s="2">
        <v>1</v>
      </c>
      <c r="AD20">
        <v>1</v>
      </c>
      <c r="AH20">
        <v>157</v>
      </c>
      <c r="AI20">
        <v>24</v>
      </c>
      <c r="AS20" s="6"/>
      <c r="AT20" s="6"/>
    </row>
    <row r="21" spans="1:46" x14ac:dyDescent="0.25">
      <c r="A21">
        <v>20</v>
      </c>
      <c r="B21" t="s">
        <v>115</v>
      </c>
      <c r="C21" t="s">
        <v>121</v>
      </c>
      <c r="D21" t="s">
        <v>154</v>
      </c>
      <c r="E21">
        <v>2017</v>
      </c>
      <c r="F21" t="s">
        <v>118</v>
      </c>
      <c r="G21">
        <v>14</v>
      </c>
      <c r="H21" s="1">
        <v>42900</v>
      </c>
      <c r="I21" s="1">
        <v>42900</v>
      </c>
      <c r="J21" s="2">
        <v>4</v>
      </c>
      <c r="K21" s="2">
        <v>5</v>
      </c>
      <c r="L21" s="2">
        <v>0</v>
      </c>
      <c r="M21" s="2">
        <v>0</v>
      </c>
      <c r="N21" s="2">
        <v>1</v>
      </c>
      <c r="P21" s="2">
        <v>0</v>
      </c>
      <c r="Q21" s="2">
        <v>0</v>
      </c>
      <c r="R21" s="2">
        <v>1</v>
      </c>
      <c r="S21" s="2">
        <v>1</v>
      </c>
      <c r="T21" s="2">
        <v>4</v>
      </c>
      <c r="U21" s="2">
        <v>0</v>
      </c>
      <c r="V21" s="2">
        <v>0</v>
      </c>
      <c r="W21" s="2">
        <v>0</v>
      </c>
      <c r="X21" s="2">
        <v>0</v>
      </c>
      <c r="AA21" s="2">
        <v>0</v>
      </c>
      <c r="AB21" s="2">
        <v>0</v>
      </c>
      <c r="AC21" s="2">
        <v>0</v>
      </c>
      <c r="AH21">
        <v>16</v>
      </c>
      <c r="AI21">
        <v>10</v>
      </c>
      <c r="AS21" s="6"/>
      <c r="AT21" s="6"/>
    </row>
    <row r="22" spans="1:46" x14ac:dyDescent="0.25">
      <c r="A22">
        <v>21</v>
      </c>
      <c r="B22" t="s">
        <v>123</v>
      </c>
      <c r="C22" t="s">
        <v>116</v>
      </c>
      <c r="D22" t="s">
        <v>155</v>
      </c>
      <c r="E22">
        <v>2017</v>
      </c>
      <c r="F22" t="s">
        <v>118</v>
      </c>
      <c r="G22">
        <v>14</v>
      </c>
      <c r="H22" s="1">
        <v>42900</v>
      </c>
      <c r="I22" s="1">
        <v>42900</v>
      </c>
      <c r="J22" s="2">
        <v>40</v>
      </c>
      <c r="K22" s="2">
        <v>39</v>
      </c>
      <c r="L22" s="2">
        <v>0</v>
      </c>
      <c r="M22" s="2">
        <v>0</v>
      </c>
      <c r="N22" s="2">
        <v>0</v>
      </c>
      <c r="P22" s="2">
        <v>0</v>
      </c>
      <c r="Q22" s="2">
        <v>0</v>
      </c>
      <c r="R22" s="2">
        <v>14</v>
      </c>
      <c r="S22" s="2">
        <v>1</v>
      </c>
      <c r="T22" s="2">
        <v>9</v>
      </c>
      <c r="U22" s="2">
        <v>0</v>
      </c>
      <c r="V22" s="2">
        <v>0</v>
      </c>
      <c r="W22" s="2">
        <v>0</v>
      </c>
      <c r="X22" s="2">
        <v>0</v>
      </c>
      <c r="AA22" s="2">
        <v>0</v>
      </c>
      <c r="AB22" s="2">
        <v>0</v>
      </c>
      <c r="AC22" s="2">
        <v>0</v>
      </c>
      <c r="AE22">
        <v>1</v>
      </c>
      <c r="AH22">
        <v>104</v>
      </c>
      <c r="AI22">
        <v>19</v>
      </c>
      <c r="AS22" s="6"/>
      <c r="AT22" s="6"/>
    </row>
    <row r="23" spans="1:46" x14ac:dyDescent="0.25">
      <c r="A23">
        <v>22</v>
      </c>
      <c r="B23" t="s">
        <v>142</v>
      </c>
      <c r="C23" t="s">
        <v>121</v>
      </c>
      <c r="D23" t="s">
        <v>157</v>
      </c>
      <c r="E23">
        <v>2017</v>
      </c>
      <c r="F23" t="s">
        <v>118</v>
      </c>
      <c r="G23">
        <v>14</v>
      </c>
      <c r="H23" s="1">
        <v>42900</v>
      </c>
      <c r="I23" s="1">
        <v>42900</v>
      </c>
      <c r="J23" s="2">
        <v>42</v>
      </c>
      <c r="K23" s="2">
        <v>54</v>
      </c>
      <c r="L23" s="2">
        <v>2</v>
      </c>
      <c r="M23" s="2">
        <v>0</v>
      </c>
      <c r="N23" s="2">
        <v>0</v>
      </c>
      <c r="P23" s="2">
        <v>1</v>
      </c>
      <c r="Q23" s="2">
        <v>0</v>
      </c>
      <c r="R23" s="2">
        <v>24</v>
      </c>
      <c r="S23" s="2">
        <v>0</v>
      </c>
      <c r="T23" s="2">
        <v>37</v>
      </c>
      <c r="U23" s="2">
        <v>3</v>
      </c>
      <c r="V23" s="2">
        <v>0</v>
      </c>
      <c r="W23" s="2">
        <v>0</v>
      </c>
      <c r="X23" s="2">
        <v>0</v>
      </c>
      <c r="AA23" s="2">
        <v>0</v>
      </c>
      <c r="AB23" s="2">
        <v>0</v>
      </c>
      <c r="AC23" s="2">
        <v>1</v>
      </c>
      <c r="AG23">
        <v>1</v>
      </c>
      <c r="AH23">
        <v>168</v>
      </c>
      <c r="AI23">
        <v>27</v>
      </c>
      <c r="AS23" s="6"/>
      <c r="AT23" s="6"/>
    </row>
    <row r="24" spans="1:46" x14ac:dyDescent="0.25">
      <c r="A24">
        <v>23</v>
      </c>
      <c r="B24" t="s">
        <v>115</v>
      </c>
      <c r="C24" t="s">
        <v>121</v>
      </c>
      <c r="D24" t="s">
        <v>154</v>
      </c>
      <c r="E24">
        <v>2017</v>
      </c>
      <c r="F24" t="s">
        <v>118</v>
      </c>
      <c r="G24">
        <v>14</v>
      </c>
      <c r="H24" s="1">
        <v>42900</v>
      </c>
      <c r="I24" s="1">
        <v>42900</v>
      </c>
      <c r="J24" s="2">
        <v>99</v>
      </c>
      <c r="K24" s="2">
        <v>36</v>
      </c>
      <c r="L24" s="2">
        <v>1</v>
      </c>
      <c r="M24" s="2">
        <v>0</v>
      </c>
      <c r="N24" s="2">
        <v>1</v>
      </c>
      <c r="O24">
        <v>1</v>
      </c>
      <c r="P24" s="2">
        <v>0</v>
      </c>
      <c r="Q24" s="2">
        <v>0</v>
      </c>
      <c r="R24" s="2">
        <v>58</v>
      </c>
      <c r="S24" s="2">
        <v>0</v>
      </c>
      <c r="T24" s="2">
        <v>13</v>
      </c>
      <c r="U24" s="2">
        <v>2</v>
      </c>
      <c r="V24" s="2">
        <v>0</v>
      </c>
      <c r="W24" s="2">
        <v>0</v>
      </c>
      <c r="X24" s="2">
        <v>0</v>
      </c>
      <c r="AA24" s="2">
        <v>2</v>
      </c>
      <c r="AB24" s="2">
        <v>0</v>
      </c>
      <c r="AC24" s="2">
        <v>3</v>
      </c>
      <c r="AH24">
        <v>217</v>
      </c>
      <c r="AI24">
        <v>26</v>
      </c>
      <c r="AS24" s="6"/>
      <c r="AT24" s="6"/>
    </row>
    <row r="25" spans="1:46" x14ac:dyDescent="0.25">
      <c r="A25">
        <v>24</v>
      </c>
      <c r="B25" t="s">
        <v>142</v>
      </c>
      <c r="C25" t="s">
        <v>116</v>
      </c>
      <c r="D25" t="s">
        <v>159</v>
      </c>
      <c r="E25">
        <v>2017</v>
      </c>
      <c r="F25" t="s">
        <v>118</v>
      </c>
      <c r="G25">
        <v>14</v>
      </c>
      <c r="H25" s="1">
        <v>42900</v>
      </c>
      <c r="I25" s="1">
        <v>42900</v>
      </c>
      <c r="J25" s="2">
        <v>47</v>
      </c>
      <c r="K25" s="2">
        <v>11</v>
      </c>
      <c r="L25" s="2">
        <v>1</v>
      </c>
      <c r="M25" s="2">
        <v>0</v>
      </c>
      <c r="N25" s="2">
        <v>2</v>
      </c>
      <c r="P25" s="2">
        <v>0</v>
      </c>
      <c r="Q25" s="2">
        <v>0</v>
      </c>
      <c r="R25" s="2">
        <v>5</v>
      </c>
      <c r="S25" s="2">
        <v>1</v>
      </c>
      <c r="T25" s="2">
        <v>10</v>
      </c>
      <c r="U25" s="2">
        <v>0</v>
      </c>
      <c r="V25" s="2">
        <v>0</v>
      </c>
      <c r="W25" s="2">
        <v>0</v>
      </c>
      <c r="X25" s="2">
        <v>0</v>
      </c>
      <c r="AA25" s="2">
        <v>3</v>
      </c>
      <c r="AB25" s="2">
        <v>0</v>
      </c>
      <c r="AC25" s="2">
        <v>22</v>
      </c>
      <c r="AE25">
        <v>1</v>
      </c>
      <c r="AH25">
        <v>105</v>
      </c>
      <c r="AI25">
        <v>21</v>
      </c>
      <c r="AS25" s="6"/>
      <c r="AT25" s="6"/>
    </row>
    <row r="26" spans="1:46" x14ac:dyDescent="0.25">
      <c r="A26">
        <v>25</v>
      </c>
      <c r="B26" t="s">
        <v>142</v>
      </c>
      <c r="C26" t="s">
        <v>121</v>
      </c>
      <c r="D26" t="s">
        <v>145</v>
      </c>
      <c r="E26">
        <v>2017</v>
      </c>
      <c r="F26" t="s">
        <v>118</v>
      </c>
      <c r="G26">
        <v>14</v>
      </c>
      <c r="H26" s="1">
        <v>42900</v>
      </c>
      <c r="I26" s="1">
        <v>42900</v>
      </c>
      <c r="J26" s="2">
        <v>25</v>
      </c>
      <c r="K26" s="2">
        <v>5</v>
      </c>
      <c r="L26" s="2">
        <v>0</v>
      </c>
      <c r="M26" s="2">
        <v>0</v>
      </c>
      <c r="N26" s="2">
        <v>0</v>
      </c>
      <c r="O26">
        <v>1</v>
      </c>
      <c r="P26" s="2">
        <v>0</v>
      </c>
      <c r="Q26" s="2">
        <v>0</v>
      </c>
      <c r="R26" s="2">
        <v>3</v>
      </c>
      <c r="S26" s="2">
        <v>1</v>
      </c>
      <c r="T26" s="2">
        <v>10</v>
      </c>
      <c r="U26" s="2">
        <v>0</v>
      </c>
      <c r="V26" s="2">
        <v>0</v>
      </c>
      <c r="W26" s="2">
        <v>0</v>
      </c>
      <c r="X26" s="2">
        <v>0</v>
      </c>
      <c r="AA26" s="2">
        <v>0</v>
      </c>
      <c r="AB26" s="2">
        <v>0</v>
      </c>
      <c r="AC26" s="2">
        <v>1</v>
      </c>
      <c r="AH26">
        <v>46</v>
      </c>
      <c r="AI26">
        <v>14</v>
      </c>
      <c r="AS26" s="6"/>
      <c r="AT26" s="6"/>
    </row>
    <row r="27" spans="1:46" x14ac:dyDescent="0.25">
      <c r="A27">
        <v>26</v>
      </c>
      <c r="B27" t="s">
        <v>142</v>
      </c>
      <c r="C27" t="s">
        <v>116</v>
      </c>
      <c r="D27" t="s">
        <v>159</v>
      </c>
      <c r="E27">
        <v>2017</v>
      </c>
      <c r="F27" t="s">
        <v>118</v>
      </c>
      <c r="G27">
        <v>14</v>
      </c>
      <c r="H27" s="1">
        <v>42900</v>
      </c>
      <c r="I27" s="1">
        <v>42900</v>
      </c>
      <c r="J27" s="2">
        <v>73</v>
      </c>
      <c r="K27" s="2">
        <v>8</v>
      </c>
      <c r="L27" s="2">
        <v>1</v>
      </c>
      <c r="M27" s="2">
        <v>0</v>
      </c>
      <c r="N27" s="2">
        <v>5</v>
      </c>
      <c r="P27" s="2">
        <v>0</v>
      </c>
      <c r="Q27" s="2">
        <v>0</v>
      </c>
      <c r="R27" s="2">
        <v>3</v>
      </c>
      <c r="S27" s="2">
        <v>0</v>
      </c>
      <c r="T27" s="2">
        <v>4</v>
      </c>
      <c r="U27" s="2">
        <v>0</v>
      </c>
      <c r="V27" s="2">
        <v>0</v>
      </c>
      <c r="W27" s="2">
        <v>0</v>
      </c>
      <c r="X27" s="2">
        <v>0</v>
      </c>
      <c r="AA27" s="2">
        <v>0</v>
      </c>
      <c r="AB27" s="2">
        <v>0</v>
      </c>
      <c r="AC27" s="2">
        <v>3</v>
      </c>
      <c r="AH27">
        <v>97</v>
      </c>
      <c r="AI27">
        <v>12</v>
      </c>
    </row>
    <row r="28" spans="1:46" x14ac:dyDescent="0.25">
      <c r="A28">
        <v>27</v>
      </c>
      <c r="B28" t="s">
        <v>115</v>
      </c>
      <c r="C28" t="s">
        <v>116</v>
      </c>
      <c r="D28" t="s">
        <v>162</v>
      </c>
      <c r="E28">
        <v>2017</v>
      </c>
      <c r="F28" t="s">
        <v>118</v>
      </c>
      <c r="G28">
        <v>14</v>
      </c>
      <c r="H28" s="1">
        <v>42900</v>
      </c>
      <c r="I28" s="1">
        <v>42900</v>
      </c>
      <c r="J28" s="2">
        <v>184</v>
      </c>
      <c r="K28" s="2">
        <v>20</v>
      </c>
      <c r="L28" s="2">
        <v>0</v>
      </c>
      <c r="M28" s="2">
        <v>0</v>
      </c>
      <c r="N28" s="2">
        <v>0</v>
      </c>
      <c r="P28" s="2">
        <v>0</v>
      </c>
      <c r="Q28" s="2">
        <v>0</v>
      </c>
      <c r="R28" s="2">
        <v>7</v>
      </c>
      <c r="S28" s="2">
        <v>0</v>
      </c>
      <c r="T28" s="2">
        <v>8</v>
      </c>
      <c r="U28" s="2">
        <v>0</v>
      </c>
      <c r="V28" s="2">
        <v>0</v>
      </c>
      <c r="W28" s="2">
        <v>0</v>
      </c>
      <c r="X28" s="2">
        <v>0</v>
      </c>
      <c r="Y28">
        <v>1</v>
      </c>
      <c r="AA28" s="2">
        <v>0</v>
      </c>
      <c r="AB28" s="2">
        <v>1</v>
      </c>
      <c r="AC28" s="2">
        <v>1</v>
      </c>
      <c r="AH28">
        <v>222</v>
      </c>
      <c r="AI28">
        <v>23</v>
      </c>
    </row>
    <row r="29" spans="1:46" x14ac:dyDescent="0.25">
      <c r="A29">
        <v>28</v>
      </c>
      <c r="B29" t="s">
        <v>142</v>
      </c>
      <c r="C29" t="s">
        <v>116</v>
      </c>
      <c r="D29" t="s">
        <v>164</v>
      </c>
      <c r="E29">
        <v>2017</v>
      </c>
      <c r="F29" t="s">
        <v>118</v>
      </c>
      <c r="G29">
        <v>14</v>
      </c>
      <c r="H29" s="1">
        <v>42900</v>
      </c>
      <c r="I29" s="1">
        <v>42900</v>
      </c>
      <c r="J29" s="2">
        <v>76</v>
      </c>
      <c r="K29" s="2">
        <v>69</v>
      </c>
      <c r="L29" s="2">
        <v>0</v>
      </c>
      <c r="M29" s="2">
        <v>0</v>
      </c>
      <c r="N29" s="2">
        <v>0</v>
      </c>
      <c r="O29">
        <v>1</v>
      </c>
      <c r="P29" s="2">
        <v>4</v>
      </c>
      <c r="Q29" s="2">
        <v>1</v>
      </c>
      <c r="R29" s="2">
        <v>9</v>
      </c>
      <c r="S29" s="2">
        <v>2</v>
      </c>
      <c r="T29" s="2">
        <v>33</v>
      </c>
      <c r="U29" s="2">
        <v>1</v>
      </c>
      <c r="V29" s="2">
        <v>0</v>
      </c>
      <c r="W29" s="2">
        <v>0</v>
      </c>
      <c r="X29" s="2">
        <v>0</v>
      </c>
      <c r="AA29" s="2">
        <v>0</v>
      </c>
      <c r="AB29" s="2">
        <v>0</v>
      </c>
      <c r="AC29" s="2">
        <v>8</v>
      </c>
      <c r="AE29">
        <v>1</v>
      </c>
      <c r="AH29">
        <v>205</v>
      </c>
      <c r="AI29">
        <v>26</v>
      </c>
    </row>
    <row r="30" spans="1:46" x14ac:dyDescent="0.25">
      <c r="A30">
        <v>29</v>
      </c>
      <c r="B30" t="s">
        <v>142</v>
      </c>
      <c r="C30" t="s">
        <v>121</v>
      </c>
      <c r="D30" t="s">
        <v>165</v>
      </c>
      <c r="E30">
        <v>2017</v>
      </c>
      <c r="F30" t="s">
        <v>118</v>
      </c>
      <c r="G30">
        <v>14</v>
      </c>
      <c r="H30" s="1">
        <v>42900</v>
      </c>
      <c r="I30" s="1">
        <v>42900</v>
      </c>
      <c r="J30" s="2">
        <v>97</v>
      </c>
      <c r="K30" s="2">
        <v>26</v>
      </c>
      <c r="L30" s="2">
        <v>0</v>
      </c>
      <c r="M30" s="2">
        <v>1</v>
      </c>
      <c r="N30" s="2">
        <v>2</v>
      </c>
      <c r="P30" s="2">
        <v>0</v>
      </c>
      <c r="Q30" s="2">
        <v>1</v>
      </c>
      <c r="R30" s="2">
        <v>23</v>
      </c>
      <c r="S30" s="2">
        <v>1</v>
      </c>
      <c r="T30" s="2">
        <v>19</v>
      </c>
      <c r="U30" s="2">
        <v>0</v>
      </c>
      <c r="V30" s="2">
        <v>0</v>
      </c>
      <c r="W30" s="2">
        <v>0</v>
      </c>
      <c r="X30" s="2">
        <v>0</v>
      </c>
      <c r="Z30">
        <v>1</v>
      </c>
      <c r="AA30" s="2">
        <v>1</v>
      </c>
      <c r="AB30" s="2">
        <v>0</v>
      </c>
      <c r="AC30" s="2">
        <v>5</v>
      </c>
      <c r="AH30">
        <v>177</v>
      </c>
      <c r="AI30">
        <v>29</v>
      </c>
    </row>
    <row r="31" spans="1:46" x14ac:dyDescent="0.25">
      <c r="A31">
        <v>30</v>
      </c>
      <c r="B31" t="s">
        <v>142</v>
      </c>
      <c r="C31" t="s">
        <v>121</v>
      </c>
      <c r="D31" t="s">
        <v>145</v>
      </c>
      <c r="E31">
        <v>2017</v>
      </c>
      <c r="F31" t="s">
        <v>118</v>
      </c>
      <c r="G31">
        <v>14</v>
      </c>
      <c r="H31" s="1">
        <v>42900</v>
      </c>
      <c r="I31" s="1">
        <v>42900</v>
      </c>
      <c r="J31" s="2">
        <v>1</v>
      </c>
      <c r="K31" s="2">
        <v>0</v>
      </c>
      <c r="L31" s="2">
        <v>0</v>
      </c>
      <c r="M31" s="2">
        <v>0</v>
      </c>
      <c r="N31" s="2">
        <v>1</v>
      </c>
      <c r="P31" s="2">
        <v>0</v>
      </c>
      <c r="Q31" s="2">
        <v>0</v>
      </c>
      <c r="R31" s="2">
        <v>2</v>
      </c>
      <c r="S31" s="2">
        <v>0</v>
      </c>
      <c r="T31" s="2">
        <v>4</v>
      </c>
      <c r="U31" s="2">
        <v>0</v>
      </c>
      <c r="V31" s="2">
        <v>0</v>
      </c>
      <c r="W31" s="2">
        <v>0</v>
      </c>
      <c r="X31" s="2">
        <v>0</v>
      </c>
      <c r="AA31" s="2">
        <v>0</v>
      </c>
      <c r="AB31" s="2">
        <v>0</v>
      </c>
      <c r="AC31" s="2">
        <v>1</v>
      </c>
      <c r="AE31">
        <v>1</v>
      </c>
      <c r="AH31">
        <v>10</v>
      </c>
      <c r="AI31">
        <v>9</v>
      </c>
    </row>
    <row r="32" spans="1:46" x14ac:dyDescent="0.25">
      <c r="A32">
        <v>31</v>
      </c>
      <c r="B32" t="s">
        <v>142</v>
      </c>
      <c r="C32" t="s">
        <v>116</v>
      </c>
      <c r="D32" t="s">
        <v>143</v>
      </c>
      <c r="E32">
        <v>2017</v>
      </c>
      <c r="F32" t="s">
        <v>118</v>
      </c>
      <c r="G32">
        <v>14</v>
      </c>
      <c r="H32" s="1">
        <v>42900</v>
      </c>
      <c r="I32" s="1">
        <v>42900</v>
      </c>
      <c r="J32" s="2">
        <v>8</v>
      </c>
      <c r="K32" s="2">
        <v>5</v>
      </c>
      <c r="L32" s="2">
        <v>0</v>
      </c>
      <c r="M32" s="2">
        <v>0</v>
      </c>
      <c r="N32" s="2">
        <v>2</v>
      </c>
      <c r="P32" s="2">
        <v>0</v>
      </c>
      <c r="Q32" s="2">
        <v>0</v>
      </c>
      <c r="R32" s="2">
        <v>9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AA32" s="2">
        <v>1</v>
      </c>
      <c r="AB32" s="2">
        <v>0</v>
      </c>
      <c r="AC32" s="2">
        <v>0</v>
      </c>
      <c r="AH32">
        <v>25</v>
      </c>
      <c r="AI32">
        <v>11</v>
      </c>
    </row>
    <row r="33" spans="1:35" x14ac:dyDescent="0.25">
      <c r="A33">
        <v>32</v>
      </c>
      <c r="B33" t="s">
        <v>142</v>
      </c>
      <c r="C33" t="s">
        <v>116</v>
      </c>
      <c r="D33" t="s">
        <v>150</v>
      </c>
      <c r="E33">
        <v>2017</v>
      </c>
      <c r="F33" t="s">
        <v>118</v>
      </c>
      <c r="G33">
        <v>14</v>
      </c>
      <c r="H33" s="1">
        <v>42900</v>
      </c>
      <c r="I33" s="1">
        <v>42900</v>
      </c>
      <c r="J33" s="2">
        <v>1</v>
      </c>
      <c r="K33" s="2">
        <v>2</v>
      </c>
      <c r="L33" s="2">
        <v>0</v>
      </c>
      <c r="M33" s="2">
        <v>0</v>
      </c>
      <c r="N33" s="2">
        <v>0</v>
      </c>
      <c r="P33" s="2">
        <v>0</v>
      </c>
      <c r="Q33" s="2">
        <v>0</v>
      </c>
      <c r="R33" s="2">
        <v>1</v>
      </c>
      <c r="S33" s="2">
        <v>0</v>
      </c>
      <c r="T33" s="2">
        <v>2</v>
      </c>
      <c r="U33" s="2">
        <v>0</v>
      </c>
      <c r="V33" s="2">
        <v>0</v>
      </c>
      <c r="W33" s="2">
        <v>0</v>
      </c>
      <c r="X33" s="2">
        <v>0</v>
      </c>
      <c r="AA33" s="2">
        <v>0</v>
      </c>
      <c r="AB33" s="2">
        <v>0</v>
      </c>
      <c r="AC33" s="2">
        <v>0</v>
      </c>
      <c r="AH33">
        <v>6</v>
      </c>
      <c r="AI33">
        <v>8</v>
      </c>
    </row>
    <row r="34" spans="1:35" x14ac:dyDescent="0.25">
      <c r="A34">
        <v>33</v>
      </c>
      <c r="B34" t="s">
        <v>115</v>
      </c>
      <c r="C34" t="s">
        <v>116</v>
      </c>
      <c r="D34" t="s">
        <v>148</v>
      </c>
      <c r="E34">
        <v>2017</v>
      </c>
      <c r="F34" t="s">
        <v>118</v>
      </c>
      <c r="G34">
        <v>14</v>
      </c>
      <c r="H34" s="1">
        <v>42900</v>
      </c>
      <c r="I34" s="1">
        <v>42900</v>
      </c>
      <c r="J34" s="2">
        <v>37</v>
      </c>
      <c r="K34" s="2">
        <v>0</v>
      </c>
      <c r="L34" s="2">
        <v>0</v>
      </c>
      <c r="M34" s="2">
        <v>0</v>
      </c>
      <c r="N34" s="2">
        <v>2</v>
      </c>
      <c r="P34" s="2">
        <v>1</v>
      </c>
      <c r="Q34" s="2">
        <v>0</v>
      </c>
      <c r="R34" s="2">
        <v>8</v>
      </c>
      <c r="S34" s="2">
        <v>1</v>
      </c>
      <c r="T34" s="2">
        <v>10</v>
      </c>
      <c r="U34" s="2">
        <v>0</v>
      </c>
      <c r="V34" s="2">
        <v>0</v>
      </c>
      <c r="W34" s="2">
        <v>0</v>
      </c>
      <c r="X34" s="2">
        <v>0</v>
      </c>
      <c r="AA34" s="2">
        <v>0</v>
      </c>
      <c r="AB34" s="2">
        <v>0</v>
      </c>
      <c r="AC34" s="2">
        <v>0</v>
      </c>
      <c r="AH34">
        <v>59</v>
      </c>
      <c r="AI34">
        <v>15</v>
      </c>
    </row>
    <row r="35" spans="1:35" x14ac:dyDescent="0.25">
      <c r="A35">
        <v>34</v>
      </c>
      <c r="B35" t="s">
        <v>123</v>
      </c>
      <c r="C35" t="s">
        <v>121</v>
      </c>
      <c r="D35" t="s">
        <v>140</v>
      </c>
      <c r="E35">
        <v>2017</v>
      </c>
      <c r="F35" t="s">
        <v>168</v>
      </c>
      <c r="G35">
        <v>12</v>
      </c>
      <c r="H35" s="1">
        <v>42928</v>
      </c>
      <c r="I35" s="1">
        <v>42928</v>
      </c>
      <c r="J35" s="2">
        <v>11</v>
      </c>
      <c r="K35" s="2">
        <v>586</v>
      </c>
      <c r="L35" s="2">
        <v>1</v>
      </c>
      <c r="M35" s="2">
        <v>0</v>
      </c>
      <c r="N35" s="2">
        <v>0</v>
      </c>
      <c r="P35" s="2">
        <v>0</v>
      </c>
      <c r="Q35" s="2">
        <v>7</v>
      </c>
      <c r="R35" s="2">
        <v>152</v>
      </c>
      <c r="S35" s="2">
        <v>0</v>
      </c>
      <c r="T35" s="2">
        <v>118</v>
      </c>
      <c r="U35" s="2">
        <v>0</v>
      </c>
      <c r="V35" s="2">
        <v>1</v>
      </c>
      <c r="W35" s="2">
        <v>0</v>
      </c>
      <c r="X35" s="2">
        <v>0</v>
      </c>
      <c r="AA35" s="2">
        <v>1</v>
      </c>
      <c r="AB35" s="2">
        <v>0</v>
      </c>
      <c r="AC35" s="2">
        <v>1</v>
      </c>
      <c r="AH35">
        <v>878</v>
      </c>
      <c r="AI35">
        <v>34</v>
      </c>
    </row>
    <row r="36" spans="1:35" x14ac:dyDescent="0.25">
      <c r="A36">
        <v>35</v>
      </c>
      <c r="B36" t="s">
        <v>142</v>
      </c>
      <c r="C36" t="s">
        <v>121</v>
      </c>
      <c r="D36" t="s">
        <v>157</v>
      </c>
      <c r="E36">
        <v>2017</v>
      </c>
      <c r="F36" t="s">
        <v>168</v>
      </c>
      <c r="G36">
        <v>12</v>
      </c>
      <c r="H36" s="1">
        <v>42928</v>
      </c>
      <c r="I36" s="1">
        <v>42928</v>
      </c>
      <c r="J36" s="2">
        <v>13</v>
      </c>
      <c r="K36" s="2">
        <v>110</v>
      </c>
      <c r="L36" s="2">
        <v>13</v>
      </c>
      <c r="M36" s="2">
        <v>0</v>
      </c>
      <c r="N36" s="2">
        <v>0</v>
      </c>
      <c r="P36" s="2">
        <v>1</v>
      </c>
      <c r="Q36" s="2">
        <v>2</v>
      </c>
      <c r="R36" s="2">
        <v>18</v>
      </c>
      <c r="S36" s="2">
        <v>7</v>
      </c>
      <c r="T36" s="2">
        <v>11</v>
      </c>
      <c r="U36" s="2">
        <v>1</v>
      </c>
      <c r="V36" s="2">
        <v>0</v>
      </c>
      <c r="W36" s="2">
        <v>0</v>
      </c>
      <c r="X36" s="2">
        <v>1</v>
      </c>
      <c r="AA36" s="2">
        <v>0</v>
      </c>
      <c r="AB36" s="2">
        <v>0</v>
      </c>
      <c r="AC36" s="2">
        <v>0</v>
      </c>
      <c r="AH36">
        <v>177</v>
      </c>
      <c r="AI36">
        <v>27</v>
      </c>
    </row>
    <row r="37" spans="1:35" x14ac:dyDescent="0.25">
      <c r="A37">
        <v>36</v>
      </c>
      <c r="B37" t="s">
        <v>115</v>
      </c>
      <c r="C37" t="s">
        <v>121</v>
      </c>
      <c r="D37" t="s">
        <v>122</v>
      </c>
      <c r="E37">
        <v>2017</v>
      </c>
      <c r="F37" t="s">
        <v>168</v>
      </c>
      <c r="G37">
        <v>13</v>
      </c>
      <c r="H37" s="1">
        <v>42929</v>
      </c>
      <c r="I37" s="1">
        <v>42929</v>
      </c>
      <c r="J37" s="2">
        <v>23</v>
      </c>
      <c r="K37" s="2">
        <v>159</v>
      </c>
      <c r="L37" s="2">
        <v>6</v>
      </c>
      <c r="M37" s="2">
        <v>0</v>
      </c>
      <c r="N37" s="2">
        <v>2</v>
      </c>
      <c r="P37" s="2">
        <v>1</v>
      </c>
      <c r="Q37" s="2">
        <v>1</v>
      </c>
      <c r="R37" s="2">
        <v>42</v>
      </c>
      <c r="S37" s="2">
        <v>7</v>
      </c>
      <c r="T37" s="2">
        <v>7</v>
      </c>
      <c r="U37" s="2">
        <v>2</v>
      </c>
      <c r="V37" s="2">
        <v>0</v>
      </c>
      <c r="W37" s="2">
        <v>0</v>
      </c>
      <c r="X37" s="2">
        <v>0</v>
      </c>
      <c r="AA37" s="2">
        <v>0</v>
      </c>
      <c r="AB37" s="2">
        <v>1</v>
      </c>
      <c r="AC37" s="2">
        <v>0</v>
      </c>
      <c r="AH37">
        <v>251</v>
      </c>
      <c r="AI37">
        <v>30</v>
      </c>
    </row>
    <row r="38" spans="1:35" x14ac:dyDescent="0.25">
      <c r="A38">
        <v>37</v>
      </c>
      <c r="B38" t="s">
        <v>115</v>
      </c>
      <c r="C38" t="s">
        <v>116</v>
      </c>
      <c r="D38" t="s">
        <v>162</v>
      </c>
      <c r="E38">
        <v>2017</v>
      </c>
      <c r="F38" t="s">
        <v>168</v>
      </c>
      <c r="G38">
        <v>13</v>
      </c>
      <c r="H38" s="1">
        <v>42929</v>
      </c>
      <c r="I38" s="1">
        <v>42929</v>
      </c>
      <c r="J38" s="2">
        <v>0</v>
      </c>
      <c r="K38" s="2">
        <v>84</v>
      </c>
      <c r="L38" s="2">
        <v>0</v>
      </c>
      <c r="M38" s="2">
        <v>0</v>
      </c>
      <c r="N38" s="2">
        <v>3</v>
      </c>
      <c r="P38" s="2">
        <v>0</v>
      </c>
      <c r="Q38" s="2">
        <v>2</v>
      </c>
      <c r="R38" s="2">
        <v>29</v>
      </c>
      <c r="S38" s="2">
        <v>0</v>
      </c>
      <c r="T38" s="2">
        <v>5</v>
      </c>
      <c r="U38" s="2">
        <v>0</v>
      </c>
      <c r="V38" s="2">
        <v>0</v>
      </c>
      <c r="W38" s="2">
        <v>0</v>
      </c>
      <c r="X38" s="2">
        <v>0</v>
      </c>
      <c r="AA38" s="2">
        <v>0</v>
      </c>
      <c r="AB38" s="2">
        <v>0</v>
      </c>
      <c r="AC38" s="2">
        <v>0</v>
      </c>
      <c r="AH38">
        <v>123</v>
      </c>
      <c r="AI38">
        <v>22</v>
      </c>
    </row>
    <row r="39" spans="1:35" x14ac:dyDescent="0.25">
      <c r="A39">
        <v>38</v>
      </c>
      <c r="B39" t="s">
        <v>142</v>
      </c>
      <c r="C39" t="s">
        <v>121</v>
      </c>
      <c r="D39" t="s">
        <v>165</v>
      </c>
      <c r="E39">
        <v>2017</v>
      </c>
      <c r="F39" t="s">
        <v>168</v>
      </c>
      <c r="G39">
        <v>12</v>
      </c>
      <c r="H39" s="1">
        <v>42928</v>
      </c>
      <c r="I39" s="1">
        <v>42928</v>
      </c>
      <c r="J39" s="2">
        <v>19</v>
      </c>
      <c r="K39" s="2">
        <v>107</v>
      </c>
      <c r="L39" s="2">
        <v>1</v>
      </c>
      <c r="M39" s="2">
        <v>0</v>
      </c>
      <c r="N39" s="2">
        <v>4</v>
      </c>
      <c r="P39" s="2">
        <v>1</v>
      </c>
      <c r="Q39" s="2">
        <v>1</v>
      </c>
      <c r="R39" s="2">
        <v>62</v>
      </c>
      <c r="S39" s="2">
        <v>0</v>
      </c>
      <c r="T39" s="2">
        <v>15</v>
      </c>
      <c r="U39" s="2">
        <v>18</v>
      </c>
      <c r="V39" s="2">
        <v>0</v>
      </c>
      <c r="W39" s="2">
        <v>0</v>
      </c>
      <c r="X39" s="2">
        <v>0</v>
      </c>
      <c r="AA39" s="2">
        <v>2</v>
      </c>
      <c r="AB39" s="2">
        <v>0</v>
      </c>
      <c r="AC39" s="2">
        <v>13</v>
      </c>
      <c r="AF39">
        <v>1</v>
      </c>
      <c r="AH39">
        <v>244</v>
      </c>
      <c r="AI39">
        <v>35</v>
      </c>
    </row>
    <row r="40" spans="1:35" x14ac:dyDescent="0.25">
      <c r="A40">
        <v>39</v>
      </c>
      <c r="B40" t="s">
        <v>123</v>
      </c>
      <c r="C40" t="s">
        <v>116</v>
      </c>
      <c r="D40" t="s">
        <v>124</v>
      </c>
      <c r="E40">
        <v>2017</v>
      </c>
      <c r="F40" t="s">
        <v>168</v>
      </c>
      <c r="G40">
        <v>13</v>
      </c>
      <c r="H40" s="1">
        <v>42929</v>
      </c>
      <c r="I40" s="1">
        <v>42929</v>
      </c>
      <c r="J40" s="2">
        <v>4</v>
      </c>
      <c r="K40" s="2">
        <v>93</v>
      </c>
      <c r="L40" s="2">
        <v>1</v>
      </c>
      <c r="M40" s="2">
        <v>0</v>
      </c>
      <c r="N40" s="2">
        <v>2</v>
      </c>
      <c r="P40" s="2">
        <v>0</v>
      </c>
      <c r="Q40" s="2">
        <v>7</v>
      </c>
      <c r="R40" s="2">
        <v>85</v>
      </c>
      <c r="S40" s="2">
        <v>0</v>
      </c>
      <c r="T40" s="2">
        <v>19</v>
      </c>
      <c r="U40" s="2">
        <v>1</v>
      </c>
      <c r="V40" s="2">
        <v>0</v>
      </c>
      <c r="W40" s="2">
        <v>0</v>
      </c>
      <c r="X40" s="2">
        <v>0</v>
      </c>
      <c r="AA40" s="2">
        <v>2</v>
      </c>
      <c r="AB40" s="2">
        <v>0</v>
      </c>
      <c r="AC40" s="2">
        <v>0</v>
      </c>
      <c r="AH40">
        <v>214</v>
      </c>
      <c r="AI40">
        <v>31</v>
      </c>
    </row>
    <row r="41" spans="1:35" x14ac:dyDescent="0.25">
      <c r="A41">
        <v>40</v>
      </c>
      <c r="B41" t="s">
        <v>115</v>
      </c>
      <c r="C41" t="s">
        <v>116</v>
      </c>
      <c r="D41" t="s">
        <v>148</v>
      </c>
      <c r="E41">
        <v>2017</v>
      </c>
      <c r="F41" t="s">
        <v>168</v>
      </c>
      <c r="G41">
        <v>13</v>
      </c>
      <c r="H41" s="1">
        <v>42929</v>
      </c>
      <c r="I41" s="1">
        <v>42929</v>
      </c>
      <c r="J41" s="2">
        <v>11</v>
      </c>
      <c r="K41" s="2">
        <v>96</v>
      </c>
      <c r="L41" s="2">
        <v>0</v>
      </c>
      <c r="M41" s="2">
        <v>1</v>
      </c>
      <c r="N41" s="2">
        <v>2</v>
      </c>
      <c r="P41" s="2">
        <v>0</v>
      </c>
      <c r="Q41" s="2">
        <v>4</v>
      </c>
      <c r="R41" s="2">
        <v>234</v>
      </c>
      <c r="S41" s="2">
        <v>1</v>
      </c>
      <c r="T41" s="2">
        <v>311</v>
      </c>
      <c r="U41" s="2">
        <v>0</v>
      </c>
      <c r="V41" s="2">
        <v>1</v>
      </c>
      <c r="W41" s="2">
        <v>0</v>
      </c>
      <c r="X41" s="2">
        <v>0</v>
      </c>
      <c r="AA41" s="2">
        <v>0</v>
      </c>
      <c r="AB41" s="2">
        <v>2</v>
      </c>
      <c r="AC41" s="2">
        <v>2</v>
      </c>
      <c r="AH41">
        <v>665</v>
      </c>
      <c r="AI41">
        <v>34</v>
      </c>
    </row>
    <row r="42" spans="1:35" x14ac:dyDescent="0.25">
      <c r="A42">
        <v>41</v>
      </c>
      <c r="B42" t="s">
        <v>115</v>
      </c>
      <c r="C42" t="s">
        <v>121</v>
      </c>
      <c r="D42" t="s">
        <v>136</v>
      </c>
      <c r="E42">
        <v>2017</v>
      </c>
      <c r="F42" t="s">
        <v>168</v>
      </c>
      <c r="G42">
        <v>13</v>
      </c>
      <c r="H42" s="1">
        <v>42929</v>
      </c>
      <c r="I42" s="1">
        <v>42929</v>
      </c>
      <c r="J42" s="2">
        <v>43</v>
      </c>
      <c r="K42" s="2">
        <v>246</v>
      </c>
      <c r="L42" s="2">
        <v>2</v>
      </c>
      <c r="M42" s="2">
        <v>0</v>
      </c>
      <c r="N42" s="2">
        <v>0</v>
      </c>
      <c r="P42" s="2">
        <v>0</v>
      </c>
      <c r="Q42" s="2">
        <v>0</v>
      </c>
      <c r="R42" s="2">
        <v>28</v>
      </c>
      <c r="S42" s="2">
        <v>0</v>
      </c>
      <c r="T42" s="2">
        <v>1</v>
      </c>
      <c r="U42" s="2">
        <v>0</v>
      </c>
      <c r="V42" s="2">
        <v>0</v>
      </c>
      <c r="W42" s="2">
        <v>0</v>
      </c>
      <c r="X42" s="2">
        <v>0</v>
      </c>
      <c r="AA42" s="2">
        <v>1</v>
      </c>
      <c r="AB42" s="2">
        <v>0</v>
      </c>
      <c r="AC42" s="2">
        <v>1</v>
      </c>
      <c r="AH42">
        <v>322</v>
      </c>
      <c r="AI42">
        <v>26</v>
      </c>
    </row>
    <row r="43" spans="1:35" x14ac:dyDescent="0.25">
      <c r="A43">
        <v>42</v>
      </c>
      <c r="B43" t="s">
        <v>142</v>
      </c>
      <c r="C43" t="s">
        <v>116</v>
      </c>
      <c r="D43" t="s">
        <v>150</v>
      </c>
      <c r="E43">
        <v>2017</v>
      </c>
      <c r="F43" t="s">
        <v>168</v>
      </c>
      <c r="G43">
        <v>12</v>
      </c>
      <c r="H43" s="1">
        <v>42928</v>
      </c>
      <c r="I43" s="1">
        <v>42928</v>
      </c>
      <c r="J43" s="2">
        <v>12</v>
      </c>
      <c r="K43" s="2">
        <v>257</v>
      </c>
      <c r="L43" s="2">
        <v>1</v>
      </c>
      <c r="M43" s="2">
        <v>0</v>
      </c>
      <c r="N43" s="2">
        <v>6</v>
      </c>
      <c r="P43" s="2">
        <v>0</v>
      </c>
      <c r="Q43" s="2">
        <v>0</v>
      </c>
      <c r="R43" s="2">
        <v>50</v>
      </c>
      <c r="S43" s="2">
        <v>0</v>
      </c>
      <c r="T43" s="2">
        <v>1</v>
      </c>
      <c r="U43" s="2">
        <v>0</v>
      </c>
      <c r="V43" s="2">
        <v>0</v>
      </c>
      <c r="W43" s="2">
        <v>0</v>
      </c>
      <c r="X43" s="2">
        <v>0</v>
      </c>
      <c r="AA43" s="2">
        <v>0</v>
      </c>
      <c r="AB43" s="2">
        <v>0</v>
      </c>
      <c r="AC43" s="2">
        <v>8</v>
      </c>
      <c r="AH43">
        <v>335</v>
      </c>
      <c r="AI43">
        <v>26</v>
      </c>
    </row>
    <row r="44" spans="1:35" x14ac:dyDescent="0.25">
      <c r="A44">
        <v>43</v>
      </c>
      <c r="B44" t="s">
        <v>123</v>
      </c>
      <c r="C44" t="s">
        <v>121</v>
      </c>
      <c r="D44" t="s">
        <v>138</v>
      </c>
      <c r="E44">
        <v>2017</v>
      </c>
      <c r="F44" t="s">
        <v>168</v>
      </c>
      <c r="G44">
        <v>13</v>
      </c>
      <c r="H44" s="1">
        <v>42929</v>
      </c>
      <c r="I44" s="1">
        <v>42929</v>
      </c>
      <c r="J44" s="2">
        <v>3</v>
      </c>
      <c r="K44" s="2">
        <v>161</v>
      </c>
      <c r="L44" s="2">
        <v>0</v>
      </c>
      <c r="M44" s="2">
        <v>0</v>
      </c>
      <c r="N44" s="2">
        <v>2</v>
      </c>
      <c r="O44">
        <v>1</v>
      </c>
      <c r="P44" s="2">
        <v>0</v>
      </c>
      <c r="Q44" s="2">
        <v>8</v>
      </c>
      <c r="R44" s="2">
        <v>17</v>
      </c>
      <c r="S44" s="2">
        <v>0</v>
      </c>
      <c r="T44" s="2">
        <v>2</v>
      </c>
      <c r="U44" s="2">
        <v>0</v>
      </c>
      <c r="V44" s="2">
        <v>1</v>
      </c>
      <c r="W44" s="2">
        <v>0</v>
      </c>
      <c r="X44" s="2">
        <v>0</v>
      </c>
      <c r="AA44" s="2">
        <v>0</v>
      </c>
      <c r="AB44" s="2">
        <v>0</v>
      </c>
      <c r="AC44" s="2">
        <v>0</v>
      </c>
      <c r="AG44">
        <v>1</v>
      </c>
      <c r="AH44">
        <v>196</v>
      </c>
      <c r="AI44">
        <v>25</v>
      </c>
    </row>
    <row r="45" spans="1:35" x14ac:dyDescent="0.25">
      <c r="A45">
        <v>44</v>
      </c>
      <c r="B45" t="s">
        <v>115</v>
      </c>
      <c r="C45" t="s">
        <v>121</v>
      </c>
      <c r="D45" t="s">
        <v>176</v>
      </c>
      <c r="E45">
        <v>2017</v>
      </c>
      <c r="F45" t="s">
        <v>168</v>
      </c>
      <c r="G45">
        <v>13</v>
      </c>
      <c r="H45" s="1">
        <v>42929</v>
      </c>
      <c r="I45" s="1">
        <v>42929</v>
      </c>
      <c r="J45" s="2">
        <v>16</v>
      </c>
      <c r="K45" s="2">
        <v>204</v>
      </c>
      <c r="L45" s="2">
        <v>0</v>
      </c>
      <c r="M45" s="2">
        <v>0</v>
      </c>
      <c r="N45" s="2">
        <v>4</v>
      </c>
      <c r="P45" s="2">
        <v>0</v>
      </c>
      <c r="Q45" s="2">
        <v>2</v>
      </c>
      <c r="R45" s="2">
        <v>41</v>
      </c>
      <c r="S45" s="2">
        <v>3</v>
      </c>
      <c r="T45" s="2">
        <v>5</v>
      </c>
      <c r="U45" s="2">
        <v>3</v>
      </c>
      <c r="V45" s="2">
        <v>0</v>
      </c>
      <c r="W45" s="2">
        <v>0</v>
      </c>
      <c r="X45" s="2">
        <v>0</v>
      </c>
      <c r="AA45" s="2">
        <v>1</v>
      </c>
      <c r="AB45" s="2">
        <v>0</v>
      </c>
      <c r="AC45" s="2">
        <v>0</v>
      </c>
      <c r="AD45">
        <v>1</v>
      </c>
      <c r="AH45">
        <v>280</v>
      </c>
      <c r="AI45">
        <v>28</v>
      </c>
    </row>
    <row r="46" spans="1:35" x14ac:dyDescent="0.25">
      <c r="A46">
        <v>45</v>
      </c>
      <c r="B46" t="s">
        <v>123</v>
      </c>
      <c r="C46" t="s">
        <v>116</v>
      </c>
      <c r="D46" t="s">
        <v>130</v>
      </c>
      <c r="E46">
        <v>2017</v>
      </c>
      <c r="F46" t="s">
        <v>168</v>
      </c>
      <c r="G46">
        <v>13</v>
      </c>
      <c r="H46" s="1">
        <v>42929</v>
      </c>
      <c r="I46" s="1">
        <v>42929</v>
      </c>
      <c r="J46" s="2">
        <v>8</v>
      </c>
      <c r="K46" s="2">
        <v>137</v>
      </c>
      <c r="L46" s="2">
        <v>1</v>
      </c>
      <c r="M46" s="2">
        <v>0</v>
      </c>
      <c r="N46" s="2">
        <v>3</v>
      </c>
      <c r="O46">
        <v>1</v>
      </c>
      <c r="P46" s="2">
        <v>0</v>
      </c>
      <c r="Q46" s="2">
        <v>1</v>
      </c>
      <c r="R46" s="2">
        <v>50</v>
      </c>
      <c r="S46" s="2">
        <v>4</v>
      </c>
      <c r="T46" s="2">
        <v>15</v>
      </c>
      <c r="U46" s="2">
        <v>2</v>
      </c>
      <c r="V46" s="2">
        <v>0</v>
      </c>
      <c r="W46" s="2">
        <v>0</v>
      </c>
      <c r="X46" s="2">
        <v>0</v>
      </c>
      <c r="AA46" s="2">
        <v>2</v>
      </c>
      <c r="AB46" s="2">
        <v>1</v>
      </c>
      <c r="AC46" s="2">
        <v>4</v>
      </c>
      <c r="AH46">
        <v>229</v>
      </c>
      <c r="AI46">
        <v>34</v>
      </c>
    </row>
    <row r="47" spans="1:35" x14ac:dyDescent="0.25">
      <c r="A47">
        <v>46</v>
      </c>
      <c r="B47" t="s">
        <v>123</v>
      </c>
      <c r="C47" t="s">
        <v>121</v>
      </c>
      <c r="D47" t="s">
        <v>128</v>
      </c>
      <c r="E47">
        <v>2017</v>
      </c>
      <c r="F47" t="s">
        <v>168</v>
      </c>
      <c r="G47">
        <v>13</v>
      </c>
      <c r="H47" s="1">
        <v>42929</v>
      </c>
      <c r="I47" s="1">
        <v>42929</v>
      </c>
      <c r="J47" s="2">
        <v>1</v>
      </c>
      <c r="K47" s="2">
        <v>161</v>
      </c>
      <c r="L47" s="2">
        <v>2</v>
      </c>
      <c r="M47" s="2">
        <v>0</v>
      </c>
      <c r="N47" s="2">
        <v>7</v>
      </c>
      <c r="P47" s="2">
        <v>1</v>
      </c>
      <c r="Q47" s="2">
        <v>2</v>
      </c>
      <c r="R47" s="2">
        <v>35</v>
      </c>
      <c r="S47" s="2">
        <v>0</v>
      </c>
      <c r="T47" s="2">
        <v>10</v>
      </c>
      <c r="U47" s="2">
        <v>1</v>
      </c>
      <c r="V47" s="2">
        <v>1</v>
      </c>
      <c r="W47" s="2">
        <v>3</v>
      </c>
      <c r="X47" s="2">
        <v>0</v>
      </c>
      <c r="AA47" s="2">
        <v>0</v>
      </c>
      <c r="AB47" s="2">
        <v>0</v>
      </c>
      <c r="AC47" s="2">
        <v>3</v>
      </c>
      <c r="AH47">
        <v>229</v>
      </c>
      <c r="AI47">
        <v>31</v>
      </c>
    </row>
    <row r="48" spans="1:35" x14ac:dyDescent="0.25">
      <c r="A48">
        <v>47</v>
      </c>
      <c r="B48" t="s">
        <v>142</v>
      </c>
      <c r="C48" t="s">
        <v>121</v>
      </c>
      <c r="D48" t="s">
        <v>152</v>
      </c>
      <c r="E48">
        <v>2017</v>
      </c>
      <c r="F48" t="s">
        <v>168</v>
      </c>
      <c r="G48">
        <v>16</v>
      </c>
      <c r="H48" s="1">
        <v>42932</v>
      </c>
      <c r="I48" s="1">
        <v>42932</v>
      </c>
      <c r="J48" s="2">
        <v>9</v>
      </c>
      <c r="K48" s="2">
        <v>182</v>
      </c>
      <c r="L48" s="2">
        <v>0</v>
      </c>
      <c r="M48" s="2">
        <v>0</v>
      </c>
      <c r="N48" s="2">
        <v>6</v>
      </c>
      <c r="P48" s="2">
        <v>1</v>
      </c>
      <c r="Q48" s="2">
        <v>0</v>
      </c>
      <c r="R48" s="2">
        <v>18</v>
      </c>
      <c r="S48" s="2">
        <v>0</v>
      </c>
      <c r="T48" s="2">
        <v>47</v>
      </c>
      <c r="U48" s="2">
        <v>1</v>
      </c>
      <c r="V48" s="2">
        <v>0</v>
      </c>
      <c r="W48" s="2">
        <v>0</v>
      </c>
      <c r="X48" s="2">
        <v>0</v>
      </c>
      <c r="AA48" s="2">
        <v>0</v>
      </c>
      <c r="AB48" s="2">
        <v>0</v>
      </c>
      <c r="AC48" s="2">
        <v>0</v>
      </c>
      <c r="AH48">
        <v>265</v>
      </c>
      <c r="AI48">
        <v>25</v>
      </c>
    </row>
    <row r="49" spans="1:74" x14ac:dyDescent="0.25">
      <c r="A49">
        <v>48</v>
      </c>
      <c r="B49" t="s">
        <v>142</v>
      </c>
      <c r="C49" t="s">
        <v>116</v>
      </c>
      <c r="D49" t="s">
        <v>164</v>
      </c>
      <c r="E49">
        <v>2017</v>
      </c>
      <c r="F49" t="s">
        <v>168</v>
      </c>
      <c r="G49">
        <v>12</v>
      </c>
      <c r="H49" s="1">
        <v>42928</v>
      </c>
      <c r="I49" s="1">
        <v>42928</v>
      </c>
      <c r="J49" s="2">
        <v>18</v>
      </c>
      <c r="K49" s="2">
        <v>240</v>
      </c>
      <c r="L49" s="2">
        <v>0</v>
      </c>
      <c r="M49" s="2">
        <v>0</v>
      </c>
      <c r="N49" s="2">
        <v>4</v>
      </c>
      <c r="P49" s="2">
        <v>0</v>
      </c>
      <c r="Q49" s="2">
        <v>1</v>
      </c>
      <c r="R49" s="2">
        <v>32</v>
      </c>
      <c r="S49" s="2">
        <v>1</v>
      </c>
      <c r="T49" s="2">
        <v>9</v>
      </c>
      <c r="U49" s="2">
        <v>1</v>
      </c>
      <c r="V49" s="2">
        <v>1</v>
      </c>
      <c r="W49" s="2">
        <v>0</v>
      </c>
      <c r="X49" s="2">
        <v>0</v>
      </c>
      <c r="AA49" s="2">
        <v>1</v>
      </c>
      <c r="AB49" s="2">
        <v>0</v>
      </c>
      <c r="AC49" s="2">
        <v>3</v>
      </c>
      <c r="AH49">
        <v>311</v>
      </c>
      <c r="AI49">
        <v>36</v>
      </c>
    </row>
    <row r="50" spans="1:74" x14ac:dyDescent="0.25">
      <c r="A50">
        <v>49</v>
      </c>
      <c r="B50" t="s">
        <v>115</v>
      </c>
      <c r="C50" t="s">
        <v>121</v>
      </c>
      <c r="D50" t="s">
        <v>154</v>
      </c>
      <c r="E50">
        <v>2017</v>
      </c>
      <c r="F50" t="s">
        <v>168</v>
      </c>
      <c r="G50">
        <v>13</v>
      </c>
      <c r="H50" s="1">
        <v>42929</v>
      </c>
      <c r="I50" s="1">
        <v>42929</v>
      </c>
      <c r="J50" s="2">
        <v>8</v>
      </c>
      <c r="K50" s="2">
        <v>45</v>
      </c>
      <c r="L50" s="2">
        <v>1</v>
      </c>
      <c r="M50" s="2">
        <v>0</v>
      </c>
      <c r="N50" s="2">
        <v>3</v>
      </c>
      <c r="P50" s="2">
        <v>0</v>
      </c>
      <c r="Q50" s="2">
        <v>3</v>
      </c>
      <c r="R50" s="2">
        <v>44</v>
      </c>
      <c r="S50" s="2">
        <v>0</v>
      </c>
      <c r="T50" s="2">
        <v>8</v>
      </c>
      <c r="U50" s="2">
        <v>1</v>
      </c>
      <c r="V50" s="2">
        <v>1</v>
      </c>
      <c r="W50" s="2">
        <v>0</v>
      </c>
      <c r="X50" s="2">
        <v>0</v>
      </c>
      <c r="AA50" s="2">
        <v>2</v>
      </c>
      <c r="AB50" s="2">
        <v>0</v>
      </c>
      <c r="AC50" s="2">
        <v>2</v>
      </c>
      <c r="AH50">
        <v>118</v>
      </c>
      <c r="AI50">
        <v>31</v>
      </c>
    </row>
    <row r="51" spans="1:74" x14ac:dyDescent="0.25">
      <c r="A51">
        <v>50</v>
      </c>
      <c r="B51" t="s">
        <v>142</v>
      </c>
      <c r="C51" t="s">
        <v>121</v>
      </c>
      <c r="D51" t="s">
        <v>145</v>
      </c>
      <c r="E51">
        <v>2017</v>
      </c>
      <c r="F51" t="s">
        <v>168</v>
      </c>
      <c r="G51">
        <v>12</v>
      </c>
      <c r="H51" s="1">
        <v>42928</v>
      </c>
      <c r="I51" s="1">
        <v>42928</v>
      </c>
      <c r="J51" s="2">
        <v>19</v>
      </c>
      <c r="K51" s="2">
        <v>39</v>
      </c>
      <c r="L51" s="2">
        <v>0</v>
      </c>
      <c r="M51" s="2">
        <v>0</v>
      </c>
      <c r="N51" s="2">
        <v>10</v>
      </c>
      <c r="P51" s="2">
        <v>12</v>
      </c>
      <c r="Q51" s="2">
        <v>1</v>
      </c>
      <c r="R51" s="2">
        <v>21</v>
      </c>
      <c r="S51" s="2">
        <v>0</v>
      </c>
      <c r="T51" s="2">
        <v>13</v>
      </c>
      <c r="U51" s="2">
        <v>0</v>
      </c>
      <c r="V51" s="2">
        <v>0</v>
      </c>
      <c r="W51" s="2">
        <v>0</v>
      </c>
      <c r="X51" s="2">
        <v>0</v>
      </c>
      <c r="AA51" s="2">
        <v>0</v>
      </c>
      <c r="AB51" s="2">
        <v>0</v>
      </c>
      <c r="AC51" s="2">
        <v>19</v>
      </c>
      <c r="AH51">
        <v>134</v>
      </c>
      <c r="AI51">
        <v>20</v>
      </c>
    </row>
    <row r="52" spans="1:74" x14ac:dyDescent="0.25">
      <c r="A52">
        <v>51</v>
      </c>
      <c r="B52" t="s">
        <v>142</v>
      </c>
      <c r="C52" t="s">
        <v>116</v>
      </c>
      <c r="D52" t="s">
        <v>159</v>
      </c>
      <c r="E52">
        <v>2017</v>
      </c>
      <c r="F52" t="s">
        <v>168</v>
      </c>
      <c r="G52">
        <v>12</v>
      </c>
      <c r="H52" s="1">
        <v>42928</v>
      </c>
      <c r="I52" s="1">
        <v>42928</v>
      </c>
      <c r="J52" s="2">
        <v>16</v>
      </c>
      <c r="K52" s="2">
        <v>165</v>
      </c>
      <c r="L52" s="2">
        <v>0</v>
      </c>
      <c r="M52" s="2">
        <v>0</v>
      </c>
      <c r="N52" s="2">
        <v>2</v>
      </c>
      <c r="O52">
        <v>1</v>
      </c>
      <c r="P52" s="2">
        <v>0</v>
      </c>
      <c r="Q52" s="2">
        <v>0</v>
      </c>
      <c r="R52" s="2">
        <v>51</v>
      </c>
      <c r="S52" s="2">
        <v>8</v>
      </c>
      <c r="T52" s="2">
        <v>12</v>
      </c>
      <c r="U52" s="2">
        <v>0</v>
      </c>
      <c r="V52" s="2">
        <v>0</v>
      </c>
      <c r="W52" s="2">
        <v>0</v>
      </c>
      <c r="X52" s="2">
        <v>0</v>
      </c>
      <c r="Z52">
        <v>1</v>
      </c>
      <c r="AA52" s="2">
        <v>1</v>
      </c>
      <c r="AB52" s="2">
        <v>0</v>
      </c>
      <c r="AC52" s="2">
        <v>15</v>
      </c>
      <c r="AH52">
        <v>275</v>
      </c>
      <c r="AI52">
        <v>32</v>
      </c>
    </row>
    <row r="53" spans="1:74" x14ac:dyDescent="0.25">
      <c r="A53">
        <v>52</v>
      </c>
      <c r="B53" t="s">
        <v>115</v>
      </c>
      <c r="C53" t="s">
        <v>116</v>
      </c>
      <c r="D53" t="s">
        <v>126</v>
      </c>
      <c r="E53">
        <v>2017</v>
      </c>
      <c r="F53" t="s">
        <v>168</v>
      </c>
      <c r="G53">
        <v>13</v>
      </c>
      <c r="H53" s="1">
        <v>42929</v>
      </c>
      <c r="I53" s="1">
        <v>42929</v>
      </c>
      <c r="J53" s="2">
        <v>12</v>
      </c>
      <c r="K53" s="2">
        <v>153</v>
      </c>
      <c r="L53" s="2">
        <v>0</v>
      </c>
      <c r="M53" s="2">
        <v>0</v>
      </c>
      <c r="N53" s="2">
        <v>4</v>
      </c>
      <c r="O53">
        <v>1</v>
      </c>
      <c r="P53" s="2">
        <v>2</v>
      </c>
      <c r="Q53" s="2">
        <v>1</v>
      </c>
      <c r="R53" s="2">
        <v>21</v>
      </c>
      <c r="S53" s="2">
        <v>0</v>
      </c>
      <c r="T53" s="2">
        <v>5</v>
      </c>
      <c r="U53" s="2">
        <v>4</v>
      </c>
      <c r="V53" s="2">
        <v>2</v>
      </c>
      <c r="W53" s="2">
        <v>0</v>
      </c>
      <c r="X53" s="2">
        <v>0</v>
      </c>
      <c r="AA53" s="2">
        <v>0</v>
      </c>
      <c r="AB53" s="2">
        <v>0</v>
      </c>
      <c r="AC53" s="2">
        <v>1</v>
      </c>
      <c r="AH53">
        <v>206</v>
      </c>
      <c r="AI53">
        <v>28</v>
      </c>
    </row>
    <row r="54" spans="1:74" x14ac:dyDescent="0.25">
      <c r="A54">
        <v>53</v>
      </c>
      <c r="B54" t="s">
        <v>123</v>
      </c>
      <c r="C54" t="s">
        <v>121</v>
      </c>
      <c r="D54" t="s">
        <v>146</v>
      </c>
      <c r="E54">
        <v>2017</v>
      </c>
      <c r="F54" t="s">
        <v>168</v>
      </c>
      <c r="G54">
        <v>12</v>
      </c>
      <c r="H54" s="1">
        <v>42928</v>
      </c>
      <c r="I54" s="1">
        <v>42928</v>
      </c>
      <c r="J54" s="2">
        <v>2</v>
      </c>
      <c r="K54" s="2">
        <v>142</v>
      </c>
      <c r="L54" s="2">
        <v>0</v>
      </c>
      <c r="M54" s="2">
        <v>0</v>
      </c>
      <c r="N54" s="2">
        <v>0</v>
      </c>
      <c r="P54" s="2">
        <v>1</v>
      </c>
      <c r="Q54" s="2">
        <v>1</v>
      </c>
      <c r="R54" s="2">
        <v>13</v>
      </c>
      <c r="S54" s="2">
        <v>0</v>
      </c>
      <c r="T54" s="2">
        <v>30</v>
      </c>
      <c r="U54" s="2">
        <v>0</v>
      </c>
      <c r="V54" s="2">
        <v>0</v>
      </c>
      <c r="W54" s="2">
        <v>1</v>
      </c>
      <c r="X54" s="2">
        <v>0</v>
      </c>
      <c r="AA54" s="2">
        <v>0</v>
      </c>
      <c r="AB54" s="2">
        <v>0</v>
      </c>
      <c r="AC54" s="2">
        <v>0</v>
      </c>
      <c r="AH54">
        <v>190</v>
      </c>
      <c r="AI54">
        <v>23</v>
      </c>
    </row>
    <row r="55" spans="1:74" x14ac:dyDescent="0.25">
      <c r="A55">
        <v>54</v>
      </c>
      <c r="B55" t="s">
        <v>123</v>
      </c>
      <c r="C55" t="s">
        <v>116</v>
      </c>
      <c r="D55" t="s">
        <v>155</v>
      </c>
      <c r="E55">
        <v>2017</v>
      </c>
      <c r="F55" t="s">
        <v>168</v>
      </c>
      <c r="G55">
        <v>12</v>
      </c>
      <c r="H55" s="1">
        <v>42928</v>
      </c>
      <c r="I55" s="1">
        <v>42928</v>
      </c>
      <c r="J55" s="2">
        <v>17</v>
      </c>
      <c r="K55" s="2">
        <v>261</v>
      </c>
      <c r="L55" s="2">
        <v>1</v>
      </c>
      <c r="M55" s="2">
        <v>0</v>
      </c>
      <c r="N55" s="2">
        <v>1</v>
      </c>
      <c r="P55" s="2">
        <v>0</v>
      </c>
      <c r="Q55" s="2">
        <v>2</v>
      </c>
      <c r="R55" s="2">
        <v>111</v>
      </c>
      <c r="S55" s="2">
        <v>0</v>
      </c>
      <c r="T55" s="2">
        <v>54</v>
      </c>
      <c r="U55" s="2">
        <v>1</v>
      </c>
      <c r="V55" s="2">
        <v>0</v>
      </c>
      <c r="W55" s="2">
        <v>1</v>
      </c>
      <c r="X55" s="2">
        <v>0</v>
      </c>
      <c r="AA55" s="2">
        <v>1</v>
      </c>
      <c r="AB55" s="2">
        <v>4</v>
      </c>
      <c r="AC55" s="2">
        <v>0</v>
      </c>
      <c r="AH55">
        <v>454</v>
      </c>
      <c r="AI55">
        <v>31</v>
      </c>
    </row>
    <row r="56" spans="1:74" x14ac:dyDescent="0.25">
      <c r="A56">
        <v>55</v>
      </c>
      <c r="B56" t="s">
        <v>115</v>
      </c>
      <c r="C56" t="s">
        <v>116</v>
      </c>
      <c r="D56" t="s">
        <v>117</v>
      </c>
      <c r="E56">
        <v>2017</v>
      </c>
      <c r="F56" t="s">
        <v>168</v>
      </c>
      <c r="G56">
        <v>13</v>
      </c>
      <c r="H56" s="1">
        <v>42929</v>
      </c>
      <c r="I56" s="1">
        <v>42929</v>
      </c>
      <c r="J56" s="2">
        <v>1</v>
      </c>
      <c r="K56" s="2">
        <v>75</v>
      </c>
      <c r="L56" s="2">
        <v>0</v>
      </c>
      <c r="M56" s="2">
        <v>0</v>
      </c>
      <c r="N56" s="2">
        <v>10</v>
      </c>
      <c r="P56" s="2">
        <v>0</v>
      </c>
      <c r="Q56" s="2">
        <v>0</v>
      </c>
      <c r="R56" s="2">
        <v>28</v>
      </c>
      <c r="S56" s="2">
        <v>0</v>
      </c>
      <c r="T56" s="2">
        <v>4</v>
      </c>
      <c r="U56" s="2">
        <v>0</v>
      </c>
      <c r="V56" s="2">
        <v>0</v>
      </c>
      <c r="W56" s="2">
        <v>1</v>
      </c>
      <c r="X56" s="2">
        <v>0</v>
      </c>
      <c r="AA56" s="2">
        <v>0</v>
      </c>
      <c r="AB56" s="2">
        <v>0</v>
      </c>
      <c r="AC56" s="2">
        <v>0</v>
      </c>
      <c r="AH56">
        <v>119</v>
      </c>
      <c r="AI56">
        <v>26</v>
      </c>
    </row>
    <row r="57" spans="1:74" x14ac:dyDescent="0.25">
      <c r="A57">
        <v>56</v>
      </c>
      <c r="B57" t="s">
        <v>123</v>
      </c>
      <c r="C57" t="s">
        <v>116</v>
      </c>
      <c r="D57" t="s">
        <v>132</v>
      </c>
      <c r="E57">
        <v>2017</v>
      </c>
      <c r="F57" t="s">
        <v>168</v>
      </c>
      <c r="G57">
        <v>12</v>
      </c>
      <c r="H57" s="1">
        <v>42928</v>
      </c>
      <c r="I57" s="1">
        <v>42928</v>
      </c>
      <c r="J57" s="2">
        <v>8</v>
      </c>
      <c r="K57" s="2">
        <v>52</v>
      </c>
      <c r="L57" s="2">
        <v>0</v>
      </c>
      <c r="M57" s="2">
        <v>0</v>
      </c>
      <c r="N57" s="2">
        <v>6</v>
      </c>
      <c r="P57" s="2">
        <v>0</v>
      </c>
      <c r="Q57" s="2">
        <v>1</v>
      </c>
      <c r="R57" s="2">
        <v>19</v>
      </c>
      <c r="S57" s="2">
        <v>0</v>
      </c>
      <c r="T57" s="2">
        <v>8</v>
      </c>
      <c r="U57" s="2">
        <v>0</v>
      </c>
      <c r="V57" s="2">
        <v>1</v>
      </c>
      <c r="W57" s="2">
        <v>0</v>
      </c>
      <c r="X57" s="2">
        <v>0</v>
      </c>
      <c r="AA57" s="2">
        <v>0</v>
      </c>
      <c r="AB57" s="2">
        <v>0</v>
      </c>
      <c r="AC57" s="2">
        <v>1</v>
      </c>
      <c r="AH57">
        <v>96</v>
      </c>
      <c r="AI57">
        <v>27</v>
      </c>
    </row>
    <row r="58" spans="1:74" x14ac:dyDescent="0.25">
      <c r="A58">
        <v>57</v>
      </c>
      <c r="B58" t="s">
        <v>142</v>
      </c>
      <c r="C58" t="s">
        <v>116</v>
      </c>
      <c r="D58" t="s">
        <v>143</v>
      </c>
      <c r="E58">
        <v>2017</v>
      </c>
      <c r="F58" t="s">
        <v>168</v>
      </c>
      <c r="G58">
        <v>12</v>
      </c>
      <c r="H58" s="1">
        <v>42928</v>
      </c>
      <c r="I58" s="1">
        <v>42928</v>
      </c>
      <c r="J58" s="2">
        <v>12</v>
      </c>
      <c r="K58" s="2">
        <v>63</v>
      </c>
      <c r="L58" s="2">
        <v>0</v>
      </c>
      <c r="M58" s="2">
        <v>0</v>
      </c>
      <c r="N58" s="2">
        <v>2</v>
      </c>
      <c r="P58" s="2">
        <v>0</v>
      </c>
      <c r="Q58" s="2">
        <v>0</v>
      </c>
      <c r="R58" s="2">
        <v>25</v>
      </c>
      <c r="S58" s="2">
        <v>0</v>
      </c>
      <c r="T58" s="2">
        <v>5</v>
      </c>
      <c r="U58" s="2">
        <v>1</v>
      </c>
      <c r="V58" s="2">
        <v>1</v>
      </c>
      <c r="W58" s="2">
        <v>0</v>
      </c>
      <c r="X58" s="2">
        <v>0</v>
      </c>
      <c r="AA58" s="2">
        <v>0</v>
      </c>
      <c r="AB58" s="2">
        <v>0</v>
      </c>
      <c r="AC58" s="2">
        <v>4</v>
      </c>
      <c r="AH58">
        <v>114</v>
      </c>
      <c r="AI58">
        <v>24</v>
      </c>
    </row>
    <row r="59" spans="1:74" s="3" customFormat="1" x14ac:dyDescent="0.25">
      <c r="B59" s="3" t="s">
        <v>1</v>
      </c>
      <c r="C59" s="3" t="s">
        <v>292</v>
      </c>
      <c r="D59" s="3" t="s">
        <v>3</v>
      </c>
      <c r="E59" s="3" t="s">
        <v>4</v>
      </c>
      <c r="F59" s="3" t="s">
        <v>5</v>
      </c>
      <c r="G59" s="3" t="s">
        <v>6</v>
      </c>
      <c r="H59" s="3" t="s">
        <v>7</v>
      </c>
      <c r="I59" s="3" t="s">
        <v>8</v>
      </c>
      <c r="J59" s="4" t="s">
        <v>294</v>
      </c>
      <c r="K59" s="4" t="s">
        <v>406</v>
      </c>
      <c r="L59" s="4" t="s">
        <v>333</v>
      </c>
      <c r="M59" s="4" t="s">
        <v>305</v>
      </c>
      <c r="N59" s="4" t="s">
        <v>309</v>
      </c>
      <c r="O59" s="3" t="s">
        <v>338</v>
      </c>
      <c r="P59" s="4" t="s">
        <v>311</v>
      </c>
      <c r="Q59" s="4" t="s">
        <v>313</v>
      </c>
      <c r="R59" s="4" t="s">
        <v>407</v>
      </c>
      <c r="S59" s="3" t="s">
        <v>340</v>
      </c>
      <c r="T59" s="4" t="s">
        <v>326</v>
      </c>
      <c r="U59" s="4" t="s">
        <v>328</v>
      </c>
      <c r="V59" s="3" t="s">
        <v>329</v>
      </c>
      <c r="W59" s="3" t="s">
        <v>330</v>
      </c>
      <c r="X59" s="3" t="s">
        <v>403</v>
      </c>
      <c r="Y59" t="s">
        <v>101</v>
      </c>
      <c r="Z59" t="s">
        <v>102</v>
      </c>
      <c r="AA59" s="3" t="s">
        <v>408</v>
      </c>
      <c r="AB59" s="3" t="s">
        <v>409</v>
      </c>
      <c r="AC59" s="3" t="s">
        <v>295</v>
      </c>
      <c r="AD59" s="3" t="s">
        <v>337</v>
      </c>
      <c r="AH59" s="3" t="s">
        <v>290</v>
      </c>
      <c r="AI59" s="3" t="s">
        <v>291</v>
      </c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</row>
    <row r="60" spans="1:74" x14ac:dyDescent="0.25">
      <c r="A60" t="s">
        <v>341</v>
      </c>
      <c r="B60" t="s">
        <v>123</v>
      </c>
      <c r="C60" t="s">
        <v>116</v>
      </c>
      <c r="D60" t="s">
        <v>155</v>
      </c>
      <c r="E60">
        <v>2017</v>
      </c>
      <c r="F60" t="s">
        <v>342</v>
      </c>
      <c r="G60">
        <v>17</v>
      </c>
      <c r="H60" s="1">
        <v>42872</v>
      </c>
      <c r="I60" s="1">
        <v>42872</v>
      </c>
      <c r="J60" s="2">
        <v>173</v>
      </c>
      <c r="K60">
        <v>2</v>
      </c>
      <c r="L60" s="2"/>
      <c r="M60" s="2"/>
      <c r="N60" s="2"/>
      <c r="P60" s="2"/>
      <c r="Q60" s="2"/>
      <c r="R60" s="2">
        <v>1</v>
      </c>
      <c r="T60" s="2">
        <v>6</v>
      </c>
      <c r="U60" s="2">
        <v>1</v>
      </c>
      <c r="AH60">
        <v>183</v>
      </c>
      <c r="AI60">
        <v>10</v>
      </c>
    </row>
    <row r="61" spans="1:74" x14ac:dyDescent="0.25">
      <c r="A61" t="s">
        <v>343</v>
      </c>
      <c r="B61" t="s">
        <v>123</v>
      </c>
      <c r="C61" t="s">
        <v>116</v>
      </c>
      <c r="D61" t="s">
        <v>132</v>
      </c>
      <c r="E61">
        <v>2017</v>
      </c>
      <c r="F61" t="s">
        <v>342</v>
      </c>
      <c r="G61">
        <v>17</v>
      </c>
      <c r="H61" s="1">
        <v>42872</v>
      </c>
      <c r="I61" s="1">
        <v>42872</v>
      </c>
      <c r="J61" s="2">
        <v>58</v>
      </c>
      <c r="K61">
        <v>2</v>
      </c>
      <c r="L61" s="2"/>
      <c r="M61" s="2"/>
      <c r="N61" s="2"/>
      <c r="P61" s="2"/>
      <c r="Q61" s="2"/>
      <c r="R61" s="2">
        <v>1</v>
      </c>
      <c r="S61" s="2">
        <v>1</v>
      </c>
      <c r="T61" s="2">
        <v>4</v>
      </c>
      <c r="U61" s="2"/>
      <c r="AH61">
        <v>66</v>
      </c>
      <c r="AI61">
        <v>12</v>
      </c>
    </row>
    <row r="62" spans="1:74" x14ac:dyDescent="0.25">
      <c r="A62" t="s">
        <v>344</v>
      </c>
      <c r="B62" t="s">
        <v>123</v>
      </c>
      <c r="C62" t="s">
        <v>116</v>
      </c>
      <c r="D62" t="s">
        <v>130</v>
      </c>
      <c r="E62">
        <v>2017</v>
      </c>
      <c r="F62" t="s">
        <v>342</v>
      </c>
      <c r="G62">
        <v>17</v>
      </c>
      <c r="H62" s="1">
        <v>42872</v>
      </c>
      <c r="I62" s="1">
        <v>42872</v>
      </c>
      <c r="J62" s="2">
        <v>7</v>
      </c>
      <c r="K62">
        <v>1</v>
      </c>
      <c r="L62" s="2"/>
      <c r="M62" s="2"/>
      <c r="N62" s="2">
        <v>3</v>
      </c>
      <c r="P62" s="2"/>
      <c r="Q62" s="2"/>
      <c r="R62" s="2">
        <v>3</v>
      </c>
      <c r="T62" s="2">
        <v>6</v>
      </c>
      <c r="U62" s="2"/>
      <c r="AC62">
        <v>5</v>
      </c>
      <c r="AH62">
        <v>88</v>
      </c>
      <c r="AI62">
        <v>17</v>
      </c>
    </row>
    <row r="63" spans="1:74" x14ac:dyDescent="0.25">
      <c r="A63" t="s">
        <v>345</v>
      </c>
      <c r="B63" t="s">
        <v>123</v>
      </c>
      <c r="C63" t="s">
        <v>116</v>
      </c>
      <c r="D63" t="s">
        <v>124</v>
      </c>
      <c r="E63">
        <v>2017</v>
      </c>
      <c r="F63" t="s">
        <v>342</v>
      </c>
      <c r="G63">
        <v>17</v>
      </c>
      <c r="H63" s="1">
        <v>42872</v>
      </c>
      <c r="I63" s="1">
        <v>42872</v>
      </c>
      <c r="J63" s="2">
        <v>21</v>
      </c>
      <c r="K63">
        <v>1</v>
      </c>
      <c r="L63" s="2"/>
      <c r="M63" s="2"/>
      <c r="N63" s="2"/>
      <c r="P63" s="2"/>
      <c r="Q63" s="2"/>
      <c r="R63" s="2">
        <v>1</v>
      </c>
      <c r="T63" s="2">
        <v>19</v>
      </c>
      <c r="U63" s="2"/>
      <c r="AA63">
        <v>1</v>
      </c>
      <c r="AH63">
        <v>43</v>
      </c>
      <c r="AI63">
        <v>10</v>
      </c>
    </row>
    <row r="64" spans="1:74" x14ac:dyDescent="0.25">
      <c r="A64" t="s">
        <v>346</v>
      </c>
      <c r="B64" t="s">
        <v>123</v>
      </c>
      <c r="C64" t="s">
        <v>121</v>
      </c>
      <c r="D64" t="s">
        <v>146</v>
      </c>
      <c r="E64">
        <v>2017</v>
      </c>
      <c r="F64" t="s">
        <v>342</v>
      </c>
      <c r="G64">
        <v>17</v>
      </c>
      <c r="H64" s="1">
        <v>42872</v>
      </c>
      <c r="I64" s="1">
        <v>42872</v>
      </c>
      <c r="J64" s="2">
        <v>59</v>
      </c>
      <c r="K64">
        <v>8</v>
      </c>
      <c r="L64" s="2"/>
      <c r="M64" s="2">
        <v>1</v>
      </c>
      <c r="N64" s="2">
        <v>2</v>
      </c>
      <c r="P64" s="2"/>
      <c r="Q64" s="2">
        <v>3</v>
      </c>
      <c r="R64" s="2">
        <v>4</v>
      </c>
      <c r="T64" s="2">
        <v>21</v>
      </c>
      <c r="U64" s="2">
        <v>1</v>
      </c>
      <c r="AH64">
        <v>99</v>
      </c>
      <c r="AI64">
        <v>17</v>
      </c>
    </row>
    <row r="65" spans="1:74" x14ac:dyDescent="0.25">
      <c r="A65" t="s">
        <v>347</v>
      </c>
      <c r="B65" t="s">
        <v>123</v>
      </c>
      <c r="C65" t="s">
        <v>121</v>
      </c>
      <c r="D65" t="s">
        <v>140</v>
      </c>
      <c r="E65">
        <v>2017</v>
      </c>
      <c r="F65" t="s">
        <v>342</v>
      </c>
      <c r="G65">
        <v>17</v>
      </c>
      <c r="H65" s="1">
        <v>42872</v>
      </c>
      <c r="I65" s="1">
        <v>42872</v>
      </c>
      <c r="J65" s="2">
        <v>183</v>
      </c>
      <c r="K65">
        <v>4</v>
      </c>
      <c r="L65" s="2"/>
      <c r="M65" s="2">
        <v>1</v>
      </c>
      <c r="N65" s="2">
        <v>2</v>
      </c>
      <c r="P65" s="2"/>
      <c r="Q65" s="2"/>
      <c r="R65" s="2">
        <v>7</v>
      </c>
      <c r="T65" s="2">
        <v>7</v>
      </c>
      <c r="U65" s="2"/>
      <c r="W65">
        <v>1</v>
      </c>
      <c r="AA65">
        <v>1</v>
      </c>
      <c r="AC65">
        <v>1</v>
      </c>
      <c r="AH65">
        <v>207</v>
      </c>
      <c r="AI65">
        <v>20</v>
      </c>
    </row>
    <row r="66" spans="1:74" x14ac:dyDescent="0.25">
      <c r="A66" t="s">
        <v>348</v>
      </c>
      <c r="B66" t="s">
        <v>123</v>
      </c>
      <c r="C66" t="s">
        <v>121</v>
      </c>
      <c r="D66" t="s">
        <v>128</v>
      </c>
      <c r="E66">
        <v>2017</v>
      </c>
      <c r="F66" t="s">
        <v>342</v>
      </c>
      <c r="G66">
        <v>17</v>
      </c>
      <c r="H66" s="1">
        <v>42872</v>
      </c>
      <c r="I66" s="1">
        <v>42872</v>
      </c>
      <c r="J66" s="2">
        <v>86</v>
      </c>
      <c r="K66">
        <v>3</v>
      </c>
      <c r="L66" s="2">
        <v>1</v>
      </c>
      <c r="M66" s="2">
        <v>1</v>
      </c>
      <c r="N66" s="2">
        <v>5</v>
      </c>
      <c r="O66">
        <v>1</v>
      </c>
      <c r="P66" s="2">
        <v>1</v>
      </c>
      <c r="Q66" s="2"/>
      <c r="R66" s="2">
        <v>1</v>
      </c>
      <c r="T66" s="2">
        <v>17</v>
      </c>
      <c r="U66" s="2"/>
      <c r="AH66">
        <v>116</v>
      </c>
      <c r="AI66">
        <v>19</v>
      </c>
    </row>
    <row r="67" spans="1:74" x14ac:dyDescent="0.25">
      <c r="A67" t="s">
        <v>349</v>
      </c>
      <c r="B67" t="s">
        <v>123</v>
      </c>
      <c r="C67" t="s">
        <v>121</v>
      </c>
      <c r="D67" t="s">
        <v>138</v>
      </c>
      <c r="E67">
        <v>2017</v>
      </c>
      <c r="F67" t="s">
        <v>342</v>
      </c>
      <c r="G67">
        <v>17</v>
      </c>
      <c r="H67" s="1">
        <v>42872</v>
      </c>
      <c r="I67" s="1">
        <v>42872</v>
      </c>
      <c r="J67" s="2"/>
      <c r="K67">
        <v>0</v>
      </c>
      <c r="L67" s="2"/>
      <c r="M67" s="2"/>
      <c r="N67" s="2"/>
      <c r="P67" s="2"/>
      <c r="Q67" s="2"/>
      <c r="R67" s="2">
        <v>0</v>
      </c>
      <c r="T67" s="2"/>
      <c r="U67" s="2"/>
      <c r="AC67">
        <v>1</v>
      </c>
      <c r="AH67">
        <v>147</v>
      </c>
      <c r="AI67">
        <v>18</v>
      </c>
    </row>
    <row r="68" spans="1:74" x14ac:dyDescent="0.25">
      <c r="A68" t="s">
        <v>350</v>
      </c>
      <c r="B68" t="s">
        <v>142</v>
      </c>
      <c r="C68" t="s">
        <v>116</v>
      </c>
      <c r="D68" t="s">
        <v>150</v>
      </c>
      <c r="E68">
        <v>2017</v>
      </c>
      <c r="F68" t="s">
        <v>342</v>
      </c>
      <c r="G68">
        <v>17</v>
      </c>
      <c r="H68" s="1">
        <v>42872</v>
      </c>
      <c r="I68" s="1">
        <v>42872</v>
      </c>
      <c r="J68" s="2">
        <v>2</v>
      </c>
      <c r="K68">
        <v>9</v>
      </c>
      <c r="L68" s="2"/>
      <c r="M68" s="2"/>
      <c r="N68" s="2">
        <v>5</v>
      </c>
      <c r="P68" s="2"/>
      <c r="Q68" s="2"/>
      <c r="R68" s="2">
        <v>13</v>
      </c>
      <c r="T68" s="2">
        <v>1</v>
      </c>
      <c r="U68" s="2"/>
      <c r="AC68">
        <v>4</v>
      </c>
      <c r="AH68">
        <v>52</v>
      </c>
      <c r="AI68">
        <v>12</v>
      </c>
    </row>
    <row r="69" spans="1:74" x14ac:dyDescent="0.25">
      <c r="A69" t="s">
        <v>351</v>
      </c>
      <c r="B69" t="s">
        <v>142</v>
      </c>
      <c r="C69" t="s">
        <v>116</v>
      </c>
      <c r="D69" t="s">
        <v>143</v>
      </c>
      <c r="E69">
        <v>2017</v>
      </c>
      <c r="F69" t="s">
        <v>342</v>
      </c>
      <c r="G69">
        <v>17</v>
      </c>
      <c r="H69" s="1">
        <v>42872</v>
      </c>
      <c r="I69" s="1">
        <v>42872</v>
      </c>
      <c r="J69" s="2">
        <v>29</v>
      </c>
      <c r="K69">
        <v>15</v>
      </c>
      <c r="L69" s="2"/>
      <c r="M69" s="2"/>
      <c r="N69" s="2">
        <v>2</v>
      </c>
      <c r="P69" s="2"/>
      <c r="Q69" s="2"/>
      <c r="R69" s="2">
        <v>4</v>
      </c>
      <c r="T69" s="2">
        <v>4</v>
      </c>
      <c r="U69" s="2"/>
      <c r="AC69">
        <v>17</v>
      </c>
      <c r="AH69">
        <v>71</v>
      </c>
      <c r="AI69">
        <v>18</v>
      </c>
    </row>
    <row r="70" spans="1:74" x14ac:dyDescent="0.25">
      <c r="A70" t="s">
        <v>352</v>
      </c>
      <c r="B70" t="s">
        <v>142</v>
      </c>
      <c r="C70" t="s">
        <v>116</v>
      </c>
      <c r="D70" t="s">
        <v>164</v>
      </c>
      <c r="E70">
        <v>2017</v>
      </c>
      <c r="F70" t="s">
        <v>342</v>
      </c>
      <c r="G70">
        <v>17</v>
      </c>
      <c r="H70" s="1">
        <v>42872</v>
      </c>
      <c r="I70" s="1">
        <v>42872</v>
      </c>
      <c r="J70" s="2">
        <v>96</v>
      </c>
      <c r="K70">
        <v>9</v>
      </c>
      <c r="L70" s="2"/>
      <c r="M70" s="2">
        <v>2</v>
      </c>
      <c r="N70" s="2">
        <v>13</v>
      </c>
      <c r="P70" s="2">
        <v>1</v>
      </c>
      <c r="Q70" s="2"/>
      <c r="R70" s="2">
        <v>5</v>
      </c>
      <c r="T70" s="2">
        <v>1</v>
      </c>
      <c r="U70" s="2">
        <v>2</v>
      </c>
      <c r="V70">
        <v>1</v>
      </c>
      <c r="AC70">
        <v>22</v>
      </c>
      <c r="AH70">
        <v>161</v>
      </c>
      <c r="AI70">
        <v>31</v>
      </c>
    </row>
    <row r="71" spans="1:74" x14ac:dyDescent="0.25">
      <c r="A71" t="s">
        <v>353</v>
      </c>
      <c r="B71" t="s">
        <v>142</v>
      </c>
      <c r="C71" t="s">
        <v>116</v>
      </c>
      <c r="D71" t="s">
        <v>159</v>
      </c>
      <c r="E71">
        <v>2017</v>
      </c>
      <c r="F71" t="s">
        <v>342</v>
      </c>
      <c r="G71">
        <v>17</v>
      </c>
      <c r="H71" s="1">
        <v>42872</v>
      </c>
      <c r="I71" s="1">
        <v>42872</v>
      </c>
      <c r="J71" s="2">
        <v>54</v>
      </c>
      <c r="K71">
        <v>3</v>
      </c>
      <c r="L71" s="2">
        <v>1</v>
      </c>
      <c r="M71" s="2">
        <v>1</v>
      </c>
      <c r="N71" s="2"/>
      <c r="P71" s="2"/>
      <c r="Q71" s="2"/>
      <c r="R71" s="2">
        <v>2</v>
      </c>
      <c r="T71" s="2">
        <v>6</v>
      </c>
      <c r="U71" s="2"/>
      <c r="AC71">
        <v>3</v>
      </c>
      <c r="AH71">
        <v>70</v>
      </c>
      <c r="AI71">
        <v>11</v>
      </c>
    </row>
    <row r="72" spans="1:74" x14ac:dyDescent="0.25">
      <c r="A72" t="s">
        <v>354</v>
      </c>
      <c r="B72" t="s">
        <v>142</v>
      </c>
      <c r="C72" t="s">
        <v>121</v>
      </c>
      <c r="D72" t="s">
        <v>145</v>
      </c>
      <c r="E72">
        <v>2017</v>
      </c>
      <c r="F72" t="s">
        <v>342</v>
      </c>
      <c r="G72">
        <v>17</v>
      </c>
      <c r="H72" s="1">
        <v>42872</v>
      </c>
      <c r="I72" s="1">
        <v>42872</v>
      </c>
      <c r="J72" s="2">
        <v>7</v>
      </c>
      <c r="K72">
        <v>1</v>
      </c>
      <c r="L72" s="2"/>
      <c r="M72" s="2">
        <v>3</v>
      </c>
      <c r="N72" s="2"/>
      <c r="P72" s="2"/>
      <c r="Q72" s="2"/>
      <c r="R72" s="2">
        <v>1</v>
      </c>
      <c r="T72" s="2">
        <v>17</v>
      </c>
      <c r="U72" s="2"/>
      <c r="AC72">
        <v>13</v>
      </c>
      <c r="AH72">
        <v>42</v>
      </c>
      <c r="AI72">
        <v>13</v>
      </c>
    </row>
    <row r="73" spans="1:74" x14ac:dyDescent="0.25">
      <c r="A73" t="s">
        <v>355</v>
      </c>
      <c r="B73" t="s">
        <v>142</v>
      </c>
      <c r="C73" t="s">
        <v>121</v>
      </c>
      <c r="D73" t="s">
        <v>165</v>
      </c>
      <c r="E73">
        <v>2017</v>
      </c>
      <c r="F73" t="s">
        <v>342</v>
      </c>
      <c r="G73">
        <v>17</v>
      </c>
      <c r="H73" s="1">
        <v>42872</v>
      </c>
      <c r="I73" s="1">
        <v>42872</v>
      </c>
      <c r="J73" s="2">
        <v>33</v>
      </c>
      <c r="K73">
        <v>3</v>
      </c>
      <c r="L73" s="2"/>
      <c r="M73" s="2">
        <v>1</v>
      </c>
      <c r="N73" s="2">
        <v>3</v>
      </c>
      <c r="P73" s="2"/>
      <c r="Q73" s="2"/>
      <c r="R73" s="2">
        <v>9</v>
      </c>
      <c r="T73" s="2">
        <v>3</v>
      </c>
      <c r="U73" s="2"/>
      <c r="AC73">
        <v>5</v>
      </c>
      <c r="AH73">
        <v>57</v>
      </c>
      <c r="AI73">
        <v>17</v>
      </c>
    </row>
    <row r="74" spans="1:74" x14ac:dyDescent="0.25">
      <c r="A74" t="s">
        <v>356</v>
      </c>
      <c r="B74" t="s">
        <v>142</v>
      </c>
      <c r="C74" t="s">
        <v>121</v>
      </c>
      <c r="D74" t="s">
        <v>157</v>
      </c>
      <c r="E74">
        <v>2017</v>
      </c>
      <c r="F74" t="s">
        <v>342</v>
      </c>
      <c r="G74">
        <v>17</v>
      </c>
      <c r="H74" s="1">
        <v>42872</v>
      </c>
      <c r="I74" s="1">
        <v>42872</v>
      </c>
      <c r="J74" s="2">
        <v>54</v>
      </c>
      <c r="K74">
        <v>11</v>
      </c>
      <c r="L74" s="2"/>
      <c r="M74" s="2">
        <v>1</v>
      </c>
      <c r="N74" s="2">
        <v>1</v>
      </c>
      <c r="P74" s="2"/>
      <c r="Q74" s="2">
        <v>1</v>
      </c>
      <c r="R74" s="2">
        <v>8</v>
      </c>
      <c r="S74">
        <v>1</v>
      </c>
      <c r="T74" s="2">
        <v>13</v>
      </c>
      <c r="U74" s="2">
        <v>1</v>
      </c>
      <c r="AC74">
        <v>12</v>
      </c>
      <c r="AH74">
        <v>103</v>
      </c>
      <c r="AI74">
        <v>27</v>
      </c>
    </row>
    <row r="75" spans="1:74" x14ac:dyDescent="0.25">
      <c r="A75" t="s">
        <v>358</v>
      </c>
      <c r="B75" t="s">
        <v>142</v>
      </c>
      <c r="C75" t="s">
        <v>121</v>
      </c>
      <c r="D75" t="s">
        <v>152</v>
      </c>
      <c r="E75">
        <v>2017</v>
      </c>
      <c r="F75" t="s">
        <v>342</v>
      </c>
      <c r="G75">
        <v>17</v>
      </c>
      <c r="H75" s="1">
        <v>42872</v>
      </c>
      <c r="I75" s="1">
        <v>42872</v>
      </c>
      <c r="J75" s="2">
        <v>98</v>
      </c>
      <c r="K75">
        <v>10</v>
      </c>
      <c r="L75" s="2"/>
      <c r="M75" s="2">
        <v>2</v>
      </c>
      <c r="N75" s="2">
        <v>3</v>
      </c>
      <c r="P75" s="2">
        <v>1</v>
      </c>
      <c r="Q75" s="2"/>
      <c r="R75" s="2">
        <v>6</v>
      </c>
      <c r="T75" s="2">
        <v>14</v>
      </c>
      <c r="U75" s="2"/>
      <c r="W75">
        <v>1</v>
      </c>
      <c r="AC75">
        <v>4</v>
      </c>
      <c r="AH75">
        <v>139</v>
      </c>
      <c r="AI75">
        <v>31</v>
      </c>
    </row>
    <row r="76" spans="1:74" x14ac:dyDescent="0.25">
      <c r="A76" t="s">
        <v>359</v>
      </c>
      <c r="B76" t="s">
        <v>115</v>
      </c>
      <c r="C76" t="s">
        <v>116</v>
      </c>
      <c r="D76" t="s">
        <v>126</v>
      </c>
      <c r="E76">
        <v>2017</v>
      </c>
      <c r="F76" t="s">
        <v>342</v>
      </c>
      <c r="G76">
        <v>17</v>
      </c>
      <c r="H76" s="1">
        <v>42872</v>
      </c>
      <c r="I76" s="1">
        <v>42872</v>
      </c>
      <c r="J76" s="2">
        <v>13</v>
      </c>
      <c r="K76">
        <v>2</v>
      </c>
      <c r="L76" s="2"/>
      <c r="M76" s="2"/>
      <c r="N76" s="2">
        <v>1</v>
      </c>
      <c r="P76" s="2"/>
      <c r="Q76" s="2"/>
      <c r="R76" s="2">
        <v>3</v>
      </c>
      <c r="T76" s="2">
        <v>9</v>
      </c>
      <c r="U76" s="2">
        <v>1</v>
      </c>
      <c r="AA76">
        <v>1</v>
      </c>
      <c r="AH76">
        <v>30</v>
      </c>
      <c r="AI76">
        <v>15</v>
      </c>
    </row>
    <row r="77" spans="1:74" x14ac:dyDescent="0.25">
      <c r="A77" t="s">
        <v>360</v>
      </c>
      <c r="B77" t="s">
        <v>115</v>
      </c>
      <c r="C77" t="s">
        <v>116</v>
      </c>
      <c r="D77" t="s">
        <v>117</v>
      </c>
      <c r="E77">
        <v>2017</v>
      </c>
      <c r="F77" t="s">
        <v>342</v>
      </c>
      <c r="G77">
        <v>17</v>
      </c>
      <c r="H77" s="1">
        <v>42872</v>
      </c>
      <c r="I77" s="1">
        <v>42872</v>
      </c>
      <c r="J77" s="2"/>
      <c r="K77">
        <v>0</v>
      </c>
      <c r="L77" s="2"/>
      <c r="M77" s="2"/>
      <c r="N77" s="2"/>
      <c r="P77" s="2"/>
      <c r="Q77" s="2"/>
      <c r="R77" s="2">
        <v>0</v>
      </c>
      <c r="T77" s="2"/>
      <c r="U77" s="2"/>
      <c r="AH77">
        <v>44</v>
      </c>
      <c r="AI77">
        <v>10</v>
      </c>
    </row>
    <row r="78" spans="1:74" x14ac:dyDescent="0.25">
      <c r="A78" t="s">
        <v>361</v>
      </c>
      <c r="B78" t="s">
        <v>115</v>
      </c>
      <c r="C78" t="s">
        <v>116</v>
      </c>
      <c r="D78" t="s">
        <v>148</v>
      </c>
      <c r="E78">
        <v>2017</v>
      </c>
      <c r="F78" t="s">
        <v>342</v>
      </c>
      <c r="G78">
        <v>17</v>
      </c>
      <c r="H78" s="1">
        <v>42872</v>
      </c>
      <c r="I78" s="1">
        <v>42872</v>
      </c>
      <c r="J78" s="2">
        <v>92</v>
      </c>
      <c r="K78">
        <v>4</v>
      </c>
      <c r="L78" s="2">
        <v>1</v>
      </c>
      <c r="M78" s="2"/>
      <c r="N78" s="2">
        <v>1</v>
      </c>
      <c r="P78" s="2"/>
      <c r="Q78" s="2"/>
      <c r="R78" s="2">
        <v>9</v>
      </c>
      <c r="T78" s="2">
        <v>11</v>
      </c>
      <c r="U78" s="2"/>
      <c r="AH78">
        <v>118</v>
      </c>
      <c r="AI78">
        <v>23</v>
      </c>
    </row>
    <row r="79" spans="1:74" s="3" customFormat="1" x14ac:dyDescent="0.25">
      <c r="A79" s="3" t="s">
        <v>362</v>
      </c>
      <c r="B79" s="3" t="s">
        <v>115</v>
      </c>
      <c r="C79" s="3" t="s">
        <v>116</v>
      </c>
      <c r="D79" s="3" t="s">
        <v>162</v>
      </c>
      <c r="E79" s="3">
        <v>2017</v>
      </c>
      <c r="F79" s="3" t="s">
        <v>342</v>
      </c>
      <c r="G79" s="3">
        <v>17</v>
      </c>
      <c r="H79" s="8">
        <v>42872</v>
      </c>
      <c r="I79" s="8">
        <v>42872</v>
      </c>
      <c r="J79" s="4"/>
      <c r="K79" s="3">
        <v>0</v>
      </c>
      <c r="L79" s="4"/>
      <c r="M79" s="4"/>
      <c r="N79" s="4"/>
      <c r="P79" s="4"/>
      <c r="Q79" s="4"/>
      <c r="R79" s="4">
        <v>0</v>
      </c>
      <c r="T79" s="4"/>
      <c r="U79" s="4"/>
      <c r="AH79" s="3">
        <v>0</v>
      </c>
      <c r="AI79" s="3">
        <v>0</v>
      </c>
      <c r="AK79" s="3" t="s">
        <v>482</v>
      </c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</row>
    <row r="80" spans="1:74" x14ac:dyDescent="0.25">
      <c r="A80" t="s">
        <v>364</v>
      </c>
      <c r="B80" t="s">
        <v>115</v>
      </c>
      <c r="C80" t="s">
        <v>121</v>
      </c>
      <c r="D80" t="s">
        <v>154</v>
      </c>
      <c r="E80">
        <v>2017</v>
      </c>
      <c r="F80" t="s">
        <v>342</v>
      </c>
      <c r="G80">
        <v>17</v>
      </c>
      <c r="H80" s="1">
        <v>42872</v>
      </c>
      <c r="I80" s="1">
        <v>42872</v>
      </c>
      <c r="J80" s="2">
        <v>117</v>
      </c>
      <c r="K80">
        <v>1</v>
      </c>
      <c r="L80" s="2">
        <v>2</v>
      </c>
      <c r="M80" s="2">
        <v>2</v>
      </c>
      <c r="N80" s="2">
        <v>3</v>
      </c>
      <c r="P80" s="2"/>
      <c r="Q80" s="2"/>
      <c r="R80" s="2">
        <v>7</v>
      </c>
      <c r="T80" s="2">
        <v>12</v>
      </c>
      <c r="U80" s="2"/>
      <c r="AC80">
        <v>1</v>
      </c>
      <c r="AD80">
        <v>2</v>
      </c>
      <c r="AH80">
        <v>147</v>
      </c>
      <c r="AI80">
        <v>22</v>
      </c>
    </row>
    <row r="81" spans="1:35" x14ac:dyDescent="0.25">
      <c r="A81" t="s">
        <v>365</v>
      </c>
      <c r="B81" t="s">
        <v>115</v>
      </c>
      <c r="C81" t="s">
        <v>121</v>
      </c>
      <c r="D81" t="s">
        <v>136</v>
      </c>
      <c r="E81">
        <v>2017</v>
      </c>
      <c r="F81" t="s">
        <v>342</v>
      </c>
      <c r="G81">
        <v>17</v>
      </c>
      <c r="H81" s="1">
        <v>42872</v>
      </c>
      <c r="I81" s="1">
        <v>42872</v>
      </c>
      <c r="J81" s="2">
        <v>75</v>
      </c>
      <c r="K81">
        <v>2</v>
      </c>
      <c r="L81" s="2"/>
      <c r="M81" s="2"/>
      <c r="N81" s="2">
        <v>3</v>
      </c>
      <c r="P81" s="2"/>
      <c r="Q81" s="2"/>
      <c r="R81" s="2">
        <v>8</v>
      </c>
      <c r="T81" s="2">
        <v>6</v>
      </c>
      <c r="U81" s="2">
        <v>1</v>
      </c>
      <c r="W81">
        <v>1</v>
      </c>
      <c r="AC81">
        <v>2</v>
      </c>
      <c r="AH81">
        <v>98</v>
      </c>
      <c r="AI81">
        <v>17</v>
      </c>
    </row>
    <row r="82" spans="1:35" x14ac:dyDescent="0.25">
      <c r="A82" t="s">
        <v>366</v>
      </c>
      <c r="B82" t="s">
        <v>115</v>
      </c>
      <c r="C82" t="s">
        <v>121</v>
      </c>
      <c r="D82" t="s">
        <v>122</v>
      </c>
      <c r="E82">
        <v>2017</v>
      </c>
      <c r="F82" t="s">
        <v>342</v>
      </c>
      <c r="G82">
        <v>17</v>
      </c>
      <c r="H82" s="1">
        <v>42872</v>
      </c>
      <c r="I82" s="1">
        <v>42872</v>
      </c>
      <c r="J82" s="2">
        <v>75</v>
      </c>
      <c r="K82">
        <v>3</v>
      </c>
      <c r="L82" s="2"/>
      <c r="M82" s="2">
        <v>3</v>
      </c>
      <c r="N82" s="2">
        <v>2</v>
      </c>
      <c r="P82" s="2"/>
      <c r="Q82" s="2">
        <v>1</v>
      </c>
      <c r="R82" s="2">
        <v>5</v>
      </c>
      <c r="T82" s="2">
        <v>6</v>
      </c>
      <c r="U82" s="2"/>
      <c r="AC82">
        <v>2</v>
      </c>
      <c r="AH82">
        <v>106</v>
      </c>
      <c r="AI82">
        <v>23</v>
      </c>
    </row>
    <row r="83" spans="1:35" x14ac:dyDescent="0.25">
      <c r="A83" t="s">
        <v>367</v>
      </c>
      <c r="B83" t="s">
        <v>115</v>
      </c>
      <c r="C83" t="s">
        <v>121</v>
      </c>
      <c r="D83" t="s">
        <v>176</v>
      </c>
      <c r="E83">
        <v>2017</v>
      </c>
      <c r="F83" t="s">
        <v>342</v>
      </c>
      <c r="G83">
        <v>17</v>
      </c>
      <c r="H83" s="1">
        <v>42872</v>
      </c>
      <c r="I83" s="1">
        <v>42872</v>
      </c>
      <c r="J83" s="2">
        <v>67</v>
      </c>
      <c r="K83">
        <v>1</v>
      </c>
      <c r="L83" s="2"/>
      <c r="M83" s="2">
        <v>1</v>
      </c>
      <c r="N83" s="2">
        <v>1</v>
      </c>
      <c r="P83" s="2"/>
      <c r="Q83" s="2">
        <v>1</v>
      </c>
      <c r="R83" s="2">
        <v>5</v>
      </c>
      <c r="T83" s="2">
        <v>7</v>
      </c>
      <c r="U83" s="2"/>
      <c r="AB83">
        <v>1</v>
      </c>
      <c r="AH83">
        <v>84</v>
      </c>
      <c r="AI83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2"/>
  <sheetViews>
    <sheetView zoomScale="82" zoomScaleNormal="82" workbookViewId="0">
      <selection activeCell="H1" sqref="H1:I82"/>
    </sheetView>
  </sheetViews>
  <sheetFormatPr defaultRowHeight="15" x14ac:dyDescent="0.25"/>
  <cols>
    <col min="1" max="7" width="9.140625" style="5"/>
    <col min="8" max="8" width="12.42578125" style="5" customWidth="1"/>
    <col min="9" max="9" width="14" style="5" customWidth="1"/>
    <col min="10" max="47" width="9.140625" style="5"/>
    <col min="48" max="48" width="13.42578125" style="5" customWidth="1"/>
    <col min="49" max="49" width="11.140625" style="5" customWidth="1"/>
    <col min="50" max="16384" width="9.140625" style="5"/>
  </cols>
  <sheetData>
    <row r="1" spans="1:4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410</v>
      </c>
      <c r="J1" s="5" t="s">
        <v>395</v>
      </c>
      <c r="K1" s="5" t="s">
        <v>396</v>
      </c>
      <c r="L1" s="5" t="s">
        <v>397</v>
      </c>
      <c r="M1" s="5" t="s">
        <v>398</v>
      </c>
      <c r="N1" s="5" t="s">
        <v>308</v>
      </c>
      <c r="O1" s="5" t="s">
        <v>411</v>
      </c>
      <c r="P1" s="5" t="s">
        <v>412</v>
      </c>
      <c r="Q1" s="5" t="s">
        <v>413</v>
      </c>
      <c r="R1" s="5" t="s">
        <v>399</v>
      </c>
      <c r="S1" s="5" t="s">
        <v>400</v>
      </c>
      <c r="T1" s="5" t="s">
        <v>414</v>
      </c>
      <c r="U1" s="5" t="s">
        <v>401</v>
      </c>
      <c r="V1" s="5" t="s">
        <v>402</v>
      </c>
      <c r="W1" s="5" t="s">
        <v>415</v>
      </c>
      <c r="X1" s="5" t="s">
        <v>416</v>
      </c>
      <c r="Y1" s="5" t="s">
        <v>101</v>
      </c>
      <c r="Z1" s="5" t="s">
        <v>102</v>
      </c>
      <c r="AA1" s="5" t="s">
        <v>417</v>
      </c>
      <c r="AB1" s="5" t="s">
        <v>404</v>
      </c>
      <c r="AC1" s="5" t="s">
        <v>405</v>
      </c>
      <c r="AD1" s="5" t="s">
        <v>418</v>
      </c>
      <c r="AE1" s="5" t="s">
        <v>419</v>
      </c>
      <c r="AF1" s="5" t="s">
        <v>420</v>
      </c>
      <c r="AG1" s="5" t="s">
        <v>421</v>
      </c>
      <c r="AH1" s="5" t="s">
        <v>113</v>
      </c>
      <c r="AI1" s="5" t="s">
        <v>422</v>
      </c>
    </row>
    <row r="2" spans="1:46" x14ac:dyDescent="0.25">
      <c r="A2" s="5" t="s">
        <v>425</v>
      </c>
      <c r="B2" s="5" t="s">
        <v>115</v>
      </c>
      <c r="C2" s="5" t="s">
        <v>116</v>
      </c>
      <c r="D2" s="5" t="s">
        <v>117</v>
      </c>
      <c r="E2" s="5">
        <v>2017</v>
      </c>
      <c r="F2" s="5" t="s">
        <v>118</v>
      </c>
      <c r="G2" s="5">
        <v>14</v>
      </c>
      <c r="H2" s="6">
        <v>42900</v>
      </c>
      <c r="I2" s="6">
        <v>42900</v>
      </c>
      <c r="J2" s="5">
        <v>23</v>
      </c>
      <c r="K2" s="5">
        <v>1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1</v>
      </c>
      <c r="R2" s="5">
        <v>7</v>
      </c>
      <c r="S2" s="5">
        <v>0</v>
      </c>
      <c r="T2" s="5">
        <v>1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1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34</v>
      </c>
      <c r="AI2" s="5">
        <v>10</v>
      </c>
    </row>
    <row r="3" spans="1:46" x14ac:dyDescent="0.25">
      <c r="A3" s="5" t="s">
        <v>426</v>
      </c>
      <c r="B3" s="5" t="s">
        <v>115</v>
      </c>
      <c r="C3" s="5" t="s">
        <v>121</v>
      </c>
      <c r="D3" s="5" t="s">
        <v>122</v>
      </c>
      <c r="E3" s="5">
        <v>2017</v>
      </c>
      <c r="F3" s="5" t="s">
        <v>118</v>
      </c>
      <c r="G3" s="5">
        <v>14</v>
      </c>
      <c r="H3" s="6">
        <v>42900</v>
      </c>
      <c r="I3" s="6">
        <v>42900</v>
      </c>
      <c r="J3" s="5">
        <v>61</v>
      </c>
      <c r="K3" s="5">
        <v>35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2</v>
      </c>
      <c r="R3" s="5">
        <v>13</v>
      </c>
      <c r="S3" s="5">
        <v>0</v>
      </c>
      <c r="T3" s="5">
        <v>22</v>
      </c>
      <c r="U3" s="5">
        <v>2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1</v>
      </c>
      <c r="AB3" s="5">
        <v>0</v>
      </c>
      <c r="AC3" s="5">
        <v>19</v>
      </c>
      <c r="AD3" s="5">
        <v>0</v>
      </c>
      <c r="AE3" s="5">
        <v>0</v>
      </c>
      <c r="AF3" s="5">
        <v>0</v>
      </c>
      <c r="AG3" s="5">
        <v>0</v>
      </c>
      <c r="AH3" s="5">
        <v>155</v>
      </c>
      <c r="AI3" s="5">
        <v>21</v>
      </c>
      <c r="AS3" s="6"/>
      <c r="AT3" s="6"/>
    </row>
    <row r="4" spans="1:46" x14ac:dyDescent="0.25">
      <c r="A4" s="5" t="s">
        <v>427</v>
      </c>
      <c r="B4" s="5" t="s">
        <v>123</v>
      </c>
      <c r="C4" s="5" t="s">
        <v>116</v>
      </c>
      <c r="D4" s="5" t="s">
        <v>124</v>
      </c>
      <c r="E4" s="5">
        <v>2017</v>
      </c>
      <c r="F4" s="5" t="s">
        <v>118</v>
      </c>
      <c r="G4" s="5">
        <v>16</v>
      </c>
      <c r="H4" s="6">
        <v>42902</v>
      </c>
      <c r="I4" s="6">
        <v>42902</v>
      </c>
      <c r="J4" s="5">
        <v>142</v>
      </c>
      <c r="K4" s="5">
        <v>5</v>
      </c>
      <c r="L4" s="5">
        <v>0</v>
      </c>
      <c r="M4" s="5">
        <v>1</v>
      </c>
      <c r="N4" s="5">
        <v>1</v>
      </c>
      <c r="O4" s="5">
        <v>0</v>
      </c>
      <c r="P4" s="5">
        <v>0</v>
      </c>
      <c r="Q4" s="5">
        <v>0</v>
      </c>
      <c r="R4" s="5">
        <v>22</v>
      </c>
      <c r="S4" s="5">
        <v>0</v>
      </c>
      <c r="T4" s="5">
        <v>11</v>
      </c>
      <c r="U4" s="5">
        <v>1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2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1</v>
      </c>
      <c r="AH4" s="5">
        <v>186</v>
      </c>
      <c r="AI4" s="5">
        <v>16</v>
      </c>
      <c r="AS4" s="6"/>
      <c r="AT4" s="6"/>
    </row>
    <row r="5" spans="1:46" x14ac:dyDescent="0.25">
      <c r="A5" s="5" t="s">
        <v>428</v>
      </c>
      <c r="B5" s="5" t="s">
        <v>115</v>
      </c>
      <c r="C5" s="5" t="s">
        <v>116</v>
      </c>
      <c r="D5" s="5" t="s">
        <v>126</v>
      </c>
      <c r="E5" s="5">
        <v>2017</v>
      </c>
      <c r="F5" s="5" t="s">
        <v>118</v>
      </c>
      <c r="G5" s="5">
        <v>14</v>
      </c>
      <c r="H5" s="6">
        <v>42900</v>
      </c>
      <c r="I5" s="6">
        <v>42900</v>
      </c>
      <c r="J5" s="5">
        <v>37</v>
      </c>
      <c r="K5" s="5">
        <v>19</v>
      </c>
      <c r="L5" s="5">
        <v>1</v>
      </c>
      <c r="M5" s="5">
        <v>0</v>
      </c>
      <c r="N5" s="5">
        <v>0</v>
      </c>
      <c r="O5" s="5">
        <v>1</v>
      </c>
      <c r="P5" s="5">
        <v>0</v>
      </c>
      <c r="Q5" s="5">
        <v>0</v>
      </c>
      <c r="R5" s="5">
        <v>11</v>
      </c>
      <c r="S5" s="5">
        <v>1</v>
      </c>
      <c r="T5" s="5">
        <v>11</v>
      </c>
      <c r="U5" s="5">
        <v>5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2</v>
      </c>
      <c r="AB5" s="5">
        <v>0</v>
      </c>
      <c r="AC5" s="5">
        <v>4</v>
      </c>
      <c r="AD5" s="5">
        <v>0</v>
      </c>
      <c r="AE5" s="5">
        <v>0</v>
      </c>
      <c r="AF5" s="5">
        <v>0</v>
      </c>
      <c r="AG5" s="5">
        <v>0</v>
      </c>
      <c r="AH5" s="5">
        <v>92</v>
      </c>
      <c r="AI5" s="5">
        <v>20</v>
      </c>
      <c r="AS5" s="6"/>
      <c r="AT5" s="6"/>
    </row>
    <row r="6" spans="1:46" x14ac:dyDescent="0.25">
      <c r="A6" s="5" t="s">
        <v>429</v>
      </c>
      <c r="B6" s="5" t="s">
        <v>123</v>
      </c>
      <c r="C6" s="5" t="s">
        <v>121</v>
      </c>
      <c r="D6" s="5" t="s">
        <v>128</v>
      </c>
      <c r="E6" s="5">
        <v>2017</v>
      </c>
      <c r="F6" s="5" t="s">
        <v>118</v>
      </c>
      <c r="G6" s="5">
        <v>14</v>
      </c>
      <c r="H6" s="6">
        <v>42900</v>
      </c>
      <c r="I6" s="6">
        <v>42900</v>
      </c>
      <c r="J6" s="5">
        <v>93</v>
      </c>
      <c r="K6" s="5">
        <v>59</v>
      </c>
      <c r="L6" s="5">
        <v>0</v>
      </c>
      <c r="M6" s="5">
        <v>0</v>
      </c>
      <c r="N6" s="5">
        <v>1</v>
      </c>
      <c r="O6" s="5">
        <v>0</v>
      </c>
      <c r="P6" s="5">
        <v>0</v>
      </c>
      <c r="Q6" s="5">
        <v>0</v>
      </c>
      <c r="R6" s="5">
        <v>32</v>
      </c>
      <c r="S6" s="5">
        <v>1</v>
      </c>
      <c r="T6" s="5">
        <v>16</v>
      </c>
      <c r="U6" s="5">
        <v>1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3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206</v>
      </c>
      <c r="AI6" s="5">
        <v>16</v>
      </c>
      <c r="AS6" s="6"/>
      <c r="AT6" s="6"/>
    </row>
    <row r="7" spans="1:46" x14ac:dyDescent="0.25">
      <c r="A7" s="5" t="s">
        <v>430</v>
      </c>
      <c r="B7" s="5" t="s">
        <v>123</v>
      </c>
      <c r="C7" s="5" t="s">
        <v>116</v>
      </c>
      <c r="D7" s="5" t="s">
        <v>130</v>
      </c>
      <c r="E7" s="5">
        <v>2017</v>
      </c>
      <c r="F7" s="5" t="s">
        <v>118</v>
      </c>
      <c r="G7" s="5">
        <v>14</v>
      </c>
      <c r="H7" s="6">
        <v>42900</v>
      </c>
      <c r="I7" s="6">
        <v>42900</v>
      </c>
      <c r="J7" s="5">
        <v>8</v>
      </c>
      <c r="K7" s="5">
        <v>17</v>
      </c>
      <c r="L7" s="5">
        <v>0</v>
      </c>
      <c r="M7" s="5">
        <v>0</v>
      </c>
      <c r="N7" s="5">
        <v>1</v>
      </c>
      <c r="O7" s="5">
        <v>0</v>
      </c>
      <c r="P7" s="5">
        <v>0</v>
      </c>
      <c r="Q7" s="5">
        <v>0</v>
      </c>
      <c r="R7" s="5">
        <v>4</v>
      </c>
      <c r="S7" s="5">
        <v>1</v>
      </c>
      <c r="T7" s="5">
        <v>1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32</v>
      </c>
      <c r="AI7" s="5">
        <v>9</v>
      </c>
      <c r="AS7" s="6"/>
      <c r="AT7" s="6"/>
    </row>
    <row r="8" spans="1:46" x14ac:dyDescent="0.25">
      <c r="A8" s="5" t="s">
        <v>431</v>
      </c>
      <c r="B8" s="5" t="s">
        <v>123</v>
      </c>
      <c r="C8" s="5" t="s">
        <v>116</v>
      </c>
      <c r="D8" s="5" t="s">
        <v>132</v>
      </c>
      <c r="E8" s="5">
        <v>2017</v>
      </c>
      <c r="F8" s="5" t="s">
        <v>118</v>
      </c>
      <c r="G8" s="5">
        <v>14</v>
      </c>
      <c r="H8" s="6">
        <v>42900</v>
      </c>
      <c r="I8" s="6">
        <v>42900</v>
      </c>
      <c r="J8" s="5">
        <v>80</v>
      </c>
      <c r="K8" s="5">
        <v>55</v>
      </c>
      <c r="L8" s="5">
        <v>1</v>
      </c>
      <c r="M8" s="5">
        <v>0</v>
      </c>
      <c r="N8" s="5">
        <v>1</v>
      </c>
      <c r="O8" s="5">
        <v>0</v>
      </c>
      <c r="P8" s="5">
        <v>1</v>
      </c>
      <c r="Q8" s="5">
        <v>0</v>
      </c>
      <c r="R8" s="5">
        <v>11</v>
      </c>
      <c r="S8" s="5">
        <v>1</v>
      </c>
      <c r="T8" s="5">
        <v>12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3</v>
      </c>
      <c r="AC8" s="5">
        <v>0</v>
      </c>
      <c r="AD8" s="5">
        <v>1</v>
      </c>
      <c r="AE8" s="5">
        <v>0</v>
      </c>
      <c r="AF8" s="5">
        <v>0</v>
      </c>
      <c r="AG8" s="5">
        <v>1</v>
      </c>
      <c r="AH8" s="5">
        <v>167</v>
      </c>
      <c r="AI8" s="5">
        <v>27</v>
      </c>
      <c r="AS8" s="6"/>
      <c r="AT8" s="6"/>
    </row>
    <row r="9" spans="1:46" x14ac:dyDescent="0.25">
      <c r="A9" s="5" t="s">
        <v>432</v>
      </c>
      <c r="B9" s="5" t="s">
        <v>115</v>
      </c>
      <c r="C9" s="5" t="s">
        <v>121</v>
      </c>
      <c r="D9" s="5" t="s">
        <v>134</v>
      </c>
      <c r="E9" s="5">
        <v>2017</v>
      </c>
      <c r="F9" s="5" t="s">
        <v>118</v>
      </c>
      <c r="G9" s="5">
        <v>14</v>
      </c>
      <c r="H9" s="6">
        <v>42900</v>
      </c>
      <c r="I9" s="6">
        <v>42900</v>
      </c>
      <c r="J9" s="5">
        <v>93</v>
      </c>
      <c r="K9" s="5">
        <v>23</v>
      </c>
      <c r="L9" s="5">
        <v>0</v>
      </c>
      <c r="M9" s="5">
        <v>0</v>
      </c>
      <c r="N9" s="5">
        <v>1</v>
      </c>
      <c r="O9" s="5">
        <v>0</v>
      </c>
      <c r="P9" s="5">
        <v>0</v>
      </c>
      <c r="Q9" s="5">
        <v>0</v>
      </c>
      <c r="R9" s="5">
        <v>26</v>
      </c>
      <c r="S9" s="5">
        <v>0</v>
      </c>
      <c r="T9" s="5">
        <v>8</v>
      </c>
      <c r="U9" s="5">
        <v>1</v>
      </c>
      <c r="V9" s="5">
        <v>0</v>
      </c>
      <c r="W9" s="5">
        <v>0</v>
      </c>
      <c r="X9" s="5">
        <v>1</v>
      </c>
      <c r="Y9" s="5">
        <v>0</v>
      </c>
      <c r="Z9" s="5">
        <v>0</v>
      </c>
      <c r="AA9" s="5">
        <v>1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154</v>
      </c>
      <c r="AI9" s="5">
        <v>22</v>
      </c>
      <c r="AS9" s="6"/>
      <c r="AT9" s="6"/>
    </row>
    <row r="10" spans="1:46" x14ac:dyDescent="0.25">
      <c r="A10" s="5" t="s">
        <v>433</v>
      </c>
      <c r="B10" s="5" t="s">
        <v>115</v>
      </c>
      <c r="C10" s="5" t="s">
        <v>121</v>
      </c>
      <c r="D10" s="5" t="s">
        <v>136</v>
      </c>
      <c r="E10" s="5">
        <v>2017</v>
      </c>
      <c r="F10" s="5" t="s">
        <v>118</v>
      </c>
      <c r="G10" s="5">
        <v>14</v>
      </c>
      <c r="H10" s="6">
        <v>42900</v>
      </c>
      <c r="I10" s="6">
        <v>42900</v>
      </c>
      <c r="J10" s="5">
        <v>213</v>
      </c>
      <c r="K10" s="5">
        <v>34</v>
      </c>
      <c r="L10" s="5">
        <v>0</v>
      </c>
      <c r="M10" s="5">
        <v>0</v>
      </c>
      <c r="N10" s="5">
        <v>1</v>
      </c>
      <c r="O10" s="5">
        <v>0</v>
      </c>
      <c r="P10" s="5">
        <v>0</v>
      </c>
      <c r="Q10" s="5">
        <v>0</v>
      </c>
      <c r="R10" s="5">
        <v>69</v>
      </c>
      <c r="S10" s="5">
        <v>0</v>
      </c>
      <c r="T10" s="5">
        <v>14</v>
      </c>
      <c r="U10" s="5">
        <v>1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1</v>
      </c>
      <c r="AC10" s="5">
        <v>5</v>
      </c>
      <c r="AD10" s="5">
        <v>0</v>
      </c>
      <c r="AE10" s="5">
        <v>0</v>
      </c>
      <c r="AF10" s="5">
        <v>0</v>
      </c>
      <c r="AG10" s="5">
        <v>0</v>
      </c>
      <c r="AH10" s="5">
        <v>338</v>
      </c>
      <c r="AI10" s="5">
        <v>16</v>
      </c>
      <c r="AS10" s="6"/>
      <c r="AT10" s="6"/>
    </row>
    <row r="11" spans="1:46" x14ac:dyDescent="0.25">
      <c r="A11" s="5" t="s">
        <v>434</v>
      </c>
      <c r="B11" s="5" t="s">
        <v>123</v>
      </c>
      <c r="C11" s="5" t="s">
        <v>121</v>
      </c>
      <c r="D11" s="5" t="s">
        <v>138</v>
      </c>
      <c r="E11" s="5">
        <v>2017</v>
      </c>
      <c r="F11" s="5" t="s">
        <v>118</v>
      </c>
      <c r="G11" s="5">
        <v>14</v>
      </c>
      <c r="H11" s="6">
        <v>42900</v>
      </c>
      <c r="I11" s="6">
        <v>42900</v>
      </c>
      <c r="J11" s="5">
        <v>16</v>
      </c>
      <c r="K11" s="5">
        <v>38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219</v>
      </c>
      <c r="S11" s="5">
        <v>0</v>
      </c>
      <c r="T11" s="5">
        <v>9</v>
      </c>
      <c r="U11" s="5">
        <v>0</v>
      </c>
      <c r="V11" s="5">
        <v>1</v>
      </c>
      <c r="W11" s="5">
        <v>1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284</v>
      </c>
      <c r="AI11" s="5">
        <v>22</v>
      </c>
      <c r="AS11" s="6"/>
      <c r="AT11" s="6"/>
    </row>
    <row r="12" spans="1:46" x14ac:dyDescent="0.25">
      <c r="A12" s="5" t="s">
        <v>435</v>
      </c>
      <c r="B12" s="5" t="s">
        <v>123</v>
      </c>
      <c r="C12" s="5" t="s">
        <v>121</v>
      </c>
      <c r="D12" s="5" t="s">
        <v>140</v>
      </c>
      <c r="E12" s="5">
        <v>2017</v>
      </c>
      <c r="F12" s="5" t="s">
        <v>118</v>
      </c>
      <c r="G12" s="5">
        <v>14</v>
      </c>
      <c r="H12" s="6">
        <v>42900</v>
      </c>
      <c r="I12" s="6">
        <v>42900</v>
      </c>
      <c r="J12" s="5">
        <v>162</v>
      </c>
      <c r="K12" s="5">
        <v>15</v>
      </c>
      <c r="L12" s="5">
        <v>0</v>
      </c>
      <c r="M12" s="5">
        <v>0</v>
      </c>
      <c r="N12" s="5">
        <v>1</v>
      </c>
      <c r="O12" s="5">
        <v>1</v>
      </c>
      <c r="P12" s="5">
        <v>0</v>
      </c>
      <c r="Q12" s="5">
        <v>0</v>
      </c>
      <c r="R12" s="5">
        <v>30</v>
      </c>
      <c r="S12" s="5">
        <v>0</v>
      </c>
      <c r="T12" s="5">
        <v>15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1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225</v>
      </c>
      <c r="AI12" s="5">
        <v>20</v>
      </c>
      <c r="AS12" s="6"/>
      <c r="AT12" s="6"/>
    </row>
    <row r="13" spans="1:46" x14ac:dyDescent="0.25">
      <c r="A13" s="5" t="s">
        <v>436</v>
      </c>
      <c r="B13" s="5" t="s">
        <v>123</v>
      </c>
      <c r="C13" s="5" t="s">
        <v>116</v>
      </c>
      <c r="D13" s="5" t="s">
        <v>130</v>
      </c>
      <c r="E13" s="5">
        <v>2017</v>
      </c>
      <c r="F13" s="5" t="s">
        <v>118</v>
      </c>
      <c r="G13" s="5">
        <v>14</v>
      </c>
      <c r="H13" s="6">
        <v>42900</v>
      </c>
      <c r="I13" s="6">
        <v>42900</v>
      </c>
      <c r="J13" s="5">
        <v>41</v>
      </c>
      <c r="K13" s="5">
        <v>25</v>
      </c>
      <c r="L13" s="5">
        <v>1</v>
      </c>
      <c r="M13" s="5">
        <v>0</v>
      </c>
      <c r="N13" s="5">
        <v>1</v>
      </c>
      <c r="O13" s="5">
        <v>0</v>
      </c>
      <c r="P13" s="5">
        <v>0</v>
      </c>
      <c r="Q13" s="5">
        <v>0</v>
      </c>
      <c r="R13" s="5">
        <v>10</v>
      </c>
      <c r="S13" s="5">
        <v>2</v>
      </c>
      <c r="T13" s="5">
        <v>6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1</v>
      </c>
      <c r="AC13" s="5">
        <v>1</v>
      </c>
      <c r="AD13" s="5">
        <v>1</v>
      </c>
      <c r="AE13" s="5">
        <v>0</v>
      </c>
      <c r="AF13" s="5">
        <v>1</v>
      </c>
      <c r="AG13" s="5">
        <v>0</v>
      </c>
      <c r="AH13" s="5">
        <v>90</v>
      </c>
      <c r="AI13" s="5">
        <v>19</v>
      </c>
      <c r="AS13" s="6"/>
      <c r="AT13" s="6"/>
    </row>
    <row r="14" spans="1:46" x14ac:dyDescent="0.25">
      <c r="A14" s="5" t="s">
        <v>437</v>
      </c>
      <c r="B14" s="5" t="s">
        <v>123</v>
      </c>
      <c r="C14" s="5" t="s">
        <v>116</v>
      </c>
      <c r="D14" s="5" t="s">
        <v>124</v>
      </c>
      <c r="E14" s="5">
        <v>2017</v>
      </c>
      <c r="F14" s="5" t="s">
        <v>118</v>
      </c>
      <c r="G14" s="5">
        <v>14</v>
      </c>
      <c r="H14" s="6">
        <v>42900</v>
      </c>
      <c r="I14" s="6">
        <v>42900</v>
      </c>
      <c r="J14" s="5">
        <v>20</v>
      </c>
      <c r="K14" s="5">
        <v>12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2</v>
      </c>
      <c r="S14" s="5">
        <v>0</v>
      </c>
      <c r="T14" s="5">
        <v>2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2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38</v>
      </c>
      <c r="AI14" s="5">
        <v>12</v>
      </c>
      <c r="AS14" s="6"/>
      <c r="AT14" s="6"/>
    </row>
    <row r="15" spans="1:46" x14ac:dyDescent="0.25">
      <c r="A15" s="5" t="s">
        <v>438</v>
      </c>
      <c r="B15" s="5" t="s">
        <v>142</v>
      </c>
      <c r="C15" s="5" t="s">
        <v>116</v>
      </c>
      <c r="D15" s="5" t="s">
        <v>143</v>
      </c>
      <c r="E15" s="5">
        <v>2017</v>
      </c>
      <c r="F15" s="5" t="s">
        <v>118</v>
      </c>
      <c r="G15" s="5">
        <v>14</v>
      </c>
      <c r="H15" s="6">
        <v>42900</v>
      </c>
      <c r="I15" s="6">
        <v>42900</v>
      </c>
      <c r="J15" s="5">
        <v>18</v>
      </c>
      <c r="K15" s="5">
        <v>32</v>
      </c>
      <c r="L15" s="5">
        <v>0</v>
      </c>
      <c r="M15" s="5">
        <v>0</v>
      </c>
      <c r="N15" s="5">
        <v>1</v>
      </c>
      <c r="O15" s="5">
        <v>1</v>
      </c>
      <c r="P15" s="5">
        <v>0</v>
      </c>
      <c r="Q15" s="5">
        <v>0</v>
      </c>
      <c r="R15" s="5">
        <v>2</v>
      </c>
      <c r="S15" s="5">
        <v>1</v>
      </c>
      <c r="T15" s="5">
        <v>6</v>
      </c>
      <c r="U15" s="5">
        <v>1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1</v>
      </c>
      <c r="AB15" s="5">
        <v>1</v>
      </c>
      <c r="AC15" s="5">
        <v>4</v>
      </c>
      <c r="AD15" s="5">
        <v>0</v>
      </c>
      <c r="AE15" s="5">
        <v>0</v>
      </c>
      <c r="AF15" s="5">
        <v>0</v>
      </c>
      <c r="AG15" s="5">
        <v>0</v>
      </c>
      <c r="AH15" s="5">
        <v>68</v>
      </c>
      <c r="AI15" s="5">
        <v>20</v>
      </c>
      <c r="AS15" s="6"/>
      <c r="AT15" s="6"/>
    </row>
    <row r="16" spans="1:46" x14ac:dyDescent="0.25">
      <c r="A16" s="5" t="s">
        <v>439</v>
      </c>
      <c r="B16" s="5" t="s">
        <v>142</v>
      </c>
      <c r="C16" s="5" t="s">
        <v>121</v>
      </c>
      <c r="D16" s="5" t="s">
        <v>145</v>
      </c>
      <c r="E16" s="5">
        <v>2017</v>
      </c>
      <c r="F16" s="5" t="s">
        <v>118</v>
      </c>
      <c r="G16" s="5">
        <v>14</v>
      </c>
      <c r="H16" s="6">
        <v>42900</v>
      </c>
      <c r="I16" s="6">
        <v>42900</v>
      </c>
      <c r="J16" s="5">
        <v>3</v>
      </c>
      <c r="K16" s="5">
        <v>1</v>
      </c>
      <c r="L16" s="5">
        <v>0</v>
      </c>
      <c r="M16" s="5">
        <v>0</v>
      </c>
      <c r="N16" s="5">
        <v>1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5</v>
      </c>
      <c r="AI16" s="5">
        <v>5</v>
      </c>
      <c r="AS16" s="6"/>
      <c r="AT16" s="6"/>
    </row>
    <row r="17" spans="1:46" x14ac:dyDescent="0.25">
      <c r="A17" s="5" t="s">
        <v>440</v>
      </c>
      <c r="B17" s="5" t="s">
        <v>123</v>
      </c>
      <c r="C17" s="5" t="s">
        <v>121</v>
      </c>
      <c r="D17" s="5" t="s">
        <v>146</v>
      </c>
      <c r="E17" s="5">
        <v>2017</v>
      </c>
      <c r="F17" s="5" t="s">
        <v>118</v>
      </c>
      <c r="G17" s="5">
        <v>14</v>
      </c>
      <c r="H17" s="6">
        <v>42900</v>
      </c>
      <c r="I17" s="6">
        <v>42900</v>
      </c>
      <c r="J17" s="5">
        <v>31</v>
      </c>
      <c r="K17" s="5">
        <v>50</v>
      </c>
      <c r="L17" s="5">
        <v>0</v>
      </c>
      <c r="M17" s="5">
        <v>1</v>
      </c>
      <c r="N17" s="5">
        <v>4</v>
      </c>
      <c r="O17" s="5">
        <v>2</v>
      </c>
      <c r="P17" s="5">
        <v>2</v>
      </c>
      <c r="Q17" s="5">
        <v>1</v>
      </c>
      <c r="R17" s="5">
        <v>30</v>
      </c>
      <c r="S17" s="5">
        <v>0</v>
      </c>
      <c r="T17" s="5">
        <v>29</v>
      </c>
      <c r="U17" s="5">
        <v>0</v>
      </c>
      <c r="V17" s="5">
        <v>0</v>
      </c>
      <c r="W17" s="5">
        <v>1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1</v>
      </c>
      <c r="AG17" s="5">
        <v>0</v>
      </c>
      <c r="AH17" s="5">
        <v>152</v>
      </c>
      <c r="AI17" s="5">
        <v>29</v>
      </c>
      <c r="AS17" s="6"/>
      <c r="AT17" s="6"/>
    </row>
    <row r="18" spans="1:46" x14ac:dyDescent="0.25">
      <c r="A18" s="5" t="s">
        <v>441</v>
      </c>
      <c r="B18" s="5" t="s">
        <v>115</v>
      </c>
      <c r="C18" s="5" t="s">
        <v>116</v>
      </c>
      <c r="D18" s="5" t="s">
        <v>148</v>
      </c>
      <c r="E18" s="5">
        <v>2017</v>
      </c>
      <c r="F18" s="5" t="s">
        <v>118</v>
      </c>
      <c r="G18" s="5">
        <v>14</v>
      </c>
      <c r="H18" s="6">
        <v>42900</v>
      </c>
      <c r="I18" s="6">
        <v>42900</v>
      </c>
      <c r="J18" s="5">
        <v>31</v>
      </c>
      <c r="K18" s="5">
        <v>9</v>
      </c>
      <c r="L18" s="5">
        <v>1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4</v>
      </c>
      <c r="S18" s="5">
        <v>1</v>
      </c>
      <c r="T18" s="5">
        <v>10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1</v>
      </c>
      <c r="AB18" s="5">
        <v>0</v>
      </c>
      <c r="AC18" s="5">
        <v>1</v>
      </c>
      <c r="AD18" s="5">
        <v>0</v>
      </c>
      <c r="AE18" s="5">
        <v>0</v>
      </c>
      <c r="AF18" s="5">
        <v>0</v>
      </c>
      <c r="AG18" s="5">
        <v>0</v>
      </c>
      <c r="AH18" s="5">
        <v>58</v>
      </c>
      <c r="AI18" s="5">
        <v>16</v>
      </c>
      <c r="AS18" s="6"/>
      <c r="AT18" s="6"/>
    </row>
    <row r="19" spans="1:46" x14ac:dyDescent="0.25">
      <c r="A19" s="5" t="s">
        <v>442</v>
      </c>
      <c r="B19" s="5" t="s">
        <v>142</v>
      </c>
      <c r="C19" s="5" t="s">
        <v>116</v>
      </c>
      <c r="D19" s="5" t="s">
        <v>150</v>
      </c>
      <c r="E19" s="5">
        <v>2017</v>
      </c>
      <c r="F19" s="5" t="s">
        <v>118</v>
      </c>
      <c r="G19" s="5">
        <v>14</v>
      </c>
      <c r="H19" s="6">
        <v>42900</v>
      </c>
      <c r="I19" s="6">
        <v>42900</v>
      </c>
      <c r="J19" s="5">
        <v>22</v>
      </c>
      <c r="K19" s="5">
        <v>15</v>
      </c>
      <c r="L19" s="5">
        <v>0</v>
      </c>
      <c r="M19" s="5">
        <v>0</v>
      </c>
      <c r="N19" s="5">
        <v>1</v>
      </c>
      <c r="O19" s="5">
        <v>0</v>
      </c>
      <c r="P19" s="5">
        <v>0</v>
      </c>
      <c r="Q19" s="5">
        <v>0</v>
      </c>
      <c r="R19" s="5">
        <v>9</v>
      </c>
      <c r="S19" s="5">
        <v>0</v>
      </c>
      <c r="T19" s="5">
        <v>1</v>
      </c>
      <c r="U19" s="5">
        <v>0</v>
      </c>
      <c r="V19" s="5">
        <v>0</v>
      </c>
      <c r="W19" s="5">
        <v>0</v>
      </c>
      <c r="X19" s="5">
        <v>0</v>
      </c>
      <c r="Y19" s="5">
        <v>1</v>
      </c>
      <c r="Z19" s="5">
        <v>0</v>
      </c>
      <c r="AA19" s="5">
        <v>1</v>
      </c>
      <c r="AB19" s="5">
        <v>0</v>
      </c>
      <c r="AC19" s="5">
        <v>3</v>
      </c>
      <c r="AD19" s="5">
        <v>0</v>
      </c>
      <c r="AE19" s="5">
        <v>0</v>
      </c>
      <c r="AF19" s="5">
        <v>0</v>
      </c>
      <c r="AG19" s="5">
        <v>0</v>
      </c>
      <c r="AH19" s="5">
        <v>53</v>
      </c>
      <c r="AI19" s="5">
        <v>17</v>
      </c>
      <c r="AS19" s="6"/>
      <c r="AT19" s="6"/>
    </row>
    <row r="20" spans="1:46" x14ac:dyDescent="0.25">
      <c r="A20" s="5" t="s">
        <v>443</v>
      </c>
      <c r="B20" s="5" t="s">
        <v>142</v>
      </c>
      <c r="C20" s="5" t="s">
        <v>121</v>
      </c>
      <c r="D20" s="5" t="s">
        <v>152</v>
      </c>
      <c r="E20" s="5">
        <v>2017</v>
      </c>
      <c r="F20" s="5" t="s">
        <v>118</v>
      </c>
      <c r="G20" s="5">
        <v>14</v>
      </c>
      <c r="H20" s="6">
        <v>42900</v>
      </c>
      <c r="I20" s="6">
        <v>42900</v>
      </c>
      <c r="J20" s="5">
        <v>66</v>
      </c>
      <c r="K20" s="5">
        <v>40</v>
      </c>
      <c r="L20" s="5">
        <v>0</v>
      </c>
      <c r="M20" s="5">
        <v>0</v>
      </c>
      <c r="N20" s="5">
        <v>2</v>
      </c>
      <c r="O20" s="5">
        <v>0</v>
      </c>
      <c r="P20" s="5">
        <v>2</v>
      </c>
      <c r="Q20" s="5">
        <v>1</v>
      </c>
      <c r="R20" s="5">
        <v>9</v>
      </c>
      <c r="S20" s="5">
        <v>2</v>
      </c>
      <c r="T20" s="5">
        <v>29</v>
      </c>
      <c r="U20" s="5">
        <v>2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2</v>
      </c>
      <c r="AB20" s="5">
        <v>0</v>
      </c>
      <c r="AC20" s="5">
        <v>1</v>
      </c>
      <c r="AD20" s="5">
        <v>1</v>
      </c>
      <c r="AE20" s="5">
        <v>0</v>
      </c>
      <c r="AF20" s="5">
        <v>0</v>
      </c>
      <c r="AG20" s="5">
        <v>0</v>
      </c>
      <c r="AH20" s="5">
        <v>157</v>
      </c>
      <c r="AI20" s="5">
        <v>24</v>
      </c>
      <c r="AS20" s="6"/>
      <c r="AT20" s="6"/>
    </row>
    <row r="21" spans="1:46" x14ac:dyDescent="0.25">
      <c r="A21" s="5" t="s">
        <v>444</v>
      </c>
      <c r="B21" s="5" t="s">
        <v>115</v>
      </c>
      <c r="C21" s="5" t="s">
        <v>121</v>
      </c>
      <c r="D21" s="5" t="s">
        <v>154</v>
      </c>
      <c r="E21" s="5">
        <v>2017</v>
      </c>
      <c r="F21" s="5" t="s">
        <v>118</v>
      </c>
      <c r="G21" s="5">
        <v>14</v>
      </c>
      <c r="H21" s="6">
        <v>42900</v>
      </c>
      <c r="I21" s="6">
        <v>42900</v>
      </c>
      <c r="J21" s="5">
        <v>4</v>
      </c>
      <c r="K21" s="5">
        <v>5</v>
      </c>
      <c r="L21" s="5">
        <v>0</v>
      </c>
      <c r="M21" s="5">
        <v>0</v>
      </c>
      <c r="N21" s="5">
        <v>1</v>
      </c>
      <c r="O21" s="5">
        <v>0</v>
      </c>
      <c r="P21" s="5">
        <v>0</v>
      </c>
      <c r="Q21" s="5">
        <v>0</v>
      </c>
      <c r="R21" s="5">
        <v>1</v>
      </c>
      <c r="S21" s="5">
        <v>1</v>
      </c>
      <c r="T21" s="5">
        <v>4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16</v>
      </c>
      <c r="AI21" s="5">
        <v>10</v>
      </c>
      <c r="AS21" s="6"/>
      <c r="AT21" s="6"/>
    </row>
    <row r="22" spans="1:46" x14ac:dyDescent="0.25">
      <c r="A22" s="5" t="s">
        <v>445</v>
      </c>
      <c r="B22" s="5" t="s">
        <v>123</v>
      </c>
      <c r="C22" s="5" t="s">
        <v>116</v>
      </c>
      <c r="D22" s="5" t="s">
        <v>155</v>
      </c>
      <c r="E22" s="5">
        <v>2017</v>
      </c>
      <c r="F22" s="5" t="s">
        <v>118</v>
      </c>
      <c r="G22" s="5">
        <v>14</v>
      </c>
      <c r="H22" s="6">
        <v>42900</v>
      </c>
      <c r="I22" s="6">
        <v>42900</v>
      </c>
      <c r="J22" s="5">
        <v>40</v>
      </c>
      <c r="K22" s="5">
        <v>39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14</v>
      </c>
      <c r="S22" s="5">
        <v>1</v>
      </c>
      <c r="T22" s="5">
        <v>9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1</v>
      </c>
      <c r="AF22" s="5">
        <v>0</v>
      </c>
      <c r="AG22" s="5">
        <v>0</v>
      </c>
      <c r="AH22" s="5">
        <v>104</v>
      </c>
      <c r="AI22" s="5">
        <v>19</v>
      </c>
      <c r="AS22" s="6"/>
      <c r="AT22" s="6"/>
    </row>
    <row r="23" spans="1:46" x14ac:dyDescent="0.25">
      <c r="A23" s="5" t="s">
        <v>446</v>
      </c>
      <c r="B23" s="5" t="s">
        <v>142</v>
      </c>
      <c r="C23" s="5" t="s">
        <v>121</v>
      </c>
      <c r="D23" s="5" t="s">
        <v>157</v>
      </c>
      <c r="E23" s="5">
        <v>2017</v>
      </c>
      <c r="F23" s="5" t="s">
        <v>118</v>
      </c>
      <c r="G23" s="5">
        <v>14</v>
      </c>
      <c r="H23" s="6">
        <v>42900</v>
      </c>
      <c r="I23" s="6">
        <v>42900</v>
      </c>
      <c r="J23" s="5">
        <v>42</v>
      </c>
      <c r="K23" s="5">
        <v>54</v>
      </c>
      <c r="L23" s="5">
        <v>2</v>
      </c>
      <c r="M23" s="5">
        <v>0</v>
      </c>
      <c r="N23" s="5">
        <v>0</v>
      </c>
      <c r="O23" s="5">
        <v>0</v>
      </c>
      <c r="P23" s="5">
        <v>1</v>
      </c>
      <c r="Q23" s="5">
        <v>0</v>
      </c>
      <c r="R23" s="5">
        <v>24</v>
      </c>
      <c r="S23" s="5">
        <v>0</v>
      </c>
      <c r="T23" s="5">
        <v>37</v>
      </c>
      <c r="U23" s="5">
        <v>3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1</v>
      </c>
      <c r="AD23" s="5">
        <v>0</v>
      </c>
      <c r="AE23" s="5">
        <v>0</v>
      </c>
      <c r="AF23" s="5">
        <v>0</v>
      </c>
      <c r="AG23" s="5">
        <v>1</v>
      </c>
      <c r="AH23" s="5">
        <v>168</v>
      </c>
      <c r="AI23" s="5">
        <v>27</v>
      </c>
      <c r="AS23" s="6"/>
      <c r="AT23" s="6"/>
    </row>
    <row r="24" spans="1:46" x14ac:dyDescent="0.25">
      <c r="A24" s="5" t="s">
        <v>447</v>
      </c>
      <c r="B24" s="5" t="s">
        <v>115</v>
      </c>
      <c r="C24" s="5" t="s">
        <v>121</v>
      </c>
      <c r="D24" s="5" t="s">
        <v>154</v>
      </c>
      <c r="E24" s="5">
        <v>2017</v>
      </c>
      <c r="F24" s="5" t="s">
        <v>118</v>
      </c>
      <c r="G24" s="5">
        <v>14</v>
      </c>
      <c r="H24" s="6">
        <v>42900</v>
      </c>
      <c r="I24" s="6">
        <v>42900</v>
      </c>
      <c r="J24" s="5">
        <v>99</v>
      </c>
      <c r="K24" s="5">
        <v>36</v>
      </c>
      <c r="L24" s="5">
        <v>1</v>
      </c>
      <c r="M24" s="5">
        <v>0</v>
      </c>
      <c r="N24" s="5">
        <v>1</v>
      </c>
      <c r="O24" s="5">
        <v>1</v>
      </c>
      <c r="P24" s="5">
        <v>0</v>
      </c>
      <c r="Q24" s="5">
        <v>0</v>
      </c>
      <c r="R24" s="5">
        <v>58</v>
      </c>
      <c r="S24" s="5">
        <v>0</v>
      </c>
      <c r="T24" s="5">
        <v>13</v>
      </c>
      <c r="U24" s="5">
        <v>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2</v>
      </c>
      <c r="AB24" s="5">
        <v>0</v>
      </c>
      <c r="AC24" s="5">
        <v>3</v>
      </c>
      <c r="AD24" s="5">
        <v>0</v>
      </c>
      <c r="AE24" s="5">
        <v>0</v>
      </c>
      <c r="AF24" s="5">
        <v>0</v>
      </c>
      <c r="AG24" s="5">
        <v>0</v>
      </c>
      <c r="AH24" s="5">
        <v>217</v>
      </c>
      <c r="AI24" s="5">
        <v>26</v>
      </c>
      <c r="AS24" s="6"/>
      <c r="AT24" s="6"/>
    </row>
    <row r="25" spans="1:46" x14ac:dyDescent="0.25">
      <c r="A25" s="5" t="s">
        <v>448</v>
      </c>
      <c r="B25" s="5" t="s">
        <v>142</v>
      </c>
      <c r="C25" s="5" t="s">
        <v>116</v>
      </c>
      <c r="D25" s="5" t="s">
        <v>159</v>
      </c>
      <c r="E25" s="5">
        <v>2017</v>
      </c>
      <c r="F25" s="5" t="s">
        <v>118</v>
      </c>
      <c r="G25" s="5">
        <v>14</v>
      </c>
      <c r="H25" s="6">
        <v>42900</v>
      </c>
      <c r="I25" s="6">
        <v>42900</v>
      </c>
      <c r="J25" s="5">
        <v>47</v>
      </c>
      <c r="K25" s="5">
        <v>11</v>
      </c>
      <c r="L25" s="5">
        <v>1</v>
      </c>
      <c r="M25" s="5">
        <v>0</v>
      </c>
      <c r="N25" s="5">
        <v>2</v>
      </c>
      <c r="O25" s="5">
        <v>0</v>
      </c>
      <c r="P25" s="5">
        <v>0</v>
      </c>
      <c r="Q25" s="5">
        <v>0</v>
      </c>
      <c r="R25" s="5">
        <v>5</v>
      </c>
      <c r="S25" s="5">
        <v>1</v>
      </c>
      <c r="T25" s="5">
        <v>10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3</v>
      </c>
      <c r="AB25" s="5">
        <v>0</v>
      </c>
      <c r="AC25" s="5">
        <v>22</v>
      </c>
      <c r="AD25" s="5">
        <v>0</v>
      </c>
      <c r="AE25" s="5">
        <v>1</v>
      </c>
      <c r="AF25" s="5">
        <v>0</v>
      </c>
      <c r="AG25" s="5">
        <v>0</v>
      </c>
      <c r="AH25" s="5">
        <v>105</v>
      </c>
      <c r="AI25" s="5">
        <v>21</v>
      </c>
      <c r="AS25" s="6"/>
      <c r="AT25" s="6"/>
    </row>
    <row r="26" spans="1:46" x14ac:dyDescent="0.25">
      <c r="A26" s="5" t="s">
        <v>449</v>
      </c>
      <c r="B26" s="5" t="s">
        <v>142</v>
      </c>
      <c r="C26" s="5" t="s">
        <v>121</v>
      </c>
      <c r="D26" s="5" t="s">
        <v>145</v>
      </c>
      <c r="E26" s="5">
        <v>2017</v>
      </c>
      <c r="F26" s="5" t="s">
        <v>118</v>
      </c>
      <c r="G26" s="5">
        <v>14</v>
      </c>
      <c r="H26" s="6">
        <v>42900</v>
      </c>
      <c r="I26" s="6">
        <v>42900</v>
      </c>
      <c r="J26" s="5">
        <v>25</v>
      </c>
      <c r="K26" s="5">
        <v>5</v>
      </c>
      <c r="L26" s="5">
        <v>0</v>
      </c>
      <c r="M26" s="5">
        <v>0</v>
      </c>
      <c r="N26" s="5">
        <v>0</v>
      </c>
      <c r="O26" s="5">
        <v>1</v>
      </c>
      <c r="P26" s="5">
        <v>0</v>
      </c>
      <c r="Q26" s="5">
        <v>0</v>
      </c>
      <c r="R26" s="5">
        <v>3</v>
      </c>
      <c r="S26" s="5">
        <v>1</v>
      </c>
      <c r="T26" s="5">
        <v>10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1</v>
      </c>
      <c r="AD26" s="5">
        <v>0</v>
      </c>
      <c r="AE26" s="5">
        <v>0</v>
      </c>
      <c r="AF26" s="5">
        <v>0</v>
      </c>
      <c r="AG26" s="5">
        <v>0</v>
      </c>
      <c r="AH26" s="5">
        <v>46</v>
      </c>
      <c r="AI26" s="5">
        <v>14</v>
      </c>
      <c r="AS26" s="6"/>
      <c r="AT26" s="6"/>
    </row>
    <row r="27" spans="1:46" x14ac:dyDescent="0.25">
      <c r="A27" s="5" t="s">
        <v>450</v>
      </c>
      <c r="B27" s="5" t="s">
        <v>142</v>
      </c>
      <c r="C27" s="5" t="s">
        <v>116</v>
      </c>
      <c r="D27" s="5" t="s">
        <v>159</v>
      </c>
      <c r="E27" s="5">
        <v>2017</v>
      </c>
      <c r="F27" s="5" t="s">
        <v>118</v>
      </c>
      <c r="G27" s="5">
        <v>14</v>
      </c>
      <c r="H27" s="6">
        <v>42900</v>
      </c>
      <c r="I27" s="6">
        <v>42900</v>
      </c>
      <c r="J27" s="5">
        <v>73</v>
      </c>
      <c r="K27" s="5">
        <v>8</v>
      </c>
      <c r="L27" s="5">
        <v>1</v>
      </c>
      <c r="M27" s="5">
        <v>0</v>
      </c>
      <c r="N27" s="5">
        <v>5</v>
      </c>
      <c r="O27" s="5">
        <v>0</v>
      </c>
      <c r="P27" s="5">
        <v>0</v>
      </c>
      <c r="Q27" s="5">
        <v>0</v>
      </c>
      <c r="R27" s="5">
        <v>3</v>
      </c>
      <c r="S27" s="5">
        <v>0</v>
      </c>
      <c r="T27" s="5">
        <v>4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3</v>
      </c>
      <c r="AD27" s="5">
        <v>0</v>
      </c>
      <c r="AE27" s="5">
        <v>0</v>
      </c>
      <c r="AF27" s="5">
        <v>0</v>
      </c>
      <c r="AG27" s="5">
        <v>0</v>
      </c>
      <c r="AH27" s="5">
        <v>97</v>
      </c>
      <c r="AI27" s="5">
        <v>12</v>
      </c>
    </row>
    <row r="28" spans="1:46" x14ac:dyDescent="0.25">
      <c r="A28" s="5" t="s">
        <v>451</v>
      </c>
      <c r="B28" s="5" t="s">
        <v>115</v>
      </c>
      <c r="C28" s="5" t="s">
        <v>116</v>
      </c>
      <c r="D28" s="5" t="s">
        <v>162</v>
      </c>
      <c r="E28" s="5">
        <v>2017</v>
      </c>
      <c r="F28" s="5" t="s">
        <v>118</v>
      </c>
      <c r="G28" s="5">
        <v>14</v>
      </c>
      <c r="H28" s="6">
        <v>42900</v>
      </c>
      <c r="I28" s="6">
        <v>42900</v>
      </c>
      <c r="J28" s="5">
        <v>184</v>
      </c>
      <c r="K28" s="5">
        <v>20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7</v>
      </c>
      <c r="S28" s="5">
        <v>0</v>
      </c>
      <c r="T28" s="5">
        <v>8</v>
      </c>
      <c r="U28" s="5">
        <v>0</v>
      </c>
      <c r="V28" s="5">
        <v>0</v>
      </c>
      <c r="W28" s="5">
        <v>0</v>
      </c>
      <c r="X28" s="5">
        <v>0</v>
      </c>
      <c r="Y28" s="5">
        <v>1</v>
      </c>
      <c r="Z28" s="5">
        <v>0</v>
      </c>
      <c r="AA28" s="5">
        <v>0</v>
      </c>
      <c r="AB28" s="5">
        <v>1</v>
      </c>
      <c r="AC28" s="5">
        <v>1</v>
      </c>
      <c r="AD28" s="5">
        <v>0</v>
      </c>
      <c r="AE28" s="5">
        <v>0</v>
      </c>
      <c r="AF28" s="5">
        <v>0</v>
      </c>
      <c r="AG28" s="5">
        <v>0</v>
      </c>
      <c r="AH28" s="5">
        <v>222</v>
      </c>
      <c r="AI28" s="5">
        <v>23</v>
      </c>
    </row>
    <row r="29" spans="1:46" x14ac:dyDescent="0.25">
      <c r="A29" s="5" t="s">
        <v>452</v>
      </c>
      <c r="B29" s="5" t="s">
        <v>142</v>
      </c>
      <c r="C29" s="5" t="s">
        <v>116</v>
      </c>
      <c r="D29" s="5" t="s">
        <v>164</v>
      </c>
      <c r="E29" s="5">
        <v>2017</v>
      </c>
      <c r="F29" s="5" t="s">
        <v>118</v>
      </c>
      <c r="G29" s="5">
        <v>14</v>
      </c>
      <c r="H29" s="6">
        <v>42900</v>
      </c>
      <c r="I29" s="6">
        <v>42900</v>
      </c>
      <c r="J29" s="5">
        <v>76</v>
      </c>
      <c r="K29" s="5">
        <v>69</v>
      </c>
      <c r="L29" s="5">
        <v>0</v>
      </c>
      <c r="M29" s="5">
        <v>0</v>
      </c>
      <c r="N29" s="5">
        <v>0</v>
      </c>
      <c r="O29" s="5">
        <v>1</v>
      </c>
      <c r="P29" s="5">
        <v>4</v>
      </c>
      <c r="Q29" s="5">
        <v>1</v>
      </c>
      <c r="R29" s="5">
        <v>9</v>
      </c>
      <c r="S29" s="5">
        <v>2</v>
      </c>
      <c r="T29" s="5">
        <v>33</v>
      </c>
      <c r="U29" s="5">
        <v>1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8</v>
      </c>
      <c r="AD29" s="5">
        <v>0</v>
      </c>
      <c r="AE29" s="5">
        <v>1</v>
      </c>
      <c r="AF29" s="5">
        <v>0</v>
      </c>
      <c r="AG29" s="5">
        <v>0</v>
      </c>
      <c r="AH29" s="5">
        <v>205</v>
      </c>
      <c r="AI29" s="5">
        <v>26</v>
      </c>
    </row>
    <row r="30" spans="1:46" x14ac:dyDescent="0.25">
      <c r="A30" s="5" t="s">
        <v>453</v>
      </c>
      <c r="B30" s="5" t="s">
        <v>142</v>
      </c>
      <c r="C30" s="5" t="s">
        <v>121</v>
      </c>
      <c r="D30" s="5" t="s">
        <v>165</v>
      </c>
      <c r="E30" s="5">
        <v>2017</v>
      </c>
      <c r="F30" s="5" t="s">
        <v>118</v>
      </c>
      <c r="G30" s="5">
        <v>14</v>
      </c>
      <c r="H30" s="6">
        <v>42900</v>
      </c>
      <c r="I30" s="6">
        <v>42900</v>
      </c>
      <c r="J30" s="5">
        <v>97</v>
      </c>
      <c r="K30" s="5">
        <v>26</v>
      </c>
      <c r="L30" s="5">
        <v>0</v>
      </c>
      <c r="M30" s="5">
        <v>1</v>
      </c>
      <c r="N30" s="5">
        <v>2</v>
      </c>
      <c r="O30" s="5">
        <v>0</v>
      </c>
      <c r="P30" s="5">
        <v>0</v>
      </c>
      <c r="Q30" s="5">
        <v>1</v>
      </c>
      <c r="R30" s="5">
        <v>23</v>
      </c>
      <c r="S30" s="5">
        <v>1</v>
      </c>
      <c r="T30" s="5">
        <v>19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1</v>
      </c>
      <c r="AA30" s="5">
        <v>1</v>
      </c>
      <c r="AB30" s="5">
        <v>0</v>
      </c>
      <c r="AC30" s="5">
        <v>5</v>
      </c>
      <c r="AD30" s="5">
        <v>0</v>
      </c>
      <c r="AE30" s="5">
        <v>0</v>
      </c>
      <c r="AF30" s="5">
        <v>0</v>
      </c>
      <c r="AG30" s="5">
        <v>0</v>
      </c>
      <c r="AH30" s="5">
        <v>177</v>
      </c>
      <c r="AI30" s="5">
        <v>29</v>
      </c>
    </row>
    <row r="31" spans="1:46" x14ac:dyDescent="0.25">
      <c r="A31" s="5" t="s">
        <v>454</v>
      </c>
      <c r="B31" s="5" t="s">
        <v>142</v>
      </c>
      <c r="C31" s="5" t="s">
        <v>121</v>
      </c>
      <c r="D31" s="5" t="s">
        <v>145</v>
      </c>
      <c r="E31" s="5">
        <v>2017</v>
      </c>
      <c r="F31" s="5" t="s">
        <v>118</v>
      </c>
      <c r="G31" s="5">
        <v>14</v>
      </c>
      <c r="H31" s="6">
        <v>42900</v>
      </c>
      <c r="I31" s="6">
        <v>42900</v>
      </c>
      <c r="J31" s="5">
        <v>1</v>
      </c>
      <c r="K31" s="5">
        <v>0</v>
      </c>
      <c r="L31" s="5">
        <v>0</v>
      </c>
      <c r="M31" s="5">
        <v>0</v>
      </c>
      <c r="N31" s="5">
        <v>1</v>
      </c>
      <c r="O31" s="5">
        <v>0</v>
      </c>
      <c r="P31" s="5">
        <v>0</v>
      </c>
      <c r="Q31" s="5">
        <v>0</v>
      </c>
      <c r="R31" s="5">
        <v>2</v>
      </c>
      <c r="S31" s="5">
        <v>0</v>
      </c>
      <c r="T31" s="5">
        <v>4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1</v>
      </c>
      <c r="AD31" s="5">
        <v>0</v>
      </c>
      <c r="AE31" s="5">
        <v>1</v>
      </c>
      <c r="AF31" s="5">
        <v>0</v>
      </c>
      <c r="AG31" s="5">
        <v>0</v>
      </c>
      <c r="AH31" s="5">
        <v>10</v>
      </c>
      <c r="AI31" s="5">
        <v>9</v>
      </c>
    </row>
    <row r="32" spans="1:46" x14ac:dyDescent="0.25">
      <c r="A32" s="5" t="s">
        <v>455</v>
      </c>
      <c r="B32" s="5" t="s">
        <v>142</v>
      </c>
      <c r="C32" s="5" t="s">
        <v>116</v>
      </c>
      <c r="D32" s="5" t="s">
        <v>143</v>
      </c>
      <c r="E32" s="5">
        <v>2017</v>
      </c>
      <c r="F32" s="5" t="s">
        <v>118</v>
      </c>
      <c r="G32" s="5">
        <v>14</v>
      </c>
      <c r="H32" s="6">
        <v>42900</v>
      </c>
      <c r="I32" s="6">
        <v>42900</v>
      </c>
      <c r="J32" s="5">
        <v>8</v>
      </c>
      <c r="K32" s="5">
        <v>5</v>
      </c>
      <c r="L32" s="5">
        <v>0</v>
      </c>
      <c r="M32" s="5">
        <v>0</v>
      </c>
      <c r="N32" s="5">
        <v>2</v>
      </c>
      <c r="O32" s="5">
        <v>0</v>
      </c>
      <c r="P32" s="5">
        <v>0</v>
      </c>
      <c r="Q32" s="5">
        <v>0</v>
      </c>
      <c r="R32" s="5">
        <v>9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1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25</v>
      </c>
      <c r="AI32" s="5">
        <v>11</v>
      </c>
    </row>
    <row r="33" spans="1:35" x14ac:dyDescent="0.25">
      <c r="A33" s="5" t="s">
        <v>456</v>
      </c>
      <c r="B33" s="5" t="s">
        <v>142</v>
      </c>
      <c r="C33" s="5" t="s">
        <v>116</v>
      </c>
      <c r="D33" s="5" t="s">
        <v>150</v>
      </c>
      <c r="E33" s="5">
        <v>2017</v>
      </c>
      <c r="F33" s="5" t="s">
        <v>118</v>
      </c>
      <c r="G33" s="5">
        <v>14</v>
      </c>
      <c r="H33" s="6">
        <v>42900</v>
      </c>
      <c r="I33" s="6">
        <v>42900</v>
      </c>
      <c r="J33" s="5">
        <v>1</v>
      </c>
      <c r="K33" s="5">
        <v>2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1</v>
      </c>
      <c r="S33" s="5">
        <v>0</v>
      </c>
      <c r="T33" s="5">
        <v>2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6</v>
      </c>
      <c r="AI33" s="5">
        <v>8</v>
      </c>
    </row>
    <row r="34" spans="1:35" x14ac:dyDescent="0.25">
      <c r="A34" s="5" t="s">
        <v>457</v>
      </c>
      <c r="B34" s="5" t="s">
        <v>115</v>
      </c>
      <c r="C34" s="5" t="s">
        <v>116</v>
      </c>
      <c r="D34" s="5" t="s">
        <v>148</v>
      </c>
      <c r="E34" s="5">
        <v>2017</v>
      </c>
      <c r="F34" s="5" t="s">
        <v>118</v>
      </c>
      <c r="G34" s="5">
        <v>14</v>
      </c>
      <c r="H34" s="6">
        <v>42900</v>
      </c>
      <c r="I34" s="6">
        <v>42900</v>
      </c>
      <c r="J34" s="5">
        <v>37</v>
      </c>
      <c r="K34" s="5">
        <v>0</v>
      </c>
      <c r="L34" s="5">
        <v>0</v>
      </c>
      <c r="M34" s="5">
        <v>0</v>
      </c>
      <c r="N34" s="5">
        <v>2</v>
      </c>
      <c r="O34" s="5">
        <v>0</v>
      </c>
      <c r="P34" s="5">
        <v>1</v>
      </c>
      <c r="Q34" s="5">
        <v>0</v>
      </c>
      <c r="R34" s="5">
        <v>8</v>
      </c>
      <c r="S34" s="5">
        <v>1</v>
      </c>
      <c r="T34" s="5">
        <v>10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59</v>
      </c>
      <c r="AI34" s="5">
        <v>15</v>
      </c>
    </row>
    <row r="35" spans="1:35" x14ac:dyDescent="0.25">
      <c r="A35" s="5" t="s">
        <v>458</v>
      </c>
      <c r="B35" s="5" t="s">
        <v>123</v>
      </c>
      <c r="C35" s="5" t="s">
        <v>121</v>
      </c>
      <c r="D35" s="5" t="s">
        <v>140</v>
      </c>
      <c r="E35" s="5">
        <v>2017</v>
      </c>
      <c r="F35" s="5" t="s">
        <v>168</v>
      </c>
      <c r="G35" s="5">
        <v>12</v>
      </c>
      <c r="H35" s="6">
        <v>42928</v>
      </c>
      <c r="I35" s="6">
        <v>42928</v>
      </c>
      <c r="J35" s="5">
        <v>11</v>
      </c>
      <c r="K35" s="5">
        <v>586</v>
      </c>
      <c r="L35" s="5">
        <v>1</v>
      </c>
      <c r="M35" s="5">
        <v>0</v>
      </c>
      <c r="N35" s="5">
        <v>0</v>
      </c>
      <c r="O35" s="5">
        <v>0</v>
      </c>
      <c r="P35" s="5">
        <v>0</v>
      </c>
      <c r="Q35" s="5">
        <v>7</v>
      </c>
      <c r="R35" s="5">
        <v>152</v>
      </c>
      <c r="S35" s="5">
        <v>0</v>
      </c>
      <c r="T35" s="5">
        <v>118</v>
      </c>
      <c r="U35" s="5">
        <v>0</v>
      </c>
      <c r="V35" s="5">
        <v>1</v>
      </c>
      <c r="W35" s="5">
        <v>0</v>
      </c>
      <c r="X35" s="5">
        <v>0</v>
      </c>
      <c r="Y35" s="5">
        <v>0</v>
      </c>
      <c r="Z35" s="5">
        <v>0</v>
      </c>
      <c r="AA35" s="5">
        <v>1</v>
      </c>
      <c r="AB35" s="5">
        <v>0</v>
      </c>
      <c r="AC35" s="5">
        <v>1</v>
      </c>
      <c r="AD35" s="5">
        <v>0</v>
      </c>
      <c r="AE35" s="5">
        <v>0</v>
      </c>
      <c r="AF35" s="5">
        <v>0</v>
      </c>
      <c r="AG35" s="5">
        <v>0</v>
      </c>
      <c r="AH35" s="5">
        <v>878</v>
      </c>
      <c r="AI35" s="5">
        <v>34</v>
      </c>
    </row>
    <row r="36" spans="1:35" x14ac:dyDescent="0.25">
      <c r="A36" s="5" t="s">
        <v>459</v>
      </c>
      <c r="B36" s="5" t="s">
        <v>142</v>
      </c>
      <c r="C36" s="5" t="s">
        <v>121</v>
      </c>
      <c r="D36" s="5" t="s">
        <v>157</v>
      </c>
      <c r="E36" s="5">
        <v>2017</v>
      </c>
      <c r="F36" s="5" t="s">
        <v>168</v>
      </c>
      <c r="G36" s="5">
        <v>12</v>
      </c>
      <c r="H36" s="6">
        <v>42928</v>
      </c>
      <c r="I36" s="6">
        <v>42928</v>
      </c>
      <c r="J36" s="5">
        <v>13</v>
      </c>
      <c r="K36" s="5">
        <v>110</v>
      </c>
      <c r="L36" s="5">
        <v>13</v>
      </c>
      <c r="M36" s="5">
        <v>0</v>
      </c>
      <c r="N36" s="5">
        <v>0</v>
      </c>
      <c r="O36" s="5">
        <v>0</v>
      </c>
      <c r="P36" s="5">
        <v>1</v>
      </c>
      <c r="Q36" s="5">
        <v>2</v>
      </c>
      <c r="R36" s="5">
        <v>18</v>
      </c>
      <c r="S36" s="5">
        <v>7</v>
      </c>
      <c r="T36" s="5">
        <v>11</v>
      </c>
      <c r="U36" s="5">
        <v>1</v>
      </c>
      <c r="V36" s="5">
        <v>0</v>
      </c>
      <c r="W36" s="5">
        <v>0</v>
      </c>
      <c r="X36" s="5">
        <v>1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177</v>
      </c>
      <c r="AI36" s="5">
        <v>27</v>
      </c>
    </row>
    <row r="37" spans="1:35" x14ac:dyDescent="0.25">
      <c r="A37" s="5" t="s">
        <v>460</v>
      </c>
      <c r="B37" s="5" t="s">
        <v>115</v>
      </c>
      <c r="C37" s="5" t="s">
        <v>121</v>
      </c>
      <c r="D37" s="5" t="s">
        <v>122</v>
      </c>
      <c r="E37" s="5">
        <v>2017</v>
      </c>
      <c r="F37" s="5" t="s">
        <v>168</v>
      </c>
      <c r="G37" s="5">
        <v>13</v>
      </c>
      <c r="H37" s="6">
        <v>42929</v>
      </c>
      <c r="I37" s="6">
        <v>42929</v>
      </c>
      <c r="J37" s="5">
        <v>23</v>
      </c>
      <c r="K37" s="5">
        <v>159</v>
      </c>
      <c r="L37" s="5">
        <v>6</v>
      </c>
      <c r="M37" s="5">
        <v>0</v>
      </c>
      <c r="N37" s="5">
        <v>2</v>
      </c>
      <c r="O37" s="5">
        <v>0</v>
      </c>
      <c r="P37" s="5">
        <v>1</v>
      </c>
      <c r="Q37" s="5">
        <v>1</v>
      </c>
      <c r="R37" s="5">
        <v>42</v>
      </c>
      <c r="S37" s="5">
        <v>7</v>
      </c>
      <c r="T37" s="5">
        <v>7</v>
      </c>
      <c r="U37" s="5">
        <v>2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1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251</v>
      </c>
      <c r="AI37" s="5">
        <v>30</v>
      </c>
    </row>
    <row r="38" spans="1:35" x14ac:dyDescent="0.25">
      <c r="A38" s="5" t="s">
        <v>461</v>
      </c>
      <c r="B38" s="5" t="s">
        <v>115</v>
      </c>
      <c r="C38" s="5" t="s">
        <v>116</v>
      </c>
      <c r="D38" s="5" t="s">
        <v>162</v>
      </c>
      <c r="E38" s="5">
        <v>2017</v>
      </c>
      <c r="F38" s="5" t="s">
        <v>168</v>
      </c>
      <c r="G38" s="5">
        <v>13</v>
      </c>
      <c r="H38" s="6">
        <v>42929</v>
      </c>
      <c r="I38" s="6">
        <v>42929</v>
      </c>
      <c r="J38" s="5">
        <v>0</v>
      </c>
      <c r="K38" s="5">
        <v>84</v>
      </c>
      <c r="L38" s="5">
        <v>0</v>
      </c>
      <c r="M38" s="5">
        <v>0</v>
      </c>
      <c r="N38" s="5">
        <v>3</v>
      </c>
      <c r="O38" s="5">
        <v>0</v>
      </c>
      <c r="P38" s="5">
        <v>0</v>
      </c>
      <c r="Q38" s="5">
        <v>2</v>
      </c>
      <c r="R38" s="5">
        <v>29</v>
      </c>
      <c r="S38" s="5">
        <v>0</v>
      </c>
      <c r="T38" s="5">
        <v>5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123</v>
      </c>
      <c r="AI38" s="5">
        <v>22</v>
      </c>
    </row>
    <row r="39" spans="1:35" x14ac:dyDescent="0.25">
      <c r="A39" s="5" t="s">
        <v>462</v>
      </c>
      <c r="B39" s="5" t="s">
        <v>142</v>
      </c>
      <c r="C39" s="5" t="s">
        <v>121</v>
      </c>
      <c r="D39" s="5" t="s">
        <v>165</v>
      </c>
      <c r="E39" s="5">
        <v>2017</v>
      </c>
      <c r="F39" s="5" t="s">
        <v>168</v>
      </c>
      <c r="G39" s="5">
        <v>12</v>
      </c>
      <c r="H39" s="6">
        <v>42928</v>
      </c>
      <c r="I39" s="6">
        <v>42928</v>
      </c>
      <c r="J39" s="5">
        <v>19</v>
      </c>
      <c r="K39" s="5">
        <v>107</v>
      </c>
      <c r="L39" s="5">
        <v>1</v>
      </c>
      <c r="M39" s="5">
        <v>0</v>
      </c>
      <c r="N39" s="5">
        <v>4</v>
      </c>
      <c r="O39" s="5">
        <v>0</v>
      </c>
      <c r="P39" s="5">
        <v>1</v>
      </c>
      <c r="Q39" s="5">
        <v>1</v>
      </c>
      <c r="R39" s="5">
        <v>62</v>
      </c>
      <c r="S39" s="5">
        <v>0</v>
      </c>
      <c r="T39" s="5">
        <v>15</v>
      </c>
      <c r="U39" s="5">
        <v>18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2</v>
      </c>
      <c r="AB39" s="5">
        <v>0</v>
      </c>
      <c r="AC39" s="5">
        <v>13</v>
      </c>
      <c r="AD39" s="5">
        <v>0</v>
      </c>
      <c r="AE39" s="5">
        <v>0</v>
      </c>
      <c r="AF39" s="5">
        <v>1</v>
      </c>
      <c r="AG39" s="5">
        <v>0</v>
      </c>
      <c r="AH39" s="5">
        <v>244</v>
      </c>
      <c r="AI39" s="5">
        <v>35</v>
      </c>
    </row>
    <row r="40" spans="1:35" x14ac:dyDescent="0.25">
      <c r="A40" s="5" t="s">
        <v>463</v>
      </c>
      <c r="B40" s="5" t="s">
        <v>123</v>
      </c>
      <c r="C40" s="5" t="s">
        <v>116</v>
      </c>
      <c r="D40" s="5" t="s">
        <v>124</v>
      </c>
      <c r="E40" s="5">
        <v>2017</v>
      </c>
      <c r="F40" s="5" t="s">
        <v>168</v>
      </c>
      <c r="G40" s="5">
        <v>13</v>
      </c>
      <c r="H40" s="6">
        <v>42929</v>
      </c>
      <c r="I40" s="6">
        <v>42929</v>
      </c>
      <c r="J40" s="5">
        <v>4</v>
      </c>
      <c r="K40" s="5">
        <v>93</v>
      </c>
      <c r="L40" s="5">
        <v>1</v>
      </c>
      <c r="M40" s="5">
        <v>0</v>
      </c>
      <c r="N40" s="5">
        <v>2</v>
      </c>
      <c r="O40" s="5">
        <v>0</v>
      </c>
      <c r="P40" s="5">
        <v>0</v>
      </c>
      <c r="Q40" s="5">
        <v>7</v>
      </c>
      <c r="R40" s="5">
        <v>85</v>
      </c>
      <c r="S40" s="5">
        <v>0</v>
      </c>
      <c r="T40" s="5">
        <v>19</v>
      </c>
      <c r="U40" s="5">
        <v>1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2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214</v>
      </c>
      <c r="AI40" s="5">
        <v>31</v>
      </c>
    </row>
    <row r="41" spans="1:35" x14ac:dyDescent="0.25">
      <c r="A41" s="5" t="s">
        <v>464</v>
      </c>
      <c r="B41" s="5" t="s">
        <v>115</v>
      </c>
      <c r="C41" s="5" t="s">
        <v>116</v>
      </c>
      <c r="D41" s="5" t="s">
        <v>148</v>
      </c>
      <c r="E41" s="5">
        <v>2017</v>
      </c>
      <c r="F41" s="5" t="s">
        <v>168</v>
      </c>
      <c r="G41" s="5">
        <v>13</v>
      </c>
      <c r="H41" s="6">
        <v>42929</v>
      </c>
      <c r="I41" s="6">
        <v>42929</v>
      </c>
      <c r="J41" s="5">
        <v>11</v>
      </c>
      <c r="K41" s="5">
        <v>96</v>
      </c>
      <c r="L41" s="5">
        <v>0</v>
      </c>
      <c r="M41" s="5">
        <v>1</v>
      </c>
      <c r="N41" s="5">
        <v>2</v>
      </c>
      <c r="O41" s="5">
        <v>0</v>
      </c>
      <c r="P41" s="5">
        <v>0</v>
      </c>
      <c r="Q41" s="5">
        <v>4</v>
      </c>
      <c r="R41" s="5">
        <v>234</v>
      </c>
      <c r="S41" s="5">
        <v>1</v>
      </c>
      <c r="T41" s="5">
        <v>311</v>
      </c>
      <c r="U41" s="5">
        <v>0</v>
      </c>
      <c r="V41" s="5">
        <v>1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2</v>
      </c>
      <c r="AC41" s="5">
        <v>2</v>
      </c>
      <c r="AD41" s="5">
        <v>0</v>
      </c>
      <c r="AE41" s="5">
        <v>0</v>
      </c>
      <c r="AF41" s="5">
        <v>0</v>
      </c>
      <c r="AG41" s="5">
        <v>0</v>
      </c>
      <c r="AH41" s="5">
        <v>665</v>
      </c>
      <c r="AI41" s="5">
        <v>34</v>
      </c>
    </row>
    <row r="42" spans="1:35" x14ac:dyDescent="0.25">
      <c r="A42" s="5" t="s">
        <v>465</v>
      </c>
      <c r="B42" s="5" t="s">
        <v>115</v>
      </c>
      <c r="C42" s="5" t="s">
        <v>121</v>
      </c>
      <c r="D42" s="5" t="s">
        <v>136</v>
      </c>
      <c r="E42" s="5">
        <v>2017</v>
      </c>
      <c r="F42" s="5" t="s">
        <v>168</v>
      </c>
      <c r="G42" s="5">
        <v>13</v>
      </c>
      <c r="H42" s="6">
        <v>42929</v>
      </c>
      <c r="I42" s="6">
        <v>42929</v>
      </c>
      <c r="J42" s="5">
        <v>43</v>
      </c>
      <c r="K42" s="5">
        <v>246</v>
      </c>
      <c r="L42" s="5">
        <v>2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28</v>
      </c>
      <c r="S42" s="5">
        <v>0</v>
      </c>
      <c r="T42" s="5">
        <v>1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1</v>
      </c>
      <c r="AB42" s="5">
        <v>0</v>
      </c>
      <c r="AC42" s="5">
        <v>1</v>
      </c>
      <c r="AD42" s="5">
        <v>0</v>
      </c>
      <c r="AE42" s="5">
        <v>0</v>
      </c>
      <c r="AF42" s="5">
        <v>0</v>
      </c>
      <c r="AG42" s="5">
        <v>0</v>
      </c>
      <c r="AH42" s="5">
        <v>322</v>
      </c>
      <c r="AI42" s="5">
        <v>26</v>
      </c>
    </row>
    <row r="43" spans="1:35" x14ac:dyDescent="0.25">
      <c r="A43" s="5" t="s">
        <v>466</v>
      </c>
      <c r="B43" s="5" t="s">
        <v>142</v>
      </c>
      <c r="C43" s="5" t="s">
        <v>116</v>
      </c>
      <c r="D43" s="5" t="s">
        <v>150</v>
      </c>
      <c r="E43" s="5">
        <v>2017</v>
      </c>
      <c r="F43" s="5" t="s">
        <v>168</v>
      </c>
      <c r="G43" s="5">
        <v>12</v>
      </c>
      <c r="H43" s="6">
        <v>42928</v>
      </c>
      <c r="I43" s="6">
        <v>42928</v>
      </c>
      <c r="J43" s="5">
        <v>12</v>
      </c>
      <c r="K43" s="5">
        <v>257</v>
      </c>
      <c r="L43" s="5">
        <v>1</v>
      </c>
      <c r="M43" s="5">
        <v>0</v>
      </c>
      <c r="N43" s="5">
        <v>6</v>
      </c>
      <c r="O43" s="5">
        <v>0</v>
      </c>
      <c r="P43" s="5">
        <v>0</v>
      </c>
      <c r="Q43" s="5">
        <v>0</v>
      </c>
      <c r="R43" s="5">
        <v>50</v>
      </c>
      <c r="S43" s="5">
        <v>0</v>
      </c>
      <c r="T43" s="5">
        <v>1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8</v>
      </c>
      <c r="AD43" s="5">
        <v>0</v>
      </c>
      <c r="AE43" s="5">
        <v>0</v>
      </c>
      <c r="AF43" s="5">
        <v>0</v>
      </c>
      <c r="AG43" s="5">
        <v>0</v>
      </c>
      <c r="AH43" s="5">
        <v>335</v>
      </c>
      <c r="AI43" s="5">
        <v>26</v>
      </c>
    </row>
    <row r="44" spans="1:35" x14ac:dyDescent="0.25">
      <c r="A44" s="5" t="s">
        <v>467</v>
      </c>
      <c r="B44" s="5" t="s">
        <v>123</v>
      </c>
      <c r="C44" s="5" t="s">
        <v>121</v>
      </c>
      <c r="D44" s="5" t="s">
        <v>138</v>
      </c>
      <c r="E44" s="5">
        <v>2017</v>
      </c>
      <c r="F44" s="5" t="s">
        <v>168</v>
      </c>
      <c r="G44" s="5">
        <v>13</v>
      </c>
      <c r="H44" s="6">
        <v>42929</v>
      </c>
      <c r="I44" s="6">
        <v>42929</v>
      </c>
      <c r="J44" s="5">
        <v>3</v>
      </c>
      <c r="K44" s="5">
        <v>161</v>
      </c>
      <c r="L44" s="5">
        <v>0</v>
      </c>
      <c r="M44" s="5">
        <v>0</v>
      </c>
      <c r="N44" s="5">
        <v>2</v>
      </c>
      <c r="O44" s="5">
        <v>1</v>
      </c>
      <c r="P44" s="5">
        <v>0</v>
      </c>
      <c r="Q44" s="5">
        <v>8</v>
      </c>
      <c r="R44" s="5">
        <v>17</v>
      </c>
      <c r="S44" s="5">
        <v>0</v>
      </c>
      <c r="T44" s="5">
        <v>2</v>
      </c>
      <c r="U44" s="5">
        <v>0</v>
      </c>
      <c r="V44" s="5">
        <v>1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1</v>
      </c>
      <c r="AH44" s="5">
        <v>196</v>
      </c>
      <c r="AI44" s="5">
        <v>25</v>
      </c>
    </row>
    <row r="45" spans="1:35" x14ac:dyDescent="0.25">
      <c r="A45" s="5" t="s">
        <v>468</v>
      </c>
      <c r="B45" s="5" t="s">
        <v>115</v>
      </c>
      <c r="C45" s="5" t="s">
        <v>121</v>
      </c>
      <c r="D45" s="5" t="s">
        <v>176</v>
      </c>
      <c r="E45" s="5">
        <v>2017</v>
      </c>
      <c r="F45" s="5" t="s">
        <v>168</v>
      </c>
      <c r="G45" s="5">
        <v>13</v>
      </c>
      <c r="H45" s="6">
        <v>42929</v>
      </c>
      <c r="I45" s="6">
        <v>42929</v>
      </c>
      <c r="J45" s="5">
        <v>16</v>
      </c>
      <c r="K45" s="5">
        <v>204</v>
      </c>
      <c r="L45" s="5">
        <v>0</v>
      </c>
      <c r="M45" s="5">
        <v>0</v>
      </c>
      <c r="N45" s="5">
        <v>4</v>
      </c>
      <c r="O45" s="5">
        <v>0</v>
      </c>
      <c r="P45" s="5">
        <v>0</v>
      </c>
      <c r="Q45" s="5">
        <v>2</v>
      </c>
      <c r="R45" s="5">
        <v>41</v>
      </c>
      <c r="S45" s="5">
        <v>3</v>
      </c>
      <c r="T45" s="5">
        <v>5</v>
      </c>
      <c r="U45" s="5">
        <v>3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1</v>
      </c>
      <c r="AB45" s="5">
        <v>0</v>
      </c>
      <c r="AC45" s="5">
        <v>0</v>
      </c>
      <c r="AD45" s="5">
        <v>1</v>
      </c>
      <c r="AE45" s="5">
        <v>0</v>
      </c>
      <c r="AF45" s="5">
        <v>0</v>
      </c>
      <c r="AG45" s="5">
        <v>0</v>
      </c>
      <c r="AH45" s="5">
        <v>280</v>
      </c>
      <c r="AI45" s="5">
        <v>28</v>
      </c>
    </row>
    <row r="46" spans="1:35" x14ac:dyDescent="0.25">
      <c r="A46" s="5" t="s">
        <v>469</v>
      </c>
      <c r="B46" s="5" t="s">
        <v>123</v>
      </c>
      <c r="C46" s="5" t="s">
        <v>116</v>
      </c>
      <c r="D46" s="5" t="s">
        <v>130</v>
      </c>
      <c r="E46" s="5">
        <v>2017</v>
      </c>
      <c r="F46" s="5" t="s">
        <v>168</v>
      </c>
      <c r="G46" s="5">
        <v>13</v>
      </c>
      <c r="H46" s="6">
        <v>42929</v>
      </c>
      <c r="I46" s="6">
        <v>42929</v>
      </c>
      <c r="J46" s="5">
        <v>8</v>
      </c>
      <c r="K46" s="5">
        <v>137</v>
      </c>
      <c r="L46" s="5">
        <v>1</v>
      </c>
      <c r="M46" s="5">
        <v>0</v>
      </c>
      <c r="N46" s="5">
        <v>3</v>
      </c>
      <c r="O46" s="5">
        <v>1</v>
      </c>
      <c r="P46" s="5">
        <v>0</v>
      </c>
      <c r="Q46" s="5">
        <v>1</v>
      </c>
      <c r="R46" s="5">
        <v>50</v>
      </c>
      <c r="S46" s="5">
        <v>4</v>
      </c>
      <c r="T46" s="5">
        <v>15</v>
      </c>
      <c r="U46" s="5">
        <v>2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2</v>
      </c>
      <c r="AB46" s="5">
        <v>1</v>
      </c>
      <c r="AC46" s="5">
        <v>4</v>
      </c>
      <c r="AD46" s="5">
        <v>0</v>
      </c>
      <c r="AE46" s="5">
        <v>0</v>
      </c>
      <c r="AF46" s="5">
        <v>0</v>
      </c>
      <c r="AG46" s="5">
        <v>0</v>
      </c>
      <c r="AH46" s="5">
        <v>229</v>
      </c>
      <c r="AI46" s="5">
        <v>34</v>
      </c>
    </row>
    <row r="47" spans="1:35" x14ac:dyDescent="0.25">
      <c r="A47" s="5" t="s">
        <v>470</v>
      </c>
      <c r="B47" s="5" t="s">
        <v>123</v>
      </c>
      <c r="C47" s="5" t="s">
        <v>121</v>
      </c>
      <c r="D47" s="5" t="s">
        <v>128</v>
      </c>
      <c r="E47" s="5">
        <v>2017</v>
      </c>
      <c r="F47" s="5" t="s">
        <v>168</v>
      </c>
      <c r="G47" s="5">
        <v>13</v>
      </c>
      <c r="H47" s="6">
        <v>42929</v>
      </c>
      <c r="I47" s="6">
        <v>42929</v>
      </c>
      <c r="J47" s="5">
        <v>1</v>
      </c>
      <c r="K47" s="5">
        <v>161</v>
      </c>
      <c r="L47" s="5">
        <v>2</v>
      </c>
      <c r="M47" s="5">
        <v>0</v>
      </c>
      <c r="N47" s="5">
        <v>7</v>
      </c>
      <c r="O47" s="5">
        <v>0</v>
      </c>
      <c r="P47" s="5">
        <v>1</v>
      </c>
      <c r="Q47" s="5">
        <v>2</v>
      </c>
      <c r="R47" s="5">
        <v>35</v>
      </c>
      <c r="S47" s="5">
        <v>0</v>
      </c>
      <c r="T47" s="5">
        <v>10</v>
      </c>
      <c r="U47" s="5">
        <v>1</v>
      </c>
      <c r="V47" s="5">
        <v>1</v>
      </c>
      <c r="W47" s="5">
        <v>3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3</v>
      </c>
      <c r="AD47" s="5">
        <v>0</v>
      </c>
      <c r="AE47" s="5">
        <v>0</v>
      </c>
      <c r="AF47" s="5">
        <v>0</v>
      </c>
      <c r="AG47" s="5">
        <v>0</v>
      </c>
      <c r="AH47" s="5">
        <v>229</v>
      </c>
      <c r="AI47" s="5">
        <v>31</v>
      </c>
    </row>
    <row r="48" spans="1:35" x14ac:dyDescent="0.25">
      <c r="A48" s="5" t="s">
        <v>471</v>
      </c>
      <c r="B48" s="5" t="s">
        <v>142</v>
      </c>
      <c r="C48" s="5" t="s">
        <v>121</v>
      </c>
      <c r="D48" s="5" t="s">
        <v>152</v>
      </c>
      <c r="E48" s="5">
        <v>2017</v>
      </c>
      <c r="F48" s="5" t="s">
        <v>168</v>
      </c>
      <c r="G48" s="5">
        <v>16</v>
      </c>
      <c r="H48" s="6">
        <v>42932</v>
      </c>
      <c r="I48" s="6">
        <v>42932</v>
      </c>
      <c r="J48" s="5">
        <v>9</v>
      </c>
      <c r="K48" s="5">
        <v>182</v>
      </c>
      <c r="L48" s="5">
        <v>0</v>
      </c>
      <c r="M48" s="5">
        <v>0</v>
      </c>
      <c r="N48" s="5">
        <v>6</v>
      </c>
      <c r="O48" s="5">
        <v>0</v>
      </c>
      <c r="P48" s="5">
        <v>1</v>
      </c>
      <c r="Q48" s="5">
        <v>0</v>
      </c>
      <c r="R48" s="5">
        <v>18</v>
      </c>
      <c r="S48" s="5">
        <v>0</v>
      </c>
      <c r="T48" s="5">
        <v>47</v>
      </c>
      <c r="U48" s="5">
        <v>1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265</v>
      </c>
      <c r="AI48" s="5">
        <v>25</v>
      </c>
    </row>
    <row r="49" spans="1:35" x14ac:dyDescent="0.25">
      <c r="A49" s="5" t="s">
        <v>472</v>
      </c>
      <c r="B49" s="5" t="s">
        <v>142</v>
      </c>
      <c r="C49" s="5" t="s">
        <v>116</v>
      </c>
      <c r="D49" s="5" t="s">
        <v>164</v>
      </c>
      <c r="E49" s="5">
        <v>2017</v>
      </c>
      <c r="F49" s="5" t="s">
        <v>168</v>
      </c>
      <c r="G49" s="5">
        <v>12</v>
      </c>
      <c r="H49" s="6">
        <v>42928</v>
      </c>
      <c r="I49" s="6">
        <v>42928</v>
      </c>
      <c r="J49" s="5">
        <v>18</v>
      </c>
      <c r="K49" s="5">
        <v>240</v>
      </c>
      <c r="L49" s="5">
        <v>0</v>
      </c>
      <c r="M49" s="5">
        <v>0</v>
      </c>
      <c r="N49" s="5">
        <v>4</v>
      </c>
      <c r="O49" s="5">
        <v>0</v>
      </c>
      <c r="P49" s="5">
        <v>0</v>
      </c>
      <c r="Q49" s="5">
        <v>1</v>
      </c>
      <c r="R49" s="5">
        <v>32</v>
      </c>
      <c r="S49" s="5">
        <v>1</v>
      </c>
      <c r="T49" s="5">
        <v>9</v>
      </c>
      <c r="U49" s="5">
        <v>1</v>
      </c>
      <c r="V49" s="5">
        <v>1</v>
      </c>
      <c r="W49" s="5">
        <v>0</v>
      </c>
      <c r="X49" s="5">
        <v>0</v>
      </c>
      <c r="Y49" s="5">
        <v>0</v>
      </c>
      <c r="Z49" s="5">
        <v>0</v>
      </c>
      <c r="AA49" s="5">
        <v>1</v>
      </c>
      <c r="AB49" s="5">
        <v>0</v>
      </c>
      <c r="AC49" s="5">
        <v>3</v>
      </c>
      <c r="AD49" s="5">
        <v>0</v>
      </c>
      <c r="AE49" s="5">
        <v>0</v>
      </c>
      <c r="AF49" s="5">
        <v>0</v>
      </c>
      <c r="AG49" s="5">
        <v>0</v>
      </c>
      <c r="AH49" s="5">
        <v>311</v>
      </c>
      <c r="AI49" s="5">
        <v>36</v>
      </c>
    </row>
    <row r="50" spans="1:35" x14ac:dyDescent="0.25">
      <c r="A50" s="5" t="s">
        <v>473</v>
      </c>
      <c r="B50" s="5" t="s">
        <v>115</v>
      </c>
      <c r="C50" s="5" t="s">
        <v>121</v>
      </c>
      <c r="D50" s="5" t="s">
        <v>154</v>
      </c>
      <c r="E50" s="5">
        <v>2017</v>
      </c>
      <c r="F50" s="5" t="s">
        <v>168</v>
      </c>
      <c r="G50" s="5">
        <v>13</v>
      </c>
      <c r="H50" s="6">
        <v>42929</v>
      </c>
      <c r="I50" s="6">
        <v>42929</v>
      </c>
      <c r="J50" s="5">
        <v>8</v>
      </c>
      <c r="K50" s="5">
        <v>45</v>
      </c>
      <c r="L50" s="5">
        <v>1</v>
      </c>
      <c r="M50" s="5">
        <v>0</v>
      </c>
      <c r="N50" s="5">
        <v>3</v>
      </c>
      <c r="O50" s="5">
        <v>0</v>
      </c>
      <c r="P50" s="5">
        <v>0</v>
      </c>
      <c r="Q50" s="5">
        <v>3</v>
      </c>
      <c r="R50" s="5">
        <v>44</v>
      </c>
      <c r="S50" s="5">
        <v>0</v>
      </c>
      <c r="T50" s="5">
        <v>8</v>
      </c>
      <c r="U50" s="5">
        <v>1</v>
      </c>
      <c r="V50" s="5">
        <v>1</v>
      </c>
      <c r="W50" s="5">
        <v>0</v>
      </c>
      <c r="X50" s="5">
        <v>0</v>
      </c>
      <c r="Y50" s="5">
        <v>0</v>
      </c>
      <c r="Z50" s="5">
        <v>0</v>
      </c>
      <c r="AA50" s="5">
        <v>2</v>
      </c>
      <c r="AB50" s="5">
        <v>0</v>
      </c>
      <c r="AC50" s="5">
        <v>2</v>
      </c>
      <c r="AD50" s="5">
        <v>0</v>
      </c>
      <c r="AE50" s="5">
        <v>0</v>
      </c>
      <c r="AF50" s="5">
        <v>0</v>
      </c>
      <c r="AG50" s="5">
        <v>0</v>
      </c>
      <c r="AH50" s="5">
        <v>118</v>
      </c>
      <c r="AI50" s="5">
        <v>31</v>
      </c>
    </row>
    <row r="51" spans="1:35" x14ac:dyDescent="0.25">
      <c r="A51" s="5" t="s">
        <v>474</v>
      </c>
      <c r="B51" s="5" t="s">
        <v>142</v>
      </c>
      <c r="C51" s="5" t="s">
        <v>121</v>
      </c>
      <c r="D51" s="5" t="s">
        <v>145</v>
      </c>
      <c r="E51" s="5">
        <v>2017</v>
      </c>
      <c r="F51" s="5" t="s">
        <v>168</v>
      </c>
      <c r="G51" s="5">
        <v>12</v>
      </c>
      <c r="H51" s="6">
        <v>42928</v>
      </c>
      <c r="I51" s="6">
        <v>42928</v>
      </c>
      <c r="J51" s="5">
        <v>19</v>
      </c>
      <c r="K51" s="5">
        <v>39</v>
      </c>
      <c r="L51" s="5">
        <v>0</v>
      </c>
      <c r="M51" s="5">
        <v>0</v>
      </c>
      <c r="N51" s="5">
        <v>10</v>
      </c>
      <c r="O51" s="5">
        <v>0</v>
      </c>
      <c r="P51" s="5">
        <v>12</v>
      </c>
      <c r="Q51" s="5">
        <v>1</v>
      </c>
      <c r="R51" s="5">
        <v>21</v>
      </c>
      <c r="S51" s="5">
        <v>0</v>
      </c>
      <c r="T51" s="5">
        <v>13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19</v>
      </c>
      <c r="AD51" s="5">
        <v>0</v>
      </c>
      <c r="AE51" s="5">
        <v>0</v>
      </c>
      <c r="AF51" s="5">
        <v>0</v>
      </c>
      <c r="AG51" s="5">
        <v>0</v>
      </c>
      <c r="AH51" s="5">
        <v>134</v>
      </c>
      <c r="AI51" s="5">
        <v>20</v>
      </c>
    </row>
    <row r="52" spans="1:35" x14ac:dyDescent="0.25">
      <c r="A52" s="5" t="s">
        <v>475</v>
      </c>
      <c r="B52" s="5" t="s">
        <v>142</v>
      </c>
      <c r="C52" s="5" t="s">
        <v>116</v>
      </c>
      <c r="D52" s="5" t="s">
        <v>159</v>
      </c>
      <c r="E52" s="5">
        <v>2017</v>
      </c>
      <c r="F52" s="5" t="s">
        <v>168</v>
      </c>
      <c r="G52" s="5">
        <v>12</v>
      </c>
      <c r="H52" s="6">
        <v>42928</v>
      </c>
      <c r="I52" s="6">
        <v>42928</v>
      </c>
      <c r="J52" s="5">
        <v>16</v>
      </c>
      <c r="K52" s="5">
        <v>165</v>
      </c>
      <c r="L52" s="5">
        <v>0</v>
      </c>
      <c r="M52" s="5">
        <v>0</v>
      </c>
      <c r="N52" s="5">
        <v>2</v>
      </c>
      <c r="O52" s="5">
        <v>1</v>
      </c>
      <c r="P52" s="5">
        <v>0</v>
      </c>
      <c r="Q52" s="5">
        <v>0</v>
      </c>
      <c r="R52" s="5">
        <v>51</v>
      </c>
      <c r="S52" s="5">
        <v>8</v>
      </c>
      <c r="T52" s="5">
        <v>12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1</v>
      </c>
      <c r="AA52" s="5">
        <v>1</v>
      </c>
      <c r="AB52" s="5">
        <v>0</v>
      </c>
      <c r="AC52" s="5">
        <v>15</v>
      </c>
      <c r="AD52" s="5">
        <v>0</v>
      </c>
      <c r="AE52" s="5">
        <v>0</v>
      </c>
      <c r="AF52" s="5">
        <v>0</v>
      </c>
      <c r="AG52" s="5">
        <v>0</v>
      </c>
      <c r="AH52" s="5">
        <v>275</v>
      </c>
      <c r="AI52" s="5">
        <v>32</v>
      </c>
    </row>
    <row r="53" spans="1:35" x14ac:dyDescent="0.25">
      <c r="A53" s="5" t="s">
        <v>476</v>
      </c>
      <c r="B53" s="5" t="s">
        <v>115</v>
      </c>
      <c r="C53" s="5" t="s">
        <v>116</v>
      </c>
      <c r="D53" s="5" t="s">
        <v>126</v>
      </c>
      <c r="E53" s="5">
        <v>2017</v>
      </c>
      <c r="F53" s="5" t="s">
        <v>168</v>
      </c>
      <c r="G53" s="5">
        <v>13</v>
      </c>
      <c r="H53" s="6">
        <v>42929</v>
      </c>
      <c r="I53" s="6">
        <v>42929</v>
      </c>
      <c r="J53" s="5">
        <v>12</v>
      </c>
      <c r="K53" s="5">
        <v>153</v>
      </c>
      <c r="L53" s="5">
        <v>0</v>
      </c>
      <c r="M53" s="5">
        <v>0</v>
      </c>
      <c r="N53" s="5">
        <v>4</v>
      </c>
      <c r="O53" s="5">
        <v>1</v>
      </c>
      <c r="P53" s="5">
        <v>2</v>
      </c>
      <c r="Q53" s="5">
        <v>1</v>
      </c>
      <c r="R53" s="5">
        <v>21</v>
      </c>
      <c r="S53" s="5">
        <v>0</v>
      </c>
      <c r="T53" s="5">
        <v>5</v>
      </c>
      <c r="U53" s="5">
        <v>4</v>
      </c>
      <c r="V53" s="5">
        <v>2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1</v>
      </c>
      <c r="AD53" s="5">
        <v>0</v>
      </c>
      <c r="AE53" s="5">
        <v>0</v>
      </c>
      <c r="AF53" s="5">
        <v>0</v>
      </c>
      <c r="AG53" s="5">
        <v>0</v>
      </c>
      <c r="AH53" s="5">
        <v>206</v>
      </c>
      <c r="AI53" s="5">
        <v>28</v>
      </c>
    </row>
    <row r="54" spans="1:35" x14ac:dyDescent="0.25">
      <c r="A54" s="5" t="s">
        <v>477</v>
      </c>
      <c r="B54" s="5" t="s">
        <v>123</v>
      </c>
      <c r="C54" s="5" t="s">
        <v>121</v>
      </c>
      <c r="D54" s="5" t="s">
        <v>146</v>
      </c>
      <c r="E54" s="5">
        <v>2017</v>
      </c>
      <c r="F54" s="5" t="s">
        <v>168</v>
      </c>
      <c r="G54" s="5">
        <v>12</v>
      </c>
      <c r="H54" s="6">
        <v>42928</v>
      </c>
      <c r="I54" s="6">
        <v>42928</v>
      </c>
      <c r="J54" s="5">
        <v>2</v>
      </c>
      <c r="K54" s="5">
        <v>142</v>
      </c>
      <c r="L54" s="5">
        <v>0</v>
      </c>
      <c r="M54" s="5">
        <v>0</v>
      </c>
      <c r="N54" s="5">
        <v>0</v>
      </c>
      <c r="O54" s="5">
        <v>0</v>
      </c>
      <c r="P54" s="5">
        <v>1</v>
      </c>
      <c r="Q54" s="5">
        <v>1</v>
      </c>
      <c r="R54" s="5">
        <v>13</v>
      </c>
      <c r="S54" s="5">
        <v>0</v>
      </c>
      <c r="T54" s="5">
        <v>30</v>
      </c>
      <c r="U54" s="5">
        <v>0</v>
      </c>
      <c r="V54" s="5">
        <v>0</v>
      </c>
      <c r="W54" s="5">
        <v>1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190</v>
      </c>
      <c r="AI54" s="5">
        <v>23</v>
      </c>
    </row>
    <row r="55" spans="1:35" x14ac:dyDescent="0.25">
      <c r="A55" s="5" t="s">
        <v>478</v>
      </c>
      <c r="B55" s="5" t="s">
        <v>123</v>
      </c>
      <c r="C55" s="5" t="s">
        <v>116</v>
      </c>
      <c r="D55" s="5" t="s">
        <v>155</v>
      </c>
      <c r="E55" s="5">
        <v>2017</v>
      </c>
      <c r="F55" s="5" t="s">
        <v>168</v>
      </c>
      <c r="G55" s="5">
        <v>12</v>
      </c>
      <c r="H55" s="6">
        <v>42928</v>
      </c>
      <c r="I55" s="6">
        <v>42928</v>
      </c>
      <c r="J55" s="5">
        <v>17</v>
      </c>
      <c r="K55" s="5">
        <v>261</v>
      </c>
      <c r="L55" s="5">
        <v>1</v>
      </c>
      <c r="M55" s="5">
        <v>0</v>
      </c>
      <c r="N55" s="5">
        <v>1</v>
      </c>
      <c r="O55" s="5">
        <v>0</v>
      </c>
      <c r="P55" s="5">
        <v>0</v>
      </c>
      <c r="Q55" s="5">
        <v>2</v>
      </c>
      <c r="R55" s="5">
        <v>111</v>
      </c>
      <c r="S55" s="5">
        <v>0</v>
      </c>
      <c r="T55" s="5">
        <v>54</v>
      </c>
      <c r="U55" s="5">
        <v>1</v>
      </c>
      <c r="V55" s="5">
        <v>0</v>
      </c>
      <c r="W55" s="5">
        <v>1</v>
      </c>
      <c r="X55" s="5">
        <v>0</v>
      </c>
      <c r="Y55" s="5">
        <v>0</v>
      </c>
      <c r="Z55" s="5">
        <v>0</v>
      </c>
      <c r="AA55" s="5">
        <v>1</v>
      </c>
      <c r="AB55" s="5">
        <v>4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454</v>
      </c>
      <c r="AI55" s="5">
        <v>31</v>
      </c>
    </row>
    <row r="56" spans="1:35" x14ac:dyDescent="0.25">
      <c r="A56" s="5" t="s">
        <v>479</v>
      </c>
      <c r="B56" s="5" t="s">
        <v>115</v>
      </c>
      <c r="C56" s="5" t="s">
        <v>116</v>
      </c>
      <c r="D56" s="5" t="s">
        <v>117</v>
      </c>
      <c r="E56" s="5">
        <v>2017</v>
      </c>
      <c r="F56" s="5" t="s">
        <v>168</v>
      </c>
      <c r="G56" s="5">
        <v>13</v>
      </c>
      <c r="H56" s="6">
        <v>42929</v>
      </c>
      <c r="I56" s="6">
        <v>42929</v>
      </c>
      <c r="J56" s="5">
        <v>1</v>
      </c>
      <c r="K56" s="5">
        <v>75</v>
      </c>
      <c r="L56" s="5">
        <v>0</v>
      </c>
      <c r="M56" s="5">
        <v>0</v>
      </c>
      <c r="N56" s="5">
        <v>10</v>
      </c>
      <c r="O56" s="5">
        <v>0</v>
      </c>
      <c r="P56" s="5">
        <v>0</v>
      </c>
      <c r="Q56" s="5">
        <v>0</v>
      </c>
      <c r="R56" s="5">
        <v>28</v>
      </c>
      <c r="S56" s="5">
        <v>0</v>
      </c>
      <c r="T56" s="5">
        <v>4</v>
      </c>
      <c r="U56" s="5">
        <v>0</v>
      </c>
      <c r="V56" s="5">
        <v>0</v>
      </c>
      <c r="W56" s="5">
        <v>1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119</v>
      </c>
      <c r="AI56" s="5">
        <v>26</v>
      </c>
    </row>
    <row r="57" spans="1:35" x14ac:dyDescent="0.25">
      <c r="A57" s="5" t="s">
        <v>480</v>
      </c>
      <c r="B57" s="5" t="s">
        <v>123</v>
      </c>
      <c r="C57" s="5" t="s">
        <v>116</v>
      </c>
      <c r="D57" s="5" t="s">
        <v>132</v>
      </c>
      <c r="E57" s="5">
        <v>2017</v>
      </c>
      <c r="F57" s="5" t="s">
        <v>168</v>
      </c>
      <c r="G57" s="5">
        <v>12</v>
      </c>
      <c r="H57" s="6">
        <v>42928</v>
      </c>
      <c r="I57" s="6">
        <v>42928</v>
      </c>
      <c r="J57" s="5">
        <v>8</v>
      </c>
      <c r="K57" s="5">
        <v>52</v>
      </c>
      <c r="L57" s="5">
        <v>0</v>
      </c>
      <c r="M57" s="5">
        <v>0</v>
      </c>
      <c r="N57" s="5">
        <v>6</v>
      </c>
      <c r="O57" s="5">
        <v>0</v>
      </c>
      <c r="P57" s="5">
        <v>0</v>
      </c>
      <c r="Q57" s="5">
        <v>1</v>
      </c>
      <c r="R57" s="5">
        <v>19</v>
      </c>
      <c r="S57" s="5">
        <v>0</v>
      </c>
      <c r="T57" s="5">
        <v>8</v>
      </c>
      <c r="U57" s="5">
        <v>0</v>
      </c>
      <c r="V57" s="5">
        <v>1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1</v>
      </c>
      <c r="AD57" s="5">
        <v>0</v>
      </c>
      <c r="AE57" s="5">
        <v>0</v>
      </c>
      <c r="AF57" s="5">
        <v>0</v>
      </c>
      <c r="AG57" s="5">
        <v>0</v>
      </c>
      <c r="AH57" s="5">
        <v>96</v>
      </c>
      <c r="AI57" s="5">
        <v>27</v>
      </c>
    </row>
    <row r="58" spans="1:35" x14ac:dyDescent="0.25">
      <c r="A58" s="5" t="s">
        <v>481</v>
      </c>
      <c r="B58" s="5" t="s">
        <v>142</v>
      </c>
      <c r="C58" s="5" t="s">
        <v>116</v>
      </c>
      <c r="D58" s="5" t="s">
        <v>143</v>
      </c>
      <c r="E58" s="5">
        <v>2017</v>
      </c>
      <c r="F58" s="5" t="s">
        <v>168</v>
      </c>
      <c r="G58" s="5">
        <v>12</v>
      </c>
      <c r="H58" s="6">
        <v>42928</v>
      </c>
      <c r="I58" s="6">
        <v>42928</v>
      </c>
      <c r="J58" s="5">
        <v>12</v>
      </c>
      <c r="K58" s="5">
        <v>63</v>
      </c>
      <c r="L58" s="5">
        <v>0</v>
      </c>
      <c r="M58" s="5">
        <v>0</v>
      </c>
      <c r="N58" s="5">
        <v>2</v>
      </c>
      <c r="O58" s="5">
        <v>0</v>
      </c>
      <c r="P58" s="5">
        <v>0</v>
      </c>
      <c r="Q58" s="5">
        <v>0</v>
      </c>
      <c r="R58" s="5">
        <v>25</v>
      </c>
      <c r="S58" s="5">
        <v>0</v>
      </c>
      <c r="T58" s="5">
        <v>5</v>
      </c>
      <c r="U58" s="5">
        <v>1</v>
      </c>
      <c r="V58" s="5">
        <v>1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4</v>
      </c>
      <c r="AD58" s="5">
        <v>0</v>
      </c>
      <c r="AE58" s="5">
        <v>0</v>
      </c>
      <c r="AF58" s="5">
        <v>0</v>
      </c>
      <c r="AG58" s="5">
        <v>0</v>
      </c>
      <c r="AH58" s="5">
        <v>114</v>
      </c>
      <c r="AI58" s="5">
        <v>24</v>
      </c>
    </row>
    <row r="59" spans="1:35" x14ac:dyDescent="0.25">
      <c r="A59" s="5" t="s">
        <v>341</v>
      </c>
      <c r="B59" s="5" t="s">
        <v>123</v>
      </c>
      <c r="C59" s="5" t="s">
        <v>116</v>
      </c>
      <c r="D59" s="5" t="s">
        <v>155</v>
      </c>
      <c r="E59" s="5">
        <v>2017</v>
      </c>
      <c r="F59" s="5" t="s">
        <v>342</v>
      </c>
      <c r="G59" s="5">
        <v>17</v>
      </c>
      <c r="H59" s="6">
        <v>42872</v>
      </c>
      <c r="I59" s="6">
        <v>42872</v>
      </c>
      <c r="J59" s="5">
        <v>173</v>
      </c>
      <c r="K59" s="5">
        <v>2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1</v>
      </c>
      <c r="S59" s="5">
        <v>0</v>
      </c>
      <c r="T59" s="5">
        <v>6</v>
      </c>
      <c r="U59" s="5">
        <v>1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183</v>
      </c>
      <c r="AI59" s="5">
        <v>10</v>
      </c>
    </row>
    <row r="60" spans="1:35" x14ac:dyDescent="0.25">
      <c r="A60" s="5" t="s">
        <v>343</v>
      </c>
      <c r="B60" s="5" t="s">
        <v>123</v>
      </c>
      <c r="C60" s="5" t="s">
        <v>116</v>
      </c>
      <c r="D60" s="5" t="s">
        <v>132</v>
      </c>
      <c r="E60" s="5">
        <v>2017</v>
      </c>
      <c r="F60" s="5" t="s">
        <v>342</v>
      </c>
      <c r="G60" s="5">
        <v>17</v>
      </c>
      <c r="H60" s="6">
        <v>42872</v>
      </c>
      <c r="I60" s="6">
        <v>42872</v>
      </c>
      <c r="J60" s="5">
        <v>58</v>
      </c>
      <c r="K60" s="5">
        <v>2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1</v>
      </c>
      <c r="S60" s="5">
        <v>1</v>
      </c>
      <c r="T60" s="5">
        <v>4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66</v>
      </c>
      <c r="AI60" s="5">
        <v>12</v>
      </c>
    </row>
    <row r="61" spans="1:35" x14ac:dyDescent="0.25">
      <c r="A61" s="5" t="s">
        <v>344</v>
      </c>
      <c r="B61" s="5" t="s">
        <v>123</v>
      </c>
      <c r="C61" s="5" t="s">
        <v>116</v>
      </c>
      <c r="D61" s="5" t="s">
        <v>130</v>
      </c>
      <c r="E61" s="5">
        <v>2017</v>
      </c>
      <c r="F61" s="5" t="s">
        <v>342</v>
      </c>
      <c r="G61" s="5">
        <v>17</v>
      </c>
      <c r="H61" s="6">
        <v>42872</v>
      </c>
      <c r="I61" s="6">
        <v>42872</v>
      </c>
      <c r="J61" s="5">
        <v>7</v>
      </c>
      <c r="K61" s="5">
        <v>1</v>
      </c>
      <c r="L61" s="5">
        <v>0</v>
      </c>
      <c r="M61" s="5">
        <v>0</v>
      </c>
      <c r="N61" s="5">
        <v>3</v>
      </c>
      <c r="O61" s="5">
        <v>0</v>
      </c>
      <c r="P61" s="5">
        <v>0</v>
      </c>
      <c r="Q61" s="5">
        <v>0</v>
      </c>
      <c r="R61" s="5">
        <v>3</v>
      </c>
      <c r="S61" s="5">
        <v>0</v>
      </c>
      <c r="T61" s="5">
        <v>6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5</v>
      </c>
      <c r="AD61" s="5">
        <v>0</v>
      </c>
      <c r="AE61" s="5">
        <v>0</v>
      </c>
      <c r="AF61" s="5">
        <v>0</v>
      </c>
      <c r="AG61" s="5">
        <v>0</v>
      </c>
      <c r="AH61" s="5">
        <v>88</v>
      </c>
      <c r="AI61" s="5">
        <v>17</v>
      </c>
    </row>
    <row r="62" spans="1:35" x14ac:dyDescent="0.25">
      <c r="A62" s="5" t="s">
        <v>345</v>
      </c>
      <c r="B62" s="5" t="s">
        <v>123</v>
      </c>
      <c r="C62" s="5" t="s">
        <v>116</v>
      </c>
      <c r="D62" s="5" t="s">
        <v>124</v>
      </c>
      <c r="E62" s="5">
        <v>2017</v>
      </c>
      <c r="F62" s="5" t="s">
        <v>342</v>
      </c>
      <c r="G62" s="5">
        <v>17</v>
      </c>
      <c r="H62" s="6">
        <v>42872</v>
      </c>
      <c r="I62" s="6">
        <v>42872</v>
      </c>
      <c r="J62" s="5">
        <v>21</v>
      </c>
      <c r="K62" s="5">
        <v>1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1</v>
      </c>
      <c r="S62" s="5">
        <v>0</v>
      </c>
      <c r="T62" s="5">
        <v>19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1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43</v>
      </c>
      <c r="AI62" s="5">
        <v>10</v>
      </c>
    </row>
    <row r="63" spans="1:35" x14ac:dyDescent="0.25">
      <c r="A63" s="5" t="s">
        <v>346</v>
      </c>
      <c r="B63" s="5" t="s">
        <v>123</v>
      </c>
      <c r="C63" s="5" t="s">
        <v>121</v>
      </c>
      <c r="D63" s="5" t="s">
        <v>146</v>
      </c>
      <c r="E63" s="5">
        <v>2017</v>
      </c>
      <c r="F63" s="5" t="s">
        <v>342</v>
      </c>
      <c r="G63" s="5">
        <v>17</v>
      </c>
      <c r="H63" s="6">
        <v>42872</v>
      </c>
      <c r="I63" s="6">
        <v>42872</v>
      </c>
      <c r="J63" s="5">
        <v>59</v>
      </c>
      <c r="K63" s="5">
        <v>8</v>
      </c>
      <c r="L63" s="5">
        <v>0</v>
      </c>
      <c r="M63" s="5">
        <v>1</v>
      </c>
      <c r="N63" s="5">
        <v>2</v>
      </c>
      <c r="O63" s="5">
        <v>0</v>
      </c>
      <c r="P63" s="5">
        <v>0</v>
      </c>
      <c r="Q63" s="5">
        <v>3</v>
      </c>
      <c r="R63" s="5">
        <v>4</v>
      </c>
      <c r="S63" s="5">
        <v>0</v>
      </c>
      <c r="T63" s="5">
        <v>21</v>
      </c>
      <c r="U63" s="5">
        <v>1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99</v>
      </c>
      <c r="AI63" s="5">
        <v>17</v>
      </c>
    </row>
    <row r="64" spans="1:35" x14ac:dyDescent="0.25">
      <c r="A64" s="5" t="s">
        <v>347</v>
      </c>
      <c r="B64" s="5" t="s">
        <v>123</v>
      </c>
      <c r="C64" s="5" t="s">
        <v>121</v>
      </c>
      <c r="D64" s="5" t="s">
        <v>140</v>
      </c>
      <c r="E64" s="5">
        <v>2017</v>
      </c>
      <c r="F64" s="5" t="s">
        <v>342</v>
      </c>
      <c r="G64" s="5">
        <v>17</v>
      </c>
      <c r="H64" s="6">
        <v>42872</v>
      </c>
      <c r="I64" s="6">
        <v>42872</v>
      </c>
      <c r="J64" s="5">
        <v>183</v>
      </c>
      <c r="K64" s="5">
        <v>4</v>
      </c>
      <c r="L64" s="5">
        <v>0</v>
      </c>
      <c r="M64" s="5">
        <v>1</v>
      </c>
      <c r="N64" s="5">
        <v>2</v>
      </c>
      <c r="O64" s="5">
        <v>0</v>
      </c>
      <c r="P64" s="5">
        <v>0</v>
      </c>
      <c r="Q64" s="5">
        <v>0</v>
      </c>
      <c r="R64" s="5">
        <v>7</v>
      </c>
      <c r="S64" s="5">
        <v>0</v>
      </c>
      <c r="T64" s="5">
        <v>7</v>
      </c>
      <c r="U64" s="5">
        <v>0</v>
      </c>
      <c r="V64" s="5">
        <v>0</v>
      </c>
      <c r="W64" s="5">
        <v>1</v>
      </c>
      <c r="X64" s="5">
        <v>0</v>
      </c>
      <c r="Y64" s="5">
        <v>0</v>
      </c>
      <c r="Z64" s="5">
        <v>0</v>
      </c>
      <c r="AA64" s="5">
        <v>1</v>
      </c>
      <c r="AB64" s="5">
        <v>0</v>
      </c>
      <c r="AC64" s="5">
        <v>1</v>
      </c>
      <c r="AD64" s="5">
        <v>0</v>
      </c>
      <c r="AE64" s="5">
        <v>0</v>
      </c>
      <c r="AF64" s="5">
        <v>0</v>
      </c>
      <c r="AG64" s="5">
        <v>0</v>
      </c>
      <c r="AH64" s="5">
        <v>207</v>
      </c>
      <c r="AI64" s="5">
        <v>20</v>
      </c>
    </row>
    <row r="65" spans="1:35" x14ac:dyDescent="0.25">
      <c r="A65" s="5" t="s">
        <v>348</v>
      </c>
      <c r="B65" s="5" t="s">
        <v>123</v>
      </c>
      <c r="C65" s="5" t="s">
        <v>121</v>
      </c>
      <c r="D65" s="5" t="s">
        <v>128</v>
      </c>
      <c r="E65" s="5">
        <v>2017</v>
      </c>
      <c r="F65" s="5" t="s">
        <v>342</v>
      </c>
      <c r="G65" s="5">
        <v>17</v>
      </c>
      <c r="H65" s="6">
        <v>42872</v>
      </c>
      <c r="I65" s="6">
        <v>42872</v>
      </c>
      <c r="J65" s="5">
        <v>86</v>
      </c>
      <c r="K65" s="5">
        <v>3</v>
      </c>
      <c r="L65" s="5">
        <v>1</v>
      </c>
      <c r="M65" s="5">
        <v>1</v>
      </c>
      <c r="N65" s="5">
        <v>5</v>
      </c>
      <c r="O65" s="5">
        <v>1</v>
      </c>
      <c r="P65" s="5">
        <v>1</v>
      </c>
      <c r="Q65" s="5">
        <v>0</v>
      </c>
      <c r="R65" s="5">
        <v>1</v>
      </c>
      <c r="S65" s="5">
        <v>0</v>
      </c>
      <c r="T65" s="5">
        <v>17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116</v>
      </c>
      <c r="AI65" s="5">
        <v>19</v>
      </c>
    </row>
    <row r="66" spans="1:35" x14ac:dyDescent="0.25">
      <c r="A66" s="5" t="s">
        <v>349</v>
      </c>
      <c r="B66" s="5" t="s">
        <v>123</v>
      </c>
      <c r="C66" s="5" t="s">
        <v>121</v>
      </c>
      <c r="D66" s="5" t="s">
        <v>138</v>
      </c>
      <c r="E66" s="5">
        <v>2017</v>
      </c>
      <c r="F66" s="5" t="s">
        <v>342</v>
      </c>
      <c r="G66" s="5">
        <v>17</v>
      </c>
      <c r="H66" s="6">
        <v>42872</v>
      </c>
      <c r="I66" s="6">
        <v>42872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1</v>
      </c>
      <c r="AD66" s="5">
        <v>0</v>
      </c>
      <c r="AE66" s="5">
        <v>0</v>
      </c>
      <c r="AF66" s="5">
        <v>0</v>
      </c>
      <c r="AG66" s="5">
        <v>0</v>
      </c>
      <c r="AH66" s="5">
        <v>147</v>
      </c>
      <c r="AI66" s="5">
        <v>18</v>
      </c>
    </row>
    <row r="67" spans="1:35" x14ac:dyDescent="0.25">
      <c r="A67" s="5" t="s">
        <v>350</v>
      </c>
      <c r="B67" s="5" t="s">
        <v>142</v>
      </c>
      <c r="C67" s="5" t="s">
        <v>116</v>
      </c>
      <c r="D67" s="5" t="s">
        <v>150</v>
      </c>
      <c r="E67" s="5">
        <v>2017</v>
      </c>
      <c r="F67" s="5" t="s">
        <v>342</v>
      </c>
      <c r="G67" s="5">
        <v>17</v>
      </c>
      <c r="H67" s="6">
        <v>42872</v>
      </c>
      <c r="I67" s="6">
        <v>42872</v>
      </c>
      <c r="J67" s="5">
        <v>2</v>
      </c>
      <c r="K67" s="5">
        <v>9</v>
      </c>
      <c r="L67" s="5">
        <v>0</v>
      </c>
      <c r="M67" s="5">
        <v>0</v>
      </c>
      <c r="N67" s="5">
        <v>5</v>
      </c>
      <c r="O67" s="5">
        <v>0</v>
      </c>
      <c r="P67" s="5">
        <v>0</v>
      </c>
      <c r="Q67" s="5">
        <v>0</v>
      </c>
      <c r="R67" s="5">
        <v>13</v>
      </c>
      <c r="S67" s="5">
        <v>0</v>
      </c>
      <c r="T67" s="5">
        <v>1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4</v>
      </c>
      <c r="AD67" s="5">
        <v>0</v>
      </c>
      <c r="AE67" s="5">
        <v>0</v>
      </c>
      <c r="AF67" s="5">
        <v>0</v>
      </c>
      <c r="AG67" s="5">
        <v>0</v>
      </c>
      <c r="AH67" s="5">
        <v>52</v>
      </c>
      <c r="AI67" s="5">
        <v>12</v>
      </c>
    </row>
    <row r="68" spans="1:35" x14ac:dyDescent="0.25">
      <c r="A68" s="5" t="s">
        <v>351</v>
      </c>
      <c r="B68" s="5" t="s">
        <v>142</v>
      </c>
      <c r="C68" s="5" t="s">
        <v>116</v>
      </c>
      <c r="D68" s="5" t="s">
        <v>143</v>
      </c>
      <c r="E68" s="5">
        <v>2017</v>
      </c>
      <c r="F68" s="5" t="s">
        <v>342</v>
      </c>
      <c r="G68" s="5">
        <v>17</v>
      </c>
      <c r="H68" s="6">
        <v>42872</v>
      </c>
      <c r="I68" s="6">
        <v>42872</v>
      </c>
      <c r="J68" s="5">
        <v>29</v>
      </c>
      <c r="K68" s="5">
        <v>15</v>
      </c>
      <c r="L68" s="5">
        <v>0</v>
      </c>
      <c r="M68" s="5">
        <v>0</v>
      </c>
      <c r="N68" s="5">
        <v>2</v>
      </c>
      <c r="O68" s="5">
        <v>0</v>
      </c>
      <c r="P68" s="5">
        <v>0</v>
      </c>
      <c r="Q68" s="5">
        <v>0</v>
      </c>
      <c r="R68" s="5">
        <v>4</v>
      </c>
      <c r="S68" s="5">
        <v>0</v>
      </c>
      <c r="T68" s="5">
        <v>4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17</v>
      </c>
      <c r="AD68" s="5">
        <v>0</v>
      </c>
      <c r="AE68" s="5">
        <v>0</v>
      </c>
      <c r="AF68" s="5">
        <v>0</v>
      </c>
      <c r="AG68" s="5">
        <v>0</v>
      </c>
      <c r="AH68" s="5">
        <v>71</v>
      </c>
      <c r="AI68" s="5">
        <v>18</v>
      </c>
    </row>
    <row r="69" spans="1:35" x14ac:dyDescent="0.25">
      <c r="A69" s="5" t="s">
        <v>352</v>
      </c>
      <c r="B69" s="5" t="s">
        <v>142</v>
      </c>
      <c r="C69" s="5" t="s">
        <v>116</v>
      </c>
      <c r="D69" s="5" t="s">
        <v>164</v>
      </c>
      <c r="E69" s="5">
        <v>2017</v>
      </c>
      <c r="F69" s="5" t="s">
        <v>342</v>
      </c>
      <c r="G69" s="5">
        <v>17</v>
      </c>
      <c r="H69" s="6">
        <v>42872</v>
      </c>
      <c r="I69" s="6">
        <v>42872</v>
      </c>
      <c r="J69" s="5">
        <v>96</v>
      </c>
      <c r="K69" s="5">
        <v>9</v>
      </c>
      <c r="L69" s="5">
        <v>0</v>
      </c>
      <c r="M69" s="5">
        <v>2</v>
      </c>
      <c r="N69" s="5">
        <v>13</v>
      </c>
      <c r="O69" s="5">
        <v>0</v>
      </c>
      <c r="P69" s="5">
        <v>1</v>
      </c>
      <c r="Q69" s="5">
        <v>0</v>
      </c>
      <c r="R69" s="5">
        <v>5</v>
      </c>
      <c r="S69" s="5">
        <v>0</v>
      </c>
      <c r="T69" s="5">
        <v>1</v>
      </c>
      <c r="U69" s="5">
        <v>2</v>
      </c>
      <c r="V69" s="5">
        <v>1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22</v>
      </c>
      <c r="AD69" s="5">
        <v>0</v>
      </c>
      <c r="AE69" s="5">
        <v>0</v>
      </c>
      <c r="AF69" s="5">
        <v>0</v>
      </c>
      <c r="AG69" s="5">
        <v>0</v>
      </c>
      <c r="AH69" s="5">
        <v>161</v>
      </c>
      <c r="AI69" s="5">
        <v>31</v>
      </c>
    </row>
    <row r="70" spans="1:35" x14ac:dyDescent="0.25">
      <c r="A70" s="5" t="s">
        <v>353</v>
      </c>
      <c r="B70" s="5" t="s">
        <v>142</v>
      </c>
      <c r="C70" s="5" t="s">
        <v>116</v>
      </c>
      <c r="D70" s="5" t="s">
        <v>159</v>
      </c>
      <c r="E70" s="5">
        <v>2017</v>
      </c>
      <c r="F70" s="5" t="s">
        <v>342</v>
      </c>
      <c r="G70" s="5">
        <v>17</v>
      </c>
      <c r="H70" s="6">
        <v>42872</v>
      </c>
      <c r="I70" s="6">
        <v>42872</v>
      </c>
      <c r="J70" s="5">
        <v>54</v>
      </c>
      <c r="K70" s="5">
        <v>3</v>
      </c>
      <c r="L70" s="5">
        <v>1</v>
      </c>
      <c r="M70" s="5">
        <v>1</v>
      </c>
      <c r="N70" s="5">
        <v>0</v>
      </c>
      <c r="O70" s="5">
        <v>0</v>
      </c>
      <c r="P70" s="5">
        <v>0</v>
      </c>
      <c r="Q70" s="5">
        <v>0</v>
      </c>
      <c r="R70" s="5">
        <v>2</v>
      </c>
      <c r="S70" s="5">
        <v>0</v>
      </c>
      <c r="T70" s="5">
        <v>6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3</v>
      </c>
      <c r="AD70" s="5">
        <v>0</v>
      </c>
      <c r="AE70" s="5">
        <v>0</v>
      </c>
      <c r="AF70" s="5">
        <v>0</v>
      </c>
      <c r="AG70" s="5">
        <v>0</v>
      </c>
      <c r="AH70" s="5">
        <v>70</v>
      </c>
      <c r="AI70" s="5">
        <v>11</v>
      </c>
    </row>
    <row r="71" spans="1:35" x14ac:dyDescent="0.25">
      <c r="A71" s="5" t="s">
        <v>354</v>
      </c>
      <c r="B71" s="5" t="s">
        <v>142</v>
      </c>
      <c r="C71" s="5" t="s">
        <v>121</v>
      </c>
      <c r="D71" s="5" t="s">
        <v>145</v>
      </c>
      <c r="E71" s="5">
        <v>2017</v>
      </c>
      <c r="F71" s="5" t="s">
        <v>342</v>
      </c>
      <c r="G71" s="5">
        <v>17</v>
      </c>
      <c r="H71" s="6">
        <v>42872</v>
      </c>
      <c r="I71" s="6">
        <v>42872</v>
      </c>
      <c r="J71" s="5">
        <v>7</v>
      </c>
      <c r="K71" s="5">
        <v>1</v>
      </c>
      <c r="L71" s="5">
        <v>0</v>
      </c>
      <c r="M71" s="5">
        <v>3</v>
      </c>
      <c r="N71" s="5">
        <v>0</v>
      </c>
      <c r="O71" s="5">
        <v>0</v>
      </c>
      <c r="P71" s="5">
        <v>0</v>
      </c>
      <c r="Q71" s="5">
        <v>0</v>
      </c>
      <c r="R71" s="5">
        <v>1</v>
      </c>
      <c r="S71" s="5">
        <v>0</v>
      </c>
      <c r="T71" s="5">
        <v>17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13</v>
      </c>
      <c r="AD71" s="5">
        <v>0</v>
      </c>
      <c r="AE71" s="5">
        <v>0</v>
      </c>
      <c r="AF71" s="5">
        <v>0</v>
      </c>
      <c r="AG71" s="5">
        <v>0</v>
      </c>
      <c r="AH71" s="5">
        <v>42</v>
      </c>
      <c r="AI71" s="5">
        <v>13</v>
      </c>
    </row>
    <row r="72" spans="1:35" x14ac:dyDescent="0.25">
      <c r="A72" s="5" t="s">
        <v>355</v>
      </c>
      <c r="B72" s="5" t="s">
        <v>142</v>
      </c>
      <c r="C72" s="5" t="s">
        <v>121</v>
      </c>
      <c r="D72" s="5" t="s">
        <v>165</v>
      </c>
      <c r="E72" s="5">
        <v>2017</v>
      </c>
      <c r="F72" s="5" t="s">
        <v>342</v>
      </c>
      <c r="G72" s="5">
        <v>17</v>
      </c>
      <c r="H72" s="6">
        <v>42872</v>
      </c>
      <c r="I72" s="6">
        <v>42872</v>
      </c>
      <c r="J72" s="5">
        <v>33</v>
      </c>
      <c r="K72" s="5">
        <v>3</v>
      </c>
      <c r="L72" s="5">
        <v>0</v>
      </c>
      <c r="M72" s="5">
        <v>1</v>
      </c>
      <c r="N72" s="5">
        <v>3</v>
      </c>
      <c r="O72" s="5">
        <v>0</v>
      </c>
      <c r="P72" s="5">
        <v>0</v>
      </c>
      <c r="Q72" s="5">
        <v>0</v>
      </c>
      <c r="R72" s="5">
        <v>9</v>
      </c>
      <c r="S72" s="5">
        <v>0</v>
      </c>
      <c r="T72" s="5">
        <v>3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5</v>
      </c>
      <c r="AD72" s="5">
        <v>0</v>
      </c>
      <c r="AE72" s="5">
        <v>0</v>
      </c>
      <c r="AF72" s="5">
        <v>0</v>
      </c>
      <c r="AG72" s="5">
        <v>0</v>
      </c>
      <c r="AH72" s="5">
        <v>57</v>
      </c>
      <c r="AI72" s="5">
        <v>17</v>
      </c>
    </row>
    <row r="73" spans="1:35" x14ac:dyDescent="0.25">
      <c r="A73" s="5" t="s">
        <v>356</v>
      </c>
      <c r="B73" s="5" t="s">
        <v>142</v>
      </c>
      <c r="C73" s="5" t="s">
        <v>121</v>
      </c>
      <c r="D73" s="5" t="s">
        <v>157</v>
      </c>
      <c r="E73" s="5">
        <v>2017</v>
      </c>
      <c r="F73" s="5" t="s">
        <v>342</v>
      </c>
      <c r="G73" s="5">
        <v>17</v>
      </c>
      <c r="H73" s="6">
        <v>42872</v>
      </c>
      <c r="I73" s="6">
        <v>42872</v>
      </c>
      <c r="J73" s="5">
        <v>54</v>
      </c>
      <c r="K73" s="5">
        <v>11</v>
      </c>
      <c r="L73" s="5">
        <v>0</v>
      </c>
      <c r="M73" s="5">
        <v>1</v>
      </c>
      <c r="N73" s="5">
        <v>1</v>
      </c>
      <c r="O73" s="5">
        <v>0</v>
      </c>
      <c r="P73" s="5">
        <v>0</v>
      </c>
      <c r="Q73" s="5">
        <v>1</v>
      </c>
      <c r="R73" s="5">
        <v>8</v>
      </c>
      <c r="S73" s="5">
        <v>1</v>
      </c>
      <c r="T73" s="5">
        <v>13</v>
      </c>
      <c r="U73" s="5">
        <v>1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12</v>
      </c>
      <c r="AD73" s="5">
        <v>0</v>
      </c>
      <c r="AE73" s="5">
        <v>0</v>
      </c>
      <c r="AF73" s="5">
        <v>0</v>
      </c>
      <c r="AG73" s="5">
        <v>0</v>
      </c>
      <c r="AH73" s="5">
        <v>103</v>
      </c>
      <c r="AI73" s="5">
        <v>27</v>
      </c>
    </row>
    <row r="74" spans="1:35" x14ac:dyDescent="0.25">
      <c r="A74" s="5" t="s">
        <v>358</v>
      </c>
      <c r="B74" s="5" t="s">
        <v>142</v>
      </c>
      <c r="C74" s="5" t="s">
        <v>121</v>
      </c>
      <c r="D74" s="5" t="s">
        <v>152</v>
      </c>
      <c r="E74" s="5">
        <v>2017</v>
      </c>
      <c r="F74" s="5" t="s">
        <v>342</v>
      </c>
      <c r="G74" s="5">
        <v>17</v>
      </c>
      <c r="H74" s="6">
        <v>42872</v>
      </c>
      <c r="I74" s="6">
        <v>42872</v>
      </c>
      <c r="J74" s="5">
        <v>98</v>
      </c>
      <c r="K74" s="5">
        <v>10</v>
      </c>
      <c r="L74" s="5">
        <v>0</v>
      </c>
      <c r="M74" s="5">
        <v>2</v>
      </c>
      <c r="N74" s="5">
        <v>3</v>
      </c>
      <c r="O74" s="5">
        <v>0</v>
      </c>
      <c r="P74" s="5">
        <v>1</v>
      </c>
      <c r="Q74" s="5">
        <v>0</v>
      </c>
      <c r="R74" s="5">
        <v>6</v>
      </c>
      <c r="S74" s="5">
        <v>0</v>
      </c>
      <c r="T74" s="5">
        <v>14</v>
      </c>
      <c r="U74" s="5">
        <v>0</v>
      </c>
      <c r="V74" s="5">
        <v>0</v>
      </c>
      <c r="W74" s="5">
        <v>1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4</v>
      </c>
      <c r="AD74" s="5">
        <v>0</v>
      </c>
      <c r="AE74" s="5">
        <v>0</v>
      </c>
      <c r="AF74" s="5">
        <v>0</v>
      </c>
      <c r="AG74" s="5">
        <v>0</v>
      </c>
      <c r="AH74" s="5">
        <v>139</v>
      </c>
      <c r="AI74" s="5">
        <v>31</v>
      </c>
    </row>
    <row r="75" spans="1:35" x14ac:dyDescent="0.25">
      <c r="A75" s="5" t="s">
        <v>359</v>
      </c>
      <c r="B75" s="5" t="s">
        <v>115</v>
      </c>
      <c r="C75" s="5" t="s">
        <v>116</v>
      </c>
      <c r="D75" s="5" t="s">
        <v>126</v>
      </c>
      <c r="E75" s="5">
        <v>2017</v>
      </c>
      <c r="F75" s="5" t="s">
        <v>342</v>
      </c>
      <c r="G75" s="5">
        <v>17</v>
      </c>
      <c r="H75" s="6">
        <v>42872</v>
      </c>
      <c r="I75" s="6">
        <v>42872</v>
      </c>
      <c r="J75" s="5">
        <v>13</v>
      </c>
      <c r="K75" s="5">
        <v>2</v>
      </c>
      <c r="L75" s="5">
        <v>0</v>
      </c>
      <c r="M75" s="5">
        <v>0</v>
      </c>
      <c r="N75" s="5">
        <v>1</v>
      </c>
      <c r="O75" s="5">
        <v>0</v>
      </c>
      <c r="P75" s="5">
        <v>0</v>
      </c>
      <c r="Q75" s="5">
        <v>0</v>
      </c>
      <c r="R75" s="5">
        <v>3</v>
      </c>
      <c r="S75" s="5">
        <v>0</v>
      </c>
      <c r="T75" s="5">
        <v>9</v>
      </c>
      <c r="U75" s="5">
        <v>1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1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30</v>
      </c>
      <c r="AI75" s="5">
        <v>15</v>
      </c>
    </row>
    <row r="76" spans="1:35" x14ac:dyDescent="0.25">
      <c r="A76" s="5" t="s">
        <v>360</v>
      </c>
      <c r="B76" s="5" t="s">
        <v>115</v>
      </c>
      <c r="C76" s="5" t="s">
        <v>116</v>
      </c>
      <c r="D76" s="5" t="s">
        <v>117</v>
      </c>
      <c r="E76" s="5">
        <v>2017</v>
      </c>
      <c r="F76" s="5" t="s">
        <v>342</v>
      </c>
      <c r="G76" s="5">
        <v>17</v>
      </c>
      <c r="H76" s="6">
        <v>42872</v>
      </c>
      <c r="I76" s="6">
        <v>42872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44</v>
      </c>
      <c r="AI76" s="5">
        <v>10</v>
      </c>
    </row>
    <row r="77" spans="1:35" x14ac:dyDescent="0.25">
      <c r="A77" s="5" t="s">
        <v>361</v>
      </c>
      <c r="B77" s="5" t="s">
        <v>115</v>
      </c>
      <c r="C77" s="5" t="s">
        <v>116</v>
      </c>
      <c r="D77" s="5" t="s">
        <v>148</v>
      </c>
      <c r="E77" s="5">
        <v>2017</v>
      </c>
      <c r="F77" s="5" t="s">
        <v>342</v>
      </c>
      <c r="G77" s="5">
        <v>17</v>
      </c>
      <c r="H77" s="6">
        <v>42872</v>
      </c>
      <c r="I77" s="6">
        <v>42872</v>
      </c>
      <c r="J77" s="5">
        <v>92</v>
      </c>
      <c r="K77" s="5">
        <v>4</v>
      </c>
      <c r="L77" s="5">
        <v>1</v>
      </c>
      <c r="M77" s="5">
        <v>0</v>
      </c>
      <c r="N77" s="5">
        <v>1</v>
      </c>
      <c r="O77" s="5">
        <v>0</v>
      </c>
      <c r="P77" s="5">
        <v>0</v>
      </c>
      <c r="Q77" s="5">
        <v>0</v>
      </c>
      <c r="R77" s="5">
        <v>9</v>
      </c>
      <c r="S77" s="5">
        <v>0</v>
      </c>
      <c r="T77" s="5">
        <v>11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118</v>
      </c>
      <c r="AI77" s="5">
        <v>23</v>
      </c>
    </row>
    <row r="78" spans="1:35" s="7" customFormat="1" x14ac:dyDescent="0.25">
      <c r="A78" s="7" t="s">
        <v>362</v>
      </c>
      <c r="B78" s="7" t="s">
        <v>115</v>
      </c>
      <c r="C78" s="7" t="s">
        <v>116</v>
      </c>
      <c r="D78" s="7" t="s">
        <v>162</v>
      </c>
      <c r="E78" s="7">
        <v>2017</v>
      </c>
      <c r="F78" s="7" t="s">
        <v>342</v>
      </c>
      <c r="G78" s="7">
        <v>17</v>
      </c>
      <c r="H78" s="9">
        <v>42872</v>
      </c>
      <c r="I78" s="9">
        <v>42872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</row>
    <row r="79" spans="1:35" x14ac:dyDescent="0.25">
      <c r="A79" s="5" t="s">
        <v>364</v>
      </c>
      <c r="B79" s="5" t="s">
        <v>115</v>
      </c>
      <c r="C79" s="5" t="s">
        <v>121</v>
      </c>
      <c r="D79" s="5" t="s">
        <v>154</v>
      </c>
      <c r="E79" s="5">
        <v>2017</v>
      </c>
      <c r="F79" s="5" t="s">
        <v>342</v>
      </c>
      <c r="G79" s="5">
        <v>17</v>
      </c>
      <c r="H79" s="6">
        <v>42872</v>
      </c>
      <c r="I79" s="6">
        <v>42872</v>
      </c>
      <c r="J79" s="5">
        <v>117</v>
      </c>
      <c r="K79" s="5">
        <v>1</v>
      </c>
      <c r="L79" s="5">
        <v>2</v>
      </c>
      <c r="M79" s="5">
        <v>2</v>
      </c>
      <c r="N79" s="5">
        <v>3</v>
      </c>
      <c r="O79" s="5">
        <v>0</v>
      </c>
      <c r="P79" s="5">
        <v>0</v>
      </c>
      <c r="Q79" s="5">
        <v>0</v>
      </c>
      <c r="R79" s="5">
        <v>7</v>
      </c>
      <c r="S79" s="5">
        <v>0</v>
      </c>
      <c r="T79" s="5">
        <v>12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1</v>
      </c>
      <c r="AD79" s="5">
        <v>2</v>
      </c>
      <c r="AE79" s="5">
        <v>0</v>
      </c>
      <c r="AF79" s="5">
        <v>0</v>
      </c>
      <c r="AG79" s="5">
        <v>0</v>
      </c>
      <c r="AH79" s="5">
        <v>147</v>
      </c>
      <c r="AI79" s="5">
        <v>22</v>
      </c>
    </row>
    <row r="80" spans="1:35" x14ac:dyDescent="0.25">
      <c r="A80" s="5" t="s">
        <v>365</v>
      </c>
      <c r="B80" s="5" t="s">
        <v>115</v>
      </c>
      <c r="C80" s="5" t="s">
        <v>121</v>
      </c>
      <c r="D80" s="5" t="s">
        <v>136</v>
      </c>
      <c r="E80" s="5">
        <v>2017</v>
      </c>
      <c r="F80" s="5" t="s">
        <v>342</v>
      </c>
      <c r="G80" s="5">
        <v>17</v>
      </c>
      <c r="H80" s="6">
        <v>42872</v>
      </c>
      <c r="I80" s="6">
        <v>42872</v>
      </c>
      <c r="J80" s="5">
        <v>75</v>
      </c>
      <c r="K80" s="5">
        <v>2</v>
      </c>
      <c r="L80" s="5">
        <v>0</v>
      </c>
      <c r="M80" s="5">
        <v>0</v>
      </c>
      <c r="N80" s="5">
        <v>3</v>
      </c>
      <c r="O80" s="5">
        <v>0</v>
      </c>
      <c r="P80" s="5">
        <v>0</v>
      </c>
      <c r="Q80" s="5">
        <v>0</v>
      </c>
      <c r="R80" s="5">
        <v>8</v>
      </c>
      <c r="S80" s="5">
        <v>0</v>
      </c>
      <c r="T80" s="5">
        <v>6</v>
      </c>
      <c r="U80" s="5">
        <v>1</v>
      </c>
      <c r="V80" s="5">
        <v>0</v>
      </c>
      <c r="W80" s="5">
        <v>1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2</v>
      </c>
      <c r="AD80" s="5">
        <v>0</v>
      </c>
      <c r="AE80" s="5">
        <v>0</v>
      </c>
      <c r="AF80" s="5">
        <v>0</v>
      </c>
      <c r="AG80" s="5">
        <v>0</v>
      </c>
      <c r="AH80" s="5">
        <v>98</v>
      </c>
      <c r="AI80" s="5">
        <v>17</v>
      </c>
    </row>
    <row r="81" spans="1:35" x14ac:dyDescent="0.25">
      <c r="A81" s="5" t="s">
        <v>366</v>
      </c>
      <c r="B81" s="5" t="s">
        <v>115</v>
      </c>
      <c r="C81" s="5" t="s">
        <v>121</v>
      </c>
      <c r="D81" s="5" t="s">
        <v>122</v>
      </c>
      <c r="E81" s="5">
        <v>2017</v>
      </c>
      <c r="F81" s="5" t="s">
        <v>342</v>
      </c>
      <c r="G81" s="5">
        <v>17</v>
      </c>
      <c r="H81" s="6">
        <v>42872</v>
      </c>
      <c r="I81" s="6">
        <v>42872</v>
      </c>
      <c r="J81" s="5">
        <v>75</v>
      </c>
      <c r="K81" s="5">
        <v>3</v>
      </c>
      <c r="L81" s="5">
        <v>0</v>
      </c>
      <c r="M81" s="5">
        <v>3</v>
      </c>
      <c r="N81" s="5">
        <v>2</v>
      </c>
      <c r="O81" s="5">
        <v>0</v>
      </c>
      <c r="P81" s="5">
        <v>0</v>
      </c>
      <c r="Q81" s="5">
        <v>1</v>
      </c>
      <c r="R81" s="5">
        <v>5</v>
      </c>
      <c r="S81" s="5">
        <v>0</v>
      </c>
      <c r="T81" s="5">
        <v>6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2</v>
      </c>
      <c r="AD81" s="5">
        <v>0</v>
      </c>
      <c r="AE81" s="5">
        <v>0</v>
      </c>
      <c r="AF81" s="5">
        <v>0</v>
      </c>
      <c r="AG81" s="5">
        <v>0</v>
      </c>
      <c r="AH81" s="5">
        <v>106</v>
      </c>
      <c r="AI81" s="5">
        <v>23</v>
      </c>
    </row>
    <row r="82" spans="1:35" x14ac:dyDescent="0.25">
      <c r="A82" s="5" t="s">
        <v>367</v>
      </c>
      <c r="B82" s="5" t="s">
        <v>115</v>
      </c>
      <c r="C82" s="5" t="s">
        <v>121</v>
      </c>
      <c r="D82" s="5" t="s">
        <v>176</v>
      </c>
      <c r="E82" s="5">
        <v>2017</v>
      </c>
      <c r="F82" s="5" t="s">
        <v>342</v>
      </c>
      <c r="G82" s="5">
        <v>17</v>
      </c>
      <c r="H82" s="6">
        <v>42872</v>
      </c>
      <c r="I82" s="6">
        <v>42872</v>
      </c>
      <c r="J82" s="5">
        <v>67</v>
      </c>
      <c r="K82" s="5">
        <v>1</v>
      </c>
      <c r="L82" s="5">
        <v>0</v>
      </c>
      <c r="M82" s="5">
        <v>1</v>
      </c>
      <c r="N82" s="5">
        <v>1</v>
      </c>
      <c r="O82" s="5">
        <v>0</v>
      </c>
      <c r="P82" s="5">
        <v>0</v>
      </c>
      <c r="Q82" s="5">
        <v>1</v>
      </c>
      <c r="R82" s="5">
        <v>5</v>
      </c>
      <c r="S82" s="5">
        <v>0</v>
      </c>
      <c r="T82" s="5">
        <v>7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1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84</v>
      </c>
      <c r="AI82" s="5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3"/>
  <sheetViews>
    <sheetView tabSelected="1" topLeftCell="M49" zoomScale="80" zoomScaleNormal="80" workbookViewId="0">
      <selection activeCell="AU70" sqref="AU70"/>
    </sheetView>
  </sheetViews>
  <sheetFormatPr defaultRowHeight="15" x14ac:dyDescent="0.25"/>
  <cols>
    <col min="8" max="8" width="12.42578125" customWidth="1"/>
    <col min="9" max="9" width="14" customWidth="1"/>
    <col min="38" max="47" width="9.140625" style="5"/>
    <col min="48" max="48" width="13.42578125" style="5" customWidth="1"/>
    <col min="49" max="49" width="11.140625" style="5" customWidth="1"/>
    <col min="50" max="74" width="9.140625" style="5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410</v>
      </c>
      <c r="J1" s="2" t="s">
        <v>395</v>
      </c>
      <c r="K1" s="2" t="s">
        <v>396</v>
      </c>
      <c r="L1" s="2" t="s">
        <v>397</v>
      </c>
      <c r="M1" s="2" t="s">
        <v>398</v>
      </c>
      <c r="N1" s="2" t="s">
        <v>308</v>
      </c>
      <c r="O1" t="s">
        <v>411</v>
      </c>
      <c r="P1" s="2" t="s">
        <v>412</v>
      </c>
      <c r="Q1" s="2" t="s">
        <v>413</v>
      </c>
      <c r="R1" s="2" t="s">
        <v>399</v>
      </c>
      <c r="S1" s="2" t="s">
        <v>400</v>
      </c>
      <c r="T1" s="2" t="s">
        <v>414</v>
      </c>
      <c r="U1" s="2" t="s">
        <v>401</v>
      </c>
      <c r="V1" s="2" t="s">
        <v>402</v>
      </c>
      <c r="W1" s="2" t="s">
        <v>415</v>
      </c>
      <c r="X1" s="2" t="s">
        <v>416</v>
      </c>
      <c r="Y1" t="s">
        <v>101</v>
      </c>
      <c r="Z1" t="s">
        <v>102</v>
      </c>
      <c r="AA1" s="2" t="s">
        <v>417</v>
      </c>
      <c r="AB1" s="2" t="s">
        <v>404</v>
      </c>
      <c r="AC1" s="2" t="s">
        <v>405</v>
      </c>
      <c r="AD1" t="s">
        <v>418</v>
      </c>
      <c r="AE1" t="s">
        <v>419</v>
      </c>
      <c r="AF1" t="s">
        <v>420</v>
      </c>
      <c r="AG1" t="s">
        <v>421</v>
      </c>
      <c r="AH1" t="s">
        <v>113</v>
      </c>
      <c r="AI1" t="s">
        <v>422</v>
      </c>
      <c r="AJ1" t="s">
        <v>483</v>
      </c>
      <c r="AK1" t="s">
        <v>485</v>
      </c>
      <c r="AL1" s="5" t="s">
        <v>484</v>
      </c>
      <c r="AM1" s="5" t="s">
        <v>486</v>
      </c>
      <c r="AN1" s="5" t="s">
        <v>487</v>
      </c>
    </row>
    <row r="2" spans="1:46" x14ac:dyDescent="0.25">
      <c r="A2">
        <v>1</v>
      </c>
      <c r="B2" t="s">
        <v>115</v>
      </c>
      <c r="C2" t="s">
        <v>116</v>
      </c>
      <c r="D2" t="s">
        <v>117</v>
      </c>
      <c r="E2">
        <v>2017</v>
      </c>
      <c r="F2" t="s">
        <v>118</v>
      </c>
      <c r="G2">
        <v>14</v>
      </c>
      <c r="H2" s="1">
        <v>42900</v>
      </c>
      <c r="I2" s="1">
        <v>42900</v>
      </c>
      <c r="J2" s="2">
        <v>23</v>
      </c>
      <c r="K2" s="2">
        <v>1</v>
      </c>
      <c r="L2" s="2">
        <v>0</v>
      </c>
      <c r="M2" s="2">
        <v>0</v>
      </c>
      <c r="N2" s="2">
        <v>0</v>
      </c>
      <c r="P2" s="2">
        <v>0</v>
      </c>
      <c r="Q2" s="2">
        <v>1</v>
      </c>
      <c r="R2" s="2">
        <v>7</v>
      </c>
      <c r="S2" s="2">
        <v>0</v>
      </c>
      <c r="T2" s="2">
        <v>1</v>
      </c>
      <c r="U2" s="2">
        <v>0</v>
      </c>
      <c r="V2" s="2">
        <v>0</v>
      </c>
      <c r="W2" s="2">
        <v>0</v>
      </c>
      <c r="X2" s="2">
        <v>0</v>
      </c>
      <c r="AA2" s="2">
        <v>1</v>
      </c>
      <c r="AB2" s="2">
        <v>0</v>
      </c>
      <c r="AC2" s="2">
        <v>0</v>
      </c>
      <c r="AH2">
        <v>34</v>
      </c>
      <c r="AI2">
        <v>10</v>
      </c>
      <c r="AJ2">
        <f>SUM(Q2,R2,X2,Y2,Z2)</f>
        <v>8</v>
      </c>
      <c r="AK2" s="10">
        <f>AJ2/AH2</f>
        <v>0.23529411764705882</v>
      </c>
      <c r="AL2" s="5">
        <f>SUM(J2:P2,S2:X2,AA2:AE2)</f>
        <v>26</v>
      </c>
      <c r="AM2" s="11">
        <f>AL2/AH2</f>
        <v>0.76470588235294112</v>
      </c>
      <c r="AN2" s="5">
        <f>COUNT(J2:P2,S2:X2,AA2:AE2)</f>
        <v>15</v>
      </c>
    </row>
    <row r="3" spans="1:46" x14ac:dyDescent="0.25">
      <c r="A3">
        <v>2</v>
      </c>
      <c r="B3" t="s">
        <v>115</v>
      </c>
      <c r="C3" t="s">
        <v>121</v>
      </c>
      <c r="D3" t="s">
        <v>122</v>
      </c>
      <c r="E3">
        <v>2017</v>
      </c>
      <c r="F3" t="s">
        <v>118</v>
      </c>
      <c r="G3">
        <v>14</v>
      </c>
      <c r="H3" s="1">
        <v>42900</v>
      </c>
      <c r="I3" s="1">
        <v>42900</v>
      </c>
      <c r="J3" s="2">
        <v>61</v>
      </c>
      <c r="K3" s="2">
        <v>35</v>
      </c>
      <c r="L3" s="2">
        <v>0</v>
      </c>
      <c r="M3" s="2">
        <v>0</v>
      </c>
      <c r="N3" s="2">
        <v>0</v>
      </c>
      <c r="P3" s="2">
        <v>0</v>
      </c>
      <c r="Q3" s="2">
        <v>2</v>
      </c>
      <c r="R3" s="2">
        <v>13</v>
      </c>
      <c r="S3" s="2">
        <v>0</v>
      </c>
      <c r="T3" s="2">
        <v>22</v>
      </c>
      <c r="U3" s="2">
        <v>2</v>
      </c>
      <c r="V3" s="2">
        <v>0</v>
      </c>
      <c r="W3" s="2">
        <v>0</v>
      </c>
      <c r="X3" s="2">
        <v>0</v>
      </c>
      <c r="AA3" s="2">
        <v>1</v>
      </c>
      <c r="AB3" s="2">
        <v>0</v>
      </c>
      <c r="AC3" s="2">
        <v>19</v>
      </c>
      <c r="AH3">
        <v>155</v>
      </c>
      <c r="AI3">
        <v>21</v>
      </c>
      <c r="AJ3">
        <f t="shared" ref="AJ3:AJ66" si="0">SUM(Q3,R3,X3,Y3,Z3)</f>
        <v>15</v>
      </c>
      <c r="AK3" s="10">
        <f t="shared" ref="AK3:AK66" si="1">AJ3/AH3</f>
        <v>9.6774193548387094E-2</v>
      </c>
      <c r="AL3" s="5">
        <f t="shared" ref="AL3:AL66" si="2">SUM(J3:P3,S3:X3,AA3:AE3)</f>
        <v>140</v>
      </c>
      <c r="AM3" s="11">
        <f t="shared" ref="AM3:AM66" si="3">AL3/AH3</f>
        <v>0.90322580645161288</v>
      </c>
      <c r="AN3" s="5">
        <f t="shared" ref="AN3:AN66" si="4">COUNT(J3:P3,S3:X3,AA3:AE3)</f>
        <v>15</v>
      </c>
      <c r="AS3" s="6"/>
      <c r="AT3" s="6"/>
    </row>
    <row r="4" spans="1:46" x14ac:dyDescent="0.25">
      <c r="A4">
        <v>3</v>
      </c>
      <c r="B4" t="s">
        <v>123</v>
      </c>
      <c r="C4" t="s">
        <v>116</v>
      </c>
      <c r="D4" t="s">
        <v>124</v>
      </c>
      <c r="E4">
        <v>2017</v>
      </c>
      <c r="F4" t="s">
        <v>118</v>
      </c>
      <c r="G4">
        <v>16</v>
      </c>
      <c r="H4" s="1">
        <v>42902</v>
      </c>
      <c r="I4" s="1">
        <v>42902</v>
      </c>
      <c r="J4" s="2">
        <v>142</v>
      </c>
      <c r="K4" s="2">
        <v>5</v>
      </c>
      <c r="L4" s="2">
        <v>0</v>
      </c>
      <c r="M4" s="2">
        <v>1</v>
      </c>
      <c r="N4" s="2">
        <v>1</v>
      </c>
      <c r="P4" s="2">
        <v>0</v>
      </c>
      <c r="Q4" s="2">
        <v>0</v>
      </c>
      <c r="R4" s="2">
        <v>22</v>
      </c>
      <c r="S4" s="2">
        <v>0</v>
      </c>
      <c r="T4" s="2">
        <v>11</v>
      </c>
      <c r="U4" s="2">
        <v>1</v>
      </c>
      <c r="V4" s="2">
        <v>0</v>
      </c>
      <c r="W4" s="2">
        <v>0</v>
      </c>
      <c r="X4" s="2">
        <v>0</v>
      </c>
      <c r="AA4" s="2">
        <v>2</v>
      </c>
      <c r="AB4" s="2">
        <v>0</v>
      </c>
      <c r="AC4" s="2">
        <v>0</v>
      </c>
      <c r="AG4">
        <v>1</v>
      </c>
      <c r="AH4">
        <v>186</v>
      </c>
      <c r="AI4">
        <v>16</v>
      </c>
      <c r="AJ4">
        <f t="shared" si="0"/>
        <v>22</v>
      </c>
      <c r="AK4" s="10">
        <f t="shared" si="1"/>
        <v>0.11827956989247312</v>
      </c>
      <c r="AL4" s="5">
        <f t="shared" si="2"/>
        <v>163</v>
      </c>
      <c r="AM4" s="11">
        <f t="shared" si="3"/>
        <v>0.87634408602150538</v>
      </c>
      <c r="AN4" s="5">
        <f t="shared" si="4"/>
        <v>15</v>
      </c>
      <c r="AS4" s="6"/>
      <c r="AT4" s="6"/>
    </row>
    <row r="5" spans="1:46" x14ac:dyDescent="0.25">
      <c r="A5">
        <v>4</v>
      </c>
      <c r="B5" t="s">
        <v>115</v>
      </c>
      <c r="C5" t="s">
        <v>116</v>
      </c>
      <c r="D5" t="s">
        <v>126</v>
      </c>
      <c r="E5">
        <v>2017</v>
      </c>
      <c r="F5" t="s">
        <v>118</v>
      </c>
      <c r="G5">
        <v>14</v>
      </c>
      <c r="H5" s="1">
        <v>42900</v>
      </c>
      <c r="I5" s="1">
        <v>42900</v>
      </c>
      <c r="J5" s="2">
        <v>37</v>
      </c>
      <c r="K5" s="2">
        <v>19</v>
      </c>
      <c r="L5" s="2">
        <v>1</v>
      </c>
      <c r="M5" s="2">
        <v>0</v>
      </c>
      <c r="N5" s="2">
        <v>0</v>
      </c>
      <c r="O5">
        <v>1</v>
      </c>
      <c r="P5" s="2">
        <v>0</v>
      </c>
      <c r="Q5" s="2">
        <v>0</v>
      </c>
      <c r="R5" s="2">
        <v>11</v>
      </c>
      <c r="S5" s="2">
        <v>1</v>
      </c>
      <c r="T5" s="2">
        <v>11</v>
      </c>
      <c r="U5" s="2">
        <v>5</v>
      </c>
      <c r="V5" s="2">
        <v>0</v>
      </c>
      <c r="W5" s="2">
        <v>0</v>
      </c>
      <c r="X5" s="2">
        <v>0</v>
      </c>
      <c r="AA5" s="2">
        <v>2</v>
      </c>
      <c r="AB5" s="2">
        <v>0</v>
      </c>
      <c r="AC5" s="2">
        <v>4</v>
      </c>
      <c r="AH5">
        <v>92</v>
      </c>
      <c r="AI5">
        <v>20</v>
      </c>
      <c r="AJ5">
        <f t="shared" si="0"/>
        <v>11</v>
      </c>
      <c r="AK5" s="10">
        <f t="shared" si="1"/>
        <v>0.11956521739130435</v>
      </c>
      <c r="AL5" s="5">
        <f t="shared" si="2"/>
        <v>81</v>
      </c>
      <c r="AM5" s="11">
        <f t="shared" si="3"/>
        <v>0.88043478260869568</v>
      </c>
      <c r="AN5" s="5">
        <f t="shared" si="4"/>
        <v>16</v>
      </c>
      <c r="AS5" s="6"/>
      <c r="AT5" s="6"/>
    </row>
    <row r="6" spans="1:46" x14ac:dyDescent="0.25">
      <c r="A6">
        <v>5</v>
      </c>
      <c r="B6" t="s">
        <v>123</v>
      </c>
      <c r="C6" t="s">
        <v>121</v>
      </c>
      <c r="D6" t="s">
        <v>128</v>
      </c>
      <c r="E6">
        <v>2017</v>
      </c>
      <c r="F6" t="s">
        <v>118</v>
      </c>
      <c r="G6">
        <v>14</v>
      </c>
      <c r="H6" s="1">
        <v>42900</v>
      </c>
      <c r="I6" s="1">
        <v>42900</v>
      </c>
      <c r="J6" s="2">
        <v>93</v>
      </c>
      <c r="K6" s="2">
        <v>59</v>
      </c>
      <c r="L6" s="2">
        <v>0</v>
      </c>
      <c r="M6" s="2">
        <v>0</v>
      </c>
      <c r="N6" s="2">
        <v>1</v>
      </c>
      <c r="P6" s="2">
        <v>0</v>
      </c>
      <c r="Q6" s="2">
        <v>0</v>
      </c>
      <c r="R6" s="2">
        <v>32</v>
      </c>
      <c r="S6" s="2">
        <v>1</v>
      </c>
      <c r="T6" s="2">
        <v>16</v>
      </c>
      <c r="U6" s="2">
        <v>1</v>
      </c>
      <c r="V6" s="2">
        <v>0</v>
      </c>
      <c r="W6" s="2">
        <v>0</v>
      </c>
      <c r="X6" s="2">
        <v>0</v>
      </c>
      <c r="AA6" s="2">
        <v>3</v>
      </c>
      <c r="AB6" s="2">
        <v>0</v>
      </c>
      <c r="AC6" s="2">
        <v>0</v>
      </c>
      <c r="AH6">
        <v>206</v>
      </c>
      <c r="AI6">
        <v>16</v>
      </c>
      <c r="AJ6">
        <f t="shared" si="0"/>
        <v>32</v>
      </c>
      <c r="AK6" s="10">
        <f t="shared" si="1"/>
        <v>0.1553398058252427</v>
      </c>
      <c r="AL6" s="5">
        <f t="shared" si="2"/>
        <v>174</v>
      </c>
      <c r="AM6" s="11">
        <f t="shared" si="3"/>
        <v>0.84466019417475724</v>
      </c>
      <c r="AN6" s="5">
        <f t="shared" si="4"/>
        <v>15</v>
      </c>
      <c r="AS6" s="6"/>
      <c r="AT6" s="6"/>
    </row>
    <row r="7" spans="1:46" x14ac:dyDescent="0.25">
      <c r="A7">
        <v>6</v>
      </c>
      <c r="B7" t="s">
        <v>123</v>
      </c>
      <c r="C7" t="s">
        <v>116</v>
      </c>
      <c r="D7" t="s">
        <v>130</v>
      </c>
      <c r="E7">
        <v>2017</v>
      </c>
      <c r="F7" t="s">
        <v>118</v>
      </c>
      <c r="G7">
        <v>14</v>
      </c>
      <c r="H7" s="1">
        <v>42900</v>
      </c>
      <c r="I7" s="1">
        <v>42900</v>
      </c>
      <c r="J7" s="2">
        <v>8</v>
      </c>
      <c r="K7" s="2">
        <v>17</v>
      </c>
      <c r="L7" s="2">
        <v>0</v>
      </c>
      <c r="M7" s="2">
        <v>0</v>
      </c>
      <c r="N7" s="2">
        <v>1</v>
      </c>
      <c r="P7" s="2">
        <v>0</v>
      </c>
      <c r="Q7" s="2">
        <v>0</v>
      </c>
      <c r="R7" s="2">
        <v>4</v>
      </c>
      <c r="S7" s="2">
        <v>1</v>
      </c>
      <c r="T7" s="2">
        <v>1</v>
      </c>
      <c r="U7" s="2">
        <v>0</v>
      </c>
      <c r="V7" s="2">
        <v>0</v>
      </c>
      <c r="W7" s="2">
        <v>0</v>
      </c>
      <c r="X7" s="2">
        <v>0</v>
      </c>
      <c r="AA7" s="2">
        <v>0</v>
      </c>
      <c r="AB7" s="2">
        <v>0</v>
      </c>
      <c r="AC7" s="2">
        <v>0</v>
      </c>
      <c r="AH7">
        <v>32</v>
      </c>
      <c r="AI7">
        <v>9</v>
      </c>
      <c r="AJ7">
        <f t="shared" si="0"/>
        <v>4</v>
      </c>
      <c r="AK7" s="10">
        <f t="shared" si="1"/>
        <v>0.125</v>
      </c>
      <c r="AL7" s="5">
        <f t="shared" si="2"/>
        <v>28</v>
      </c>
      <c r="AM7" s="11">
        <f t="shared" si="3"/>
        <v>0.875</v>
      </c>
      <c r="AN7" s="5">
        <f t="shared" si="4"/>
        <v>15</v>
      </c>
      <c r="AS7" s="6"/>
      <c r="AT7" s="6"/>
    </row>
    <row r="8" spans="1:46" x14ac:dyDescent="0.25">
      <c r="A8">
        <v>7</v>
      </c>
      <c r="B8" t="s">
        <v>123</v>
      </c>
      <c r="C8" t="s">
        <v>116</v>
      </c>
      <c r="D8" t="s">
        <v>132</v>
      </c>
      <c r="E8">
        <v>2017</v>
      </c>
      <c r="F8" t="s">
        <v>118</v>
      </c>
      <c r="G8">
        <v>14</v>
      </c>
      <c r="H8" s="1">
        <v>42900</v>
      </c>
      <c r="I8" s="1">
        <v>42900</v>
      </c>
      <c r="J8" s="2">
        <v>80</v>
      </c>
      <c r="K8" s="2">
        <v>55</v>
      </c>
      <c r="L8" s="2">
        <v>1</v>
      </c>
      <c r="M8" s="2">
        <v>0</v>
      </c>
      <c r="N8" s="2">
        <v>1</v>
      </c>
      <c r="P8" s="2">
        <v>1</v>
      </c>
      <c r="Q8" s="2">
        <v>0</v>
      </c>
      <c r="R8" s="2">
        <v>11</v>
      </c>
      <c r="S8" s="2">
        <v>1</v>
      </c>
      <c r="T8" s="2">
        <v>12</v>
      </c>
      <c r="U8" s="2">
        <v>0</v>
      </c>
      <c r="V8" s="2">
        <v>0</v>
      </c>
      <c r="W8" s="2">
        <v>0</v>
      </c>
      <c r="X8" s="2">
        <v>0</v>
      </c>
      <c r="AA8" s="2">
        <v>0</v>
      </c>
      <c r="AB8" s="2">
        <v>3</v>
      </c>
      <c r="AC8" s="2">
        <v>0</v>
      </c>
      <c r="AD8">
        <v>1</v>
      </c>
      <c r="AG8">
        <v>1</v>
      </c>
      <c r="AH8">
        <v>167</v>
      </c>
      <c r="AI8">
        <v>27</v>
      </c>
      <c r="AJ8">
        <f t="shared" si="0"/>
        <v>11</v>
      </c>
      <c r="AK8" s="10">
        <f t="shared" si="1"/>
        <v>6.5868263473053898E-2</v>
      </c>
      <c r="AL8" s="5">
        <f t="shared" si="2"/>
        <v>155</v>
      </c>
      <c r="AM8" s="11">
        <f t="shared" si="3"/>
        <v>0.92814371257485029</v>
      </c>
      <c r="AN8" s="5">
        <f t="shared" si="4"/>
        <v>16</v>
      </c>
      <c r="AS8" s="6"/>
      <c r="AT8" s="6"/>
    </row>
    <row r="9" spans="1:46" x14ac:dyDescent="0.25">
      <c r="A9">
        <v>8</v>
      </c>
      <c r="B9" t="s">
        <v>115</v>
      </c>
      <c r="C9" t="s">
        <v>121</v>
      </c>
      <c r="D9" t="s">
        <v>134</v>
      </c>
      <c r="E9">
        <v>2017</v>
      </c>
      <c r="F9" t="s">
        <v>118</v>
      </c>
      <c r="G9">
        <v>14</v>
      </c>
      <c r="H9" s="1">
        <v>42900</v>
      </c>
      <c r="I9" s="1">
        <v>42900</v>
      </c>
      <c r="J9" s="2">
        <v>93</v>
      </c>
      <c r="K9" s="2">
        <v>23</v>
      </c>
      <c r="L9" s="2">
        <v>0</v>
      </c>
      <c r="M9" s="2">
        <v>0</v>
      </c>
      <c r="N9" s="2">
        <v>1</v>
      </c>
      <c r="P9" s="2">
        <v>0</v>
      </c>
      <c r="Q9" s="2">
        <v>0</v>
      </c>
      <c r="R9" s="2">
        <v>26</v>
      </c>
      <c r="S9" s="2">
        <v>0</v>
      </c>
      <c r="T9" s="2">
        <v>8</v>
      </c>
      <c r="U9" s="2">
        <v>1</v>
      </c>
      <c r="V9" s="2">
        <v>0</v>
      </c>
      <c r="W9" s="2">
        <v>0</v>
      </c>
      <c r="X9" s="2">
        <v>1</v>
      </c>
      <c r="AA9" s="2">
        <v>1</v>
      </c>
      <c r="AB9" s="2">
        <v>0</v>
      </c>
      <c r="AC9" s="2">
        <v>0</v>
      </c>
      <c r="AH9">
        <v>154</v>
      </c>
      <c r="AI9">
        <v>22</v>
      </c>
      <c r="AJ9">
        <f t="shared" si="0"/>
        <v>27</v>
      </c>
      <c r="AK9" s="10">
        <f t="shared" si="1"/>
        <v>0.17532467532467533</v>
      </c>
      <c r="AL9" s="5">
        <f t="shared" si="2"/>
        <v>128</v>
      </c>
      <c r="AM9" s="11">
        <f t="shared" si="3"/>
        <v>0.83116883116883122</v>
      </c>
      <c r="AN9" s="5">
        <f t="shared" si="4"/>
        <v>15</v>
      </c>
      <c r="AS9" s="6"/>
      <c r="AT9" s="6"/>
    </row>
    <row r="10" spans="1:46" x14ac:dyDescent="0.25">
      <c r="A10">
        <v>9</v>
      </c>
      <c r="B10" t="s">
        <v>115</v>
      </c>
      <c r="C10" t="s">
        <v>121</v>
      </c>
      <c r="D10" t="s">
        <v>136</v>
      </c>
      <c r="E10">
        <v>2017</v>
      </c>
      <c r="F10" t="s">
        <v>118</v>
      </c>
      <c r="G10">
        <v>14</v>
      </c>
      <c r="H10" s="1">
        <v>42900</v>
      </c>
      <c r="I10" s="1">
        <v>42900</v>
      </c>
      <c r="J10" s="2">
        <v>213</v>
      </c>
      <c r="K10" s="2">
        <v>34</v>
      </c>
      <c r="L10" s="2">
        <v>0</v>
      </c>
      <c r="M10" s="2">
        <v>0</v>
      </c>
      <c r="N10" s="2">
        <v>1</v>
      </c>
      <c r="P10" s="2">
        <v>0</v>
      </c>
      <c r="Q10" s="2">
        <v>0</v>
      </c>
      <c r="R10" s="2">
        <v>69</v>
      </c>
      <c r="S10" s="2">
        <v>0</v>
      </c>
      <c r="T10" s="2">
        <v>14</v>
      </c>
      <c r="U10" s="2">
        <v>1</v>
      </c>
      <c r="V10" s="2">
        <v>0</v>
      </c>
      <c r="W10" s="2">
        <v>0</v>
      </c>
      <c r="X10" s="2">
        <v>0</v>
      </c>
      <c r="AA10" s="2">
        <v>0</v>
      </c>
      <c r="AB10" s="2">
        <v>1</v>
      </c>
      <c r="AC10" s="2">
        <v>5</v>
      </c>
      <c r="AH10">
        <v>338</v>
      </c>
      <c r="AI10">
        <v>16</v>
      </c>
      <c r="AJ10">
        <f t="shared" si="0"/>
        <v>69</v>
      </c>
      <c r="AK10" s="10">
        <f t="shared" si="1"/>
        <v>0.20414201183431951</v>
      </c>
      <c r="AL10" s="5">
        <f t="shared" si="2"/>
        <v>269</v>
      </c>
      <c r="AM10" s="11">
        <f t="shared" si="3"/>
        <v>0.79585798816568043</v>
      </c>
      <c r="AN10" s="5">
        <f t="shared" si="4"/>
        <v>15</v>
      </c>
      <c r="AS10" s="6"/>
      <c r="AT10" s="6"/>
    </row>
    <row r="11" spans="1:46" x14ac:dyDescent="0.25">
      <c r="A11">
        <v>10</v>
      </c>
      <c r="B11" t="s">
        <v>123</v>
      </c>
      <c r="C11" t="s">
        <v>121</v>
      </c>
      <c r="D11" t="s">
        <v>138</v>
      </c>
      <c r="E11">
        <v>2017</v>
      </c>
      <c r="F11" t="s">
        <v>118</v>
      </c>
      <c r="G11">
        <v>14</v>
      </c>
      <c r="H11" s="1">
        <v>42900</v>
      </c>
      <c r="I11" s="1">
        <v>42900</v>
      </c>
      <c r="J11" s="2">
        <v>16</v>
      </c>
      <c r="K11" s="2">
        <v>38</v>
      </c>
      <c r="L11" s="2">
        <v>0</v>
      </c>
      <c r="M11" s="2">
        <v>0</v>
      </c>
      <c r="N11" s="2">
        <v>0</v>
      </c>
      <c r="P11" s="2">
        <v>0</v>
      </c>
      <c r="Q11" s="2">
        <v>0</v>
      </c>
      <c r="R11" s="2">
        <v>219</v>
      </c>
      <c r="S11" s="2">
        <v>0</v>
      </c>
      <c r="T11" s="2">
        <v>9</v>
      </c>
      <c r="U11" s="2">
        <v>0</v>
      </c>
      <c r="V11" s="2">
        <v>1</v>
      </c>
      <c r="W11" s="2">
        <v>1</v>
      </c>
      <c r="X11" s="2">
        <v>0</v>
      </c>
      <c r="AA11" s="2">
        <v>0</v>
      </c>
      <c r="AB11" s="2">
        <v>0</v>
      </c>
      <c r="AC11" s="2">
        <v>0</v>
      </c>
      <c r="AH11">
        <v>284</v>
      </c>
      <c r="AI11">
        <v>22</v>
      </c>
      <c r="AJ11">
        <f t="shared" si="0"/>
        <v>219</v>
      </c>
      <c r="AK11" s="10">
        <f t="shared" si="1"/>
        <v>0.77112676056338025</v>
      </c>
      <c r="AL11" s="5">
        <f t="shared" si="2"/>
        <v>65</v>
      </c>
      <c r="AM11" s="11">
        <f t="shared" si="3"/>
        <v>0.22887323943661972</v>
      </c>
      <c r="AN11" s="5">
        <f t="shared" si="4"/>
        <v>15</v>
      </c>
      <c r="AS11" s="6"/>
      <c r="AT11" s="6"/>
    </row>
    <row r="12" spans="1:46" x14ac:dyDescent="0.25">
      <c r="A12">
        <v>11</v>
      </c>
      <c r="B12" t="s">
        <v>123</v>
      </c>
      <c r="C12" t="s">
        <v>121</v>
      </c>
      <c r="D12" t="s">
        <v>140</v>
      </c>
      <c r="E12">
        <v>2017</v>
      </c>
      <c r="F12" t="s">
        <v>118</v>
      </c>
      <c r="G12">
        <v>14</v>
      </c>
      <c r="H12" s="1">
        <v>42900</v>
      </c>
      <c r="I12" s="1">
        <v>42900</v>
      </c>
      <c r="J12" s="2">
        <v>162</v>
      </c>
      <c r="K12" s="2">
        <v>15</v>
      </c>
      <c r="L12" s="2">
        <v>0</v>
      </c>
      <c r="M12" s="2">
        <v>0</v>
      </c>
      <c r="N12" s="2">
        <v>1</v>
      </c>
      <c r="O12">
        <v>1</v>
      </c>
      <c r="P12" s="2">
        <v>0</v>
      </c>
      <c r="Q12" s="2">
        <v>0</v>
      </c>
      <c r="R12" s="2">
        <v>30</v>
      </c>
      <c r="S12" s="2">
        <v>0</v>
      </c>
      <c r="T12" s="2">
        <v>15</v>
      </c>
      <c r="U12" s="2">
        <v>0</v>
      </c>
      <c r="V12" s="2">
        <v>0</v>
      </c>
      <c r="W12" s="2">
        <v>0</v>
      </c>
      <c r="X12" s="2">
        <v>0</v>
      </c>
      <c r="AA12" s="2">
        <v>0</v>
      </c>
      <c r="AB12" s="2">
        <v>1</v>
      </c>
      <c r="AC12" s="2">
        <v>0</v>
      </c>
      <c r="AH12">
        <v>225</v>
      </c>
      <c r="AI12">
        <v>20</v>
      </c>
      <c r="AJ12">
        <f t="shared" si="0"/>
        <v>30</v>
      </c>
      <c r="AK12" s="10">
        <f t="shared" si="1"/>
        <v>0.13333333333333333</v>
      </c>
      <c r="AL12" s="5">
        <f t="shared" si="2"/>
        <v>195</v>
      </c>
      <c r="AM12" s="11">
        <f t="shared" si="3"/>
        <v>0.8666666666666667</v>
      </c>
      <c r="AN12" s="5">
        <f t="shared" si="4"/>
        <v>16</v>
      </c>
      <c r="AS12" s="6"/>
      <c r="AT12" s="6"/>
    </row>
    <row r="13" spans="1:46" x14ac:dyDescent="0.25">
      <c r="A13">
        <v>12</v>
      </c>
      <c r="B13" t="s">
        <v>123</v>
      </c>
      <c r="C13" t="s">
        <v>116</v>
      </c>
      <c r="D13" t="s">
        <v>130</v>
      </c>
      <c r="E13">
        <v>2017</v>
      </c>
      <c r="F13" t="s">
        <v>118</v>
      </c>
      <c r="G13">
        <v>14</v>
      </c>
      <c r="H13" s="1">
        <v>42900</v>
      </c>
      <c r="I13" s="1">
        <v>42900</v>
      </c>
      <c r="J13" s="2">
        <v>41</v>
      </c>
      <c r="K13" s="2">
        <v>25</v>
      </c>
      <c r="L13" s="2">
        <v>1</v>
      </c>
      <c r="M13" s="2">
        <v>0</v>
      </c>
      <c r="N13" s="2">
        <v>1</v>
      </c>
      <c r="P13" s="2">
        <v>0</v>
      </c>
      <c r="Q13" s="2">
        <v>0</v>
      </c>
      <c r="R13" s="2">
        <v>10</v>
      </c>
      <c r="S13" s="2">
        <v>2</v>
      </c>
      <c r="T13" s="2">
        <v>6</v>
      </c>
      <c r="U13" s="2">
        <v>0</v>
      </c>
      <c r="V13" s="2">
        <v>0</v>
      </c>
      <c r="W13" s="2">
        <v>0</v>
      </c>
      <c r="X13" s="2">
        <v>0</v>
      </c>
      <c r="AA13" s="2">
        <v>0</v>
      </c>
      <c r="AB13" s="2">
        <v>1</v>
      </c>
      <c r="AC13" s="2">
        <v>1</v>
      </c>
      <c r="AD13">
        <v>1</v>
      </c>
      <c r="AF13">
        <v>1</v>
      </c>
      <c r="AH13">
        <v>90</v>
      </c>
      <c r="AI13">
        <v>19</v>
      </c>
      <c r="AJ13">
        <f t="shared" si="0"/>
        <v>10</v>
      </c>
      <c r="AK13" s="10">
        <f t="shared" si="1"/>
        <v>0.1111111111111111</v>
      </c>
      <c r="AL13" s="5">
        <f t="shared" si="2"/>
        <v>79</v>
      </c>
      <c r="AM13" s="11">
        <f t="shared" si="3"/>
        <v>0.87777777777777777</v>
      </c>
      <c r="AN13" s="5">
        <f t="shared" si="4"/>
        <v>16</v>
      </c>
      <c r="AS13" s="6"/>
      <c r="AT13" s="6"/>
    </row>
    <row r="14" spans="1:46" x14ac:dyDescent="0.25">
      <c r="A14">
        <v>13</v>
      </c>
      <c r="B14" t="s">
        <v>123</v>
      </c>
      <c r="C14" t="s">
        <v>116</v>
      </c>
      <c r="D14" t="s">
        <v>124</v>
      </c>
      <c r="E14">
        <v>2017</v>
      </c>
      <c r="F14" t="s">
        <v>118</v>
      </c>
      <c r="G14">
        <v>14</v>
      </c>
      <c r="H14" s="1">
        <v>42900</v>
      </c>
      <c r="I14" s="1">
        <v>42900</v>
      </c>
      <c r="J14" s="2">
        <v>20</v>
      </c>
      <c r="K14" s="2">
        <v>12</v>
      </c>
      <c r="L14" s="2">
        <v>0</v>
      </c>
      <c r="M14" s="2">
        <v>0</v>
      </c>
      <c r="N14" s="2">
        <v>0</v>
      </c>
      <c r="P14" s="2">
        <v>0</v>
      </c>
      <c r="Q14" s="2">
        <v>0</v>
      </c>
      <c r="R14" s="2">
        <v>2</v>
      </c>
      <c r="S14" s="2">
        <v>0</v>
      </c>
      <c r="T14" s="2">
        <v>2</v>
      </c>
      <c r="U14" s="2">
        <v>0</v>
      </c>
      <c r="V14" s="2">
        <v>0</v>
      </c>
      <c r="W14" s="2">
        <v>0</v>
      </c>
      <c r="X14" s="2">
        <v>0</v>
      </c>
      <c r="AA14" s="2">
        <v>2</v>
      </c>
      <c r="AB14" s="2">
        <v>0</v>
      </c>
      <c r="AC14" s="2">
        <v>0</v>
      </c>
      <c r="AH14">
        <v>38</v>
      </c>
      <c r="AI14">
        <v>12</v>
      </c>
      <c r="AJ14">
        <f t="shared" si="0"/>
        <v>2</v>
      </c>
      <c r="AK14" s="10">
        <f t="shared" si="1"/>
        <v>5.2631578947368418E-2</v>
      </c>
      <c r="AL14" s="5">
        <f t="shared" si="2"/>
        <v>36</v>
      </c>
      <c r="AM14" s="11">
        <f t="shared" si="3"/>
        <v>0.94736842105263153</v>
      </c>
      <c r="AN14" s="5">
        <f t="shared" si="4"/>
        <v>15</v>
      </c>
      <c r="AS14" s="6"/>
      <c r="AT14" s="6"/>
    </row>
    <row r="15" spans="1:46" x14ac:dyDescent="0.25">
      <c r="A15">
        <v>14</v>
      </c>
      <c r="B15" t="s">
        <v>142</v>
      </c>
      <c r="C15" t="s">
        <v>116</v>
      </c>
      <c r="D15" t="s">
        <v>143</v>
      </c>
      <c r="E15">
        <v>2017</v>
      </c>
      <c r="F15" t="s">
        <v>118</v>
      </c>
      <c r="G15">
        <v>14</v>
      </c>
      <c r="H15" s="1">
        <v>42900</v>
      </c>
      <c r="I15" s="1">
        <v>42900</v>
      </c>
      <c r="J15" s="2">
        <v>18</v>
      </c>
      <c r="K15" s="2">
        <v>32</v>
      </c>
      <c r="L15" s="2">
        <v>0</v>
      </c>
      <c r="M15" s="2">
        <v>0</v>
      </c>
      <c r="N15" s="2">
        <v>1</v>
      </c>
      <c r="O15">
        <v>1</v>
      </c>
      <c r="P15" s="2">
        <v>0</v>
      </c>
      <c r="Q15" s="2">
        <v>0</v>
      </c>
      <c r="R15" s="2">
        <v>2</v>
      </c>
      <c r="S15" s="2">
        <v>1</v>
      </c>
      <c r="T15" s="2">
        <v>6</v>
      </c>
      <c r="U15" s="2">
        <v>1</v>
      </c>
      <c r="V15" s="2">
        <v>0</v>
      </c>
      <c r="W15" s="2">
        <v>0</v>
      </c>
      <c r="X15" s="2">
        <v>0</v>
      </c>
      <c r="AA15" s="2">
        <v>1</v>
      </c>
      <c r="AB15" s="2">
        <v>1</v>
      </c>
      <c r="AC15" s="2">
        <v>4</v>
      </c>
      <c r="AH15">
        <v>68</v>
      </c>
      <c r="AI15">
        <v>20</v>
      </c>
      <c r="AJ15">
        <f t="shared" si="0"/>
        <v>2</v>
      </c>
      <c r="AK15" s="10">
        <f t="shared" si="1"/>
        <v>2.9411764705882353E-2</v>
      </c>
      <c r="AL15" s="5">
        <f t="shared" si="2"/>
        <v>66</v>
      </c>
      <c r="AM15" s="11">
        <f t="shared" si="3"/>
        <v>0.97058823529411764</v>
      </c>
      <c r="AN15" s="5">
        <f t="shared" si="4"/>
        <v>16</v>
      </c>
      <c r="AS15" s="6"/>
      <c r="AT15" s="6"/>
    </row>
    <row r="16" spans="1:46" x14ac:dyDescent="0.25">
      <c r="A16">
        <v>15</v>
      </c>
      <c r="B16" t="s">
        <v>142</v>
      </c>
      <c r="C16" t="s">
        <v>121</v>
      </c>
      <c r="D16" t="s">
        <v>145</v>
      </c>
      <c r="E16">
        <v>2017</v>
      </c>
      <c r="F16" t="s">
        <v>118</v>
      </c>
      <c r="G16">
        <v>14</v>
      </c>
      <c r="H16" s="1">
        <v>42900</v>
      </c>
      <c r="I16" s="1">
        <v>42900</v>
      </c>
      <c r="J16" s="2">
        <v>3</v>
      </c>
      <c r="K16" s="2">
        <v>1</v>
      </c>
      <c r="L16" s="2">
        <v>0</v>
      </c>
      <c r="M16" s="2">
        <v>0</v>
      </c>
      <c r="N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AA16" s="2">
        <v>0</v>
      </c>
      <c r="AB16" s="2">
        <v>0</v>
      </c>
      <c r="AC16" s="2">
        <v>0</v>
      </c>
      <c r="AH16">
        <v>5</v>
      </c>
      <c r="AI16">
        <v>5</v>
      </c>
      <c r="AJ16">
        <f t="shared" si="0"/>
        <v>0</v>
      </c>
      <c r="AK16" s="10">
        <f t="shared" si="1"/>
        <v>0</v>
      </c>
      <c r="AL16" s="5">
        <f t="shared" si="2"/>
        <v>5</v>
      </c>
      <c r="AM16" s="11">
        <f t="shared" si="3"/>
        <v>1</v>
      </c>
      <c r="AN16" s="5">
        <f t="shared" si="4"/>
        <v>15</v>
      </c>
      <c r="AS16" s="6"/>
      <c r="AT16" s="6"/>
    </row>
    <row r="17" spans="1:46" x14ac:dyDescent="0.25">
      <c r="A17">
        <v>16</v>
      </c>
      <c r="B17" t="s">
        <v>123</v>
      </c>
      <c r="C17" t="s">
        <v>121</v>
      </c>
      <c r="D17" t="s">
        <v>146</v>
      </c>
      <c r="E17">
        <v>2017</v>
      </c>
      <c r="F17" t="s">
        <v>118</v>
      </c>
      <c r="G17">
        <v>14</v>
      </c>
      <c r="H17" s="1">
        <v>42900</v>
      </c>
      <c r="I17" s="1">
        <v>42900</v>
      </c>
      <c r="J17" s="2">
        <v>31</v>
      </c>
      <c r="K17" s="2">
        <v>50</v>
      </c>
      <c r="L17" s="2">
        <v>0</v>
      </c>
      <c r="M17" s="2">
        <v>1</v>
      </c>
      <c r="N17" s="2">
        <v>4</v>
      </c>
      <c r="O17">
        <v>2</v>
      </c>
      <c r="P17" s="2">
        <v>2</v>
      </c>
      <c r="Q17" s="2">
        <v>1</v>
      </c>
      <c r="R17" s="2">
        <v>30</v>
      </c>
      <c r="S17" s="2">
        <v>0</v>
      </c>
      <c r="T17" s="2">
        <v>29</v>
      </c>
      <c r="U17" s="2">
        <v>0</v>
      </c>
      <c r="V17" s="2">
        <v>0</v>
      </c>
      <c r="W17" s="2">
        <v>1</v>
      </c>
      <c r="X17" s="2">
        <v>0</v>
      </c>
      <c r="AA17" s="2">
        <v>0</v>
      </c>
      <c r="AB17" s="2">
        <v>0</v>
      </c>
      <c r="AC17" s="2">
        <v>0</v>
      </c>
      <c r="AF17">
        <v>1</v>
      </c>
      <c r="AH17">
        <v>152</v>
      </c>
      <c r="AI17">
        <v>29</v>
      </c>
      <c r="AJ17">
        <f t="shared" si="0"/>
        <v>31</v>
      </c>
      <c r="AK17" s="10">
        <f t="shared" si="1"/>
        <v>0.20394736842105263</v>
      </c>
      <c r="AL17" s="5">
        <f t="shared" si="2"/>
        <v>120</v>
      </c>
      <c r="AM17" s="11">
        <f t="shared" si="3"/>
        <v>0.78947368421052633</v>
      </c>
      <c r="AN17" s="5">
        <f t="shared" si="4"/>
        <v>16</v>
      </c>
      <c r="AS17" s="6"/>
      <c r="AT17" s="6"/>
    </row>
    <row r="18" spans="1:46" x14ac:dyDescent="0.25">
      <c r="A18">
        <v>17</v>
      </c>
      <c r="B18" t="s">
        <v>115</v>
      </c>
      <c r="C18" t="s">
        <v>116</v>
      </c>
      <c r="D18" t="s">
        <v>148</v>
      </c>
      <c r="E18">
        <v>2017</v>
      </c>
      <c r="F18" t="s">
        <v>118</v>
      </c>
      <c r="G18">
        <v>14</v>
      </c>
      <c r="H18" s="1">
        <v>42900</v>
      </c>
      <c r="I18" s="1">
        <v>42900</v>
      </c>
      <c r="J18" s="2">
        <v>31</v>
      </c>
      <c r="K18" s="2">
        <v>9</v>
      </c>
      <c r="L18" s="2">
        <v>1</v>
      </c>
      <c r="M18" s="2">
        <v>0</v>
      </c>
      <c r="N18" s="2">
        <v>0</v>
      </c>
      <c r="P18" s="2">
        <v>0</v>
      </c>
      <c r="Q18" s="2">
        <v>0</v>
      </c>
      <c r="R18" s="2">
        <v>4</v>
      </c>
      <c r="S18" s="2">
        <v>1</v>
      </c>
      <c r="T18" s="2">
        <v>10</v>
      </c>
      <c r="U18" s="2">
        <v>0</v>
      </c>
      <c r="V18" s="2">
        <v>0</v>
      </c>
      <c r="W18" s="2">
        <v>0</v>
      </c>
      <c r="X18" s="2">
        <v>0</v>
      </c>
      <c r="AA18" s="2">
        <v>1</v>
      </c>
      <c r="AB18" s="2">
        <v>0</v>
      </c>
      <c r="AC18" s="2">
        <v>1</v>
      </c>
      <c r="AH18">
        <v>58</v>
      </c>
      <c r="AI18">
        <v>16</v>
      </c>
      <c r="AJ18">
        <f t="shared" si="0"/>
        <v>4</v>
      </c>
      <c r="AK18" s="10">
        <f t="shared" si="1"/>
        <v>6.8965517241379309E-2</v>
      </c>
      <c r="AL18" s="5">
        <f t="shared" si="2"/>
        <v>54</v>
      </c>
      <c r="AM18" s="11">
        <f t="shared" si="3"/>
        <v>0.93103448275862066</v>
      </c>
      <c r="AN18" s="5">
        <f t="shared" si="4"/>
        <v>15</v>
      </c>
      <c r="AS18" s="6"/>
      <c r="AT18" s="6"/>
    </row>
    <row r="19" spans="1:46" x14ac:dyDescent="0.25">
      <c r="A19">
        <v>18</v>
      </c>
      <c r="B19" t="s">
        <v>142</v>
      </c>
      <c r="C19" t="s">
        <v>116</v>
      </c>
      <c r="D19" t="s">
        <v>150</v>
      </c>
      <c r="E19">
        <v>2017</v>
      </c>
      <c r="F19" t="s">
        <v>118</v>
      </c>
      <c r="G19">
        <v>14</v>
      </c>
      <c r="H19" s="1">
        <v>42900</v>
      </c>
      <c r="I19" s="1">
        <v>42900</v>
      </c>
      <c r="J19" s="2">
        <v>22</v>
      </c>
      <c r="K19" s="2">
        <v>15</v>
      </c>
      <c r="L19" s="2">
        <v>0</v>
      </c>
      <c r="M19" s="2">
        <v>0</v>
      </c>
      <c r="N19" s="2">
        <v>1</v>
      </c>
      <c r="P19" s="2">
        <v>0</v>
      </c>
      <c r="Q19" s="2">
        <v>0</v>
      </c>
      <c r="R19" s="2">
        <v>9</v>
      </c>
      <c r="S19" s="2">
        <v>0</v>
      </c>
      <c r="T19" s="2">
        <v>1</v>
      </c>
      <c r="U19" s="2">
        <v>0</v>
      </c>
      <c r="V19" s="2">
        <v>0</v>
      </c>
      <c r="W19" s="2">
        <v>0</v>
      </c>
      <c r="X19" s="2">
        <v>0</v>
      </c>
      <c r="Y19">
        <v>1</v>
      </c>
      <c r="AA19" s="2">
        <v>1</v>
      </c>
      <c r="AB19" s="2">
        <v>0</v>
      </c>
      <c r="AC19" s="2">
        <v>3</v>
      </c>
      <c r="AH19">
        <v>53</v>
      </c>
      <c r="AI19">
        <v>17</v>
      </c>
      <c r="AJ19">
        <f t="shared" si="0"/>
        <v>10</v>
      </c>
      <c r="AK19" s="10">
        <f t="shared" si="1"/>
        <v>0.18867924528301888</v>
      </c>
      <c r="AL19" s="5">
        <f t="shared" si="2"/>
        <v>43</v>
      </c>
      <c r="AM19" s="11">
        <f t="shared" si="3"/>
        <v>0.81132075471698117</v>
      </c>
      <c r="AN19" s="5">
        <f t="shared" si="4"/>
        <v>15</v>
      </c>
      <c r="AS19" s="6"/>
      <c r="AT19" s="6"/>
    </row>
    <row r="20" spans="1:46" x14ac:dyDescent="0.25">
      <c r="A20">
        <v>19</v>
      </c>
      <c r="B20" t="s">
        <v>142</v>
      </c>
      <c r="C20" t="s">
        <v>121</v>
      </c>
      <c r="D20" t="s">
        <v>152</v>
      </c>
      <c r="E20">
        <v>2017</v>
      </c>
      <c r="F20" t="s">
        <v>118</v>
      </c>
      <c r="G20">
        <v>14</v>
      </c>
      <c r="H20" s="1">
        <v>42900</v>
      </c>
      <c r="I20" s="1">
        <v>42900</v>
      </c>
      <c r="J20" s="2">
        <v>66</v>
      </c>
      <c r="K20" s="2">
        <v>40</v>
      </c>
      <c r="L20" s="2">
        <v>0</v>
      </c>
      <c r="M20" s="2">
        <v>0</v>
      </c>
      <c r="N20" s="2">
        <v>2</v>
      </c>
      <c r="P20" s="2">
        <v>2</v>
      </c>
      <c r="Q20" s="2">
        <v>1</v>
      </c>
      <c r="R20" s="2">
        <v>9</v>
      </c>
      <c r="S20" s="2">
        <v>2</v>
      </c>
      <c r="T20" s="2">
        <v>29</v>
      </c>
      <c r="U20" s="2">
        <v>2</v>
      </c>
      <c r="V20" s="2">
        <v>0</v>
      </c>
      <c r="W20" s="2">
        <v>0</v>
      </c>
      <c r="X20" s="2">
        <v>0</v>
      </c>
      <c r="AA20" s="2">
        <v>2</v>
      </c>
      <c r="AB20" s="2">
        <v>0</v>
      </c>
      <c r="AC20" s="2">
        <v>1</v>
      </c>
      <c r="AD20">
        <v>1</v>
      </c>
      <c r="AH20">
        <v>157</v>
      </c>
      <c r="AI20">
        <v>24</v>
      </c>
      <c r="AJ20">
        <f t="shared" si="0"/>
        <v>10</v>
      </c>
      <c r="AK20" s="10">
        <f t="shared" si="1"/>
        <v>6.3694267515923567E-2</v>
      </c>
      <c r="AL20" s="5">
        <f t="shared" si="2"/>
        <v>147</v>
      </c>
      <c r="AM20" s="11">
        <f t="shared" si="3"/>
        <v>0.93630573248407645</v>
      </c>
      <c r="AN20" s="5">
        <f t="shared" si="4"/>
        <v>16</v>
      </c>
      <c r="AS20" s="6"/>
      <c r="AT20" s="6"/>
    </row>
    <row r="21" spans="1:46" x14ac:dyDescent="0.25">
      <c r="A21">
        <v>20</v>
      </c>
      <c r="B21" t="s">
        <v>115</v>
      </c>
      <c r="C21" t="s">
        <v>121</v>
      </c>
      <c r="D21" t="s">
        <v>154</v>
      </c>
      <c r="E21">
        <v>2017</v>
      </c>
      <c r="F21" t="s">
        <v>118</v>
      </c>
      <c r="G21">
        <v>14</v>
      </c>
      <c r="H21" s="1">
        <v>42900</v>
      </c>
      <c r="I21" s="1">
        <v>42900</v>
      </c>
      <c r="J21" s="2">
        <v>4</v>
      </c>
      <c r="K21" s="2">
        <v>5</v>
      </c>
      <c r="L21" s="2">
        <v>0</v>
      </c>
      <c r="M21" s="2">
        <v>0</v>
      </c>
      <c r="N21" s="2">
        <v>1</v>
      </c>
      <c r="P21" s="2">
        <v>0</v>
      </c>
      <c r="Q21" s="2">
        <v>0</v>
      </c>
      <c r="R21" s="2">
        <v>1</v>
      </c>
      <c r="S21" s="2">
        <v>1</v>
      </c>
      <c r="T21" s="2">
        <v>4</v>
      </c>
      <c r="U21" s="2">
        <v>0</v>
      </c>
      <c r="V21" s="2">
        <v>0</v>
      </c>
      <c r="W21" s="2">
        <v>0</v>
      </c>
      <c r="X21" s="2">
        <v>0</v>
      </c>
      <c r="AA21" s="2">
        <v>0</v>
      </c>
      <c r="AB21" s="2">
        <v>0</v>
      </c>
      <c r="AC21" s="2">
        <v>0</v>
      </c>
      <c r="AH21">
        <v>16</v>
      </c>
      <c r="AI21">
        <v>10</v>
      </c>
      <c r="AJ21">
        <f t="shared" si="0"/>
        <v>1</v>
      </c>
      <c r="AK21" s="10">
        <f t="shared" si="1"/>
        <v>6.25E-2</v>
      </c>
      <c r="AL21" s="5">
        <f t="shared" si="2"/>
        <v>15</v>
      </c>
      <c r="AM21" s="11">
        <f t="shared" si="3"/>
        <v>0.9375</v>
      </c>
      <c r="AN21" s="5">
        <f t="shared" si="4"/>
        <v>15</v>
      </c>
      <c r="AS21" s="6"/>
      <c r="AT21" s="6"/>
    </row>
    <row r="22" spans="1:46" x14ac:dyDescent="0.25">
      <c r="A22">
        <v>21</v>
      </c>
      <c r="B22" t="s">
        <v>123</v>
      </c>
      <c r="C22" t="s">
        <v>116</v>
      </c>
      <c r="D22" t="s">
        <v>155</v>
      </c>
      <c r="E22">
        <v>2017</v>
      </c>
      <c r="F22" t="s">
        <v>118</v>
      </c>
      <c r="G22">
        <v>14</v>
      </c>
      <c r="H22" s="1">
        <v>42900</v>
      </c>
      <c r="I22" s="1">
        <v>42900</v>
      </c>
      <c r="J22" s="2">
        <v>40</v>
      </c>
      <c r="K22" s="2">
        <v>39</v>
      </c>
      <c r="L22" s="2">
        <v>0</v>
      </c>
      <c r="M22" s="2">
        <v>0</v>
      </c>
      <c r="N22" s="2">
        <v>0</v>
      </c>
      <c r="P22" s="2">
        <v>0</v>
      </c>
      <c r="Q22" s="2">
        <v>0</v>
      </c>
      <c r="R22" s="2">
        <v>14</v>
      </c>
      <c r="S22" s="2">
        <v>1</v>
      </c>
      <c r="T22" s="2">
        <v>9</v>
      </c>
      <c r="U22" s="2">
        <v>0</v>
      </c>
      <c r="V22" s="2">
        <v>0</v>
      </c>
      <c r="W22" s="2">
        <v>0</v>
      </c>
      <c r="X22" s="2">
        <v>0</v>
      </c>
      <c r="AA22" s="2">
        <v>0</v>
      </c>
      <c r="AB22" s="2">
        <v>0</v>
      </c>
      <c r="AC22" s="2">
        <v>0</v>
      </c>
      <c r="AE22">
        <v>1</v>
      </c>
      <c r="AH22">
        <v>104</v>
      </c>
      <c r="AI22">
        <v>19</v>
      </c>
      <c r="AJ22">
        <f t="shared" si="0"/>
        <v>14</v>
      </c>
      <c r="AK22" s="10">
        <f t="shared" si="1"/>
        <v>0.13461538461538461</v>
      </c>
      <c r="AL22" s="5">
        <f t="shared" si="2"/>
        <v>90</v>
      </c>
      <c r="AM22" s="11">
        <f t="shared" si="3"/>
        <v>0.86538461538461542</v>
      </c>
      <c r="AN22" s="5">
        <f t="shared" si="4"/>
        <v>16</v>
      </c>
      <c r="AS22" s="6"/>
      <c r="AT22" s="6"/>
    </row>
    <row r="23" spans="1:46" x14ac:dyDescent="0.25">
      <c r="A23">
        <v>22</v>
      </c>
      <c r="B23" t="s">
        <v>142</v>
      </c>
      <c r="C23" t="s">
        <v>121</v>
      </c>
      <c r="D23" t="s">
        <v>157</v>
      </c>
      <c r="E23">
        <v>2017</v>
      </c>
      <c r="F23" t="s">
        <v>118</v>
      </c>
      <c r="G23">
        <v>14</v>
      </c>
      <c r="H23" s="1">
        <v>42900</v>
      </c>
      <c r="I23" s="1">
        <v>42900</v>
      </c>
      <c r="J23" s="2">
        <v>42</v>
      </c>
      <c r="K23" s="2">
        <v>54</v>
      </c>
      <c r="L23" s="2">
        <v>2</v>
      </c>
      <c r="M23" s="2">
        <v>0</v>
      </c>
      <c r="N23" s="2">
        <v>0</v>
      </c>
      <c r="P23" s="2">
        <v>1</v>
      </c>
      <c r="Q23" s="2">
        <v>0</v>
      </c>
      <c r="R23" s="2">
        <v>24</v>
      </c>
      <c r="S23" s="2">
        <v>0</v>
      </c>
      <c r="T23" s="2">
        <v>37</v>
      </c>
      <c r="U23" s="2">
        <v>3</v>
      </c>
      <c r="V23" s="2">
        <v>0</v>
      </c>
      <c r="W23" s="2">
        <v>0</v>
      </c>
      <c r="X23" s="2">
        <v>0</v>
      </c>
      <c r="AA23" s="2">
        <v>0</v>
      </c>
      <c r="AB23" s="2">
        <v>0</v>
      </c>
      <c r="AC23" s="2">
        <v>1</v>
      </c>
      <c r="AG23">
        <v>1</v>
      </c>
      <c r="AH23">
        <v>168</v>
      </c>
      <c r="AI23">
        <v>27</v>
      </c>
      <c r="AJ23">
        <f t="shared" si="0"/>
        <v>24</v>
      </c>
      <c r="AK23" s="10">
        <f t="shared" si="1"/>
        <v>0.14285714285714285</v>
      </c>
      <c r="AL23" s="5">
        <f t="shared" si="2"/>
        <v>140</v>
      </c>
      <c r="AM23" s="11">
        <f t="shared" si="3"/>
        <v>0.83333333333333337</v>
      </c>
      <c r="AN23" s="5">
        <f t="shared" si="4"/>
        <v>15</v>
      </c>
      <c r="AS23" s="6"/>
      <c r="AT23" s="6"/>
    </row>
    <row r="24" spans="1:46" x14ac:dyDescent="0.25">
      <c r="A24">
        <v>23</v>
      </c>
      <c r="B24" t="s">
        <v>115</v>
      </c>
      <c r="C24" t="s">
        <v>121</v>
      </c>
      <c r="D24" t="s">
        <v>154</v>
      </c>
      <c r="E24">
        <v>2017</v>
      </c>
      <c r="F24" t="s">
        <v>118</v>
      </c>
      <c r="G24">
        <v>14</v>
      </c>
      <c r="H24" s="1">
        <v>42900</v>
      </c>
      <c r="I24" s="1">
        <v>42900</v>
      </c>
      <c r="J24" s="2">
        <v>99</v>
      </c>
      <c r="K24" s="2">
        <v>36</v>
      </c>
      <c r="L24" s="2">
        <v>1</v>
      </c>
      <c r="M24" s="2">
        <v>0</v>
      </c>
      <c r="N24" s="2">
        <v>1</v>
      </c>
      <c r="O24">
        <v>1</v>
      </c>
      <c r="P24" s="2">
        <v>0</v>
      </c>
      <c r="Q24" s="2">
        <v>0</v>
      </c>
      <c r="R24" s="2">
        <v>58</v>
      </c>
      <c r="S24" s="2">
        <v>0</v>
      </c>
      <c r="T24" s="2">
        <v>13</v>
      </c>
      <c r="U24" s="2">
        <v>2</v>
      </c>
      <c r="V24" s="2">
        <v>0</v>
      </c>
      <c r="W24" s="2">
        <v>0</v>
      </c>
      <c r="X24" s="2">
        <v>0</v>
      </c>
      <c r="AA24" s="2">
        <v>2</v>
      </c>
      <c r="AB24" s="2">
        <v>0</v>
      </c>
      <c r="AC24" s="2">
        <v>3</v>
      </c>
      <c r="AH24">
        <v>217</v>
      </c>
      <c r="AI24">
        <v>26</v>
      </c>
      <c r="AJ24">
        <f t="shared" si="0"/>
        <v>58</v>
      </c>
      <c r="AK24" s="10">
        <f t="shared" si="1"/>
        <v>0.26728110599078342</v>
      </c>
      <c r="AL24" s="5">
        <f t="shared" si="2"/>
        <v>158</v>
      </c>
      <c r="AM24" s="11">
        <f t="shared" si="3"/>
        <v>0.72811059907834097</v>
      </c>
      <c r="AN24" s="5">
        <f t="shared" si="4"/>
        <v>16</v>
      </c>
      <c r="AS24" s="6"/>
      <c r="AT24" s="6"/>
    </row>
    <row r="25" spans="1:46" x14ac:dyDescent="0.25">
      <c r="A25">
        <v>24</v>
      </c>
      <c r="B25" t="s">
        <v>142</v>
      </c>
      <c r="C25" t="s">
        <v>116</v>
      </c>
      <c r="D25" t="s">
        <v>159</v>
      </c>
      <c r="E25">
        <v>2017</v>
      </c>
      <c r="F25" t="s">
        <v>118</v>
      </c>
      <c r="G25">
        <v>14</v>
      </c>
      <c r="H25" s="1">
        <v>42900</v>
      </c>
      <c r="I25" s="1">
        <v>42900</v>
      </c>
      <c r="J25" s="2">
        <v>47</v>
      </c>
      <c r="K25" s="2">
        <v>11</v>
      </c>
      <c r="L25" s="2">
        <v>1</v>
      </c>
      <c r="M25" s="2">
        <v>0</v>
      </c>
      <c r="N25" s="2">
        <v>2</v>
      </c>
      <c r="P25" s="2">
        <v>0</v>
      </c>
      <c r="Q25" s="2">
        <v>0</v>
      </c>
      <c r="R25" s="2">
        <v>5</v>
      </c>
      <c r="S25" s="2">
        <v>1</v>
      </c>
      <c r="T25" s="2">
        <v>10</v>
      </c>
      <c r="U25" s="2">
        <v>0</v>
      </c>
      <c r="V25" s="2">
        <v>0</v>
      </c>
      <c r="W25" s="2">
        <v>0</v>
      </c>
      <c r="X25" s="2">
        <v>0</v>
      </c>
      <c r="AA25" s="2">
        <v>3</v>
      </c>
      <c r="AB25" s="2">
        <v>0</v>
      </c>
      <c r="AC25" s="2">
        <v>22</v>
      </c>
      <c r="AE25">
        <v>1</v>
      </c>
      <c r="AH25">
        <v>105</v>
      </c>
      <c r="AI25">
        <v>21</v>
      </c>
      <c r="AJ25">
        <f t="shared" si="0"/>
        <v>5</v>
      </c>
      <c r="AK25" s="10">
        <f t="shared" si="1"/>
        <v>4.7619047619047616E-2</v>
      </c>
      <c r="AL25" s="5">
        <f t="shared" si="2"/>
        <v>98</v>
      </c>
      <c r="AM25" s="11">
        <f t="shared" si="3"/>
        <v>0.93333333333333335</v>
      </c>
      <c r="AN25" s="5">
        <f t="shared" si="4"/>
        <v>16</v>
      </c>
      <c r="AS25" s="6"/>
      <c r="AT25" s="6"/>
    </row>
    <row r="26" spans="1:46" x14ac:dyDescent="0.25">
      <c r="A26">
        <v>25</v>
      </c>
      <c r="B26" t="s">
        <v>142</v>
      </c>
      <c r="C26" t="s">
        <v>121</v>
      </c>
      <c r="D26" t="s">
        <v>145</v>
      </c>
      <c r="E26">
        <v>2017</v>
      </c>
      <c r="F26" t="s">
        <v>118</v>
      </c>
      <c r="G26">
        <v>14</v>
      </c>
      <c r="H26" s="1">
        <v>42900</v>
      </c>
      <c r="I26" s="1">
        <v>42900</v>
      </c>
      <c r="J26" s="2">
        <v>25</v>
      </c>
      <c r="K26" s="2">
        <v>5</v>
      </c>
      <c r="L26" s="2">
        <v>0</v>
      </c>
      <c r="M26" s="2">
        <v>0</v>
      </c>
      <c r="N26" s="2">
        <v>0</v>
      </c>
      <c r="O26">
        <v>1</v>
      </c>
      <c r="P26" s="2">
        <v>0</v>
      </c>
      <c r="Q26" s="2">
        <v>0</v>
      </c>
      <c r="R26" s="2">
        <v>3</v>
      </c>
      <c r="S26" s="2">
        <v>1</v>
      </c>
      <c r="T26" s="2">
        <v>10</v>
      </c>
      <c r="U26" s="2">
        <v>0</v>
      </c>
      <c r="V26" s="2">
        <v>0</v>
      </c>
      <c r="W26" s="2">
        <v>0</v>
      </c>
      <c r="X26" s="2">
        <v>0</v>
      </c>
      <c r="AA26" s="2">
        <v>0</v>
      </c>
      <c r="AB26" s="2">
        <v>0</v>
      </c>
      <c r="AC26" s="2">
        <v>1</v>
      </c>
      <c r="AH26">
        <v>46</v>
      </c>
      <c r="AI26">
        <v>14</v>
      </c>
      <c r="AJ26">
        <f t="shared" si="0"/>
        <v>3</v>
      </c>
      <c r="AK26" s="10">
        <f t="shared" si="1"/>
        <v>6.5217391304347824E-2</v>
      </c>
      <c r="AL26" s="5">
        <f t="shared" si="2"/>
        <v>43</v>
      </c>
      <c r="AM26" s="11">
        <f t="shared" si="3"/>
        <v>0.93478260869565222</v>
      </c>
      <c r="AN26" s="5">
        <f t="shared" si="4"/>
        <v>16</v>
      </c>
      <c r="AS26" s="6"/>
      <c r="AT26" s="6"/>
    </row>
    <row r="27" spans="1:46" x14ac:dyDescent="0.25">
      <c r="A27">
        <v>26</v>
      </c>
      <c r="B27" t="s">
        <v>142</v>
      </c>
      <c r="C27" t="s">
        <v>116</v>
      </c>
      <c r="D27" t="s">
        <v>159</v>
      </c>
      <c r="E27">
        <v>2017</v>
      </c>
      <c r="F27" t="s">
        <v>118</v>
      </c>
      <c r="G27">
        <v>14</v>
      </c>
      <c r="H27" s="1">
        <v>42900</v>
      </c>
      <c r="I27" s="1">
        <v>42900</v>
      </c>
      <c r="J27" s="2">
        <v>73</v>
      </c>
      <c r="K27" s="2">
        <v>8</v>
      </c>
      <c r="L27" s="2">
        <v>1</v>
      </c>
      <c r="M27" s="2">
        <v>0</v>
      </c>
      <c r="N27" s="2">
        <v>5</v>
      </c>
      <c r="P27" s="2">
        <v>0</v>
      </c>
      <c r="Q27" s="2">
        <v>0</v>
      </c>
      <c r="R27" s="2">
        <v>3</v>
      </c>
      <c r="S27" s="2">
        <v>0</v>
      </c>
      <c r="T27" s="2">
        <v>4</v>
      </c>
      <c r="U27" s="2">
        <v>0</v>
      </c>
      <c r="V27" s="2">
        <v>0</v>
      </c>
      <c r="W27" s="2">
        <v>0</v>
      </c>
      <c r="X27" s="2">
        <v>0</v>
      </c>
      <c r="AA27" s="2">
        <v>0</v>
      </c>
      <c r="AB27" s="2">
        <v>0</v>
      </c>
      <c r="AC27" s="2">
        <v>3</v>
      </c>
      <c r="AH27">
        <v>97</v>
      </c>
      <c r="AI27">
        <v>12</v>
      </c>
      <c r="AJ27">
        <f t="shared" si="0"/>
        <v>3</v>
      </c>
      <c r="AK27" s="10">
        <f t="shared" si="1"/>
        <v>3.0927835051546393E-2</v>
      </c>
      <c r="AL27" s="5">
        <f t="shared" si="2"/>
        <v>94</v>
      </c>
      <c r="AM27" s="11">
        <f t="shared" si="3"/>
        <v>0.96907216494845361</v>
      </c>
      <c r="AN27" s="5">
        <f t="shared" si="4"/>
        <v>15</v>
      </c>
    </row>
    <row r="28" spans="1:46" x14ac:dyDescent="0.25">
      <c r="A28">
        <v>27</v>
      </c>
      <c r="B28" t="s">
        <v>115</v>
      </c>
      <c r="C28" t="s">
        <v>116</v>
      </c>
      <c r="D28" t="s">
        <v>162</v>
      </c>
      <c r="E28">
        <v>2017</v>
      </c>
      <c r="F28" t="s">
        <v>118</v>
      </c>
      <c r="G28">
        <v>14</v>
      </c>
      <c r="H28" s="1">
        <v>42900</v>
      </c>
      <c r="I28" s="1">
        <v>42900</v>
      </c>
      <c r="J28" s="2">
        <v>184</v>
      </c>
      <c r="K28" s="2">
        <v>20</v>
      </c>
      <c r="L28" s="2">
        <v>0</v>
      </c>
      <c r="M28" s="2">
        <v>0</v>
      </c>
      <c r="N28" s="2">
        <v>0</v>
      </c>
      <c r="P28" s="2">
        <v>0</v>
      </c>
      <c r="Q28" s="2">
        <v>0</v>
      </c>
      <c r="R28" s="2">
        <v>7</v>
      </c>
      <c r="S28" s="2">
        <v>0</v>
      </c>
      <c r="T28" s="2">
        <v>8</v>
      </c>
      <c r="U28" s="2">
        <v>0</v>
      </c>
      <c r="V28" s="2">
        <v>0</v>
      </c>
      <c r="W28" s="2">
        <v>0</v>
      </c>
      <c r="X28" s="2">
        <v>0</v>
      </c>
      <c r="Y28">
        <v>1</v>
      </c>
      <c r="AA28" s="2">
        <v>0</v>
      </c>
      <c r="AB28" s="2">
        <v>1</v>
      </c>
      <c r="AC28" s="2">
        <v>1</v>
      </c>
      <c r="AH28">
        <v>222</v>
      </c>
      <c r="AI28">
        <v>23</v>
      </c>
      <c r="AJ28">
        <f t="shared" si="0"/>
        <v>8</v>
      </c>
      <c r="AK28" s="10">
        <f t="shared" si="1"/>
        <v>3.6036036036036036E-2</v>
      </c>
      <c r="AL28" s="5">
        <f t="shared" si="2"/>
        <v>214</v>
      </c>
      <c r="AM28" s="11">
        <f t="shared" si="3"/>
        <v>0.963963963963964</v>
      </c>
      <c r="AN28" s="5">
        <f t="shared" si="4"/>
        <v>15</v>
      </c>
    </row>
    <row r="29" spans="1:46" x14ac:dyDescent="0.25">
      <c r="A29">
        <v>28</v>
      </c>
      <c r="B29" t="s">
        <v>142</v>
      </c>
      <c r="C29" t="s">
        <v>116</v>
      </c>
      <c r="D29" t="s">
        <v>164</v>
      </c>
      <c r="E29">
        <v>2017</v>
      </c>
      <c r="F29" t="s">
        <v>118</v>
      </c>
      <c r="G29">
        <v>14</v>
      </c>
      <c r="H29" s="1">
        <v>42900</v>
      </c>
      <c r="I29" s="1">
        <v>42900</v>
      </c>
      <c r="J29" s="2">
        <v>76</v>
      </c>
      <c r="K29" s="2">
        <v>69</v>
      </c>
      <c r="L29" s="2">
        <v>0</v>
      </c>
      <c r="M29" s="2">
        <v>0</v>
      </c>
      <c r="N29" s="2">
        <v>0</v>
      </c>
      <c r="O29">
        <v>1</v>
      </c>
      <c r="P29" s="2">
        <v>4</v>
      </c>
      <c r="Q29" s="2">
        <v>1</v>
      </c>
      <c r="R29" s="2">
        <v>9</v>
      </c>
      <c r="S29" s="2">
        <v>2</v>
      </c>
      <c r="T29" s="2">
        <v>33</v>
      </c>
      <c r="U29" s="2">
        <v>1</v>
      </c>
      <c r="V29" s="2">
        <v>0</v>
      </c>
      <c r="W29" s="2">
        <v>0</v>
      </c>
      <c r="X29" s="2">
        <v>0</v>
      </c>
      <c r="AA29" s="2">
        <v>0</v>
      </c>
      <c r="AB29" s="2">
        <v>0</v>
      </c>
      <c r="AC29" s="2">
        <v>8</v>
      </c>
      <c r="AE29">
        <v>1</v>
      </c>
      <c r="AH29">
        <v>205</v>
      </c>
      <c r="AI29">
        <v>26</v>
      </c>
      <c r="AJ29">
        <f t="shared" si="0"/>
        <v>10</v>
      </c>
      <c r="AK29" s="10">
        <f t="shared" si="1"/>
        <v>4.878048780487805E-2</v>
      </c>
      <c r="AL29" s="5">
        <f t="shared" si="2"/>
        <v>195</v>
      </c>
      <c r="AM29" s="11">
        <f t="shared" si="3"/>
        <v>0.95121951219512191</v>
      </c>
      <c r="AN29" s="5">
        <f t="shared" si="4"/>
        <v>17</v>
      </c>
    </row>
    <row r="30" spans="1:46" x14ac:dyDescent="0.25">
      <c r="A30">
        <v>29</v>
      </c>
      <c r="B30" t="s">
        <v>142</v>
      </c>
      <c r="C30" t="s">
        <v>121</v>
      </c>
      <c r="D30" t="s">
        <v>165</v>
      </c>
      <c r="E30">
        <v>2017</v>
      </c>
      <c r="F30" t="s">
        <v>118</v>
      </c>
      <c r="G30">
        <v>14</v>
      </c>
      <c r="H30" s="1">
        <v>42900</v>
      </c>
      <c r="I30" s="1">
        <v>42900</v>
      </c>
      <c r="J30" s="2">
        <v>97</v>
      </c>
      <c r="K30" s="2">
        <v>26</v>
      </c>
      <c r="L30" s="2">
        <v>0</v>
      </c>
      <c r="M30" s="2">
        <v>1</v>
      </c>
      <c r="N30" s="2">
        <v>2</v>
      </c>
      <c r="P30" s="2">
        <v>0</v>
      </c>
      <c r="Q30" s="2">
        <v>1</v>
      </c>
      <c r="R30" s="2">
        <v>23</v>
      </c>
      <c r="S30" s="2">
        <v>1</v>
      </c>
      <c r="T30" s="2">
        <v>19</v>
      </c>
      <c r="U30" s="2">
        <v>0</v>
      </c>
      <c r="V30" s="2">
        <v>0</v>
      </c>
      <c r="W30" s="2">
        <v>0</v>
      </c>
      <c r="X30" s="2">
        <v>0</v>
      </c>
      <c r="Z30">
        <v>1</v>
      </c>
      <c r="AA30" s="2">
        <v>1</v>
      </c>
      <c r="AB30" s="2">
        <v>0</v>
      </c>
      <c r="AC30" s="2">
        <v>5</v>
      </c>
      <c r="AH30">
        <v>177</v>
      </c>
      <c r="AI30">
        <v>29</v>
      </c>
      <c r="AJ30">
        <f t="shared" si="0"/>
        <v>25</v>
      </c>
      <c r="AK30" s="10">
        <f t="shared" si="1"/>
        <v>0.14124293785310735</v>
      </c>
      <c r="AL30" s="5">
        <f t="shared" si="2"/>
        <v>152</v>
      </c>
      <c r="AM30" s="11">
        <f t="shared" si="3"/>
        <v>0.85875706214689262</v>
      </c>
      <c r="AN30" s="5">
        <f t="shared" si="4"/>
        <v>15</v>
      </c>
    </row>
    <row r="31" spans="1:46" x14ac:dyDescent="0.25">
      <c r="A31">
        <v>30</v>
      </c>
      <c r="B31" t="s">
        <v>142</v>
      </c>
      <c r="C31" t="s">
        <v>121</v>
      </c>
      <c r="D31" t="s">
        <v>145</v>
      </c>
      <c r="E31">
        <v>2017</v>
      </c>
      <c r="F31" t="s">
        <v>118</v>
      </c>
      <c r="G31">
        <v>14</v>
      </c>
      <c r="H31" s="1">
        <v>42900</v>
      </c>
      <c r="I31" s="1">
        <v>42900</v>
      </c>
      <c r="J31" s="2">
        <v>1</v>
      </c>
      <c r="K31" s="2">
        <v>0</v>
      </c>
      <c r="L31" s="2">
        <v>0</v>
      </c>
      <c r="M31" s="2">
        <v>0</v>
      </c>
      <c r="N31" s="2">
        <v>1</v>
      </c>
      <c r="P31" s="2">
        <v>0</v>
      </c>
      <c r="Q31" s="2">
        <v>0</v>
      </c>
      <c r="R31" s="2">
        <v>2</v>
      </c>
      <c r="S31" s="2">
        <v>0</v>
      </c>
      <c r="T31" s="2">
        <v>4</v>
      </c>
      <c r="U31" s="2">
        <v>0</v>
      </c>
      <c r="V31" s="2">
        <v>0</v>
      </c>
      <c r="W31" s="2">
        <v>0</v>
      </c>
      <c r="X31" s="2">
        <v>0</v>
      </c>
      <c r="AA31" s="2">
        <v>0</v>
      </c>
      <c r="AB31" s="2">
        <v>0</v>
      </c>
      <c r="AC31" s="2">
        <v>1</v>
      </c>
      <c r="AE31">
        <v>1</v>
      </c>
      <c r="AH31">
        <v>10</v>
      </c>
      <c r="AI31">
        <v>9</v>
      </c>
      <c r="AJ31">
        <f t="shared" si="0"/>
        <v>2</v>
      </c>
      <c r="AK31" s="10">
        <f t="shared" si="1"/>
        <v>0.2</v>
      </c>
      <c r="AL31" s="5">
        <f t="shared" si="2"/>
        <v>8</v>
      </c>
      <c r="AM31" s="11">
        <f t="shared" si="3"/>
        <v>0.8</v>
      </c>
      <c r="AN31" s="5">
        <f t="shared" si="4"/>
        <v>16</v>
      </c>
    </row>
    <row r="32" spans="1:46" x14ac:dyDescent="0.25">
      <c r="A32">
        <v>31</v>
      </c>
      <c r="B32" t="s">
        <v>142</v>
      </c>
      <c r="C32" t="s">
        <v>116</v>
      </c>
      <c r="D32" t="s">
        <v>143</v>
      </c>
      <c r="E32">
        <v>2017</v>
      </c>
      <c r="F32" t="s">
        <v>118</v>
      </c>
      <c r="G32">
        <v>14</v>
      </c>
      <c r="H32" s="1">
        <v>42900</v>
      </c>
      <c r="I32" s="1">
        <v>42900</v>
      </c>
      <c r="J32" s="2">
        <v>8</v>
      </c>
      <c r="K32" s="2">
        <v>5</v>
      </c>
      <c r="L32" s="2">
        <v>0</v>
      </c>
      <c r="M32" s="2">
        <v>0</v>
      </c>
      <c r="N32" s="2">
        <v>2</v>
      </c>
      <c r="P32" s="2">
        <v>0</v>
      </c>
      <c r="Q32" s="2">
        <v>0</v>
      </c>
      <c r="R32" s="2">
        <v>9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AA32" s="2">
        <v>1</v>
      </c>
      <c r="AB32" s="2">
        <v>0</v>
      </c>
      <c r="AC32" s="2">
        <v>0</v>
      </c>
      <c r="AH32">
        <v>25</v>
      </c>
      <c r="AI32">
        <v>11</v>
      </c>
      <c r="AJ32">
        <f t="shared" si="0"/>
        <v>9</v>
      </c>
      <c r="AK32" s="10">
        <f t="shared" si="1"/>
        <v>0.36</v>
      </c>
      <c r="AL32" s="5">
        <f t="shared" si="2"/>
        <v>16</v>
      </c>
      <c r="AM32" s="11">
        <f t="shared" si="3"/>
        <v>0.64</v>
      </c>
      <c r="AN32" s="5">
        <f t="shared" si="4"/>
        <v>15</v>
      </c>
    </row>
    <row r="33" spans="1:40" x14ac:dyDescent="0.25">
      <c r="A33">
        <v>32</v>
      </c>
      <c r="B33" t="s">
        <v>142</v>
      </c>
      <c r="C33" t="s">
        <v>116</v>
      </c>
      <c r="D33" t="s">
        <v>150</v>
      </c>
      <c r="E33">
        <v>2017</v>
      </c>
      <c r="F33" t="s">
        <v>118</v>
      </c>
      <c r="G33">
        <v>14</v>
      </c>
      <c r="H33" s="1">
        <v>42900</v>
      </c>
      <c r="I33" s="1">
        <v>42900</v>
      </c>
      <c r="J33" s="2">
        <v>1</v>
      </c>
      <c r="K33" s="2">
        <v>2</v>
      </c>
      <c r="L33" s="2">
        <v>0</v>
      </c>
      <c r="M33" s="2">
        <v>0</v>
      </c>
      <c r="N33" s="2">
        <v>0</v>
      </c>
      <c r="P33" s="2">
        <v>0</v>
      </c>
      <c r="Q33" s="2">
        <v>0</v>
      </c>
      <c r="R33" s="2">
        <v>1</v>
      </c>
      <c r="S33" s="2">
        <v>0</v>
      </c>
      <c r="T33" s="2">
        <v>2</v>
      </c>
      <c r="U33" s="2">
        <v>0</v>
      </c>
      <c r="V33" s="2">
        <v>0</v>
      </c>
      <c r="W33" s="2">
        <v>0</v>
      </c>
      <c r="X33" s="2">
        <v>0</v>
      </c>
      <c r="AA33" s="2">
        <v>0</v>
      </c>
      <c r="AB33" s="2">
        <v>0</v>
      </c>
      <c r="AC33" s="2">
        <v>0</v>
      </c>
      <c r="AH33">
        <v>6</v>
      </c>
      <c r="AI33">
        <v>8</v>
      </c>
      <c r="AJ33">
        <f t="shared" si="0"/>
        <v>1</v>
      </c>
      <c r="AK33" s="10">
        <f t="shared" si="1"/>
        <v>0.16666666666666666</v>
      </c>
      <c r="AL33" s="5">
        <f t="shared" si="2"/>
        <v>5</v>
      </c>
      <c r="AM33" s="11">
        <f t="shared" si="3"/>
        <v>0.83333333333333337</v>
      </c>
      <c r="AN33" s="5">
        <f t="shared" si="4"/>
        <v>15</v>
      </c>
    </row>
    <row r="34" spans="1:40" x14ac:dyDescent="0.25">
      <c r="A34">
        <v>33</v>
      </c>
      <c r="B34" t="s">
        <v>115</v>
      </c>
      <c r="C34" t="s">
        <v>116</v>
      </c>
      <c r="D34" t="s">
        <v>148</v>
      </c>
      <c r="E34">
        <v>2017</v>
      </c>
      <c r="F34" t="s">
        <v>118</v>
      </c>
      <c r="G34">
        <v>14</v>
      </c>
      <c r="H34" s="1">
        <v>42900</v>
      </c>
      <c r="I34" s="1">
        <v>42900</v>
      </c>
      <c r="J34" s="2">
        <v>37</v>
      </c>
      <c r="K34" s="2">
        <v>0</v>
      </c>
      <c r="L34" s="2">
        <v>0</v>
      </c>
      <c r="M34" s="2">
        <v>0</v>
      </c>
      <c r="N34" s="2">
        <v>2</v>
      </c>
      <c r="P34" s="2">
        <v>1</v>
      </c>
      <c r="Q34" s="2">
        <v>0</v>
      </c>
      <c r="R34" s="2">
        <v>8</v>
      </c>
      <c r="S34" s="2">
        <v>1</v>
      </c>
      <c r="T34" s="2">
        <v>10</v>
      </c>
      <c r="U34" s="2">
        <v>0</v>
      </c>
      <c r="V34" s="2">
        <v>0</v>
      </c>
      <c r="W34" s="2">
        <v>0</v>
      </c>
      <c r="X34" s="2">
        <v>0</v>
      </c>
      <c r="AA34" s="2">
        <v>0</v>
      </c>
      <c r="AB34" s="2">
        <v>0</v>
      </c>
      <c r="AC34" s="2">
        <v>0</v>
      </c>
      <c r="AH34">
        <v>59</v>
      </c>
      <c r="AI34">
        <v>15</v>
      </c>
      <c r="AJ34">
        <f t="shared" si="0"/>
        <v>8</v>
      </c>
      <c r="AK34" s="10">
        <f t="shared" si="1"/>
        <v>0.13559322033898305</v>
      </c>
      <c r="AL34" s="5">
        <f t="shared" si="2"/>
        <v>51</v>
      </c>
      <c r="AM34" s="11">
        <f t="shared" si="3"/>
        <v>0.86440677966101698</v>
      </c>
      <c r="AN34" s="5">
        <f t="shared" si="4"/>
        <v>15</v>
      </c>
    </row>
    <row r="35" spans="1:40" x14ac:dyDescent="0.25">
      <c r="A35">
        <v>34</v>
      </c>
      <c r="B35" t="s">
        <v>123</v>
      </c>
      <c r="C35" t="s">
        <v>121</v>
      </c>
      <c r="D35" t="s">
        <v>140</v>
      </c>
      <c r="E35">
        <v>2017</v>
      </c>
      <c r="F35" t="s">
        <v>168</v>
      </c>
      <c r="G35">
        <v>12</v>
      </c>
      <c r="H35" s="1">
        <v>42928</v>
      </c>
      <c r="I35" s="1">
        <v>42928</v>
      </c>
      <c r="J35" s="2">
        <v>11</v>
      </c>
      <c r="K35" s="2">
        <v>586</v>
      </c>
      <c r="L35" s="2">
        <v>1</v>
      </c>
      <c r="M35" s="2">
        <v>0</v>
      </c>
      <c r="N35" s="2">
        <v>0</v>
      </c>
      <c r="P35" s="2">
        <v>0</v>
      </c>
      <c r="Q35" s="2">
        <v>7</v>
      </c>
      <c r="R35" s="2">
        <v>152</v>
      </c>
      <c r="S35" s="2">
        <v>0</v>
      </c>
      <c r="T35" s="2">
        <v>118</v>
      </c>
      <c r="U35" s="2">
        <v>0</v>
      </c>
      <c r="V35" s="2">
        <v>1</v>
      </c>
      <c r="W35" s="2">
        <v>0</v>
      </c>
      <c r="X35" s="2">
        <v>0</v>
      </c>
      <c r="AA35" s="2">
        <v>1</v>
      </c>
      <c r="AB35" s="2">
        <v>0</v>
      </c>
      <c r="AC35" s="2">
        <v>1</v>
      </c>
      <c r="AH35">
        <v>878</v>
      </c>
      <c r="AI35">
        <v>34</v>
      </c>
      <c r="AJ35">
        <f t="shared" si="0"/>
        <v>159</v>
      </c>
      <c r="AK35" s="10">
        <f t="shared" si="1"/>
        <v>0.18109339407744876</v>
      </c>
      <c r="AL35" s="5">
        <f t="shared" si="2"/>
        <v>719</v>
      </c>
      <c r="AM35" s="11">
        <f t="shared" si="3"/>
        <v>0.81890660592255127</v>
      </c>
      <c r="AN35" s="5">
        <f t="shared" si="4"/>
        <v>15</v>
      </c>
    </row>
    <row r="36" spans="1:40" x14ac:dyDescent="0.25">
      <c r="A36">
        <v>35</v>
      </c>
      <c r="B36" t="s">
        <v>142</v>
      </c>
      <c r="C36" t="s">
        <v>121</v>
      </c>
      <c r="D36" t="s">
        <v>157</v>
      </c>
      <c r="E36">
        <v>2017</v>
      </c>
      <c r="F36" t="s">
        <v>168</v>
      </c>
      <c r="G36">
        <v>12</v>
      </c>
      <c r="H36" s="1">
        <v>42928</v>
      </c>
      <c r="I36" s="1">
        <v>42928</v>
      </c>
      <c r="J36" s="2">
        <v>13</v>
      </c>
      <c r="K36" s="2">
        <v>110</v>
      </c>
      <c r="L36" s="2">
        <v>13</v>
      </c>
      <c r="M36" s="2">
        <v>0</v>
      </c>
      <c r="N36" s="2">
        <v>0</v>
      </c>
      <c r="P36" s="2">
        <v>1</v>
      </c>
      <c r="Q36" s="2">
        <v>2</v>
      </c>
      <c r="R36" s="2">
        <v>18</v>
      </c>
      <c r="S36" s="2">
        <v>7</v>
      </c>
      <c r="T36" s="2">
        <v>11</v>
      </c>
      <c r="U36" s="2">
        <v>1</v>
      </c>
      <c r="V36" s="2">
        <v>0</v>
      </c>
      <c r="W36" s="2">
        <v>0</v>
      </c>
      <c r="X36" s="2">
        <v>1</v>
      </c>
      <c r="AA36" s="2">
        <v>0</v>
      </c>
      <c r="AB36" s="2">
        <v>0</v>
      </c>
      <c r="AC36" s="2">
        <v>0</v>
      </c>
      <c r="AH36">
        <v>177</v>
      </c>
      <c r="AI36">
        <v>27</v>
      </c>
      <c r="AJ36">
        <f t="shared" si="0"/>
        <v>21</v>
      </c>
      <c r="AK36" s="10">
        <f t="shared" si="1"/>
        <v>0.11864406779661017</v>
      </c>
      <c r="AL36" s="5">
        <f t="shared" si="2"/>
        <v>157</v>
      </c>
      <c r="AM36" s="11">
        <f t="shared" si="3"/>
        <v>0.88700564971751417</v>
      </c>
      <c r="AN36" s="5">
        <f t="shared" si="4"/>
        <v>15</v>
      </c>
    </row>
    <row r="37" spans="1:40" x14ac:dyDescent="0.25">
      <c r="A37">
        <v>36</v>
      </c>
      <c r="B37" t="s">
        <v>115</v>
      </c>
      <c r="C37" t="s">
        <v>121</v>
      </c>
      <c r="D37" t="s">
        <v>122</v>
      </c>
      <c r="E37">
        <v>2017</v>
      </c>
      <c r="F37" t="s">
        <v>168</v>
      </c>
      <c r="G37">
        <v>13</v>
      </c>
      <c r="H37" s="1">
        <v>42929</v>
      </c>
      <c r="I37" s="1">
        <v>42929</v>
      </c>
      <c r="J37" s="2">
        <v>23</v>
      </c>
      <c r="K37" s="2">
        <v>159</v>
      </c>
      <c r="L37" s="2">
        <v>6</v>
      </c>
      <c r="M37" s="2">
        <v>0</v>
      </c>
      <c r="N37" s="2">
        <v>2</v>
      </c>
      <c r="P37" s="2">
        <v>1</v>
      </c>
      <c r="Q37" s="2">
        <v>1</v>
      </c>
      <c r="R37" s="2">
        <v>42</v>
      </c>
      <c r="S37" s="2">
        <v>7</v>
      </c>
      <c r="T37" s="2">
        <v>7</v>
      </c>
      <c r="U37" s="2">
        <v>2</v>
      </c>
      <c r="V37" s="2">
        <v>0</v>
      </c>
      <c r="W37" s="2">
        <v>0</v>
      </c>
      <c r="X37" s="2">
        <v>0</v>
      </c>
      <c r="AA37" s="2">
        <v>0</v>
      </c>
      <c r="AB37" s="2">
        <v>1</v>
      </c>
      <c r="AC37" s="2">
        <v>0</v>
      </c>
      <c r="AH37">
        <v>251</v>
      </c>
      <c r="AI37">
        <v>30</v>
      </c>
      <c r="AJ37">
        <f t="shared" si="0"/>
        <v>43</v>
      </c>
      <c r="AK37" s="10">
        <f t="shared" si="1"/>
        <v>0.17131474103585656</v>
      </c>
      <c r="AL37" s="5">
        <f t="shared" si="2"/>
        <v>208</v>
      </c>
      <c r="AM37" s="11">
        <f t="shared" si="3"/>
        <v>0.82868525896414347</v>
      </c>
      <c r="AN37" s="5">
        <f t="shared" si="4"/>
        <v>15</v>
      </c>
    </row>
    <row r="38" spans="1:40" x14ac:dyDescent="0.25">
      <c r="A38">
        <v>37</v>
      </c>
      <c r="B38" t="s">
        <v>115</v>
      </c>
      <c r="C38" t="s">
        <v>116</v>
      </c>
      <c r="D38" t="s">
        <v>162</v>
      </c>
      <c r="E38">
        <v>2017</v>
      </c>
      <c r="F38" t="s">
        <v>168</v>
      </c>
      <c r="G38">
        <v>13</v>
      </c>
      <c r="H38" s="1">
        <v>42929</v>
      </c>
      <c r="I38" s="1">
        <v>42929</v>
      </c>
      <c r="J38" s="2">
        <v>0</v>
      </c>
      <c r="K38" s="2">
        <v>84</v>
      </c>
      <c r="L38" s="2">
        <v>0</v>
      </c>
      <c r="M38" s="2">
        <v>0</v>
      </c>
      <c r="N38" s="2">
        <v>3</v>
      </c>
      <c r="P38" s="2">
        <v>0</v>
      </c>
      <c r="Q38" s="2">
        <v>2</v>
      </c>
      <c r="R38" s="2">
        <v>29</v>
      </c>
      <c r="S38" s="2">
        <v>0</v>
      </c>
      <c r="T38" s="2">
        <v>5</v>
      </c>
      <c r="U38" s="2">
        <v>0</v>
      </c>
      <c r="V38" s="2">
        <v>0</v>
      </c>
      <c r="W38" s="2">
        <v>0</v>
      </c>
      <c r="X38" s="2">
        <v>0</v>
      </c>
      <c r="AA38" s="2">
        <v>0</v>
      </c>
      <c r="AB38" s="2">
        <v>0</v>
      </c>
      <c r="AC38" s="2">
        <v>0</v>
      </c>
      <c r="AH38">
        <v>123</v>
      </c>
      <c r="AI38">
        <v>22</v>
      </c>
      <c r="AJ38">
        <f t="shared" si="0"/>
        <v>31</v>
      </c>
      <c r="AK38" s="10">
        <f t="shared" si="1"/>
        <v>0.25203252032520324</v>
      </c>
      <c r="AL38" s="5">
        <f t="shared" si="2"/>
        <v>92</v>
      </c>
      <c r="AM38" s="11">
        <f t="shared" si="3"/>
        <v>0.74796747967479671</v>
      </c>
      <c r="AN38" s="5">
        <f t="shared" si="4"/>
        <v>15</v>
      </c>
    </row>
    <row r="39" spans="1:40" x14ac:dyDescent="0.25">
      <c r="A39">
        <v>38</v>
      </c>
      <c r="B39" t="s">
        <v>142</v>
      </c>
      <c r="C39" t="s">
        <v>121</v>
      </c>
      <c r="D39" t="s">
        <v>165</v>
      </c>
      <c r="E39">
        <v>2017</v>
      </c>
      <c r="F39" t="s">
        <v>168</v>
      </c>
      <c r="G39">
        <v>12</v>
      </c>
      <c r="H39" s="1">
        <v>42928</v>
      </c>
      <c r="I39" s="1">
        <v>42928</v>
      </c>
      <c r="J39" s="2">
        <v>19</v>
      </c>
      <c r="K39" s="2">
        <v>107</v>
      </c>
      <c r="L39" s="2">
        <v>1</v>
      </c>
      <c r="M39" s="2">
        <v>0</v>
      </c>
      <c r="N39" s="2">
        <v>4</v>
      </c>
      <c r="P39" s="2">
        <v>1</v>
      </c>
      <c r="Q39" s="2">
        <v>1</v>
      </c>
      <c r="R39" s="2">
        <v>62</v>
      </c>
      <c r="S39" s="2">
        <v>0</v>
      </c>
      <c r="T39" s="2">
        <v>15</v>
      </c>
      <c r="U39" s="2">
        <v>18</v>
      </c>
      <c r="V39" s="2">
        <v>0</v>
      </c>
      <c r="W39" s="2">
        <v>0</v>
      </c>
      <c r="X39" s="2">
        <v>0</v>
      </c>
      <c r="AA39" s="2">
        <v>2</v>
      </c>
      <c r="AB39" s="2">
        <v>0</v>
      </c>
      <c r="AC39" s="2">
        <v>13</v>
      </c>
      <c r="AF39">
        <v>1</v>
      </c>
      <c r="AH39">
        <v>244</v>
      </c>
      <c r="AI39">
        <v>35</v>
      </c>
      <c r="AJ39">
        <f t="shared" si="0"/>
        <v>63</v>
      </c>
      <c r="AK39" s="10">
        <f t="shared" si="1"/>
        <v>0.25819672131147542</v>
      </c>
      <c r="AL39" s="5">
        <f t="shared" si="2"/>
        <v>180</v>
      </c>
      <c r="AM39" s="11">
        <f t="shared" si="3"/>
        <v>0.73770491803278693</v>
      </c>
      <c r="AN39" s="5">
        <f t="shared" si="4"/>
        <v>15</v>
      </c>
    </row>
    <row r="40" spans="1:40" x14ac:dyDescent="0.25">
      <c r="A40">
        <v>39</v>
      </c>
      <c r="B40" t="s">
        <v>123</v>
      </c>
      <c r="C40" t="s">
        <v>116</v>
      </c>
      <c r="D40" t="s">
        <v>124</v>
      </c>
      <c r="E40">
        <v>2017</v>
      </c>
      <c r="F40" t="s">
        <v>168</v>
      </c>
      <c r="G40">
        <v>13</v>
      </c>
      <c r="H40" s="1">
        <v>42929</v>
      </c>
      <c r="I40" s="1">
        <v>42929</v>
      </c>
      <c r="J40" s="2">
        <v>4</v>
      </c>
      <c r="K40" s="2">
        <v>93</v>
      </c>
      <c r="L40" s="2">
        <v>1</v>
      </c>
      <c r="M40" s="2">
        <v>0</v>
      </c>
      <c r="N40" s="2">
        <v>2</v>
      </c>
      <c r="P40" s="2">
        <v>0</v>
      </c>
      <c r="Q40" s="2">
        <v>7</v>
      </c>
      <c r="R40" s="2">
        <v>85</v>
      </c>
      <c r="S40" s="2">
        <v>0</v>
      </c>
      <c r="T40" s="2">
        <v>19</v>
      </c>
      <c r="U40" s="2">
        <v>1</v>
      </c>
      <c r="V40" s="2">
        <v>0</v>
      </c>
      <c r="W40" s="2">
        <v>0</v>
      </c>
      <c r="X40" s="2">
        <v>0</v>
      </c>
      <c r="AA40" s="2">
        <v>2</v>
      </c>
      <c r="AB40" s="2">
        <v>0</v>
      </c>
      <c r="AC40" s="2">
        <v>0</v>
      </c>
      <c r="AH40">
        <v>214</v>
      </c>
      <c r="AI40">
        <v>31</v>
      </c>
      <c r="AJ40">
        <f t="shared" si="0"/>
        <v>92</v>
      </c>
      <c r="AK40" s="10">
        <f t="shared" si="1"/>
        <v>0.42990654205607476</v>
      </c>
      <c r="AL40" s="5">
        <f t="shared" si="2"/>
        <v>122</v>
      </c>
      <c r="AM40" s="11">
        <f t="shared" si="3"/>
        <v>0.57009345794392519</v>
      </c>
      <c r="AN40" s="5">
        <f t="shared" si="4"/>
        <v>15</v>
      </c>
    </row>
    <row r="41" spans="1:40" x14ac:dyDescent="0.25">
      <c r="A41">
        <v>40</v>
      </c>
      <c r="B41" t="s">
        <v>115</v>
      </c>
      <c r="C41" t="s">
        <v>116</v>
      </c>
      <c r="D41" t="s">
        <v>148</v>
      </c>
      <c r="E41">
        <v>2017</v>
      </c>
      <c r="F41" t="s">
        <v>168</v>
      </c>
      <c r="G41">
        <v>13</v>
      </c>
      <c r="H41" s="1">
        <v>42929</v>
      </c>
      <c r="I41" s="1">
        <v>42929</v>
      </c>
      <c r="J41" s="2">
        <v>11</v>
      </c>
      <c r="K41" s="2">
        <v>96</v>
      </c>
      <c r="L41" s="2">
        <v>0</v>
      </c>
      <c r="M41" s="2">
        <v>1</v>
      </c>
      <c r="N41" s="2">
        <v>2</v>
      </c>
      <c r="P41" s="2">
        <v>0</v>
      </c>
      <c r="Q41" s="2">
        <v>4</v>
      </c>
      <c r="R41" s="2">
        <v>234</v>
      </c>
      <c r="S41" s="2">
        <v>1</v>
      </c>
      <c r="T41" s="2">
        <v>311</v>
      </c>
      <c r="U41" s="2">
        <v>0</v>
      </c>
      <c r="V41" s="2">
        <v>1</v>
      </c>
      <c r="W41" s="2">
        <v>0</v>
      </c>
      <c r="X41" s="2">
        <v>0</v>
      </c>
      <c r="AA41" s="2">
        <v>0</v>
      </c>
      <c r="AB41" s="2">
        <v>2</v>
      </c>
      <c r="AC41" s="2">
        <v>2</v>
      </c>
      <c r="AH41">
        <v>665</v>
      </c>
      <c r="AI41">
        <v>34</v>
      </c>
      <c r="AJ41">
        <f t="shared" si="0"/>
        <v>238</v>
      </c>
      <c r="AK41" s="10">
        <f t="shared" si="1"/>
        <v>0.35789473684210527</v>
      </c>
      <c r="AL41" s="5">
        <f t="shared" si="2"/>
        <v>427</v>
      </c>
      <c r="AM41" s="11">
        <f t="shared" si="3"/>
        <v>0.64210526315789473</v>
      </c>
      <c r="AN41" s="5">
        <f t="shared" si="4"/>
        <v>15</v>
      </c>
    </row>
    <row r="42" spans="1:40" x14ac:dyDescent="0.25">
      <c r="A42">
        <v>41</v>
      </c>
      <c r="B42" t="s">
        <v>115</v>
      </c>
      <c r="C42" t="s">
        <v>121</v>
      </c>
      <c r="D42" t="s">
        <v>136</v>
      </c>
      <c r="E42">
        <v>2017</v>
      </c>
      <c r="F42" t="s">
        <v>168</v>
      </c>
      <c r="G42">
        <v>13</v>
      </c>
      <c r="H42" s="1">
        <v>42929</v>
      </c>
      <c r="I42" s="1">
        <v>42929</v>
      </c>
      <c r="J42" s="2">
        <v>43</v>
      </c>
      <c r="K42" s="2">
        <v>246</v>
      </c>
      <c r="L42" s="2">
        <v>2</v>
      </c>
      <c r="M42" s="2">
        <v>0</v>
      </c>
      <c r="N42" s="2">
        <v>0</v>
      </c>
      <c r="P42" s="2">
        <v>0</v>
      </c>
      <c r="Q42" s="2">
        <v>0</v>
      </c>
      <c r="R42" s="2">
        <v>28</v>
      </c>
      <c r="S42" s="2">
        <v>0</v>
      </c>
      <c r="T42" s="2">
        <v>1</v>
      </c>
      <c r="U42" s="2">
        <v>0</v>
      </c>
      <c r="V42" s="2">
        <v>0</v>
      </c>
      <c r="W42" s="2">
        <v>0</v>
      </c>
      <c r="X42" s="2">
        <v>0</v>
      </c>
      <c r="AA42" s="2">
        <v>1</v>
      </c>
      <c r="AB42" s="2">
        <v>0</v>
      </c>
      <c r="AC42" s="2">
        <v>1</v>
      </c>
      <c r="AH42">
        <v>322</v>
      </c>
      <c r="AI42">
        <v>26</v>
      </c>
      <c r="AJ42">
        <f t="shared" si="0"/>
        <v>28</v>
      </c>
      <c r="AK42" s="10">
        <f t="shared" si="1"/>
        <v>8.6956521739130432E-2</v>
      </c>
      <c r="AL42" s="5">
        <f t="shared" si="2"/>
        <v>294</v>
      </c>
      <c r="AM42" s="11">
        <f t="shared" si="3"/>
        <v>0.91304347826086951</v>
      </c>
      <c r="AN42" s="5">
        <f t="shared" si="4"/>
        <v>15</v>
      </c>
    </row>
    <row r="43" spans="1:40" x14ac:dyDescent="0.25">
      <c r="A43">
        <v>42</v>
      </c>
      <c r="B43" t="s">
        <v>142</v>
      </c>
      <c r="C43" t="s">
        <v>116</v>
      </c>
      <c r="D43" t="s">
        <v>150</v>
      </c>
      <c r="E43">
        <v>2017</v>
      </c>
      <c r="F43" t="s">
        <v>168</v>
      </c>
      <c r="G43">
        <v>12</v>
      </c>
      <c r="H43" s="1">
        <v>42928</v>
      </c>
      <c r="I43" s="1">
        <v>42928</v>
      </c>
      <c r="J43" s="2">
        <v>12</v>
      </c>
      <c r="K43" s="2">
        <v>257</v>
      </c>
      <c r="L43" s="2">
        <v>1</v>
      </c>
      <c r="M43" s="2">
        <v>0</v>
      </c>
      <c r="N43" s="2">
        <v>6</v>
      </c>
      <c r="P43" s="2">
        <v>0</v>
      </c>
      <c r="Q43" s="2">
        <v>0</v>
      </c>
      <c r="R43" s="2">
        <v>50</v>
      </c>
      <c r="S43" s="2">
        <v>0</v>
      </c>
      <c r="T43" s="2">
        <v>1</v>
      </c>
      <c r="U43" s="2">
        <v>0</v>
      </c>
      <c r="V43" s="2">
        <v>0</v>
      </c>
      <c r="W43" s="2">
        <v>0</v>
      </c>
      <c r="X43" s="2">
        <v>0</v>
      </c>
      <c r="AA43" s="2">
        <v>0</v>
      </c>
      <c r="AB43" s="2">
        <v>0</v>
      </c>
      <c r="AC43" s="2">
        <v>8</v>
      </c>
      <c r="AH43">
        <v>335</v>
      </c>
      <c r="AI43">
        <v>26</v>
      </c>
      <c r="AJ43">
        <f t="shared" si="0"/>
        <v>50</v>
      </c>
      <c r="AK43" s="10">
        <f t="shared" si="1"/>
        <v>0.14925373134328357</v>
      </c>
      <c r="AL43" s="5">
        <f t="shared" si="2"/>
        <v>285</v>
      </c>
      <c r="AM43" s="11">
        <f t="shared" si="3"/>
        <v>0.85074626865671643</v>
      </c>
      <c r="AN43" s="5">
        <f t="shared" si="4"/>
        <v>15</v>
      </c>
    </row>
    <row r="44" spans="1:40" x14ac:dyDescent="0.25">
      <c r="A44">
        <v>43</v>
      </c>
      <c r="B44" t="s">
        <v>123</v>
      </c>
      <c r="C44" t="s">
        <v>121</v>
      </c>
      <c r="D44" t="s">
        <v>138</v>
      </c>
      <c r="E44">
        <v>2017</v>
      </c>
      <c r="F44" t="s">
        <v>168</v>
      </c>
      <c r="G44">
        <v>13</v>
      </c>
      <c r="H44" s="1">
        <v>42929</v>
      </c>
      <c r="I44" s="1">
        <v>42929</v>
      </c>
      <c r="J44" s="2">
        <v>3</v>
      </c>
      <c r="K44" s="2">
        <v>161</v>
      </c>
      <c r="L44" s="2">
        <v>0</v>
      </c>
      <c r="M44" s="2">
        <v>0</v>
      </c>
      <c r="N44" s="2">
        <v>2</v>
      </c>
      <c r="O44">
        <v>1</v>
      </c>
      <c r="P44" s="2">
        <v>0</v>
      </c>
      <c r="Q44" s="2">
        <v>8</v>
      </c>
      <c r="R44" s="2">
        <v>17</v>
      </c>
      <c r="S44" s="2">
        <v>0</v>
      </c>
      <c r="T44" s="2">
        <v>2</v>
      </c>
      <c r="U44" s="2">
        <v>0</v>
      </c>
      <c r="V44" s="2">
        <v>1</v>
      </c>
      <c r="W44" s="2">
        <v>0</v>
      </c>
      <c r="X44" s="2">
        <v>0</v>
      </c>
      <c r="AA44" s="2">
        <v>0</v>
      </c>
      <c r="AB44" s="2">
        <v>0</v>
      </c>
      <c r="AC44" s="2">
        <v>0</v>
      </c>
      <c r="AG44">
        <v>1</v>
      </c>
      <c r="AH44">
        <v>196</v>
      </c>
      <c r="AI44">
        <v>25</v>
      </c>
      <c r="AJ44">
        <f t="shared" si="0"/>
        <v>25</v>
      </c>
      <c r="AK44" s="10">
        <f t="shared" si="1"/>
        <v>0.12755102040816327</v>
      </c>
      <c r="AL44" s="5">
        <f t="shared" si="2"/>
        <v>170</v>
      </c>
      <c r="AM44" s="11">
        <f t="shared" si="3"/>
        <v>0.86734693877551017</v>
      </c>
      <c r="AN44" s="5">
        <f t="shared" si="4"/>
        <v>16</v>
      </c>
    </row>
    <row r="45" spans="1:40" x14ac:dyDescent="0.25">
      <c r="A45">
        <v>44</v>
      </c>
      <c r="B45" t="s">
        <v>115</v>
      </c>
      <c r="C45" t="s">
        <v>121</v>
      </c>
      <c r="D45" t="s">
        <v>176</v>
      </c>
      <c r="E45">
        <v>2017</v>
      </c>
      <c r="F45" t="s">
        <v>168</v>
      </c>
      <c r="G45">
        <v>13</v>
      </c>
      <c r="H45" s="1">
        <v>42929</v>
      </c>
      <c r="I45" s="1">
        <v>42929</v>
      </c>
      <c r="J45" s="2">
        <v>16</v>
      </c>
      <c r="K45" s="2">
        <v>204</v>
      </c>
      <c r="L45" s="2">
        <v>0</v>
      </c>
      <c r="M45" s="2">
        <v>0</v>
      </c>
      <c r="N45" s="2">
        <v>4</v>
      </c>
      <c r="P45" s="2">
        <v>0</v>
      </c>
      <c r="Q45" s="2">
        <v>2</v>
      </c>
      <c r="R45" s="2">
        <v>41</v>
      </c>
      <c r="S45" s="2">
        <v>3</v>
      </c>
      <c r="T45" s="2">
        <v>5</v>
      </c>
      <c r="U45" s="2">
        <v>3</v>
      </c>
      <c r="V45" s="2">
        <v>0</v>
      </c>
      <c r="W45" s="2">
        <v>0</v>
      </c>
      <c r="X45" s="2">
        <v>0</v>
      </c>
      <c r="AA45" s="2">
        <v>1</v>
      </c>
      <c r="AB45" s="2">
        <v>0</v>
      </c>
      <c r="AC45" s="2">
        <v>0</v>
      </c>
      <c r="AD45">
        <v>1</v>
      </c>
      <c r="AH45">
        <v>280</v>
      </c>
      <c r="AI45">
        <v>28</v>
      </c>
      <c r="AJ45">
        <f t="shared" si="0"/>
        <v>43</v>
      </c>
      <c r="AK45" s="10">
        <f t="shared" si="1"/>
        <v>0.15357142857142858</v>
      </c>
      <c r="AL45" s="5">
        <f t="shared" si="2"/>
        <v>237</v>
      </c>
      <c r="AM45" s="11">
        <f t="shared" si="3"/>
        <v>0.84642857142857142</v>
      </c>
      <c r="AN45" s="5">
        <f t="shared" si="4"/>
        <v>16</v>
      </c>
    </row>
    <row r="46" spans="1:40" x14ac:dyDescent="0.25">
      <c r="A46">
        <v>45</v>
      </c>
      <c r="B46" t="s">
        <v>123</v>
      </c>
      <c r="C46" t="s">
        <v>116</v>
      </c>
      <c r="D46" t="s">
        <v>130</v>
      </c>
      <c r="E46">
        <v>2017</v>
      </c>
      <c r="F46" t="s">
        <v>168</v>
      </c>
      <c r="G46">
        <v>13</v>
      </c>
      <c r="H46" s="1">
        <v>42929</v>
      </c>
      <c r="I46" s="1">
        <v>42929</v>
      </c>
      <c r="J46" s="2">
        <v>8</v>
      </c>
      <c r="K46" s="2">
        <v>137</v>
      </c>
      <c r="L46" s="2">
        <v>1</v>
      </c>
      <c r="M46" s="2">
        <v>0</v>
      </c>
      <c r="N46" s="2">
        <v>3</v>
      </c>
      <c r="O46">
        <v>1</v>
      </c>
      <c r="P46" s="2">
        <v>0</v>
      </c>
      <c r="Q46" s="2">
        <v>1</v>
      </c>
      <c r="R46" s="2">
        <v>50</v>
      </c>
      <c r="S46" s="2">
        <v>4</v>
      </c>
      <c r="T46" s="2">
        <v>15</v>
      </c>
      <c r="U46" s="2">
        <v>2</v>
      </c>
      <c r="V46" s="2">
        <v>0</v>
      </c>
      <c r="W46" s="2">
        <v>0</v>
      </c>
      <c r="X46" s="2">
        <v>0</v>
      </c>
      <c r="AA46" s="2">
        <v>2</v>
      </c>
      <c r="AB46" s="2">
        <v>1</v>
      </c>
      <c r="AC46" s="2">
        <v>4</v>
      </c>
      <c r="AH46">
        <v>229</v>
      </c>
      <c r="AI46">
        <v>34</v>
      </c>
      <c r="AJ46">
        <f t="shared" si="0"/>
        <v>51</v>
      </c>
      <c r="AK46" s="10">
        <f t="shared" si="1"/>
        <v>0.22270742358078602</v>
      </c>
      <c r="AL46" s="5">
        <f t="shared" si="2"/>
        <v>178</v>
      </c>
      <c r="AM46" s="11">
        <f t="shared" si="3"/>
        <v>0.77729257641921401</v>
      </c>
      <c r="AN46" s="5">
        <f t="shared" si="4"/>
        <v>16</v>
      </c>
    </row>
    <row r="47" spans="1:40" x14ac:dyDescent="0.25">
      <c r="A47">
        <v>46</v>
      </c>
      <c r="B47" t="s">
        <v>123</v>
      </c>
      <c r="C47" t="s">
        <v>121</v>
      </c>
      <c r="D47" t="s">
        <v>128</v>
      </c>
      <c r="E47">
        <v>2017</v>
      </c>
      <c r="F47" t="s">
        <v>168</v>
      </c>
      <c r="G47">
        <v>13</v>
      </c>
      <c r="H47" s="1">
        <v>42929</v>
      </c>
      <c r="I47" s="1">
        <v>42929</v>
      </c>
      <c r="J47" s="2">
        <v>1</v>
      </c>
      <c r="K47" s="2">
        <v>161</v>
      </c>
      <c r="L47" s="2">
        <v>2</v>
      </c>
      <c r="M47" s="2">
        <v>0</v>
      </c>
      <c r="N47" s="2">
        <v>7</v>
      </c>
      <c r="P47" s="2">
        <v>1</v>
      </c>
      <c r="Q47" s="2">
        <v>2</v>
      </c>
      <c r="R47" s="2">
        <v>35</v>
      </c>
      <c r="S47" s="2">
        <v>0</v>
      </c>
      <c r="T47" s="2">
        <v>10</v>
      </c>
      <c r="U47" s="2">
        <v>1</v>
      </c>
      <c r="V47" s="2">
        <v>1</v>
      </c>
      <c r="W47" s="2">
        <v>3</v>
      </c>
      <c r="X47" s="2">
        <v>0</v>
      </c>
      <c r="AA47" s="2">
        <v>0</v>
      </c>
      <c r="AB47" s="2">
        <v>0</v>
      </c>
      <c r="AC47" s="2">
        <v>3</v>
      </c>
      <c r="AH47">
        <v>229</v>
      </c>
      <c r="AI47">
        <v>31</v>
      </c>
      <c r="AJ47">
        <f t="shared" si="0"/>
        <v>37</v>
      </c>
      <c r="AK47" s="10">
        <f t="shared" si="1"/>
        <v>0.16157205240174671</v>
      </c>
      <c r="AL47" s="5">
        <f t="shared" si="2"/>
        <v>190</v>
      </c>
      <c r="AM47" s="11">
        <f t="shared" si="3"/>
        <v>0.82969432314410485</v>
      </c>
      <c r="AN47" s="5">
        <f t="shared" si="4"/>
        <v>15</v>
      </c>
    </row>
    <row r="48" spans="1:40" x14ac:dyDescent="0.25">
      <c r="A48">
        <v>47</v>
      </c>
      <c r="B48" t="s">
        <v>142</v>
      </c>
      <c r="C48" t="s">
        <v>121</v>
      </c>
      <c r="D48" t="s">
        <v>152</v>
      </c>
      <c r="E48">
        <v>2017</v>
      </c>
      <c r="F48" t="s">
        <v>168</v>
      </c>
      <c r="G48">
        <v>16</v>
      </c>
      <c r="H48" s="1">
        <v>42932</v>
      </c>
      <c r="I48" s="1">
        <v>42932</v>
      </c>
      <c r="J48" s="2">
        <v>9</v>
      </c>
      <c r="K48" s="2">
        <v>182</v>
      </c>
      <c r="L48" s="2">
        <v>0</v>
      </c>
      <c r="M48" s="2">
        <v>0</v>
      </c>
      <c r="N48" s="2">
        <v>6</v>
      </c>
      <c r="P48" s="2">
        <v>1</v>
      </c>
      <c r="Q48" s="2">
        <v>0</v>
      </c>
      <c r="R48" s="2">
        <v>18</v>
      </c>
      <c r="S48" s="2">
        <v>0</v>
      </c>
      <c r="T48" s="2">
        <v>47</v>
      </c>
      <c r="U48" s="2">
        <v>1</v>
      </c>
      <c r="V48" s="2">
        <v>0</v>
      </c>
      <c r="W48" s="2">
        <v>0</v>
      </c>
      <c r="X48" s="2">
        <v>0</v>
      </c>
      <c r="AA48" s="2">
        <v>0</v>
      </c>
      <c r="AB48" s="2">
        <v>0</v>
      </c>
      <c r="AC48" s="2">
        <v>0</v>
      </c>
      <c r="AH48">
        <v>265</v>
      </c>
      <c r="AI48">
        <v>25</v>
      </c>
      <c r="AJ48">
        <f t="shared" si="0"/>
        <v>18</v>
      </c>
      <c r="AK48" s="10">
        <f t="shared" si="1"/>
        <v>6.7924528301886791E-2</v>
      </c>
      <c r="AL48" s="5">
        <f t="shared" si="2"/>
        <v>246</v>
      </c>
      <c r="AM48" s="11">
        <f t="shared" si="3"/>
        <v>0.92830188679245285</v>
      </c>
      <c r="AN48" s="5">
        <f t="shared" si="4"/>
        <v>15</v>
      </c>
    </row>
    <row r="49" spans="1:74" x14ac:dyDescent="0.25">
      <c r="A49">
        <v>48</v>
      </c>
      <c r="B49" t="s">
        <v>142</v>
      </c>
      <c r="C49" t="s">
        <v>116</v>
      </c>
      <c r="D49" t="s">
        <v>164</v>
      </c>
      <c r="E49">
        <v>2017</v>
      </c>
      <c r="F49" t="s">
        <v>168</v>
      </c>
      <c r="G49">
        <v>12</v>
      </c>
      <c r="H49" s="1">
        <v>42928</v>
      </c>
      <c r="I49" s="1">
        <v>42928</v>
      </c>
      <c r="J49" s="2">
        <v>18</v>
      </c>
      <c r="K49" s="2">
        <v>240</v>
      </c>
      <c r="L49" s="2">
        <v>0</v>
      </c>
      <c r="M49" s="2">
        <v>0</v>
      </c>
      <c r="N49" s="2">
        <v>4</v>
      </c>
      <c r="P49" s="2">
        <v>0</v>
      </c>
      <c r="Q49" s="2">
        <v>1</v>
      </c>
      <c r="R49" s="2">
        <v>32</v>
      </c>
      <c r="S49" s="2">
        <v>1</v>
      </c>
      <c r="T49" s="2">
        <v>9</v>
      </c>
      <c r="U49" s="2">
        <v>1</v>
      </c>
      <c r="V49" s="2">
        <v>1</v>
      </c>
      <c r="W49" s="2">
        <v>0</v>
      </c>
      <c r="X49" s="2">
        <v>0</v>
      </c>
      <c r="AA49" s="2">
        <v>1</v>
      </c>
      <c r="AB49" s="2">
        <v>0</v>
      </c>
      <c r="AC49" s="2">
        <v>3</v>
      </c>
      <c r="AH49">
        <v>311</v>
      </c>
      <c r="AI49">
        <v>36</v>
      </c>
      <c r="AJ49">
        <f t="shared" si="0"/>
        <v>33</v>
      </c>
      <c r="AK49" s="10">
        <f t="shared" si="1"/>
        <v>0.10610932475884244</v>
      </c>
      <c r="AL49" s="5">
        <f t="shared" si="2"/>
        <v>278</v>
      </c>
      <c r="AM49" s="11">
        <f t="shared" si="3"/>
        <v>0.89389067524115751</v>
      </c>
      <c r="AN49" s="5">
        <f t="shared" si="4"/>
        <v>15</v>
      </c>
    </row>
    <row r="50" spans="1:74" x14ac:dyDescent="0.25">
      <c r="A50">
        <v>49</v>
      </c>
      <c r="B50" t="s">
        <v>115</v>
      </c>
      <c r="C50" t="s">
        <v>121</v>
      </c>
      <c r="D50" t="s">
        <v>154</v>
      </c>
      <c r="E50">
        <v>2017</v>
      </c>
      <c r="F50" t="s">
        <v>168</v>
      </c>
      <c r="G50">
        <v>13</v>
      </c>
      <c r="H50" s="1">
        <v>42929</v>
      </c>
      <c r="I50" s="1">
        <v>42929</v>
      </c>
      <c r="J50" s="2">
        <v>8</v>
      </c>
      <c r="K50" s="2">
        <v>45</v>
      </c>
      <c r="L50" s="2">
        <v>1</v>
      </c>
      <c r="M50" s="2">
        <v>0</v>
      </c>
      <c r="N50" s="2">
        <v>3</v>
      </c>
      <c r="P50" s="2">
        <v>0</v>
      </c>
      <c r="Q50" s="2">
        <v>3</v>
      </c>
      <c r="R50" s="2">
        <v>44</v>
      </c>
      <c r="S50" s="2">
        <v>0</v>
      </c>
      <c r="T50" s="2">
        <v>8</v>
      </c>
      <c r="U50" s="2">
        <v>1</v>
      </c>
      <c r="V50" s="2">
        <v>1</v>
      </c>
      <c r="W50" s="2">
        <v>0</v>
      </c>
      <c r="X50" s="2">
        <v>0</v>
      </c>
      <c r="AA50" s="2">
        <v>2</v>
      </c>
      <c r="AB50" s="2">
        <v>0</v>
      </c>
      <c r="AC50" s="2">
        <v>2</v>
      </c>
      <c r="AH50">
        <v>118</v>
      </c>
      <c r="AI50">
        <v>31</v>
      </c>
      <c r="AJ50">
        <f t="shared" si="0"/>
        <v>47</v>
      </c>
      <c r="AK50" s="10">
        <f t="shared" si="1"/>
        <v>0.39830508474576271</v>
      </c>
      <c r="AL50" s="5">
        <f t="shared" si="2"/>
        <v>71</v>
      </c>
      <c r="AM50" s="11">
        <f t="shared" si="3"/>
        <v>0.60169491525423724</v>
      </c>
      <c r="AN50" s="5">
        <f t="shared" si="4"/>
        <v>15</v>
      </c>
    </row>
    <row r="51" spans="1:74" x14ac:dyDescent="0.25">
      <c r="A51">
        <v>50</v>
      </c>
      <c r="B51" t="s">
        <v>142</v>
      </c>
      <c r="C51" t="s">
        <v>121</v>
      </c>
      <c r="D51" t="s">
        <v>145</v>
      </c>
      <c r="E51">
        <v>2017</v>
      </c>
      <c r="F51" t="s">
        <v>168</v>
      </c>
      <c r="G51">
        <v>12</v>
      </c>
      <c r="H51" s="1">
        <v>42928</v>
      </c>
      <c r="I51" s="1">
        <v>42928</v>
      </c>
      <c r="J51" s="2">
        <v>19</v>
      </c>
      <c r="K51" s="2">
        <v>39</v>
      </c>
      <c r="L51" s="2">
        <v>0</v>
      </c>
      <c r="M51" s="2">
        <v>0</v>
      </c>
      <c r="N51" s="2">
        <v>10</v>
      </c>
      <c r="P51" s="2">
        <v>12</v>
      </c>
      <c r="Q51" s="2">
        <v>1</v>
      </c>
      <c r="R51" s="2">
        <v>21</v>
      </c>
      <c r="S51" s="2">
        <v>0</v>
      </c>
      <c r="T51" s="2">
        <v>13</v>
      </c>
      <c r="U51" s="2">
        <v>0</v>
      </c>
      <c r="V51" s="2">
        <v>0</v>
      </c>
      <c r="W51" s="2">
        <v>0</v>
      </c>
      <c r="X51" s="2">
        <v>0</v>
      </c>
      <c r="AA51" s="2">
        <v>0</v>
      </c>
      <c r="AB51" s="2">
        <v>0</v>
      </c>
      <c r="AC51" s="2">
        <v>19</v>
      </c>
      <c r="AH51">
        <v>134</v>
      </c>
      <c r="AI51">
        <v>20</v>
      </c>
      <c r="AJ51">
        <f t="shared" si="0"/>
        <v>22</v>
      </c>
      <c r="AK51" s="10">
        <f t="shared" si="1"/>
        <v>0.16417910447761194</v>
      </c>
      <c r="AL51" s="5">
        <f t="shared" si="2"/>
        <v>112</v>
      </c>
      <c r="AM51" s="11">
        <f t="shared" si="3"/>
        <v>0.83582089552238803</v>
      </c>
      <c r="AN51" s="5">
        <f t="shared" si="4"/>
        <v>15</v>
      </c>
    </row>
    <row r="52" spans="1:74" x14ac:dyDescent="0.25">
      <c r="A52">
        <v>51</v>
      </c>
      <c r="B52" t="s">
        <v>142</v>
      </c>
      <c r="C52" t="s">
        <v>116</v>
      </c>
      <c r="D52" t="s">
        <v>159</v>
      </c>
      <c r="E52">
        <v>2017</v>
      </c>
      <c r="F52" t="s">
        <v>168</v>
      </c>
      <c r="G52">
        <v>12</v>
      </c>
      <c r="H52" s="1">
        <v>42928</v>
      </c>
      <c r="I52" s="1">
        <v>42928</v>
      </c>
      <c r="J52" s="2">
        <v>16</v>
      </c>
      <c r="K52" s="2">
        <v>165</v>
      </c>
      <c r="L52" s="2">
        <v>0</v>
      </c>
      <c r="M52" s="2">
        <v>0</v>
      </c>
      <c r="N52" s="2">
        <v>2</v>
      </c>
      <c r="O52">
        <v>1</v>
      </c>
      <c r="P52" s="2">
        <v>0</v>
      </c>
      <c r="Q52" s="2">
        <v>0</v>
      </c>
      <c r="R52" s="2">
        <v>51</v>
      </c>
      <c r="S52" s="2">
        <v>8</v>
      </c>
      <c r="T52" s="2">
        <v>12</v>
      </c>
      <c r="U52" s="2">
        <v>0</v>
      </c>
      <c r="V52" s="2">
        <v>0</v>
      </c>
      <c r="W52" s="2">
        <v>0</v>
      </c>
      <c r="X52" s="2">
        <v>0</v>
      </c>
      <c r="Z52">
        <v>1</v>
      </c>
      <c r="AA52" s="2">
        <v>1</v>
      </c>
      <c r="AB52" s="2">
        <v>0</v>
      </c>
      <c r="AC52" s="2">
        <v>15</v>
      </c>
      <c r="AH52">
        <v>275</v>
      </c>
      <c r="AI52">
        <v>32</v>
      </c>
      <c r="AJ52">
        <f t="shared" si="0"/>
        <v>52</v>
      </c>
      <c r="AK52" s="10">
        <f t="shared" si="1"/>
        <v>0.18909090909090909</v>
      </c>
      <c r="AL52" s="5">
        <f t="shared" si="2"/>
        <v>220</v>
      </c>
      <c r="AM52" s="11">
        <f t="shared" si="3"/>
        <v>0.8</v>
      </c>
      <c r="AN52" s="5">
        <f t="shared" si="4"/>
        <v>16</v>
      </c>
    </row>
    <row r="53" spans="1:74" x14ac:dyDescent="0.25">
      <c r="A53">
        <v>52</v>
      </c>
      <c r="B53" t="s">
        <v>115</v>
      </c>
      <c r="C53" t="s">
        <v>116</v>
      </c>
      <c r="D53" t="s">
        <v>126</v>
      </c>
      <c r="E53">
        <v>2017</v>
      </c>
      <c r="F53" t="s">
        <v>168</v>
      </c>
      <c r="G53">
        <v>13</v>
      </c>
      <c r="H53" s="1">
        <v>42929</v>
      </c>
      <c r="I53" s="1">
        <v>42929</v>
      </c>
      <c r="J53" s="2">
        <v>12</v>
      </c>
      <c r="K53" s="2">
        <v>153</v>
      </c>
      <c r="L53" s="2">
        <v>0</v>
      </c>
      <c r="M53" s="2">
        <v>0</v>
      </c>
      <c r="N53" s="2">
        <v>4</v>
      </c>
      <c r="O53">
        <v>1</v>
      </c>
      <c r="P53" s="2">
        <v>2</v>
      </c>
      <c r="Q53" s="2">
        <v>1</v>
      </c>
      <c r="R53" s="2">
        <v>21</v>
      </c>
      <c r="S53" s="2">
        <v>0</v>
      </c>
      <c r="T53" s="2">
        <v>5</v>
      </c>
      <c r="U53" s="2">
        <v>4</v>
      </c>
      <c r="V53" s="2">
        <v>2</v>
      </c>
      <c r="W53" s="2">
        <v>0</v>
      </c>
      <c r="X53" s="2">
        <v>0</v>
      </c>
      <c r="AA53" s="2">
        <v>0</v>
      </c>
      <c r="AB53" s="2">
        <v>0</v>
      </c>
      <c r="AC53" s="2">
        <v>1</v>
      </c>
      <c r="AH53">
        <v>206</v>
      </c>
      <c r="AI53">
        <v>28</v>
      </c>
      <c r="AJ53">
        <f t="shared" si="0"/>
        <v>22</v>
      </c>
      <c r="AK53" s="10">
        <f t="shared" si="1"/>
        <v>0.10679611650485436</v>
      </c>
      <c r="AL53" s="5">
        <f t="shared" si="2"/>
        <v>184</v>
      </c>
      <c r="AM53" s="11">
        <f t="shared" si="3"/>
        <v>0.89320388349514568</v>
      </c>
      <c r="AN53" s="5">
        <f t="shared" si="4"/>
        <v>16</v>
      </c>
    </row>
    <row r="54" spans="1:74" x14ac:dyDescent="0.25">
      <c r="A54">
        <v>53</v>
      </c>
      <c r="B54" t="s">
        <v>123</v>
      </c>
      <c r="C54" t="s">
        <v>121</v>
      </c>
      <c r="D54" t="s">
        <v>146</v>
      </c>
      <c r="E54">
        <v>2017</v>
      </c>
      <c r="F54" t="s">
        <v>168</v>
      </c>
      <c r="G54">
        <v>12</v>
      </c>
      <c r="H54" s="1">
        <v>42928</v>
      </c>
      <c r="I54" s="1">
        <v>42928</v>
      </c>
      <c r="J54" s="2">
        <v>2</v>
      </c>
      <c r="K54" s="2">
        <v>142</v>
      </c>
      <c r="L54" s="2">
        <v>0</v>
      </c>
      <c r="M54" s="2">
        <v>0</v>
      </c>
      <c r="N54" s="2">
        <v>0</v>
      </c>
      <c r="P54" s="2">
        <v>1</v>
      </c>
      <c r="Q54" s="2">
        <v>1</v>
      </c>
      <c r="R54" s="2">
        <v>13</v>
      </c>
      <c r="S54" s="2">
        <v>0</v>
      </c>
      <c r="T54" s="2">
        <v>30</v>
      </c>
      <c r="U54" s="2">
        <v>0</v>
      </c>
      <c r="V54" s="2">
        <v>0</v>
      </c>
      <c r="W54" s="2">
        <v>1</v>
      </c>
      <c r="X54" s="2">
        <v>0</v>
      </c>
      <c r="AA54" s="2">
        <v>0</v>
      </c>
      <c r="AB54" s="2">
        <v>0</v>
      </c>
      <c r="AC54" s="2">
        <v>0</v>
      </c>
      <c r="AH54">
        <v>190</v>
      </c>
      <c r="AI54">
        <v>23</v>
      </c>
      <c r="AJ54">
        <f t="shared" si="0"/>
        <v>14</v>
      </c>
      <c r="AK54" s="10">
        <f t="shared" si="1"/>
        <v>7.3684210526315783E-2</v>
      </c>
      <c r="AL54" s="5">
        <f t="shared" si="2"/>
        <v>176</v>
      </c>
      <c r="AM54" s="11">
        <f t="shared" si="3"/>
        <v>0.9263157894736842</v>
      </c>
      <c r="AN54" s="5">
        <f t="shared" si="4"/>
        <v>15</v>
      </c>
    </row>
    <row r="55" spans="1:74" x14ac:dyDescent="0.25">
      <c r="A55">
        <v>54</v>
      </c>
      <c r="B55" t="s">
        <v>123</v>
      </c>
      <c r="C55" t="s">
        <v>116</v>
      </c>
      <c r="D55" t="s">
        <v>155</v>
      </c>
      <c r="E55">
        <v>2017</v>
      </c>
      <c r="F55" t="s">
        <v>168</v>
      </c>
      <c r="G55">
        <v>12</v>
      </c>
      <c r="H55" s="1">
        <v>42928</v>
      </c>
      <c r="I55" s="1">
        <v>42928</v>
      </c>
      <c r="J55" s="2">
        <v>17</v>
      </c>
      <c r="K55" s="2">
        <v>261</v>
      </c>
      <c r="L55" s="2">
        <v>1</v>
      </c>
      <c r="M55" s="2">
        <v>0</v>
      </c>
      <c r="N55" s="2">
        <v>1</v>
      </c>
      <c r="P55" s="2">
        <v>0</v>
      </c>
      <c r="Q55" s="2">
        <v>2</v>
      </c>
      <c r="R55" s="2">
        <v>111</v>
      </c>
      <c r="S55" s="2">
        <v>0</v>
      </c>
      <c r="T55" s="2">
        <v>54</v>
      </c>
      <c r="U55" s="2">
        <v>1</v>
      </c>
      <c r="V55" s="2">
        <v>0</v>
      </c>
      <c r="W55" s="2">
        <v>1</v>
      </c>
      <c r="X55" s="2">
        <v>0</v>
      </c>
      <c r="AA55" s="2">
        <v>1</v>
      </c>
      <c r="AB55" s="2">
        <v>4</v>
      </c>
      <c r="AC55" s="2">
        <v>0</v>
      </c>
      <c r="AH55">
        <v>454</v>
      </c>
      <c r="AI55">
        <v>31</v>
      </c>
      <c r="AJ55">
        <f t="shared" si="0"/>
        <v>113</v>
      </c>
      <c r="AK55" s="10">
        <f t="shared" si="1"/>
        <v>0.24889867841409691</v>
      </c>
      <c r="AL55" s="5">
        <f t="shared" si="2"/>
        <v>341</v>
      </c>
      <c r="AM55" s="11">
        <f t="shared" si="3"/>
        <v>0.75110132158590304</v>
      </c>
      <c r="AN55" s="5">
        <f t="shared" si="4"/>
        <v>15</v>
      </c>
    </row>
    <row r="56" spans="1:74" x14ac:dyDescent="0.25">
      <c r="A56">
        <v>55</v>
      </c>
      <c r="B56" t="s">
        <v>115</v>
      </c>
      <c r="C56" t="s">
        <v>116</v>
      </c>
      <c r="D56" t="s">
        <v>117</v>
      </c>
      <c r="E56">
        <v>2017</v>
      </c>
      <c r="F56" t="s">
        <v>168</v>
      </c>
      <c r="G56">
        <v>13</v>
      </c>
      <c r="H56" s="1">
        <v>42929</v>
      </c>
      <c r="I56" s="1">
        <v>42929</v>
      </c>
      <c r="J56" s="2">
        <v>1</v>
      </c>
      <c r="K56" s="2">
        <v>75</v>
      </c>
      <c r="L56" s="2">
        <v>0</v>
      </c>
      <c r="M56" s="2">
        <v>0</v>
      </c>
      <c r="N56" s="2">
        <v>10</v>
      </c>
      <c r="P56" s="2">
        <v>0</v>
      </c>
      <c r="Q56" s="2">
        <v>0</v>
      </c>
      <c r="R56" s="2">
        <v>28</v>
      </c>
      <c r="S56" s="2">
        <v>0</v>
      </c>
      <c r="T56" s="2">
        <v>4</v>
      </c>
      <c r="U56" s="2">
        <v>0</v>
      </c>
      <c r="V56" s="2">
        <v>0</v>
      </c>
      <c r="W56" s="2">
        <v>1</v>
      </c>
      <c r="X56" s="2">
        <v>0</v>
      </c>
      <c r="AA56" s="2">
        <v>0</v>
      </c>
      <c r="AB56" s="2">
        <v>0</v>
      </c>
      <c r="AC56" s="2">
        <v>0</v>
      </c>
      <c r="AH56">
        <v>119</v>
      </c>
      <c r="AI56">
        <v>26</v>
      </c>
      <c r="AJ56">
        <f t="shared" si="0"/>
        <v>28</v>
      </c>
      <c r="AK56" s="10">
        <f t="shared" si="1"/>
        <v>0.23529411764705882</v>
      </c>
      <c r="AL56" s="5">
        <f t="shared" si="2"/>
        <v>91</v>
      </c>
      <c r="AM56" s="11">
        <f t="shared" si="3"/>
        <v>0.76470588235294112</v>
      </c>
      <c r="AN56" s="5">
        <f t="shared" si="4"/>
        <v>15</v>
      </c>
    </row>
    <row r="57" spans="1:74" x14ac:dyDescent="0.25">
      <c r="A57">
        <v>56</v>
      </c>
      <c r="B57" t="s">
        <v>123</v>
      </c>
      <c r="C57" t="s">
        <v>116</v>
      </c>
      <c r="D57" t="s">
        <v>132</v>
      </c>
      <c r="E57">
        <v>2017</v>
      </c>
      <c r="F57" t="s">
        <v>168</v>
      </c>
      <c r="G57">
        <v>12</v>
      </c>
      <c r="H57" s="1">
        <v>42928</v>
      </c>
      <c r="I57" s="1">
        <v>42928</v>
      </c>
      <c r="J57" s="2">
        <v>8</v>
      </c>
      <c r="K57" s="2">
        <v>52</v>
      </c>
      <c r="L57" s="2">
        <v>0</v>
      </c>
      <c r="M57" s="2">
        <v>0</v>
      </c>
      <c r="N57" s="2">
        <v>6</v>
      </c>
      <c r="P57" s="2">
        <v>0</v>
      </c>
      <c r="Q57" s="2">
        <v>1</v>
      </c>
      <c r="R57" s="2">
        <v>19</v>
      </c>
      <c r="S57" s="2">
        <v>0</v>
      </c>
      <c r="T57" s="2">
        <v>8</v>
      </c>
      <c r="U57" s="2">
        <v>0</v>
      </c>
      <c r="V57" s="2">
        <v>1</v>
      </c>
      <c r="W57" s="2">
        <v>0</v>
      </c>
      <c r="X57" s="2">
        <v>0</v>
      </c>
      <c r="AA57" s="2">
        <v>0</v>
      </c>
      <c r="AB57" s="2">
        <v>0</v>
      </c>
      <c r="AC57" s="2">
        <v>1</v>
      </c>
      <c r="AH57">
        <v>96</v>
      </c>
      <c r="AI57">
        <v>27</v>
      </c>
      <c r="AJ57">
        <f t="shared" si="0"/>
        <v>20</v>
      </c>
      <c r="AK57" s="10">
        <f t="shared" si="1"/>
        <v>0.20833333333333334</v>
      </c>
      <c r="AL57" s="5">
        <f t="shared" si="2"/>
        <v>76</v>
      </c>
      <c r="AM57" s="11">
        <f t="shared" si="3"/>
        <v>0.79166666666666663</v>
      </c>
      <c r="AN57" s="5">
        <f t="shared" si="4"/>
        <v>15</v>
      </c>
    </row>
    <row r="58" spans="1:74" x14ac:dyDescent="0.25">
      <c r="A58">
        <v>57</v>
      </c>
      <c r="B58" t="s">
        <v>142</v>
      </c>
      <c r="C58" t="s">
        <v>116</v>
      </c>
      <c r="D58" t="s">
        <v>143</v>
      </c>
      <c r="E58">
        <v>2017</v>
      </c>
      <c r="F58" t="s">
        <v>168</v>
      </c>
      <c r="G58">
        <v>12</v>
      </c>
      <c r="H58" s="1">
        <v>42928</v>
      </c>
      <c r="I58" s="1">
        <v>42928</v>
      </c>
      <c r="J58" s="2">
        <v>12</v>
      </c>
      <c r="K58" s="2">
        <v>63</v>
      </c>
      <c r="L58" s="2">
        <v>0</v>
      </c>
      <c r="M58" s="2">
        <v>0</v>
      </c>
      <c r="N58" s="2">
        <v>2</v>
      </c>
      <c r="P58" s="2">
        <v>0</v>
      </c>
      <c r="Q58" s="2">
        <v>0</v>
      </c>
      <c r="R58" s="2">
        <v>25</v>
      </c>
      <c r="S58" s="2">
        <v>0</v>
      </c>
      <c r="T58" s="2">
        <v>5</v>
      </c>
      <c r="U58" s="2">
        <v>1</v>
      </c>
      <c r="V58" s="2">
        <v>1</v>
      </c>
      <c r="W58" s="2">
        <v>0</v>
      </c>
      <c r="X58" s="2">
        <v>0</v>
      </c>
      <c r="AA58" s="2">
        <v>0</v>
      </c>
      <c r="AB58" s="2">
        <v>0</v>
      </c>
      <c r="AC58" s="2">
        <v>4</v>
      </c>
      <c r="AH58">
        <v>114</v>
      </c>
      <c r="AI58">
        <v>24</v>
      </c>
      <c r="AJ58">
        <f t="shared" si="0"/>
        <v>25</v>
      </c>
      <c r="AK58" s="10">
        <f t="shared" si="1"/>
        <v>0.21929824561403508</v>
      </c>
      <c r="AL58" s="5">
        <f t="shared" si="2"/>
        <v>88</v>
      </c>
      <c r="AM58" s="11">
        <f t="shared" si="3"/>
        <v>0.77192982456140347</v>
      </c>
      <c r="AN58" s="5">
        <f t="shared" si="4"/>
        <v>15</v>
      </c>
    </row>
    <row r="59" spans="1:74" s="3" customFormat="1" x14ac:dyDescent="0.25">
      <c r="B59" s="3" t="s">
        <v>1</v>
      </c>
      <c r="C59" s="3" t="s">
        <v>292</v>
      </c>
      <c r="D59" s="3" t="s">
        <v>3</v>
      </c>
      <c r="E59" s="3" t="s">
        <v>4</v>
      </c>
      <c r="F59" s="3" t="s">
        <v>5</v>
      </c>
      <c r="G59" s="3" t="s">
        <v>6</v>
      </c>
      <c r="H59" s="3" t="s">
        <v>7</v>
      </c>
      <c r="I59" s="3" t="s">
        <v>8</v>
      </c>
      <c r="J59" s="4" t="s">
        <v>294</v>
      </c>
      <c r="K59" s="4" t="s">
        <v>406</v>
      </c>
      <c r="L59" s="4" t="s">
        <v>333</v>
      </c>
      <c r="M59" s="4" t="s">
        <v>305</v>
      </c>
      <c r="N59" s="4" t="s">
        <v>309</v>
      </c>
      <c r="O59" s="3" t="s">
        <v>338</v>
      </c>
      <c r="P59" s="4" t="s">
        <v>311</v>
      </c>
      <c r="Q59" s="4" t="s">
        <v>313</v>
      </c>
      <c r="R59" s="4" t="s">
        <v>407</v>
      </c>
      <c r="S59" s="3" t="s">
        <v>340</v>
      </c>
      <c r="T59" s="4" t="s">
        <v>326</v>
      </c>
      <c r="U59" s="4" t="s">
        <v>328</v>
      </c>
      <c r="V59" s="3" t="s">
        <v>329</v>
      </c>
      <c r="W59" s="3" t="s">
        <v>330</v>
      </c>
      <c r="X59" s="3" t="s">
        <v>403</v>
      </c>
      <c r="Y59" t="s">
        <v>101</v>
      </c>
      <c r="Z59" t="s">
        <v>102</v>
      </c>
      <c r="AA59" s="3" t="s">
        <v>408</v>
      </c>
      <c r="AB59" s="3" t="s">
        <v>409</v>
      </c>
      <c r="AC59" s="3" t="s">
        <v>295</v>
      </c>
      <c r="AD59" s="3" t="s">
        <v>337</v>
      </c>
      <c r="AH59" s="3" t="s">
        <v>290</v>
      </c>
      <c r="AI59" s="3" t="s">
        <v>291</v>
      </c>
      <c r="AJ59">
        <f t="shared" si="0"/>
        <v>0</v>
      </c>
      <c r="AK59" s="10" t="e">
        <f t="shared" si="1"/>
        <v>#VALUE!</v>
      </c>
      <c r="AL59" s="5">
        <f t="shared" si="2"/>
        <v>0</v>
      </c>
      <c r="AM59" s="11" t="e">
        <f t="shared" si="3"/>
        <v>#VALUE!</v>
      </c>
      <c r="AN59" s="5">
        <f t="shared" si="4"/>
        <v>0</v>
      </c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</row>
    <row r="60" spans="1:74" x14ac:dyDescent="0.25">
      <c r="A60" t="s">
        <v>341</v>
      </c>
      <c r="B60" t="s">
        <v>123</v>
      </c>
      <c r="C60" t="s">
        <v>116</v>
      </c>
      <c r="D60" t="s">
        <v>155</v>
      </c>
      <c r="E60">
        <v>2017</v>
      </c>
      <c r="F60" t="s">
        <v>342</v>
      </c>
      <c r="G60">
        <v>17</v>
      </c>
      <c r="H60" s="1">
        <v>42872</v>
      </c>
      <c r="I60" s="1">
        <v>42872</v>
      </c>
      <c r="J60" s="2">
        <v>173</v>
      </c>
      <c r="K60">
        <v>2</v>
      </c>
      <c r="L60" s="2"/>
      <c r="M60" s="2"/>
      <c r="N60" s="2"/>
      <c r="P60" s="2"/>
      <c r="Q60" s="2"/>
      <c r="R60" s="2">
        <v>1</v>
      </c>
      <c r="T60" s="2">
        <v>6</v>
      </c>
      <c r="U60" s="2">
        <v>1</v>
      </c>
      <c r="AH60">
        <v>183</v>
      </c>
      <c r="AI60">
        <v>10</v>
      </c>
      <c r="AJ60">
        <f t="shared" si="0"/>
        <v>1</v>
      </c>
      <c r="AK60" s="10">
        <f t="shared" si="1"/>
        <v>5.4644808743169399E-3</v>
      </c>
      <c r="AL60" s="5">
        <f t="shared" si="2"/>
        <v>182</v>
      </c>
      <c r="AM60" s="11">
        <f t="shared" si="3"/>
        <v>0.99453551912568305</v>
      </c>
      <c r="AN60" s="5">
        <f t="shared" si="4"/>
        <v>4</v>
      </c>
    </row>
    <row r="61" spans="1:74" x14ac:dyDescent="0.25">
      <c r="A61" t="s">
        <v>343</v>
      </c>
      <c r="B61" t="s">
        <v>123</v>
      </c>
      <c r="C61" t="s">
        <v>116</v>
      </c>
      <c r="D61" t="s">
        <v>132</v>
      </c>
      <c r="E61">
        <v>2017</v>
      </c>
      <c r="F61" t="s">
        <v>342</v>
      </c>
      <c r="G61">
        <v>17</v>
      </c>
      <c r="H61" s="1">
        <v>42872</v>
      </c>
      <c r="I61" s="1">
        <v>42872</v>
      </c>
      <c r="J61" s="2">
        <v>58</v>
      </c>
      <c r="K61">
        <v>2</v>
      </c>
      <c r="L61" s="2"/>
      <c r="M61" s="2"/>
      <c r="N61" s="2"/>
      <c r="P61" s="2"/>
      <c r="Q61" s="2"/>
      <c r="R61" s="2">
        <v>1</v>
      </c>
      <c r="S61" s="2">
        <v>1</v>
      </c>
      <c r="T61" s="2">
        <v>4</v>
      </c>
      <c r="U61" s="2"/>
      <c r="AH61">
        <v>66</v>
      </c>
      <c r="AI61">
        <v>12</v>
      </c>
      <c r="AJ61">
        <f t="shared" si="0"/>
        <v>1</v>
      </c>
      <c r="AK61" s="10">
        <f t="shared" si="1"/>
        <v>1.5151515151515152E-2</v>
      </c>
      <c r="AL61" s="5">
        <f t="shared" si="2"/>
        <v>65</v>
      </c>
      <c r="AM61" s="11">
        <f t="shared" si="3"/>
        <v>0.98484848484848486</v>
      </c>
      <c r="AN61" s="5">
        <f t="shared" si="4"/>
        <v>4</v>
      </c>
    </row>
    <row r="62" spans="1:74" x14ac:dyDescent="0.25">
      <c r="A62" t="s">
        <v>344</v>
      </c>
      <c r="B62" t="s">
        <v>123</v>
      </c>
      <c r="C62" t="s">
        <v>116</v>
      </c>
      <c r="D62" t="s">
        <v>130</v>
      </c>
      <c r="E62">
        <v>2017</v>
      </c>
      <c r="F62" t="s">
        <v>342</v>
      </c>
      <c r="G62">
        <v>17</v>
      </c>
      <c r="H62" s="1">
        <v>42872</v>
      </c>
      <c r="I62" s="1">
        <v>42872</v>
      </c>
      <c r="J62" s="2">
        <v>7</v>
      </c>
      <c r="K62">
        <v>1</v>
      </c>
      <c r="L62" s="2"/>
      <c r="M62" s="2"/>
      <c r="N62" s="2">
        <v>3</v>
      </c>
      <c r="P62" s="2"/>
      <c r="Q62" s="2"/>
      <c r="R62" s="2">
        <v>3</v>
      </c>
      <c r="T62" s="2">
        <v>6</v>
      </c>
      <c r="U62" s="2"/>
      <c r="AC62">
        <v>5</v>
      </c>
      <c r="AH62">
        <v>88</v>
      </c>
      <c r="AI62">
        <v>17</v>
      </c>
      <c r="AJ62">
        <f t="shared" si="0"/>
        <v>3</v>
      </c>
      <c r="AK62" s="10">
        <f t="shared" si="1"/>
        <v>3.4090909090909088E-2</v>
      </c>
      <c r="AL62" s="5">
        <f t="shared" si="2"/>
        <v>22</v>
      </c>
      <c r="AM62" s="11">
        <f t="shared" si="3"/>
        <v>0.25</v>
      </c>
      <c r="AN62" s="5">
        <f t="shared" si="4"/>
        <v>5</v>
      </c>
    </row>
    <row r="63" spans="1:74" x14ac:dyDescent="0.25">
      <c r="A63" t="s">
        <v>345</v>
      </c>
      <c r="B63" t="s">
        <v>123</v>
      </c>
      <c r="C63" t="s">
        <v>116</v>
      </c>
      <c r="D63" t="s">
        <v>124</v>
      </c>
      <c r="E63">
        <v>2017</v>
      </c>
      <c r="F63" t="s">
        <v>342</v>
      </c>
      <c r="G63">
        <v>17</v>
      </c>
      <c r="H63" s="1">
        <v>42872</v>
      </c>
      <c r="I63" s="1">
        <v>42872</v>
      </c>
      <c r="J63" s="2">
        <v>21</v>
      </c>
      <c r="K63">
        <v>1</v>
      </c>
      <c r="L63" s="2"/>
      <c r="M63" s="2"/>
      <c r="N63" s="2"/>
      <c r="P63" s="2"/>
      <c r="Q63" s="2"/>
      <c r="R63" s="2">
        <v>1</v>
      </c>
      <c r="T63" s="2">
        <v>19</v>
      </c>
      <c r="U63" s="2"/>
      <c r="AA63">
        <v>1</v>
      </c>
      <c r="AH63">
        <v>43</v>
      </c>
      <c r="AI63">
        <v>10</v>
      </c>
      <c r="AJ63">
        <f t="shared" si="0"/>
        <v>1</v>
      </c>
      <c r="AK63" s="10">
        <f t="shared" si="1"/>
        <v>2.3255813953488372E-2</v>
      </c>
      <c r="AL63" s="5">
        <f t="shared" si="2"/>
        <v>42</v>
      </c>
      <c r="AM63" s="11">
        <f t="shared" si="3"/>
        <v>0.97674418604651159</v>
      </c>
      <c r="AN63" s="5">
        <f t="shared" si="4"/>
        <v>4</v>
      </c>
    </row>
    <row r="64" spans="1:74" x14ac:dyDescent="0.25">
      <c r="A64" t="s">
        <v>346</v>
      </c>
      <c r="B64" t="s">
        <v>123</v>
      </c>
      <c r="C64" t="s">
        <v>121</v>
      </c>
      <c r="D64" t="s">
        <v>146</v>
      </c>
      <c r="E64">
        <v>2017</v>
      </c>
      <c r="F64" t="s">
        <v>342</v>
      </c>
      <c r="G64">
        <v>17</v>
      </c>
      <c r="H64" s="1">
        <v>42872</v>
      </c>
      <c r="I64" s="1">
        <v>42872</v>
      </c>
      <c r="J64" s="2">
        <v>59</v>
      </c>
      <c r="K64">
        <v>8</v>
      </c>
      <c r="L64" s="2"/>
      <c r="M64" s="2">
        <v>1</v>
      </c>
      <c r="N64" s="2">
        <v>2</v>
      </c>
      <c r="P64" s="2"/>
      <c r="Q64" s="2">
        <v>3</v>
      </c>
      <c r="R64" s="2">
        <v>4</v>
      </c>
      <c r="T64" s="2">
        <v>21</v>
      </c>
      <c r="U64" s="2">
        <v>1</v>
      </c>
      <c r="AH64">
        <v>99</v>
      </c>
      <c r="AI64">
        <v>17</v>
      </c>
      <c r="AJ64">
        <f t="shared" si="0"/>
        <v>7</v>
      </c>
      <c r="AK64" s="10">
        <f t="shared" si="1"/>
        <v>7.0707070707070704E-2</v>
      </c>
      <c r="AL64" s="5">
        <f t="shared" si="2"/>
        <v>92</v>
      </c>
      <c r="AM64" s="11">
        <f t="shared" si="3"/>
        <v>0.92929292929292928</v>
      </c>
      <c r="AN64" s="5">
        <f t="shared" si="4"/>
        <v>6</v>
      </c>
    </row>
    <row r="65" spans="1:74" x14ac:dyDescent="0.25">
      <c r="A65" t="s">
        <v>347</v>
      </c>
      <c r="B65" t="s">
        <v>123</v>
      </c>
      <c r="C65" t="s">
        <v>121</v>
      </c>
      <c r="D65" t="s">
        <v>140</v>
      </c>
      <c r="E65">
        <v>2017</v>
      </c>
      <c r="F65" t="s">
        <v>342</v>
      </c>
      <c r="G65">
        <v>17</v>
      </c>
      <c r="H65" s="1">
        <v>42872</v>
      </c>
      <c r="I65" s="1">
        <v>42872</v>
      </c>
      <c r="J65" s="2">
        <v>183</v>
      </c>
      <c r="K65">
        <v>4</v>
      </c>
      <c r="L65" s="2"/>
      <c r="M65" s="2">
        <v>1</v>
      </c>
      <c r="N65" s="2">
        <v>2</v>
      </c>
      <c r="P65" s="2"/>
      <c r="Q65" s="2"/>
      <c r="R65" s="2">
        <v>7</v>
      </c>
      <c r="T65" s="2">
        <v>7</v>
      </c>
      <c r="U65" s="2"/>
      <c r="W65">
        <v>1</v>
      </c>
      <c r="AA65">
        <v>1</v>
      </c>
      <c r="AC65">
        <v>1</v>
      </c>
      <c r="AH65">
        <v>207</v>
      </c>
      <c r="AI65">
        <v>20</v>
      </c>
      <c r="AJ65">
        <f t="shared" si="0"/>
        <v>7</v>
      </c>
      <c r="AK65" s="10">
        <f t="shared" si="1"/>
        <v>3.3816425120772944E-2</v>
      </c>
      <c r="AL65" s="5">
        <f t="shared" si="2"/>
        <v>200</v>
      </c>
      <c r="AM65" s="11">
        <f t="shared" si="3"/>
        <v>0.96618357487922701</v>
      </c>
      <c r="AN65" s="5">
        <f t="shared" si="4"/>
        <v>8</v>
      </c>
    </row>
    <row r="66" spans="1:74" x14ac:dyDescent="0.25">
      <c r="A66" t="s">
        <v>348</v>
      </c>
      <c r="B66" t="s">
        <v>123</v>
      </c>
      <c r="C66" t="s">
        <v>121</v>
      </c>
      <c r="D66" t="s">
        <v>128</v>
      </c>
      <c r="E66">
        <v>2017</v>
      </c>
      <c r="F66" t="s">
        <v>342</v>
      </c>
      <c r="G66">
        <v>17</v>
      </c>
      <c r="H66" s="1">
        <v>42872</v>
      </c>
      <c r="I66" s="1">
        <v>42872</v>
      </c>
      <c r="J66" s="2">
        <v>86</v>
      </c>
      <c r="K66">
        <v>3</v>
      </c>
      <c r="L66" s="2">
        <v>1</v>
      </c>
      <c r="M66" s="2">
        <v>1</v>
      </c>
      <c r="N66" s="2">
        <v>5</v>
      </c>
      <c r="O66">
        <v>1</v>
      </c>
      <c r="P66" s="2">
        <v>1</v>
      </c>
      <c r="Q66" s="2"/>
      <c r="R66" s="2">
        <v>1</v>
      </c>
      <c r="T66" s="2">
        <v>17</v>
      </c>
      <c r="U66" s="2"/>
      <c r="AH66">
        <v>116</v>
      </c>
      <c r="AI66">
        <v>19</v>
      </c>
      <c r="AJ66">
        <f t="shared" si="0"/>
        <v>1</v>
      </c>
      <c r="AK66" s="10">
        <f t="shared" si="1"/>
        <v>8.6206896551724137E-3</v>
      </c>
      <c r="AL66" s="5">
        <f t="shared" si="2"/>
        <v>115</v>
      </c>
      <c r="AM66" s="11">
        <f t="shared" si="3"/>
        <v>0.99137931034482762</v>
      </c>
      <c r="AN66" s="5">
        <f t="shared" si="4"/>
        <v>8</v>
      </c>
    </row>
    <row r="67" spans="1:74" x14ac:dyDescent="0.25">
      <c r="A67" t="s">
        <v>349</v>
      </c>
      <c r="B67" t="s">
        <v>123</v>
      </c>
      <c r="C67" t="s">
        <v>121</v>
      </c>
      <c r="D67" t="s">
        <v>138</v>
      </c>
      <c r="E67">
        <v>2017</v>
      </c>
      <c r="F67" t="s">
        <v>342</v>
      </c>
      <c r="G67">
        <v>17</v>
      </c>
      <c r="H67" s="1">
        <v>42872</v>
      </c>
      <c r="I67" s="1">
        <v>42872</v>
      </c>
      <c r="J67" s="2"/>
      <c r="K67">
        <v>0</v>
      </c>
      <c r="L67" s="2"/>
      <c r="M67" s="2"/>
      <c r="N67" s="2"/>
      <c r="P67" s="2"/>
      <c r="Q67" s="2"/>
      <c r="R67" s="2">
        <v>0</v>
      </c>
      <c r="T67" s="2"/>
      <c r="U67" s="2"/>
      <c r="AC67">
        <v>1</v>
      </c>
      <c r="AH67">
        <v>147</v>
      </c>
      <c r="AI67">
        <v>18</v>
      </c>
      <c r="AJ67">
        <f t="shared" ref="AJ67:AJ83" si="5">SUM(Q67,R67,X67,Y67,Z67)</f>
        <v>0</v>
      </c>
      <c r="AK67" s="10">
        <f t="shared" ref="AK67:AK83" si="6">AJ67/AH67</f>
        <v>0</v>
      </c>
      <c r="AL67" s="5">
        <f t="shared" ref="AL67:AL83" si="7">SUM(J67:P67,S67:X67,AA67:AE67)</f>
        <v>1</v>
      </c>
      <c r="AM67" s="11">
        <f t="shared" ref="AM67:AM83" si="8">AL67/AH67</f>
        <v>6.8027210884353739E-3</v>
      </c>
      <c r="AN67" s="5">
        <f t="shared" ref="AN67:AN83" si="9">COUNT(J67:P67,S67:X67,AA67:AE67)</f>
        <v>2</v>
      </c>
    </row>
    <row r="68" spans="1:74" x14ac:dyDescent="0.25">
      <c r="A68" t="s">
        <v>350</v>
      </c>
      <c r="B68" t="s">
        <v>142</v>
      </c>
      <c r="C68" t="s">
        <v>116</v>
      </c>
      <c r="D68" t="s">
        <v>150</v>
      </c>
      <c r="E68">
        <v>2017</v>
      </c>
      <c r="F68" t="s">
        <v>342</v>
      </c>
      <c r="G68">
        <v>17</v>
      </c>
      <c r="H68" s="1">
        <v>42872</v>
      </c>
      <c r="I68" s="1">
        <v>42872</v>
      </c>
      <c r="J68" s="2">
        <v>2</v>
      </c>
      <c r="K68">
        <v>9</v>
      </c>
      <c r="L68" s="2"/>
      <c r="M68" s="2"/>
      <c r="N68" s="2">
        <v>5</v>
      </c>
      <c r="P68" s="2"/>
      <c r="Q68" s="2"/>
      <c r="R68" s="2">
        <v>13</v>
      </c>
      <c r="T68" s="2">
        <v>1</v>
      </c>
      <c r="U68" s="2"/>
      <c r="AC68">
        <v>4</v>
      </c>
      <c r="AH68">
        <v>52</v>
      </c>
      <c r="AI68">
        <v>12</v>
      </c>
      <c r="AJ68">
        <f t="shared" si="5"/>
        <v>13</v>
      </c>
      <c r="AK68" s="10">
        <f t="shared" si="6"/>
        <v>0.25</v>
      </c>
      <c r="AL68" s="5">
        <f t="shared" si="7"/>
        <v>21</v>
      </c>
      <c r="AM68" s="11">
        <f t="shared" si="8"/>
        <v>0.40384615384615385</v>
      </c>
      <c r="AN68" s="5">
        <f t="shared" si="9"/>
        <v>5</v>
      </c>
    </row>
    <row r="69" spans="1:74" x14ac:dyDescent="0.25">
      <c r="A69" t="s">
        <v>351</v>
      </c>
      <c r="B69" t="s">
        <v>142</v>
      </c>
      <c r="C69" t="s">
        <v>116</v>
      </c>
      <c r="D69" t="s">
        <v>143</v>
      </c>
      <c r="E69">
        <v>2017</v>
      </c>
      <c r="F69" t="s">
        <v>342</v>
      </c>
      <c r="G69">
        <v>17</v>
      </c>
      <c r="H69" s="1">
        <v>42872</v>
      </c>
      <c r="I69" s="1">
        <v>42872</v>
      </c>
      <c r="J69" s="2">
        <v>29</v>
      </c>
      <c r="K69">
        <v>15</v>
      </c>
      <c r="L69" s="2"/>
      <c r="M69" s="2"/>
      <c r="N69" s="2">
        <v>2</v>
      </c>
      <c r="P69" s="2"/>
      <c r="Q69" s="2"/>
      <c r="R69" s="2">
        <v>4</v>
      </c>
      <c r="T69" s="2">
        <v>4</v>
      </c>
      <c r="U69" s="2"/>
      <c r="AC69">
        <v>17</v>
      </c>
      <c r="AH69">
        <v>71</v>
      </c>
      <c r="AI69">
        <v>18</v>
      </c>
      <c r="AJ69">
        <f t="shared" si="5"/>
        <v>4</v>
      </c>
      <c r="AK69" s="10">
        <f t="shared" si="6"/>
        <v>5.6338028169014086E-2</v>
      </c>
      <c r="AL69" s="5">
        <f t="shared" si="7"/>
        <v>67</v>
      </c>
      <c r="AM69" s="11">
        <f t="shared" si="8"/>
        <v>0.94366197183098588</v>
      </c>
      <c r="AN69" s="5">
        <f t="shared" si="9"/>
        <v>5</v>
      </c>
    </row>
    <row r="70" spans="1:74" x14ac:dyDescent="0.25">
      <c r="A70" t="s">
        <v>352</v>
      </c>
      <c r="B70" t="s">
        <v>142</v>
      </c>
      <c r="C70" t="s">
        <v>116</v>
      </c>
      <c r="D70" t="s">
        <v>164</v>
      </c>
      <c r="E70">
        <v>2017</v>
      </c>
      <c r="F70" t="s">
        <v>342</v>
      </c>
      <c r="G70">
        <v>17</v>
      </c>
      <c r="H70" s="1">
        <v>42872</v>
      </c>
      <c r="I70" s="1">
        <v>42872</v>
      </c>
      <c r="J70" s="2">
        <v>96</v>
      </c>
      <c r="K70">
        <v>9</v>
      </c>
      <c r="L70" s="2"/>
      <c r="M70" s="2">
        <v>2</v>
      </c>
      <c r="N70" s="2">
        <v>13</v>
      </c>
      <c r="P70" s="2">
        <v>1</v>
      </c>
      <c r="Q70" s="2"/>
      <c r="R70" s="2">
        <v>5</v>
      </c>
      <c r="T70" s="2">
        <v>1</v>
      </c>
      <c r="U70" s="2">
        <v>2</v>
      </c>
      <c r="V70">
        <v>1</v>
      </c>
      <c r="AC70">
        <v>22</v>
      </c>
      <c r="AH70">
        <v>161</v>
      </c>
      <c r="AI70">
        <v>31</v>
      </c>
      <c r="AJ70">
        <f t="shared" si="5"/>
        <v>5</v>
      </c>
      <c r="AK70" s="10">
        <f t="shared" si="6"/>
        <v>3.1055900621118012E-2</v>
      </c>
      <c r="AL70" s="5">
        <f t="shared" si="7"/>
        <v>147</v>
      </c>
      <c r="AM70" s="11">
        <f t="shared" si="8"/>
        <v>0.91304347826086951</v>
      </c>
      <c r="AN70" s="5">
        <f t="shared" si="9"/>
        <v>9</v>
      </c>
    </row>
    <row r="71" spans="1:74" x14ac:dyDescent="0.25">
      <c r="A71" t="s">
        <v>353</v>
      </c>
      <c r="B71" t="s">
        <v>142</v>
      </c>
      <c r="C71" t="s">
        <v>116</v>
      </c>
      <c r="D71" t="s">
        <v>159</v>
      </c>
      <c r="E71">
        <v>2017</v>
      </c>
      <c r="F71" t="s">
        <v>342</v>
      </c>
      <c r="G71">
        <v>17</v>
      </c>
      <c r="H71" s="1">
        <v>42872</v>
      </c>
      <c r="I71" s="1">
        <v>42872</v>
      </c>
      <c r="J71" s="2">
        <v>54</v>
      </c>
      <c r="K71">
        <v>3</v>
      </c>
      <c r="L71" s="2">
        <v>1</v>
      </c>
      <c r="M71" s="2">
        <v>1</v>
      </c>
      <c r="N71" s="2"/>
      <c r="P71" s="2"/>
      <c r="Q71" s="2"/>
      <c r="R71" s="2">
        <v>2</v>
      </c>
      <c r="T71" s="2">
        <v>6</v>
      </c>
      <c r="U71" s="2"/>
      <c r="AC71">
        <v>3</v>
      </c>
      <c r="AH71">
        <v>70</v>
      </c>
      <c r="AI71">
        <v>11</v>
      </c>
      <c r="AJ71">
        <f t="shared" si="5"/>
        <v>2</v>
      </c>
      <c r="AK71" s="10">
        <f t="shared" si="6"/>
        <v>2.8571428571428571E-2</v>
      </c>
      <c r="AL71" s="5">
        <f t="shared" si="7"/>
        <v>68</v>
      </c>
      <c r="AM71" s="11">
        <f t="shared" si="8"/>
        <v>0.97142857142857142</v>
      </c>
      <c r="AN71" s="5">
        <f t="shared" si="9"/>
        <v>6</v>
      </c>
    </row>
    <row r="72" spans="1:74" x14ac:dyDescent="0.25">
      <c r="A72" t="s">
        <v>354</v>
      </c>
      <c r="B72" t="s">
        <v>142</v>
      </c>
      <c r="C72" t="s">
        <v>121</v>
      </c>
      <c r="D72" t="s">
        <v>145</v>
      </c>
      <c r="E72">
        <v>2017</v>
      </c>
      <c r="F72" t="s">
        <v>342</v>
      </c>
      <c r="G72">
        <v>17</v>
      </c>
      <c r="H72" s="1">
        <v>42872</v>
      </c>
      <c r="I72" s="1">
        <v>42872</v>
      </c>
      <c r="J72" s="2">
        <v>7</v>
      </c>
      <c r="K72">
        <v>1</v>
      </c>
      <c r="L72" s="2"/>
      <c r="M72" s="2">
        <v>3</v>
      </c>
      <c r="N72" s="2"/>
      <c r="P72" s="2"/>
      <c r="Q72" s="2"/>
      <c r="R72" s="2">
        <v>1</v>
      </c>
      <c r="T72" s="2">
        <v>17</v>
      </c>
      <c r="U72" s="2"/>
      <c r="AC72">
        <v>13</v>
      </c>
      <c r="AH72">
        <v>42</v>
      </c>
      <c r="AI72">
        <v>13</v>
      </c>
      <c r="AJ72">
        <f t="shared" si="5"/>
        <v>1</v>
      </c>
      <c r="AK72" s="10">
        <f t="shared" si="6"/>
        <v>2.3809523809523808E-2</v>
      </c>
      <c r="AL72" s="5">
        <f t="shared" si="7"/>
        <v>41</v>
      </c>
      <c r="AM72" s="11">
        <f t="shared" si="8"/>
        <v>0.97619047619047616</v>
      </c>
      <c r="AN72" s="5">
        <f t="shared" si="9"/>
        <v>5</v>
      </c>
    </row>
    <row r="73" spans="1:74" x14ac:dyDescent="0.25">
      <c r="A73" t="s">
        <v>355</v>
      </c>
      <c r="B73" t="s">
        <v>142</v>
      </c>
      <c r="C73" t="s">
        <v>121</v>
      </c>
      <c r="D73" t="s">
        <v>165</v>
      </c>
      <c r="E73">
        <v>2017</v>
      </c>
      <c r="F73" t="s">
        <v>342</v>
      </c>
      <c r="G73">
        <v>17</v>
      </c>
      <c r="H73" s="1">
        <v>42872</v>
      </c>
      <c r="I73" s="1">
        <v>42872</v>
      </c>
      <c r="J73" s="2">
        <v>33</v>
      </c>
      <c r="K73">
        <v>3</v>
      </c>
      <c r="L73" s="2"/>
      <c r="M73" s="2">
        <v>1</v>
      </c>
      <c r="N73" s="2">
        <v>3</v>
      </c>
      <c r="P73" s="2"/>
      <c r="Q73" s="2"/>
      <c r="R73" s="2">
        <v>9</v>
      </c>
      <c r="T73" s="2">
        <v>3</v>
      </c>
      <c r="U73" s="2"/>
      <c r="AC73">
        <v>5</v>
      </c>
      <c r="AH73">
        <v>57</v>
      </c>
      <c r="AI73">
        <v>17</v>
      </c>
      <c r="AJ73">
        <f t="shared" si="5"/>
        <v>9</v>
      </c>
      <c r="AK73" s="10">
        <f t="shared" si="6"/>
        <v>0.15789473684210525</v>
      </c>
      <c r="AL73" s="5">
        <f t="shared" si="7"/>
        <v>48</v>
      </c>
      <c r="AM73" s="11">
        <f t="shared" si="8"/>
        <v>0.84210526315789469</v>
      </c>
      <c r="AN73" s="5">
        <f t="shared" si="9"/>
        <v>6</v>
      </c>
    </row>
    <row r="74" spans="1:74" x14ac:dyDescent="0.25">
      <c r="A74" t="s">
        <v>356</v>
      </c>
      <c r="B74" t="s">
        <v>142</v>
      </c>
      <c r="C74" t="s">
        <v>121</v>
      </c>
      <c r="D74" t="s">
        <v>157</v>
      </c>
      <c r="E74">
        <v>2017</v>
      </c>
      <c r="F74" t="s">
        <v>342</v>
      </c>
      <c r="G74">
        <v>17</v>
      </c>
      <c r="H74" s="1">
        <v>42872</v>
      </c>
      <c r="I74" s="1">
        <v>42872</v>
      </c>
      <c r="J74" s="2">
        <v>54</v>
      </c>
      <c r="K74">
        <v>11</v>
      </c>
      <c r="L74" s="2"/>
      <c r="M74" s="2">
        <v>1</v>
      </c>
      <c r="N74" s="2">
        <v>1</v>
      </c>
      <c r="P74" s="2"/>
      <c r="Q74" s="2">
        <v>1</v>
      </c>
      <c r="R74" s="2">
        <v>8</v>
      </c>
      <c r="S74">
        <v>1</v>
      </c>
      <c r="T74" s="2">
        <v>13</v>
      </c>
      <c r="U74" s="2">
        <v>1</v>
      </c>
      <c r="AC74">
        <v>12</v>
      </c>
      <c r="AH74">
        <v>103</v>
      </c>
      <c r="AI74">
        <v>27</v>
      </c>
      <c r="AJ74">
        <f t="shared" si="5"/>
        <v>9</v>
      </c>
      <c r="AK74" s="10">
        <f t="shared" si="6"/>
        <v>8.7378640776699032E-2</v>
      </c>
      <c r="AL74" s="5">
        <f t="shared" si="7"/>
        <v>94</v>
      </c>
      <c r="AM74" s="11">
        <f t="shared" si="8"/>
        <v>0.91262135922330101</v>
      </c>
      <c r="AN74" s="5">
        <f t="shared" si="9"/>
        <v>8</v>
      </c>
    </row>
    <row r="75" spans="1:74" x14ac:dyDescent="0.25">
      <c r="A75" t="s">
        <v>358</v>
      </c>
      <c r="B75" t="s">
        <v>142</v>
      </c>
      <c r="C75" t="s">
        <v>121</v>
      </c>
      <c r="D75" t="s">
        <v>152</v>
      </c>
      <c r="E75">
        <v>2017</v>
      </c>
      <c r="F75" t="s">
        <v>342</v>
      </c>
      <c r="G75">
        <v>17</v>
      </c>
      <c r="H75" s="1">
        <v>42872</v>
      </c>
      <c r="I75" s="1">
        <v>42872</v>
      </c>
      <c r="J75" s="2">
        <v>98</v>
      </c>
      <c r="K75">
        <v>10</v>
      </c>
      <c r="L75" s="2"/>
      <c r="M75" s="2">
        <v>2</v>
      </c>
      <c r="N75" s="2">
        <v>3</v>
      </c>
      <c r="P75" s="2">
        <v>1</v>
      </c>
      <c r="Q75" s="2"/>
      <c r="R75" s="2">
        <v>6</v>
      </c>
      <c r="T75" s="2">
        <v>14</v>
      </c>
      <c r="U75" s="2"/>
      <c r="W75">
        <v>1</v>
      </c>
      <c r="AC75">
        <v>4</v>
      </c>
      <c r="AH75">
        <v>139</v>
      </c>
      <c r="AI75">
        <v>31</v>
      </c>
      <c r="AJ75">
        <f t="shared" si="5"/>
        <v>6</v>
      </c>
      <c r="AK75" s="10">
        <f t="shared" si="6"/>
        <v>4.3165467625899283E-2</v>
      </c>
      <c r="AL75" s="5">
        <f t="shared" si="7"/>
        <v>133</v>
      </c>
      <c r="AM75" s="11">
        <f t="shared" si="8"/>
        <v>0.95683453237410077</v>
      </c>
      <c r="AN75" s="5">
        <f t="shared" si="9"/>
        <v>8</v>
      </c>
    </row>
    <row r="76" spans="1:74" x14ac:dyDescent="0.25">
      <c r="A76" t="s">
        <v>359</v>
      </c>
      <c r="B76" t="s">
        <v>115</v>
      </c>
      <c r="C76" t="s">
        <v>116</v>
      </c>
      <c r="D76" t="s">
        <v>126</v>
      </c>
      <c r="E76">
        <v>2017</v>
      </c>
      <c r="F76" t="s">
        <v>342</v>
      </c>
      <c r="G76">
        <v>17</v>
      </c>
      <c r="H76" s="1">
        <v>42872</v>
      </c>
      <c r="I76" s="1">
        <v>42872</v>
      </c>
      <c r="J76" s="2">
        <v>13</v>
      </c>
      <c r="K76">
        <v>2</v>
      </c>
      <c r="L76" s="2"/>
      <c r="M76" s="2"/>
      <c r="N76" s="2">
        <v>1</v>
      </c>
      <c r="P76" s="2"/>
      <c r="Q76" s="2"/>
      <c r="R76" s="2">
        <v>3</v>
      </c>
      <c r="T76" s="2">
        <v>9</v>
      </c>
      <c r="U76" s="2">
        <v>1</v>
      </c>
      <c r="AA76">
        <v>1</v>
      </c>
      <c r="AH76">
        <v>30</v>
      </c>
      <c r="AI76">
        <v>15</v>
      </c>
      <c r="AJ76">
        <f t="shared" si="5"/>
        <v>3</v>
      </c>
      <c r="AK76" s="10">
        <f t="shared" si="6"/>
        <v>0.1</v>
      </c>
      <c r="AL76" s="5">
        <f t="shared" si="7"/>
        <v>27</v>
      </c>
      <c r="AM76" s="11">
        <f t="shared" si="8"/>
        <v>0.9</v>
      </c>
      <c r="AN76" s="5">
        <f t="shared" si="9"/>
        <v>6</v>
      </c>
    </row>
    <row r="77" spans="1:74" x14ac:dyDescent="0.25">
      <c r="A77" t="s">
        <v>360</v>
      </c>
      <c r="B77" t="s">
        <v>115</v>
      </c>
      <c r="C77" t="s">
        <v>116</v>
      </c>
      <c r="D77" t="s">
        <v>117</v>
      </c>
      <c r="E77">
        <v>2017</v>
      </c>
      <c r="F77" t="s">
        <v>342</v>
      </c>
      <c r="G77">
        <v>17</v>
      </c>
      <c r="H77" s="1">
        <v>42872</v>
      </c>
      <c r="I77" s="1">
        <v>42872</v>
      </c>
      <c r="J77" s="2"/>
      <c r="K77">
        <v>0</v>
      </c>
      <c r="L77" s="2"/>
      <c r="M77" s="2"/>
      <c r="N77" s="2"/>
      <c r="P77" s="2"/>
      <c r="Q77" s="2"/>
      <c r="R77" s="2">
        <v>0</v>
      </c>
      <c r="T77" s="2"/>
      <c r="U77" s="2"/>
      <c r="AH77">
        <v>44</v>
      </c>
      <c r="AI77">
        <v>10</v>
      </c>
      <c r="AJ77">
        <f t="shared" si="5"/>
        <v>0</v>
      </c>
      <c r="AK77" s="10">
        <f t="shared" si="6"/>
        <v>0</v>
      </c>
      <c r="AL77" s="5">
        <f t="shared" si="7"/>
        <v>0</v>
      </c>
      <c r="AM77" s="11">
        <f t="shared" si="8"/>
        <v>0</v>
      </c>
      <c r="AN77" s="5">
        <f t="shared" si="9"/>
        <v>1</v>
      </c>
    </row>
    <row r="78" spans="1:74" x14ac:dyDescent="0.25">
      <c r="A78" t="s">
        <v>361</v>
      </c>
      <c r="B78" t="s">
        <v>115</v>
      </c>
      <c r="C78" t="s">
        <v>116</v>
      </c>
      <c r="D78" t="s">
        <v>148</v>
      </c>
      <c r="E78">
        <v>2017</v>
      </c>
      <c r="F78" t="s">
        <v>342</v>
      </c>
      <c r="G78">
        <v>17</v>
      </c>
      <c r="H78" s="1">
        <v>42872</v>
      </c>
      <c r="I78" s="1">
        <v>42872</v>
      </c>
      <c r="J78" s="2">
        <v>92</v>
      </c>
      <c r="K78">
        <v>4</v>
      </c>
      <c r="L78" s="2">
        <v>1</v>
      </c>
      <c r="M78" s="2"/>
      <c r="N78" s="2">
        <v>1</v>
      </c>
      <c r="P78" s="2"/>
      <c r="Q78" s="2"/>
      <c r="R78" s="2">
        <v>9</v>
      </c>
      <c r="T78" s="2">
        <v>11</v>
      </c>
      <c r="U78" s="2"/>
      <c r="AH78">
        <v>118</v>
      </c>
      <c r="AI78">
        <v>23</v>
      </c>
      <c r="AJ78">
        <f t="shared" si="5"/>
        <v>9</v>
      </c>
      <c r="AK78" s="10">
        <f t="shared" si="6"/>
        <v>7.6271186440677971E-2</v>
      </c>
      <c r="AL78" s="5">
        <f t="shared" si="7"/>
        <v>109</v>
      </c>
      <c r="AM78" s="11">
        <f t="shared" si="8"/>
        <v>0.92372881355932202</v>
      </c>
      <c r="AN78" s="5">
        <f t="shared" si="9"/>
        <v>5</v>
      </c>
    </row>
    <row r="79" spans="1:74" s="3" customFormat="1" x14ac:dyDescent="0.25">
      <c r="A79" s="3" t="s">
        <v>362</v>
      </c>
      <c r="B79" s="3" t="s">
        <v>115</v>
      </c>
      <c r="C79" s="3" t="s">
        <v>116</v>
      </c>
      <c r="D79" s="3" t="s">
        <v>162</v>
      </c>
      <c r="E79" s="3">
        <v>2017</v>
      </c>
      <c r="F79" s="3" t="s">
        <v>342</v>
      </c>
      <c r="G79" s="3">
        <v>17</v>
      </c>
      <c r="H79" s="8">
        <v>42872</v>
      </c>
      <c r="I79" s="8">
        <v>42872</v>
      </c>
      <c r="J79" s="4"/>
      <c r="K79" s="3">
        <v>0</v>
      </c>
      <c r="L79" s="4"/>
      <c r="M79" s="4"/>
      <c r="N79" s="4"/>
      <c r="P79" s="4"/>
      <c r="Q79" s="4"/>
      <c r="R79" s="4">
        <v>0</v>
      </c>
      <c r="T79" s="4"/>
      <c r="U79" s="4"/>
      <c r="AH79" s="3">
        <v>0</v>
      </c>
      <c r="AI79" s="3">
        <v>0</v>
      </c>
      <c r="AJ79">
        <f t="shared" si="5"/>
        <v>0</v>
      </c>
      <c r="AK79" s="10" t="e">
        <f t="shared" si="6"/>
        <v>#DIV/0!</v>
      </c>
      <c r="AL79" s="5">
        <f t="shared" si="7"/>
        <v>0</v>
      </c>
      <c r="AM79" s="11" t="e">
        <f t="shared" si="8"/>
        <v>#DIV/0!</v>
      </c>
      <c r="AN79" s="5">
        <f t="shared" si="9"/>
        <v>1</v>
      </c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</row>
    <row r="80" spans="1:74" x14ac:dyDescent="0.25">
      <c r="A80" t="s">
        <v>364</v>
      </c>
      <c r="B80" t="s">
        <v>115</v>
      </c>
      <c r="C80" t="s">
        <v>121</v>
      </c>
      <c r="D80" t="s">
        <v>154</v>
      </c>
      <c r="E80">
        <v>2017</v>
      </c>
      <c r="F80" t="s">
        <v>342</v>
      </c>
      <c r="G80">
        <v>17</v>
      </c>
      <c r="H80" s="1">
        <v>42872</v>
      </c>
      <c r="I80" s="1">
        <v>42872</v>
      </c>
      <c r="J80" s="2">
        <v>117</v>
      </c>
      <c r="K80">
        <v>1</v>
      </c>
      <c r="L80" s="2">
        <v>2</v>
      </c>
      <c r="M80" s="2">
        <v>2</v>
      </c>
      <c r="N80" s="2">
        <v>3</v>
      </c>
      <c r="P80" s="2"/>
      <c r="Q80" s="2"/>
      <c r="R80" s="2">
        <v>7</v>
      </c>
      <c r="T80" s="2">
        <v>12</v>
      </c>
      <c r="U80" s="2"/>
      <c r="AC80">
        <v>1</v>
      </c>
      <c r="AD80">
        <v>2</v>
      </c>
      <c r="AH80">
        <v>147</v>
      </c>
      <c r="AI80">
        <v>22</v>
      </c>
      <c r="AJ80">
        <f t="shared" si="5"/>
        <v>7</v>
      </c>
      <c r="AK80" s="10">
        <f t="shared" si="6"/>
        <v>4.7619047619047616E-2</v>
      </c>
      <c r="AL80" s="5">
        <f t="shared" si="7"/>
        <v>140</v>
      </c>
      <c r="AM80" s="11">
        <f t="shared" si="8"/>
        <v>0.95238095238095233</v>
      </c>
      <c r="AN80" s="5">
        <f t="shared" si="9"/>
        <v>8</v>
      </c>
    </row>
    <row r="81" spans="1:40" x14ac:dyDescent="0.25">
      <c r="A81" t="s">
        <v>365</v>
      </c>
      <c r="B81" t="s">
        <v>115</v>
      </c>
      <c r="C81" t="s">
        <v>121</v>
      </c>
      <c r="D81" t="s">
        <v>136</v>
      </c>
      <c r="E81">
        <v>2017</v>
      </c>
      <c r="F81" t="s">
        <v>342</v>
      </c>
      <c r="G81">
        <v>17</v>
      </c>
      <c r="H81" s="1">
        <v>42872</v>
      </c>
      <c r="I81" s="1">
        <v>42872</v>
      </c>
      <c r="J81" s="2">
        <v>75</v>
      </c>
      <c r="K81">
        <v>2</v>
      </c>
      <c r="L81" s="2"/>
      <c r="M81" s="2"/>
      <c r="N81" s="2">
        <v>3</v>
      </c>
      <c r="P81" s="2"/>
      <c r="Q81" s="2"/>
      <c r="R81" s="2">
        <v>8</v>
      </c>
      <c r="T81" s="2">
        <v>6</v>
      </c>
      <c r="U81" s="2">
        <v>1</v>
      </c>
      <c r="W81">
        <v>1</v>
      </c>
      <c r="AC81">
        <v>2</v>
      </c>
      <c r="AH81">
        <v>98</v>
      </c>
      <c r="AI81">
        <v>17</v>
      </c>
      <c r="AJ81">
        <f t="shared" si="5"/>
        <v>8</v>
      </c>
      <c r="AK81" s="10">
        <f t="shared" si="6"/>
        <v>8.1632653061224483E-2</v>
      </c>
      <c r="AL81" s="5">
        <f t="shared" si="7"/>
        <v>90</v>
      </c>
      <c r="AM81" s="11">
        <f t="shared" si="8"/>
        <v>0.91836734693877553</v>
      </c>
      <c r="AN81" s="5">
        <f t="shared" si="9"/>
        <v>7</v>
      </c>
    </row>
    <row r="82" spans="1:40" x14ac:dyDescent="0.25">
      <c r="A82" t="s">
        <v>366</v>
      </c>
      <c r="B82" t="s">
        <v>115</v>
      </c>
      <c r="C82" t="s">
        <v>121</v>
      </c>
      <c r="D82" t="s">
        <v>122</v>
      </c>
      <c r="E82">
        <v>2017</v>
      </c>
      <c r="F82" t="s">
        <v>342</v>
      </c>
      <c r="G82">
        <v>17</v>
      </c>
      <c r="H82" s="1">
        <v>42872</v>
      </c>
      <c r="I82" s="1">
        <v>42872</v>
      </c>
      <c r="J82" s="2">
        <v>75</v>
      </c>
      <c r="K82">
        <v>3</v>
      </c>
      <c r="L82" s="2"/>
      <c r="M82" s="2">
        <v>3</v>
      </c>
      <c r="N82" s="2">
        <v>2</v>
      </c>
      <c r="P82" s="2"/>
      <c r="Q82" s="2">
        <v>1</v>
      </c>
      <c r="R82" s="2">
        <v>5</v>
      </c>
      <c r="T82" s="2">
        <v>6</v>
      </c>
      <c r="U82" s="2"/>
      <c r="AC82">
        <v>2</v>
      </c>
      <c r="AH82">
        <v>106</v>
      </c>
      <c r="AI82">
        <v>23</v>
      </c>
      <c r="AJ82">
        <f t="shared" si="5"/>
        <v>6</v>
      </c>
      <c r="AK82" s="10">
        <f t="shared" si="6"/>
        <v>5.6603773584905662E-2</v>
      </c>
      <c r="AL82" s="5">
        <f t="shared" si="7"/>
        <v>91</v>
      </c>
      <c r="AM82" s="11">
        <f t="shared" si="8"/>
        <v>0.85849056603773588</v>
      </c>
      <c r="AN82" s="5">
        <f t="shared" si="9"/>
        <v>6</v>
      </c>
    </row>
    <row r="83" spans="1:40" x14ac:dyDescent="0.25">
      <c r="A83" t="s">
        <v>367</v>
      </c>
      <c r="B83" t="s">
        <v>115</v>
      </c>
      <c r="C83" t="s">
        <v>121</v>
      </c>
      <c r="D83" t="s">
        <v>176</v>
      </c>
      <c r="E83">
        <v>2017</v>
      </c>
      <c r="F83" t="s">
        <v>342</v>
      </c>
      <c r="G83">
        <v>17</v>
      </c>
      <c r="H83" s="1">
        <v>42872</v>
      </c>
      <c r="I83" s="1">
        <v>42872</v>
      </c>
      <c r="J83" s="2">
        <v>67</v>
      </c>
      <c r="K83">
        <v>1</v>
      </c>
      <c r="L83" s="2"/>
      <c r="M83" s="2">
        <v>1</v>
      </c>
      <c r="N83" s="2">
        <v>1</v>
      </c>
      <c r="P83" s="2"/>
      <c r="Q83" s="2">
        <v>1</v>
      </c>
      <c r="R83" s="2">
        <v>5</v>
      </c>
      <c r="T83" s="2">
        <v>7</v>
      </c>
      <c r="U83" s="2"/>
      <c r="AB83">
        <v>1</v>
      </c>
      <c r="AH83">
        <v>84</v>
      </c>
      <c r="AI83">
        <v>17</v>
      </c>
      <c r="AJ83">
        <f t="shared" si="5"/>
        <v>6</v>
      </c>
      <c r="AK83" s="10">
        <f t="shared" si="6"/>
        <v>7.1428571428571425E-2</v>
      </c>
      <c r="AL83" s="5">
        <f t="shared" si="7"/>
        <v>78</v>
      </c>
      <c r="AM83" s="11">
        <f t="shared" si="8"/>
        <v>0.9285714285714286</v>
      </c>
      <c r="AN83" s="5">
        <f t="shared" si="9"/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1"/>
  <sheetViews>
    <sheetView zoomScale="84" zoomScaleNormal="84" workbookViewId="0">
      <pane ySplit="1" topLeftCell="A90" activePane="bottomLeft" state="frozen"/>
      <selection activeCell="D1" sqref="D1"/>
      <selection pane="bottomLeft" activeCell="J105" sqref="J105"/>
    </sheetView>
  </sheetViews>
  <sheetFormatPr defaultRowHeight="15" x14ac:dyDescent="0.25"/>
  <cols>
    <col min="5" max="5" width="9.28515625" bestFit="1" customWidth="1"/>
    <col min="7" max="7" width="9.28515625" bestFit="1" customWidth="1"/>
    <col min="8" max="9" width="10.140625" bestFit="1" customWidth="1"/>
    <col min="11" max="11" width="9.28515625" bestFit="1" customWidth="1"/>
    <col min="18" max="18" width="9.28515625" bestFit="1" customWidth="1"/>
    <col min="34" max="40" width="9.28515625" bestFit="1" customWidth="1"/>
  </cols>
  <sheetData>
    <row r="1" spans="1:40" s="13" customForma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410</v>
      </c>
      <c r="J1" s="13" t="s">
        <v>395</v>
      </c>
      <c r="K1" s="13" t="s">
        <v>396</v>
      </c>
      <c r="L1" s="13" t="s">
        <v>397</v>
      </c>
      <c r="M1" s="13" t="s">
        <v>398</v>
      </c>
      <c r="N1" s="13" t="s">
        <v>308</v>
      </c>
      <c r="O1" s="13" t="s">
        <v>411</v>
      </c>
      <c r="P1" s="13" t="s">
        <v>412</v>
      </c>
      <c r="Q1" s="13" t="s">
        <v>413</v>
      </c>
      <c r="R1" s="13" t="s">
        <v>399</v>
      </c>
      <c r="S1" s="13" t="s">
        <v>400</v>
      </c>
      <c r="T1" s="13" t="s">
        <v>414</v>
      </c>
      <c r="U1" s="13" t="s">
        <v>401</v>
      </c>
      <c r="V1" s="13" t="s">
        <v>402</v>
      </c>
      <c r="W1" s="13" t="s">
        <v>415</v>
      </c>
      <c r="X1" s="13" t="s">
        <v>416</v>
      </c>
      <c r="Y1" s="13" t="s">
        <v>101</v>
      </c>
      <c r="Z1" s="13" t="s">
        <v>102</v>
      </c>
      <c r="AA1" s="13" t="s">
        <v>417</v>
      </c>
      <c r="AB1" s="13" t="s">
        <v>404</v>
      </c>
      <c r="AC1" s="13" t="s">
        <v>405</v>
      </c>
      <c r="AD1" s="13" t="s">
        <v>418</v>
      </c>
      <c r="AE1" s="13" t="s">
        <v>419</v>
      </c>
      <c r="AF1" s="13" t="s">
        <v>420</v>
      </c>
      <c r="AG1" s="13" t="s">
        <v>421</v>
      </c>
      <c r="AH1" s="13" t="s">
        <v>113</v>
      </c>
      <c r="AI1" s="13" t="s">
        <v>422</v>
      </c>
      <c r="AJ1" s="13" t="s">
        <v>483</v>
      </c>
      <c r="AK1" s="13" t="s">
        <v>485</v>
      </c>
      <c r="AL1" s="13" t="s">
        <v>484</v>
      </c>
      <c r="AM1" s="13" t="s">
        <v>486</v>
      </c>
      <c r="AN1" s="13" t="s">
        <v>487</v>
      </c>
    </row>
    <row r="2" spans="1:40" x14ac:dyDescent="0.25">
      <c r="A2" t="s">
        <v>425</v>
      </c>
      <c r="B2" t="s">
        <v>115</v>
      </c>
      <c r="C2" t="s">
        <v>116</v>
      </c>
      <c r="D2" t="s">
        <v>117</v>
      </c>
      <c r="E2">
        <v>2017</v>
      </c>
      <c r="F2" t="s">
        <v>118</v>
      </c>
      <c r="G2">
        <v>14</v>
      </c>
      <c r="H2" s="1">
        <v>42900</v>
      </c>
      <c r="I2" s="1">
        <v>42900</v>
      </c>
      <c r="J2">
        <v>23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7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34</v>
      </c>
      <c r="AI2">
        <v>10</v>
      </c>
      <c r="AJ2">
        <v>8</v>
      </c>
      <c r="AK2">
        <v>0.23529411764705882</v>
      </c>
      <c r="AL2">
        <v>26</v>
      </c>
      <c r="AM2">
        <v>0.76470588235294112</v>
      </c>
      <c r="AN2">
        <v>15</v>
      </c>
    </row>
    <row r="3" spans="1:40" x14ac:dyDescent="0.25">
      <c r="A3" t="s">
        <v>427</v>
      </c>
      <c r="B3" t="s">
        <v>123</v>
      </c>
      <c r="C3" t="s">
        <v>116</v>
      </c>
      <c r="D3" t="s">
        <v>124</v>
      </c>
      <c r="E3">
        <v>2017</v>
      </c>
      <c r="F3" t="s">
        <v>118</v>
      </c>
      <c r="G3">
        <v>16</v>
      </c>
      <c r="H3" s="1">
        <v>42902</v>
      </c>
      <c r="I3" s="1">
        <v>42902</v>
      </c>
      <c r="J3">
        <v>142</v>
      </c>
      <c r="K3">
        <v>5</v>
      </c>
      <c r="L3">
        <v>0</v>
      </c>
      <c r="M3">
        <v>1</v>
      </c>
      <c r="N3">
        <v>1</v>
      </c>
      <c r="O3">
        <v>0</v>
      </c>
      <c r="P3">
        <v>0</v>
      </c>
      <c r="Q3">
        <v>0</v>
      </c>
      <c r="R3">
        <v>22</v>
      </c>
      <c r="S3">
        <v>0</v>
      </c>
      <c r="T3">
        <v>11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2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186</v>
      </c>
      <c r="AI3">
        <v>16</v>
      </c>
      <c r="AJ3">
        <v>22</v>
      </c>
      <c r="AK3">
        <v>0.11827956989247312</v>
      </c>
      <c r="AL3">
        <v>163</v>
      </c>
      <c r="AM3">
        <v>0.87634408602150538</v>
      </c>
      <c r="AN3">
        <v>15</v>
      </c>
    </row>
    <row r="4" spans="1:40" x14ac:dyDescent="0.25">
      <c r="A4" t="s">
        <v>428</v>
      </c>
      <c r="B4" t="s">
        <v>115</v>
      </c>
      <c r="C4" t="s">
        <v>116</v>
      </c>
      <c r="D4" t="s">
        <v>126</v>
      </c>
      <c r="E4">
        <v>2017</v>
      </c>
      <c r="F4" t="s">
        <v>118</v>
      </c>
      <c r="G4">
        <v>14</v>
      </c>
      <c r="H4" s="1">
        <v>42900</v>
      </c>
      <c r="I4" s="1">
        <v>42900</v>
      </c>
      <c r="J4">
        <v>37</v>
      </c>
      <c r="K4">
        <v>19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11</v>
      </c>
      <c r="S4">
        <v>1</v>
      </c>
      <c r="T4">
        <v>11</v>
      </c>
      <c r="U4">
        <v>5</v>
      </c>
      <c r="V4">
        <v>0</v>
      </c>
      <c r="W4">
        <v>0</v>
      </c>
      <c r="X4">
        <v>0</v>
      </c>
      <c r="Y4">
        <v>0</v>
      </c>
      <c r="Z4">
        <v>0</v>
      </c>
      <c r="AA4">
        <v>2</v>
      </c>
      <c r="AB4">
        <v>0</v>
      </c>
      <c r="AC4">
        <v>4</v>
      </c>
      <c r="AD4">
        <v>0</v>
      </c>
      <c r="AE4">
        <v>0</v>
      </c>
      <c r="AF4">
        <v>0</v>
      </c>
      <c r="AG4">
        <v>0</v>
      </c>
      <c r="AH4">
        <v>92</v>
      </c>
      <c r="AI4">
        <v>20</v>
      </c>
      <c r="AJ4">
        <v>11</v>
      </c>
      <c r="AK4">
        <v>0.11956521739130435</v>
      </c>
      <c r="AL4">
        <v>81</v>
      </c>
      <c r="AM4">
        <v>0.88043478260869568</v>
      </c>
      <c r="AN4">
        <v>16</v>
      </c>
    </row>
    <row r="5" spans="1:40" x14ac:dyDescent="0.25">
      <c r="A5" t="s">
        <v>430</v>
      </c>
      <c r="B5" t="s">
        <v>123</v>
      </c>
      <c r="C5" t="s">
        <v>116</v>
      </c>
      <c r="D5" t="s">
        <v>130</v>
      </c>
      <c r="E5">
        <v>2017</v>
      </c>
      <c r="F5" t="s">
        <v>118</v>
      </c>
      <c r="G5">
        <v>14</v>
      </c>
      <c r="H5" s="1">
        <v>42900</v>
      </c>
      <c r="I5" s="1">
        <v>42900</v>
      </c>
      <c r="J5">
        <v>8</v>
      </c>
      <c r="K5">
        <v>17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4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32</v>
      </c>
      <c r="AI5">
        <v>9</v>
      </c>
      <c r="AJ5">
        <v>4</v>
      </c>
      <c r="AK5">
        <v>0.125</v>
      </c>
      <c r="AL5">
        <v>28</v>
      </c>
      <c r="AM5">
        <v>0.875</v>
      </c>
      <c r="AN5">
        <v>15</v>
      </c>
    </row>
    <row r="6" spans="1:40" x14ac:dyDescent="0.25">
      <c r="A6" t="s">
        <v>431</v>
      </c>
      <c r="B6" t="s">
        <v>123</v>
      </c>
      <c r="C6" t="s">
        <v>116</v>
      </c>
      <c r="D6" t="s">
        <v>132</v>
      </c>
      <c r="E6">
        <v>2017</v>
      </c>
      <c r="F6" t="s">
        <v>118</v>
      </c>
      <c r="G6">
        <v>14</v>
      </c>
      <c r="H6" s="1">
        <v>42900</v>
      </c>
      <c r="I6" s="1">
        <v>42900</v>
      </c>
      <c r="J6">
        <v>80</v>
      </c>
      <c r="K6">
        <v>55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11</v>
      </c>
      <c r="S6">
        <v>1</v>
      </c>
      <c r="T6">
        <v>12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</v>
      </c>
      <c r="AC6">
        <v>0</v>
      </c>
      <c r="AD6">
        <v>1</v>
      </c>
      <c r="AE6">
        <v>0</v>
      </c>
      <c r="AF6">
        <v>0</v>
      </c>
      <c r="AG6">
        <v>1</v>
      </c>
      <c r="AH6">
        <v>167</v>
      </c>
      <c r="AI6">
        <v>27</v>
      </c>
      <c r="AJ6">
        <v>11</v>
      </c>
      <c r="AK6">
        <v>6.5868263473053898E-2</v>
      </c>
      <c r="AL6">
        <v>155</v>
      </c>
      <c r="AM6">
        <v>0.92814371257485029</v>
      </c>
      <c r="AN6">
        <v>16</v>
      </c>
    </row>
    <row r="7" spans="1:40" x14ac:dyDescent="0.25">
      <c r="A7" t="s">
        <v>436</v>
      </c>
      <c r="B7" t="s">
        <v>123</v>
      </c>
      <c r="C7" t="s">
        <v>116</v>
      </c>
      <c r="D7" t="s">
        <v>130</v>
      </c>
      <c r="E7">
        <v>2017</v>
      </c>
      <c r="F7" t="s">
        <v>118</v>
      </c>
      <c r="G7">
        <v>14</v>
      </c>
      <c r="H7" s="1">
        <v>42900</v>
      </c>
      <c r="I7" s="1">
        <v>42900</v>
      </c>
      <c r="J7">
        <v>41</v>
      </c>
      <c r="K7">
        <v>25</v>
      </c>
      <c r="L7">
        <v>1</v>
      </c>
      <c r="M7">
        <v>0</v>
      </c>
      <c r="N7">
        <v>1</v>
      </c>
      <c r="O7">
        <v>0</v>
      </c>
      <c r="P7">
        <v>0</v>
      </c>
      <c r="Q7">
        <v>0</v>
      </c>
      <c r="R7">
        <v>10</v>
      </c>
      <c r="S7">
        <v>2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1</v>
      </c>
      <c r="AD7">
        <v>1</v>
      </c>
      <c r="AE7">
        <v>0</v>
      </c>
      <c r="AF7">
        <v>1</v>
      </c>
      <c r="AG7">
        <v>0</v>
      </c>
      <c r="AH7">
        <v>90</v>
      </c>
      <c r="AI7">
        <v>19</v>
      </c>
      <c r="AJ7">
        <v>10</v>
      </c>
      <c r="AK7">
        <v>0.1111111111111111</v>
      </c>
      <c r="AL7">
        <v>79</v>
      </c>
      <c r="AM7">
        <v>0.87777777777777777</v>
      </c>
      <c r="AN7">
        <v>16</v>
      </c>
    </row>
    <row r="8" spans="1:40" x14ac:dyDescent="0.25">
      <c r="A8" t="s">
        <v>437</v>
      </c>
      <c r="B8" t="s">
        <v>123</v>
      </c>
      <c r="C8" t="s">
        <v>116</v>
      </c>
      <c r="D8" t="s">
        <v>124</v>
      </c>
      <c r="E8">
        <v>2017</v>
      </c>
      <c r="F8" t="s">
        <v>118</v>
      </c>
      <c r="G8">
        <v>14</v>
      </c>
      <c r="H8" s="1">
        <v>42900</v>
      </c>
      <c r="I8" s="1">
        <v>42900</v>
      </c>
      <c r="J8">
        <v>20</v>
      </c>
      <c r="K8">
        <v>12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38</v>
      </c>
      <c r="AI8">
        <v>12</v>
      </c>
      <c r="AJ8">
        <v>2</v>
      </c>
      <c r="AK8">
        <v>5.2631578947368418E-2</v>
      </c>
      <c r="AL8">
        <v>36</v>
      </c>
      <c r="AM8">
        <v>0.94736842105263153</v>
      </c>
      <c r="AN8">
        <v>15</v>
      </c>
    </row>
    <row r="9" spans="1:40" x14ac:dyDescent="0.25">
      <c r="A9" t="s">
        <v>438</v>
      </c>
      <c r="B9" t="s">
        <v>142</v>
      </c>
      <c r="C9" t="s">
        <v>116</v>
      </c>
      <c r="D9" t="s">
        <v>143</v>
      </c>
      <c r="E9">
        <v>2017</v>
      </c>
      <c r="F9" t="s">
        <v>118</v>
      </c>
      <c r="G9">
        <v>14</v>
      </c>
      <c r="H9" s="1">
        <v>42900</v>
      </c>
      <c r="I9" s="1">
        <v>42900</v>
      </c>
      <c r="J9">
        <v>18</v>
      </c>
      <c r="K9">
        <v>32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2</v>
      </c>
      <c r="S9">
        <v>1</v>
      </c>
      <c r="T9">
        <v>6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4</v>
      </c>
      <c r="AD9">
        <v>0</v>
      </c>
      <c r="AE9">
        <v>0</v>
      </c>
      <c r="AF9">
        <v>0</v>
      </c>
      <c r="AG9">
        <v>0</v>
      </c>
      <c r="AH9">
        <v>68</v>
      </c>
      <c r="AI9">
        <v>20</v>
      </c>
      <c r="AJ9">
        <v>2</v>
      </c>
      <c r="AK9">
        <v>2.9411764705882353E-2</v>
      </c>
      <c r="AL9">
        <v>66</v>
      </c>
      <c r="AM9">
        <v>0.97058823529411764</v>
      </c>
      <c r="AN9">
        <v>16</v>
      </c>
    </row>
    <row r="10" spans="1:40" x14ac:dyDescent="0.25">
      <c r="A10" t="s">
        <v>441</v>
      </c>
      <c r="B10" t="s">
        <v>115</v>
      </c>
      <c r="C10" t="s">
        <v>116</v>
      </c>
      <c r="D10" t="s">
        <v>148</v>
      </c>
      <c r="E10">
        <v>2017</v>
      </c>
      <c r="F10" t="s">
        <v>118</v>
      </c>
      <c r="G10">
        <v>14</v>
      </c>
      <c r="H10" s="1">
        <v>42900</v>
      </c>
      <c r="I10" s="1">
        <v>42900</v>
      </c>
      <c r="J10">
        <v>31</v>
      </c>
      <c r="K10">
        <v>9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4</v>
      </c>
      <c r="S10">
        <v>1</v>
      </c>
      <c r="T10">
        <v>10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58</v>
      </c>
      <c r="AI10">
        <v>16</v>
      </c>
      <c r="AJ10">
        <v>4</v>
      </c>
      <c r="AK10">
        <v>6.8965517241379309E-2</v>
      </c>
      <c r="AL10">
        <v>54</v>
      </c>
      <c r="AM10">
        <v>0.93103448275862066</v>
      </c>
      <c r="AN10">
        <v>15</v>
      </c>
    </row>
    <row r="11" spans="1:40" x14ac:dyDescent="0.25">
      <c r="A11" t="s">
        <v>442</v>
      </c>
      <c r="B11" t="s">
        <v>142</v>
      </c>
      <c r="C11" t="s">
        <v>116</v>
      </c>
      <c r="D11" t="s">
        <v>150</v>
      </c>
      <c r="E11">
        <v>2017</v>
      </c>
      <c r="F11" t="s">
        <v>118</v>
      </c>
      <c r="G11">
        <v>14</v>
      </c>
      <c r="H11" s="1">
        <v>42900</v>
      </c>
      <c r="I11" s="1">
        <v>42900</v>
      </c>
      <c r="J11">
        <v>22</v>
      </c>
      <c r="K11">
        <v>15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9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1</v>
      </c>
      <c r="AB11">
        <v>0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53</v>
      </c>
      <c r="AI11">
        <v>17</v>
      </c>
      <c r="AJ11">
        <v>10</v>
      </c>
      <c r="AK11">
        <v>0.18867924528301888</v>
      </c>
      <c r="AL11">
        <v>43</v>
      </c>
      <c r="AM11">
        <v>0.81132075471698117</v>
      </c>
      <c r="AN11">
        <v>15</v>
      </c>
    </row>
    <row r="12" spans="1:40" x14ac:dyDescent="0.25">
      <c r="A12" t="s">
        <v>445</v>
      </c>
      <c r="B12" t="s">
        <v>123</v>
      </c>
      <c r="C12" t="s">
        <v>116</v>
      </c>
      <c r="D12" t="s">
        <v>155</v>
      </c>
      <c r="E12">
        <v>2017</v>
      </c>
      <c r="F12" t="s">
        <v>118</v>
      </c>
      <c r="G12">
        <v>14</v>
      </c>
      <c r="H12" s="1">
        <v>42900</v>
      </c>
      <c r="I12" s="1">
        <v>42900</v>
      </c>
      <c r="J12">
        <v>40</v>
      </c>
      <c r="K12">
        <v>39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14</v>
      </c>
      <c r="S12">
        <v>1</v>
      </c>
      <c r="T12">
        <v>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104</v>
      </c>
      <c r="AI12">
        <v>19</v>
      </c>
      <c r="AJ12">
        <v>14</v>
      </c>
      <c r="AK12">
        <v>0.13461538461538461</v>
      </c>
      <c r="AL12">
        <v>90</v>
      </c>
      <c r="AM12">
        <v>0.86538461538461542</v>
      </c>
      <c r="AN12">
        <v>16</v>
      </c>
    </row>
    <row r="13" spans="1:40" x14ac:dyDescent="0.25">
      <c r="A13" t="s">
        <v>448</v>
      </c>
      <c r="B13" t="s">
        <v>142</v>
      </c>
      <c r="C13" t="s">
        <v>116</v>
      </c>
      <c r="D13" t="s">
        <v>159</v>
      </c>
      <c r="E13">
        <v>2017</v>
      </c>
      <c r="F13" t="s">
        <v>118</v>
      </c>
      <c r="G13">
        <v>14</v>
      </c>
      <c r="H13" s="1">
        <v>42900</v>
      </c>
      <c r="I13" s="1">
        <v>42900</v>
      </c>
      <c r="J13">
        <v>47</v>
      </c>
      <c r="K13">
        <v>11</v>
      </c>
      <c r="L13">
        <v>1</v>
      </c>
      <c r="M13">
        <v>0</v>
      </c>
      <c r="N13">
        <v>2</v>
      </c>
      <c r="O13">
        <v>0</v>
      </c>
      <c r="P13">
        <v>0</v>
      </c>
      <c r="Q13">
        <v>0</v>
      </c>
      <c r="R13">
        <v>5</v>
      </c>
      <c r="S13">
        <v>1</v>
      </c>
      <c r="T13">
        <v>10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0</v>
      </c>
      <c r="AC13">
        <v>22</v>
      </c>
      <c r="AD13">
        <v>0</v>
      </c>
      <c r="AE13">
        <v>1</v>
      </c>
      <c r="AF13">
        <v>0</v>
      </c>
      <c r="AG13">
        <v>0</v>
      </c>
      <c r="AH13">
        <v>105</v>
      </c>
      <c r="AI13">
        <v>21</v>
      </c>
      <c r="AJ13">
        <v>5</v>
      </c>
      <c r="AK13">
        <v>4.7619047619047616E-2</v>
      </c>
      <c r="AL13">
        <v>98</v>
      </c>
      <c r="AM13">
        <v>0.93333333333333335</v>
      </c>
      <c r="AN13">
        <v>16</v>
      </c>
    </row>
    <row r="14" spans="1:40" x14ac:dyDescent="0.25">
      <c r="A14" t="s">
        <v>450</v>
      </c>
      <c r="B14" t="s">
        <v>142</v>
      </c>
      <c r="C14" t="s">
        <v>116</v>
      </c>
      <c r="D14" t="s">
        <v>159</v>
      </c>
      <c r="E14">
        <v>2017</v>
      </c>
      <c r="F14" t="s">
        <v>118</v>
      </c>
      <c r="G14">
        <v>14</v>
      </c>
      <c r="H14" s="1">
        <v>42900</v>
      </c>
      <c r="I14" s="1">
        <v>42900</v>
      </c>
      <c r="J14">
        <v>73</v>
      </c>
      <c r="K14">
        <v>8</v>
      </c>
      <c r="L14">
        <v>1</v>
      </c>
      <c r="M14">
        <v>0</v>
      </c>
      <c r="N14">
        <v>5</v>
      </c>
      <c r="O14">
        <v>0</v>
      </c>
      <c r="P14">
        <v>0</v>
      </c>
      <c r="Q14">
        <v>0</v>
      </c>
      <c r="R14">
        <v>3</v>
      </c>
      <c r="S14">
        <v>0</v>
      </c>
      <c r="T14">
        <v>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97</v>
      </c>
      <c r="AI14">
        <v>12</v>
      </c>
      <c r="AJ14">
        <v>3</v>
      </c>
      <c r="AK14">
        <v>3.0927835051546393E-2</v>
      </c>
      <c r="AL14">
        <v>94</v>
      </c>
      <c r="AM14">
        <v>0.96907216494845361</v>
      </c>
      <c r="AN14">
        <v>15</v>
      </c>
    </row>
    <row r="15" spans="1:40" x14ac:dyDescent="0.25">
      <c r="A15" t="s">
        <v>451</v>
      </c>
      <c r="B15" t="s">
        <v>115</v>
      </c>
      <c r="C15" t="s">
        <v>116</v>
      </c>
      <c r="D15" t="s">
        <v>162</v>
      </c>
      <c r="E15">
        <v>2017</v>
      </c>
      <c r="F15" t="s">
        <v>118</v>
      </c>
      <c r="G15">
        <v>14</v>
      </c>
      <c r="H15" s="1">
        <v>42900</v>
      </c>
      <c r="I15" s="1">
        <v>42900</v>
      </c>
      <c r="J15">
        <v>184</v>
      </c>
      <c r="K15">
        <v>20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7</v>
      </c>
      <c r="S15">
        <v>0</v>
      </c>
      <c r="T15">
        <v>8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222</v>
      </c>
      <c r="AI15">
        <v>23</v>
      </c>
      <c r="AJ15">
        <v>8</v>
      </c>
      <c r="AK15">
        <v>3.6036036036036036E-2</v>
      </c>
      <c r="AL15">
        <v>214</v>
      </c>
      <c r="AM15">
        <v>0.963963963963964</v>
      </c>
      <c r="AN15">
        <v>15</v>
      </c>
    </row>
    <row r="16" spans="1:40" x14ac:dyDescent="0.25">
      <c r="A16" t="s">
        <v>452</v>
      </c>
      <c r="B16" t="s">
        <v>142</v>
      </c>
      <c r="C16" t="s">
        <v>116</v>
      </c>
      <c r="D16" t="s">
        <v>164</v>
      </c>
      <c r="E16">
        <v>2017</v>
      </c>
      <c r="F16" t="s">
        <v>118</v>
      </c>
      <c r="G16">
        <v>14</v>
      </c>
      <c r="H16" s="1">
        <v>42900</v>
      </c>
      <c r="I16" s="1">
        <v>42900</v>
      </c>
      <c r="J16">
        <v>76</v>
      </c>
      <c r="K16">
        <v>69</v>
      </c>
      <c r="L16">
        <v>0</v>
      </c>
      <c r="M16">
        <v>0</v>
      </c>
      <c r="N16">
        <v>0</v>
      </c>
      <c r="O16">
        <v>1</v>
      </c>
      <c r="P16">
        <v>4</v>
      </c>
      <c r="Q16">
        <v>1</v>
      </c>
      <c r="R16">
        <v>9</v>
      </c>
      <c r="S16">
        <v>2</v>
      </c>
      <c r="T16">
        <v>33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8</v>
      </c>
      <c r="AD16">
        <v>0</v>
      </c>
      <c r="AE16">
        <v>1</v>
      </c>
      <c r="AF16">
        <v>0</v>
      </c>
      <c r="AG16">
        <v>0</v>
      </c>
      <c r="AH16">
        <v>205</v>
      </c>
      <c r="AI16">
        <v>26</v>
      </c>
      <c r="AJ16">
        <v>10</v>
      </c>
      <c r="AK16">
        <v>4.878048780487805E-2</v>
      </c>
      <c r="AL16">
        <v>195</v>
      </c>
      <c r="AM16">
        <v>0.95121951219512191</v>
      </c>
      <c r="AN16">
        <v>17</v>
      </c>
    </row>
    <row r="17" spans="1:40" x14ac:dyDescent="0.25">
      <c r="A17" t="s">
        <v>455</v>
      </c>
      <c r="B17" t="s">
        <v>142</v>
      </c>
      <c r="C17" t="s">
        <v>116</v>
      </c>
      <c r="D17" t="s">
        <v>143</v>
      </c>
      <c r="E17">
        <v>2017</v>
      </c>
      <c r="F17" t="s">
        <v>118</v>
      </c>
      <c r="G17">
        <v>14</v>
      </c>
      <c r="H17" s="1">
        <v>42900</v>
      </c>
      <c r="I17" s="1">
        <v>42900</v>
      </c>
      <c r="J17">
        <v>8</v>
      </c>
      <c r="K17">
        <v>5</v>
      </c>
      <c r="L17">
        <v>0</v>
      </c>
      <c r="M17">
        <v>0</v>
      </c>
      <c r="N17">
        <v>2</v>
      </c>
      <c r="O17">
        <v>0</v>
      </c>
      <c r="P17">
        <v>0</v>
      </c>
      <c r="Q17">
        <v>0</v>
      </c>
      <c r="R17">
        <v>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25</v>
      </c>
      <c r="AI17">
        <v>11</v>
      </c>
      <c r="AJ17">
        <v>9</v>
      </c>
      <c r="AK17">
        <v>0.36</v>
      </c>
      <c r="AL17">
        <v>16</v>
      </c>
      <c r="AM17">
        <v>0.64</v>
      </c>
      <c r="AN17">
        <v>15</v>
      </c>
    </row>
    <row r="18" spans="1:40" x14ac:dyDescent="0.25">
      <c r="A18" t="s">
        <v>456</v>
      </c>
      <c r="B18" t="s">
        <v>142</v>
      </c>
      <c r="C18" t="s">
        <v>116</v>
      </c>
      <c r="D18" t="s">
        <v>150</v>
      </c>
      <c r="E18">
        <v>2017</v>
      </c>
      <c r="F18" t="s">
        <v>118</v>
      </c>
      <c r="G18">
        <v>14</v>
      </c>
      <c r="H18" s="1">
        <v>42900</v>
      </c>
      <c r="I18" s="1">
        <v>42900</v>
      </c>
      <c r="J18">
        <v>1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6</v>
      </c>
      <c r="AI18">
        <v>8</v>
      </c>
      <c r="AJ18">
        <v>1</v>
      </c>
      <c r="AK18">
        <v>0.16666666666666666</v>
      </c>
      <c r="AL18">
        <v>5</v>
      </c>
      <c r="AM18">
        <v>0.83333333333333337</v>
      </c>
      <c r="AN18">
        <v>15</v>
      </c>
    </row>
    <row r="19" spans="1:40" x14ac:dyDescent="0.25">
      <c r="A19" t="s">
        <v>457</v>
      </c>
      <c r="B19" t="s">
        <v>115</v>
      </c>
      <c r="C19" t="s">
        <v>116</v>
      </c>
      <c r="D19" t="s">
        <v>148</v>
      </c>
      <c r="E19">
        <v>2017</v>
      </c>
      <c r="F19" t="s">
        <v>118</v>
      </c>
      <c r="G19">
        <v>14</v>
      </c>
      <c r="H19" s="1">
        <v>42900</v>
      </c>
      <c r="I19" s="1">
        <v>42900</v>
      </c>
      <c r="J19">
        <v>37</v>
      </c>
      <c r="K19">
        <v>0</v>
      </c>
      <c r="L19">
        <v>0</v>
      </c>
      <c r="M19">
        <v>0</v>
      </c>
      <c r="N19">
        <v>2</v>
      </c>
      <c r="O19">
        <v>0</v>
      </c>
      <c r="P19">
        <v>1</v>
      </c>
      <c r="Q19">
        <v>0</v>
      </c>
      <c r="R19">
        <v>8</v>
      </c>
      <c r="S19">
        <v>1</v>
      </c>
      <c r="T19">
        <v>10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59</v>
      </c>
      <c r="AI19">
        <v>15</v>
      </c>
      <c r="AJ19">
        <v>8</v>
      </c>
      <c r="AK19">
        <v>0.13559322033898305</v>
      </c>
      <c r="AL19">
        <v>51</v>
      </c>
      <c r="AM19">
        <v>0.86440677966101698</v>
      </c>
      <c r="AN19">
        <v>15</v>
      </c>
    </row>
    <row r="20" spans="1:40" x14ac:dyDescent="0.25">
      <c r="A20" t="s">
        <v>461</v>
      </c>
      <c r="B20" t="s">
        <v>115</v>
      </c>
      <c r="C20" t="s">
        <v>116</v>
      </c>
      <c r="D20" t="s">
        <v>162</v>
      </c>
      <c r="E20">
        <v>2017</v>
      </c>
      <c r="F20" t="s">
        <v>168</v>
      </c>
      <c r="G20">
        <v>13</v>
      </c>
      <c r="H20" s="1">
        <v>42929</v>
      </c>
      <c r="I20" s="1">
        <v>42929</v>
      </c>
      <c r="J20">
        <v>0</v>
      </c>
      <c r="K20">
        <v>84</v>
      </c>
      <c r="L20">
        <v>0</v>
      </c>
      <c r="M20">
        <v>0</v>
      </c>
      <c r="N20">
        <v>3</v>
      </c>
      <c r="O20">
        <v>0</v>
      </c>
      <c r="P20">
        <v>0</v>
      </c>
      <c r="Q20">
        <v>2</v>
      </c>
      <c r="R20">
        <v>29</v>
      </c>
      <c r="S20">
        <v>0</v>
      </c>
      <c r="T20">
        <v>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123</v>
      </c>
      <c r="AI20">
        <v>22</v>
      </c>
      <c r="AJ20">
        <v>31</v>
      </c>
      <c r="AK20">
        <v>0.25203252032520324</v>
      </c>
      <c r="AL20">
        <v>92</v>
      </c>
      <c r="AM20">
        <v>0.74796747967479671</v>
      </c>
      <c r="AN20">
        <v>15</v>
      </c>
    </row>
    <row r="21" spans="1:40" x14ac:dyDescent="0.25">
      <c r="A21" t="s">
        <v>463</v>
      </c>
      <c r="B21" t="s">
        <v>123</v>
      </c>
      <c r="C21" t="s">
        <v>116</v>
      </c>
      <c r="D21" t="s">
        <v>124</v>
      </c>
      <c r="E21">
        <v>2017</v>
      </c>
      <c r="F21" t="s">
        <v>168</v>
      </c>
      <c r="G21">
        <v>13</v>
      </c>
      <c r="H21" s="1">
        <v>42929</v>
      </c>
      <c r="I21" s="1">
        <v>42929</v>
      </c>
      <c r="J21">
        <v>4</v>
      </c>
      <c r="K21">
        <v>93</v>
      </c>
      <c r="L21">
        <v>1</v>
      </c>
      <c r="M21">
        <v>0</v>
      </c>
      <c r="N21">
        <v>2</v>
      </c>
      <c r="O21">
        <v>0</v>
      </c>
      <c r="P21">
        <v>0</v>
      </c>
      <c r="Q21">
        <v>7</v>
      </c>
      <c r="R21">
        <v>85</v>
      </c>
      <c r="S21">
        <v>0</v>
      </c>
      <c r="T21">
        <v>19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214</v>
      </c>
      <c r="AI21">
        <v>31</v>
      </c>
      <c r="AJ21">
        <v>92</v>
      </c>
      <c r="AK21">
        <v>0.42990654205607476</v>
      </c>
      <c r="AL21">
        <v>122</v>
      </c>
      <c r="AM21">
        <v>0.57009345794392519</v>
      </c>
      <c r="AN21">
        <v>15</v>
      </c>
    </row>
    <row r="22" spans="1:40" x14ac:dyDescent="0.25">
      <c r="A22" t="s">
        <v>464</v>
      </c>
      <c r="B22" t="s">
        <v>115</v>
      </c>
      <c r="C22" t="s">
        <v>116</v>
      </c>
      <c r="D22" t="s">
        <v>148</v>
      </c>
      <c r="E22">
        <v>2017</v>
      </c>
      <c r="F22" t="s">
        <v>168</v>
      </c>
      <c r="G22">
        <v>13</v>
      </c>
      <c r="H22" s="1">
        <v>42929</v>
      </c>
      <c r="I22" s="1">
        <v>42929</v>
      </c>
      <c r="J22">
        <v>11</v>
      </c>
      <c r="K22">
        <v>96</v>
      </c>
      <c r="L22">
        <v>0</v>
      </c>
      <c r="M22">
        <v>1</v>
      </c>
      <c r="N22">
        <v>2</v>
      </c>
      <c r="O22">
        <v>0</v>
      </c>
      <c r="P22">
        <v>0</v>
      </c>
      <c r="Q22">
        <v>4</v>
      </c>
      <c r="R22">
        <v>234</v>
      </c>
      <c r="S22">
        <v>1</v>
      </c>
      <c r="T22">
        <v>311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2</v>
      </c>
      <c r="AC22">
        <v>2</v>
      </c>
      <c r="AD22">
        <v>0</v>
      </c>
      <c r="AE22">
        <v>0</v>
      </c>
      <c r="AF22">
        <v>0</v>
      </c>
      <c r="AG22">
        <v>0</v>
      </c>
      <c r="AH22">
        <v>665</v>
      </c>
      <c r="AI22">
        <v>34</v>
      </c>
      <c r="AJ22">
        <v>238</v>
      </c>
      <c r="AK22">
        <v>0.35789473684210527</v>
      </c>
      <c r="AL22">
        <v>427</v>
      </c>
      <c r="AM22">
        <v>0.64210526315789473</v>
      </c>
      <c r="AN22">
        <v>15</v>
      </c>
    </row>
    <row r="23" spans="1:40" x14ac:dyDescent="0.25">
      <c r="A23" t="s">
        <v>466</v>
      </c>
      <c r="B23" t="s">
        <v>142</v>
      </c>
      <c r="C23" t="s">
        <v>116</v>
      </c>
      <c r="D23" t="s">
        <v>150</v>
      </c>
      <c r="E23">
        <v>2017</v>
      </c>
      <c r="F23" t="s">
        <v>168</v>
      </c>
      <c r="G23">
        <v>12</v>
      </c>
      <c r="H23" s="1">
        <v>42928</v>
      </c>
      <c r="I23" s="1">
        <v>42928</v>
      </c>
      <c r="J23">
        <v>12</v>
      </c>
      <c r="K23">
        <v>257</v>
      </c>
      <c r="L23">
        <v>1</v>
      </c>
      <c r="M23">
        <v>0</v>
      </c>
      <c r="N23">
        <v>6</v>
      </c>
      <c r="O23">
        <v>0</v>
      </c>
      <c r="P23">
        <v>0</v>
      </c>
      <c r="Q23">
        <v>0</v>
      </c>
      <c r="R23">
        <v>50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8</v>
      </c>
      <c r="AD23">
        <v>0</v>
      </c>
      <c r="AE23">
        <v>0</v>
      </c>
      <c r="AF23">
        <v>0</v>
      </c>
      <c r="AG23">
        <v>0</v>
      </c>
      <c r="AH23">
        <v>335</v>
      </c>
      <c r="AI23">
        <v>26</v>
      </c>
      <c r="AJ23">
        <v>50</v>
      </c>
      <c r="AK23">
        <v>0.14925373134328357</v>
      </c>
      <c r="AL23">
        <v>285</v>
      </c>
      <c r="AM23">
        <v>0.85074626865671643</v>
      </c>
      <c r="AN23">
        <v>15</v>
      </c>
    </row>
    <row r="24" spans="1:40" x14ac:dyDescent="0.25">
      <c r="A24" t="s">
        <v>469</v>
      </c>
      <c r="B24" t="s">
        <v>123</v>
      </c>
      <c r="C24" t="s">
        <v>116</v>
      </c>
      <c r="D24" t="s">
        <v>130</v>
      </c>
      <c r="E24">
        <v>2017</v>
      </c>
      <c r="F24" t="s">
        <v>168</v>
      </c>
      <c r="G24">
        <v>13</v>
      </c>
      <c r="H24" s="1">
        <v>42929</v>
      </c>
      <c r="I24" s="1">
        <v>42929</v>
      </c>
      <c r="J24">
        <v>8</v>
      </c>
      <c r="K24">
        <v>137</v>
      </c>
      <c r="L24">
        <v>1</v>
      </c>
      <c r="M24">
        <v>0</v>
      </c>
      <c r="N24">
        <v>3</v>
      </c>
      <c r="O24">
        <v>1</v>
      </c>
      <c r="P24">
        <v>0</v>
      </c>
      <c r="Q24">
        <v>1</v>
      </c>
      <c r="R24">
        <v>50</v>
      </c>
      <c r="S24">
        <v>4</v>
      </c>
      <c r="T24">
        <v>15</v>
      </c>
      <c r="U24">
        <v>2</v>
      </c>
      <c r="V24">
        <v>0</v>
      </c>
      <c r="W24">
        <v>0</v>
      </c>
      <c r="X24">
        <v>0</v>
      </c>
      <c r="Y24">
        <v>0</v>
      </c>
      <c r="Z24">
        <v>0</v>
      </c>
      <c r="AA24">
        <v>2</v>
      </c>
      <c r="AB24">
        <v>1</v>
      </c>
      <c r="AC24">
        <v>4</v>
      </c>
      <c r="AD24">
        <v>0</v>
      </c>
      <c r="AE24">
        <v>0</v>
      </c>
      <c r="AF24">
        <v>0</v>
      </c>
      <c r="AG24">
        <v>0</v>
      </c>
      <c r="AH24">
        <v>229</v>
      </c>
      <c r="AI24">
        <v>34</v>
      </c>
      <c r="AJ24">
        <v>51</v>
      </c>
      <c r="AK24">
        <v>0.22270742358078602</v>
      </c>
      <c r="AL24">
        <v>178</v>
      </c>
      <c r="AM24">
        <v>0.77729257641921401</v>
      </c>
      <c r="AN24">
        <v>16</v>
      </c>
    </row>
    <row r="25" spans="1:40" x14ac:dyDescent="0.25">
      <c r="A25" t="s">
        <v>472</v>
      </c>
      <c r="B25" t="s">
        <v>142</v>
      </c>
      <c r="C25" t="s">
        <v>116</v>
      </c>
      <c r="D25" t="s">
        <v>164</v>
      </c>
      <c r="E25">
        <v>2017</v>
      </c>
      <c r="F25" t="s">
        <v>168</v>
      </c>
      <c r="G25">
        <v>12</v>
      </c>
      <c r="H25" s="1">
        <v>42928</v>
      </c>
      <c r="I25" s="1">
        <v>42928</v>
      </c>
      <c r="J25">
        <v>18</v>
      </c>
      <c r="K25">
        <v>240</v>
      </c>
      <c r="L25">
        <v>0</v>
      </c>
      <c r="M25">
        <v>0</v>
      </c>
      <c r="N25">
        <v>4</v>
      </c>
      <c r="O25">
        <v>0</v>
      </c>
      <c r="P25">
        <v>0</v>
      </c>
      <c r="Q25">
        <v>1</v>
      </c>
      <c r="R25">
        <v>32</v>
      </c>
      <c r="S25">
        <v>1</v>
      </c>
      <c r="T25">
        <v>9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3</v>
      </c>
      <c r="AD25">
        <v>0</v>
      </c>
      <c r="AE25">
        <v>0</v>
      </c>
      <c r="AF25">
        <v>0</v>
      </c>
      <c r="AG25">
        <v>0</v>
      </c>
      <c r="AH25">
        <v>311</v>
      </c>
      <c r="AI25">
        <v>36</v>
      </c>
      <c r="AJ25">
        <v>33</v>
      </c>
      <c r="AK25">
        <v>0.10610932475884244</v>
      </c>
      <c r="AL25">
        <v>278</v>
      </c>
      <c r="AM25">
        <v>0.89389067524115751</v>
      </c>
      <c r="AN25">
        <v>15</v>
      </c>
    </row>
    <row r="26" spans="1:40" x14ac:dyDescent="0.25">
      <c r="A26" t="s">
        <v>475</v>
      </c>
      <c r="B26" t="s">
        <v>142</v>
      </c>
      <c r="C26" t="s">
        <v>116</v>
      </c>
      <c r="D26" t="s">
        <v>159</v>
      </c>
      <c r="E26">
        <v>2017</v>
      </c>
      <c r="F26" t="s">
        <v>168</v>
      </c>
      <c r="G26">
        <v>12</v>
      </c>
      <c r="H26" s="1">
        <v>42928</v>
      </c>
      <c r="I26" s="1">
        <v>42928</v>
      </c>
      <c r="J26">
        <v>16</v>
      </c>
      <c r="K26">
        <v>165</v>
      </c>
      <c r="L26">
        <v>0</v>
      </c>
      <c r="M26">
        <v>0</v>
      </c>
      <c r="N26">
        <v>2</v>
      </c>
      <c r="O26">
        <v>1</v>
      </c>
      <c r="P26">
        <v>0</v>
      </c>
      <c r="Q26">
        <v>0</v>
      </c>
      <c r="R26">
        <v>51</v>
      </c>
      <c r="S26">
        <v>8</v>
      </c>
      <c r="T26">
        <v>12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1</v>
      </c>
      <c r="AB26">
        <v>0</v>
      </c>
      <c r="AC26">
        <v>15</v>
      </c>
      <c r="AD26">
        <v>0</v>
      </c>
      <c r="AE26">
        <v>0</v>
      </c>
      <c r="AF26">
        <v>0</v>
      </c>
      <c r="AG26">
        <v>0</v>
      </c>
      <c r="AH26">
        <v>275</v>
      </c>
      <c r="AI26">
        <v>32</v>
      </c>
      <c r="AJ26">
        <v>52</v>
      </c>
      <c r="AK26">
        <v>0.18909090909090909</v>
      </c>
      <c r="AL26">
        <v>220</v>
      </c>
      <c r="AM26">
        <v>0.8</v>
      </c>
      <c r="AN26">
        <v>16</v>
      </c>
    </row>
    <row r="27" spans="1:40" x14ac:dyDescent="0.25">
      <c r="A27" t="s">
        <v>476</v>
      </c>
      <c r="B27" t="s">
        <v>115</v>
      </c>
      <c r="C27" t="s">
        <v>116</v>
      </c>
      <c r="D27" t="s">
        <v>126</v>
      </c>
      <c r="E27">
        <v>2017</v>
      </c>
      <c r="F27" t="s">
        <v>168</v>
      </c>
      <c r="G27">
        <v>13</v>
      </c>
      <c r="H27" s="1">
        <v>42929</v>
      </c>
      <c r="I27" s="1">
        <v>42929</v>
      </c>
      <c r="J27">
        <v>12</v>
      </c>
      <c r="K27">
        <v>153</v>
      </c>
      <c r="L27">
        <v>0</v>
      </c>
      <c r="M27">
        <v>0</v>
      </c>
      <c r="N27">
        <v>4</v>
      </c>
      <c r="O27">
        <v>1</v>
      </c>
      <c r="P27">
        <v>2</v>
      </c>
      <c r="Q27">
        <v>1</v>
      </c>
      <c r="R27">
        <v>21</v>
      </c>
      <c r="S27">
        <v>0</v>
      </c>
      <c r="T27">
        <v>5</v>
      </c>
      <c r="U27">
        <v>4</v>
      </c>
      <c r="V27">
        <v>2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206</v>
      </c>
      <c r="AI27">
        <v>28</v>
      </c>
      <c r="AJ27">
        <v>22</v>
      </c>
      <c r="AK27">
        <v>0.10679611650485436</v>
      </c>
      <c r="AL27">
        <v>184</v>
      </c>
      <c r="AM27">
        <v>0.89320388349514568</v>
      </c>
      <c r="AN27">
        <v>16</v>
      </c>
    </row>
    <row r="28" spans="1:40" x14ac:dyDescent="0.25">
      <c r="A28" t="s">
        <v>478</v>
      </c>
      <c r="B28" t="s">
        <v>123</v>
      </c>
      <c r="C28" t="s">
        <v>116</v>
      </c>
      <c r="D28" t="s">
        <v>155</v>
      </c>
      <c r="E28">
        <v>2017</v>
      </c>
      <c r="F28" t="s">
        <v>168</v>
      </c>
      <c r="G28">
        <v>12</v>
      </c>
      <c r="H28" s="1">
        <v>42928</v>
      </c>
      <c r="I28" s="1">
        <v>42928</v>
      </c>
      <c r="J28">
        <v>17</v>
      </c>
      <c r="K28">
        <v>261</v>
      </c>
      <c r="L28">
        <v>1</v>
      </c>
      <c r="M28">
        <v>0</v>
      </c>
      <c r="N28">
        <v>1</v>
      </c>
      <c r="O28">
        <v>0</v>
      </c>
      <c r="P28">
        <v>0</v>
      </c>
      <c r="Q28">
        <v>2</v>
      </c>
      <c r="R28">
        <v>111</v>
      </c>
      <c r="S28">
        <v>0</v>
      </c>
      <c r="T28">
        <v>54</v>
      </c>
      <c r="U28">
        <v>1</v>
      </c>
      <c r="V28">
        <v>0</v>
      </c>
      <c r="W28">
        <v>1</v>
      </c>
      <c r="X28">
        <v>0</v>
      </c>
      <c r="Y28">
        <v>0</v>
      </c>
      <c r="Z28">
        <v>0</v>
      </c>
      <c r="AA28">
        <v>1</v>
      </c>
      <c r="AB28">
        <v>4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454</v>
      </c>
      <c r="AI28">
        <v>31</v>
      </c>
      <c r="AJ28">
        <v>113</v>
      </c>
      <c r="AK28">
        <v>0.24889867841409691</v>
      </c>
      <c r="AL28">
        <v>341</v>
      </c>
      <c r="AM28">
        <v>0.75110132158590304</v>
      </c>
      <c r="AN28">
        <v>15</v>
      </c>
    </row>
    <row r="29" spans="1:40" x14ac:dyDescent="0.25">
      <c r="A29" t="s">
        <v>479</v>
      </c>
      <c r="B29" t="s">
        <v>115</v>
      </c>
      <c r="C29" t="s">
        <v>116</v>
      </c>
      <c r="D29" t="s">
        <v>117</v>
      </c>
      <c r="E29">
        <v>2017</v>
      </c>
      <c r="F29" t="s">
        <v>168</v>
      </c>
      <c r="G29">
        <v>13</v>
      </c>
      <c r="H29" s="1">
        <v>42929</v>
      </c>
      <c r="I29" s="1">
        <v>42929</v>
      </c>
      <c r="J29">
        <v>1</v>
      </c>
      <c r="K29">
        <v>75</v>
      </c>
      <c r="L29">
        <v>0</v>
      </c>
      <c r="M29">
        <v>0</v>
      </c>
      <c r="N29">
        <v>10</v>
      </c>
      <c r="O29">
        <v>0</v>
      </c>
      <c r="P29">
        <v>0</v>
      </c>
      <c r="Q29">
        <v>0</v>
      </c>
      <c r="R29">
        <v>28</v>
      </c>
      <c r="S29">
        <v>0</v>
      </c>
      <c r="T29">
        <v>4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119</v>
      </c>
      <c r="AI29">
        <v>26</v>
      </c>
      <c r="AJ29">
        <v>28</v>
      </c>
      <c r="AK29">
        <v>0.23529411764705882</v>
      </c>
      <c r="AL29">
        <v>91</v>
      </c>
      <c r="AM29">
        <v>0.76470588235294112</v>
      </c>
      <c r="AN29">
        <v>15</v>
      </c>
    </row>
    <row r="30" spans="1:40" x14ac:dyDescent="0.25">
      <c r="A30" t="s">
        <v>480</v>
      </c>
      <c r="B30" t="s">
        <v>123</v>
      </c>
      <c r="C30" t="s">
        <v>116</v>
      </c>
      <c r="D30" t="s">
        <v>132</v>
      </c>
      <c r="E30">
        <v>2017</v>
      </c>
      <c r="F30" t="s">
        <v>168</v>
      </c>
      <c r="G30">
        <v>12</v>
      </c>
      <c r="H30" s="1">
        <v>42928</v>
      </c>
      <c r="I30" s="1">
        <v>42928</v>
      </c>
      <c r="J30">
        <v>8</v>
      </c>
      <c r="K30">
        <v>52</v>
      </c>
      <c r="L30">
        <v>0</v>
      </c>
      <c r="M30">
        <v>0</v>
      </c>
      <c r="N30">
        <v>6</v>
      </c>
      <c r="O30">
        <v>0</v>
      </c>
      <c r="P30">
        <v>0</v>
      </c>
      <c r="Q30">
        <v>1</v>
      </c>
      <c r="R30">
        <v>19</v>
      </c>
      <c r="S30">
        <v>0</v>
      </c>
      <c r="T30">
        <v>8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96</v>
      </c>
      <c r="AI30">
        <v>27</v>
      </c>
      <c r="AJ30">
        <v>20</v>
      </c>
      <c r="AK30">
        <v>0.20833333333333334</v>
      </c>
      <c r="AL30">
        <v>76</v>
      </c>
      <c r="AM30">
        <v>0.79166666666666663</v>
      </c>
      <c r="AN30">
        <v>15</v>
      </c>
    </row>
    <row r="31" spans="1:40" x14ac:dyDescent="0.25">
      <c r="A31" t="s">
        <v>481</v>
      </c>
      <c r="B31" t="s">
        <v>142</v>
      </c>
      <c r="C31" t="s">
        <v>116</v>
      </c>
      <c r="D31" t="s">
        <v>143</v>
      </c>
      <c r="E31">
        <v>2017</v>
      </c>
      <c r="F31" t="s">
        <v>168</v>
      </c>
      <c r="G31">
        <v>12</v>
      </c>
      <c r="H31" s="1">
        <v>42928</v>
      </c>
      <c r="I31" s="1">
        <v>42928</v>
      </c>
      <c r="J31">
        <v>12</v>
      </c>
      <c r="K31">
        <v>63</v>
      </c>
      <c r="L31">
        <v>0</v>
      </c>
      <c r="M31">
        <v>0</v>
      </c>
      <c r="N31">
        <v>2</v>
      </c>
      <c r="O31">
        <v>0</v>
      </c>
      <c r="P31">
        <v>0</v>
      </c>
      <c r="Q31">
        <v>0</v>
      </c>
      <c r="R31">
        <v>25</v>
      </c>
      <c r="S31">
        <v>0</v>
      </c>
      <c r="T31">
        <v>5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4</v>
      </c>
      <c r="AD31">
        <v>0</v>
      </c>
      <c r="AE31">
        <v>0</v>
      </c>
      <c r="AF31">
        <v>0</v>
      </c>
      <c r="AG31">
        <v>0</v>
      </c>
      <c r="AH31">
        <v>114</v>
      </c>
      <c r="AI31">
        <v>24</v>
      </c>
      <c r="AJ31">
        <v>25</v>
      </c>
      <c r="AK31">
        <v>0.21929824561403508</v>
      </c>
      <c r="AL31">
        <v>88</v>
      </c>
      <c r="AM31">
        <v>0.77192982456140347</v>
      </c>
      <c r="AN31">
        <v>15</v>
      </c>
    </row>
    <row r="32" spans="1:40" x14ac:dyDescent="0.25">
      <c r="A32" t="s">
        <v>341</v>
      </c>
      <c r="B32" t="s">
        <v>123</v>
      </c>
      <c r="C32" t="s">
        <v>116</v>
      </c>
      <c r="D32" t="s">
        <v>155</v>
      </c>
      <c r="E32">
        <v>2017</v>
      </c>
      <c r="F32" t="s">
        <v>342</v>
      </c>
      <c r="G32">
        <v>17</v>
      </c>
      <c r="H32" s="1">
        <v>42872</v>
      </c>
      <c r="I32" s="1">
        <v>42872</v>
      </c>
      <c r="J32">
        <v>173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6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183</v>
      </c>
      <c r="AI32">
        <v>10</v>
      </c>
      <c r="AJ32">
        <v>1</v>
      </c>
      <c r="AK32">
        <v>5.4644808743169399E-3</v>
      </c>
      <c r="AL32">
        <v>182</v>
      </c>
      <c r="AM32">
        <v>0.99453551912568305</v>
      </c>
      <c r="AN32">
        <v>4</v>
      </c>
    </row>
    <row r="33" spans="1:40" x14ac:dyDescent="0.25">
      <c r="A33" t="s">
        <v>343</v>
      </c>
      <c r="B33" t="s">
        <v>123</v>
      </c>
      <c r="C33" t="s">
        <v>116</v>
      </c>
      <c r="D33" t="s">
        <v>132</v>
      </c>
      <c r="E33">
        <v>2017</v>
      </c>
      <c r="F33" t="s">
        <v>342</v>
      </c>
      <c r="G33">
        <v>17</v>
      </c>
      <c r="H33" s="1">
        <v>42872</v>
      </c>
      <c r="I33" s="1">
        <v>42872</v>
      </c>
      <c r="J33">
        <v>58</v>
      </c>
      <c r="K33">
        <v>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1</v>
      </c>
      <c r="T33">
        <v>4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66</v>
      </c>
      <c r="AI33">
        <v>12</v>
      </c>
      <c r="AJ33">
        <v>1</v>
      </c>
      <c r="AK33">
        <v>1.5151515151515152E-2</v>
      </c>
      <c r="AL33">
        <v>65</v>
      </c>
      <c r="AM33">
        <v>0.98484848484848486</v>
      </c>
      <c r="AN33">
        <v>4</v>
      </c>
    </row>
    <row r="34" spans="1:40" x14ac:dyDescent="0.25">
      <c r="A34" t="s">
        <v>344</v>
      </c>
      <c r="B34" t="s">
        <v>123</v>
      </c>
      <c r="C34" t="s">
        <v>116</v>
      </c>
      <c r="D34" t="s">
        <v>130</v>
      </c>
      <c r="E34">
        <v>2017</v>
      </c>
      <c r="F34" t="s">
        <v>342</v>
      </c>
      <c r="G34">
        <v>17</v>
      </c>
      <c r="H34" s="1">
        <v>42872</v>
      </c>
      <c r="I34" s="1">
        <v>42872</v>
      </c>
      <c r="J34">
        <v>7</v>
      </c>
      <c r="K34">
        <v>1</v>
      </c>
      <c r="L34">
        <v>0</v>
      </c>
      <c r="M34">
        <v>0</v>
      </c>
      <c r="N34">
        <v>3</v>
      </c>
      <c r="O34">
        <v>0</v>
      </c>
      <c r="P34">
        <v>0</v>
      </c>
      <c r="Q34">
        <v>0</v>
      </c>
      <c r="R34">
        <v>3</v>
      </c>
      <c r="S34">
        <v>0</v>
      </c>
      <c r="T34">
        <v>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5</v>
      </c>
      <c r="AD34">
        <v>0</v>
      </c>
      <c r="AE34">
        <v>0</v>
      </c>
      <c r="AF34">
        <v>0</v>
      </c>
      <c r="AG34">
        <v>0</v>
      </c>
      <c r="AH34">
        <v>88</v>
      </c>
      <c r="AI34">
        <v>17</v>
      </c>
      <c r="AJ34">
        <v>3</v>
      </c>
      <c r="AK34">
        <v>3.4090909090909088E-2</v>
      </c>
      <c r="AL34">
        <v>22</v>
      </c>
      <c r="AM34">
        <v>0.25</v>
      </c>
      <c r="AN34">
        <v>5</v>
      </c>
    </row>
    <row r="35" spans="1:40" x14ac:dyDescent="0.25">
      <c r="A35" t="s">
        <v>345</v>
      </c>
      <c r="B35" t="s">
        <v>123</v>
      </c>
      <c r="C35" t="s">
        <v>116</v>
      </c>
      <c r="D35" t="s">
        <v>124</v>
      </c>
      <c r="E35">
        <v>2017</v>
      </c>
      <c r="F35" t="s">
        <v>342</v>
      </c>
      <c r="G35">
        <v>17</v>
      </c>
      <c r="H35" s="1">
        <v>42872</v>
      </c>
      <c r="I35" s="1">
        <v>42872</v>
      </c>
      <c r="J35">
        <v>21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19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43</v>
      </c>
      <c r="AI35">
        <v>10</v>
      </c>
      <c r="AJ35">
        <v>1</v>
      </c>
      <c r="AK35">
        <v>2.3255813953488372E-2</v>
      </c>
      <c r="AL35">
        <v>42</v>
      </c>
      <c r="AM35">
        <v>0.97674418604651159</v>
      </c>
      <c r="AN35">
        <v>4</v>
      </c>
    </row>
    <row r="36" spans="1:40" x14ac:dyDescent="0.25">
      <c r="A36" t="s">
        <v>350</v>
      </c>
      <c r="B36" t="s">
        <v>142</v>
      </c>
      <c r="C36" t="s">
        <v>116</v>
      </c>
      <c r="D36" t="s">
        <v>150</v>
      </c>
      <c r="E36">
        <v>2017</v>
      </c>
      <c r="F36" t="s">
        <v>342</v>
      </c>
      <c r="G36">
        <v>17</v>
      </c>
      <c r="H36" s="1">
        <v>42872</v>
      </c>
      <c r="I36" s="1">
        <v>42872</v>
      </c>
      <c r="J36">
        <v>2</v>
      </c>
      <c r="K36">
        <v>9</v>
      </c>
      <c r="L36">
        <v>0</v>
      </c>
      <c r="M36">
        <v>0</v>
      </c>
      <c r="N36">
        <v>5</v>
      </c>
      <c r="O36">
        <v>0</v>
      </c>
      <c r="P36">
        <v>0</v>
      </c>
      <c r="Q36">
        <v>0</v>
      </c>
      <c r="R36">
        <v>13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</v>
      </c>
      <c r="AD36">
        <v>0</v>
      </c>
      <c r="AE36">
        <v>0</v>
      </c>
      <c r="AF36">
        <v>0</v>
      </c>
      <c r="AG36">
        <v>0</v>
      </c>
      <c r="AH36">
        <v>52</v>
      </c>
      <c r="AI36">
        <v>12</v>
      </c>
      <c r="AJ36">
        <v>13</v>
      </c>
      <c r="AK36">
        <v>0.25</v>
      </c>
      <c r="AL36">
        <v>21</v>
      </c>
      <c r="AM36">
        <v>0.40384615384615385</v>
      </c>
      <c r="AN36">
        <v>5</v>
      </c>
    </row>
    <row r="37" spans="1:40" x14ac:dyDescent="0.25">
      <c r="A37" t="s">
        <v>351</v>
      </c>
      <c r="B37" t="s">
        <v>142</v>
      </c>
      <c r="C37" t="s">
        <v>116</v>
      </c>
      <c r="D37" t="s">
        <v>143</v>
      </c>
      <c r="E37">
        <v>2017</v>
      </c>
      <c r="F37" t="s">
        <v>342</v>
      </c>
      <c r="G37">
        <v>17</v>
      </c>
      <c r="H37" s="1">
        <v>42872</v>
      </c>
      <c r="I37" s="1">
        <v>42872</v>
      </c>
      <c r="J37">
        <v>29</v>
      </c>
      <c r="K37">
        <v>15</v>
      </c>
      <c r="L37">
        <v>0</v>
      </c>
      <c r="M37">
        <v>0</v>
      </c>
      <c r="N37">
        <v>2</v>
      </c>
      <c r="O37">
        <v>0</v>
      </c>
      <c r="P37">
        <v>0</v>
      </c>
      <c r="Q37">
        <v>0</v>
      </c>
      <c r="R37">
        <v>4</v>
      </c>
      <c r="S37">
        <v>0</v>
      </c>
      <c r="T37">
        <v>4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17</v>
      </c>
      <c r="AD37">
        <v>0</v>
      </c>
      <c r="AE37">
        <v>0</v>
      </c>
      <c r="AF37">
        <v>0</v>
      </c>
      <c r="AG37">
        <v>0</v>
      </c>
      <c r="AH37">
        <v>71</v>
      </c>
      <c r="AI37">
        <v>18</v>
      </c>
      <c r="AJ37">
        <v>4</v>
      </c>
      <c r="AK37">
        <v>5.6338028169014086E-2</v>
      </c>
      <c r="AL37">
        <v>67</v>
      </c>
      <c r="AM37">
        <v>0.94366197183098588</v>
      </c>
      <c r="AN37">
        <v>5</v>
      </c>
    </row>
    <row r="38" spans="1:40" x14ac:dyDescent="0.25">
      <c r="A38" t="s">
        <v>352</v>
      </c>
      <c r="B38" t="s">
        <v>142</v>
      </c>
      <c r="C38" t="s">
        <v>116</v>
      </c>
      <c r="D38" t="s">
        <v>164</v>
      </c>
      <c r="E38">
        <v>2017</v>
      </c>
      <c r="F38" t="s">
        <v>342</v>
      </c>
      <c r="G38">
        <v>17</v>
      </c>
      <c r="H38" s="1">
        <v>42872</v>
      </c>
      <c r="I38" s="1">
        <v>42872</v>
      </c>
      <c r="J38">
        <v>96</v>
      </c>
      <c r="K38">
        <v>9</v>
      </c>
      <c r="L38">
        <v>0</v>
      </c>
      <c r="M38">
        <v>2</v>
      </c>
      <c r="N38">
        <v>13</v>
      </c>
      <c r="O38">
        <v>0</v>
      </c>
      <c r="P38">
        <v>1</v>
      </c>
      <c r="Q38">
        <v>0</v>
      </c>
      <c r="R38">
        <v>5</v>
      </c>
      <c r="S38">
        <v>0</v>
      </c>
      <c r="T38">
        <v>1</v>
      </c>
      <c r="U38">
        <v>2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22</v>
      </c>
      <c r="AD38">
        <v>0</v>
      </c>
      <c r="AE38">
        <v>0</v>
      </c>
      <c r="AF38">
        <v>0</v>
      </c>
      <c r="AG38">
        <v>0</v>
      </c>
      <c r="AH38">
        <v>161</v>
      </c>
      <c r="AI38">
        <v>31</v>
      </c>
      <c r="AJ38">
        <v>5</v>
      </c>
      <c r="AK38">
        <v>3.1055900621118012E-2</v>
      </c>
      <c r="AL38">
        <v>147</v>
      </c>
      <c r="AM38">
        <v>0.91304347826086951</v>
      </c>
      <c r="AN38">
        <v>9</v>
      </c>
    </row>
    <row r="39" spans="1:40" x14ac:dyDescent="0.25">
      <c r="A39" t="s">
        <v>353</v>
      </c>
      <c r="B39" t="s">
        <v>142</v>
      </c>
      <c r="C39" t="s">
        <v>116</v>
      </c>
      <c r="D39" t="s">
        <v>159</v>
      </c>
      <c r="E39">
        <v>2017</v>
      </c>
      <c r="F39" t="s">
        <v>342</v>
      </c>
      <c r="G39">
        <v>17</v>
      </c>
      <c r="H39" s="1">
        <v>42872</v>
      </c>
      <c r="I39" s="1">
        <v>42872</v>
      </c>
      <c r="J39">
        <v>54</v>
      </c>
      <c r="K39">
        <v>3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2</v>
      </c>
      <c r="S39">
        <v>0</v>
      </c>
      <c r="T39">
        <v>6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3</v>
      </c>
      <c r="AD39">
        <v>0</v>
      </c>
      <c r="AE39">
        <v>0</v>
      </c>
      <c r="AF39">
        <v>0</v>
      </c>
      <c r="AG39">
        <v>0</v>
      </c>
      <c r="AH39">
        <v>70</v>
      </c>
      <c r="AI39">
        <v>11</v>
      </c>
      <c r="AJ39">
        <v>2</v>
      </c>
      <c r="AK39">
        <v>2.8571428571428571E-2</v>
      </c>
      <c r="AL39">
        <v>68</v>
      </c>
      <c r="AM39">
        <v>0.97142857142857142</v>
      </c>
      <c r="AN39">
        <v>6</v>
      </c>
    </row>
    <row r="40" spans="1:40" x14ac:dyDescent="0.25">
      <c r="A40" t="s">
        <v>359</v>
      </c>
      <c r="B40" t="s">
        <v>115</v>
      </c>
      <c r="C40" t="s">
        <v>116</v>
      </c>
      <c r="D40" t="s">
        <v>126</v>
      </c>
      <c r="E40">
        <v>2017</v>
      </c>
      <c r="F40" t="s">
        <v>342</v>
      </c>
      <c r="G40">
        <v>17</v>
      </c>
      <c r="H40" s="1">
        <v>42872</v>
      </c>
      <c r="I40" s="1">
        <v>42872</v>
      </c>
      <c r="J40">
        <v>13</v>
      </c>
      <c r="K40">
        <v>2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3</v>
      </c>
      <c r="S40">
        <v>0</v>
      </c>
      <c r="T40">
        <v>9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30</v>
      </c>
      <c r="AI40">
        <v>15</v>
      </c>
      <c r="AJ40">
        <v>3</v>
      </c>
      <c r="AK40">
        <v>0.1</v>
      </c>
      <c r="AL40">
        <v>27</v>
      </c>
      <c r="AM40">
        <v>0.9</v>
      </c>
      <c r="AN40">
        <v>6</v>
      </c>
    </row>
    <row r="41" spans="1:40" x14ac:dyDescent="0.25">
      <c r="A41" t="s">
        <v>360</v>
      </c>
      <c r="B41" t="s">
        <v>115</v>
      </c>
      <c r="C41" t="s">
        <v>116</v>
      </c>
      <c r="D41" t="s">
        <v>117</v>
      </c>
      <c r="E41">
        <v>2017</v>
      </c>
      <c r="F41" t="s">
        <v>342</v>
      </c>
      <c r="G41">
        <v>17</v>
      </c>
      <c r="H41" s="1">
        <v>42872</v>
      </c>
      <c r="I41" s="1">
        <v>42872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44</v>
      </c>
      <c r="AI41">
        <v>10</v>
      </c>
      <c r="AJ41">
        <v>0</v>
      </c>
      <c r="AK41">
        <v>0</v>
      </c>
      <c r="AL41">
        <v>0</v>
      </c>
      <c r="AM41">
        <v>0</v>
      </c>
      <c r="AN41">
        <v>1</v>
      </c>
    </row>
    <row r="42" spans="1:40" x14ac:dyDescent="0.25">
      <c r="A42" t="s">
        <v>361</v>
      </c>
      <c r="B42" t="s">
        <v>115</v>
      </c>
      <c r="C42" t="s">
        <v>116</v>
      </c>
      <c r="D42" t="s">
        <v>148</v>
      </c>
      <c r="E42">
        <v>2017</v>
      </c>
      <c r="F42" t="s">
        <v>342</v>
      </c>
      <c r="G42">
        <v>17</v>
      </c>
      <c r="H42" s="1">
        <v>42872</v>
      </c>
      <c r="I42" s="1">
        <v>42872</v>
      </c>
      <c r="J42">
        <v>92</v>
      </c>
      <c r="K42">
        <v>4</v>
      </c>
      <c r="L42">
        <v>1</v>
      </c>
      <c r="M42">
        <v>0</v>
      </c>
      <c r="N42">
        <v>1</v>
      </c>
      <c r="O42">
        <v>0</v>
      </c>
      <c r="P42">
        <v>0</v>
      </c>
      <c r="Q42">
        <v>0</v>
      </c>
      <c r="R42">
        <v>9</v>
      </c>
      <c r="S42">
        <v>0</v>
      </c>
      <c r="T42">
        <v>11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118</v>
      </c>
      <c r="AI42">
        <v>23</v>
      </c>
      <c r="AJ42">
        <v>9</v>
      </c>
      <c r="AK42">
        <v>7.6271186440677971E-2</v>
      </c>
      <c r="AL42">
        <v>109</v>
      </c>
      <c r="AM42">
        <v>0.92372881355932202</v>
      </c>
      <c r="AN42">
        <v>5</v>
      </c>
    </row>
    <row r="43" spans="1:40" s="3" customFormat="1" x14ac:dyDescent="0.25">
      <c r="A43" s="3" t="s">
        <v>362</v>
      </c>
      <c r="B43" s="3" t="s">
        <v>115</v>
      </c>
      <c r="C43" s="3" t="s">
        <v>116</v>
      </c>
      <c r="D43" s="3" t="s">
        <v>162</v>
      </c>
      <c r="E43" s="3">
        <v>2017</v>
      </c>
      <c r="F43" s="3" t="s">
        <v>342</v>
      </c>
      <c r="G43" s="3">
        <v>17</v>
      </c>
      <c r="H43" s="8">
        <v>42872</v>
      </c>
      <c r="I43" s="8">
        <v>42872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 t="e">
        <v>#DIV/0!</v>
      </c>
      <c r="AL43" s="3">
        <v>0</v>
      </c>
      <c r="AM43" s="3" t="e">
        <v>#DIV/0!</v>
      </c>
      <c r="AN43" s="3">
        <v>1</v>
      </c>
    </row>
    <row r="44" spans="1:40" s="3" customFormat="1" x14ac:dyDescent="0.25">
      <c r="H44" s="8"/>
      <c r="I44" s="8"/>
    </row>
    <row r="45" spans="1:40" s="3" customFormat="1" x14ac:dyDescent="0.25">
      <c r="H45" s="8"/>
      <c r="I45" s="8"/>
    </row>
    <row r="46" spans="1:40" x14ac:dyDescent="0.25">
      <c r="A46" t="s">
        <v>426</v>
      </c>
      <c r="B46" t="s">
        <v>115</v>
      </c>
      <c r="C46" t="s">
        <v>121</v>
      </c>
      <c r="D46" t="s">
        <v>122</v>
      </c>
      <c r="E46">
        <v>2017</v>
      </c>
      <c r="F46" t="s">
        <v>118</v>
      </c>
      <c r="G46">
        <v>14</v>
      </c>
      <c r="H46" s="17">
        <v>42900</v>
      </c>
      <c r="I46" s="17">
        <v>42900</v>
      </c>
      <c r="J46" s="18">
        <v>61</v>
      </c>
      <c r="K46" s="18">
        <v>35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2</v>
      </c>
      <c r="R46" s="18">
        <v>13</v>
      </c>
      <c r="S46" s="18">
        <v>0</v>
      </c>
      <c r="T46" s="18">
        <v>22</v>
      </c>
      <c r="U46" s="18">
        <v>2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1</v>
      </c>
      <c r="AB46" s="18">
        <v>0</v>
      </c>
      <c r="AC46" s="18">
        <v>19</v>
      </c>
      <c r="AD46" s="18">
        <v>0</v>
      </c>
      <c r="AE46" s="18">
        <v>0</v>
      </c>
      <c r="AF46" s="18">
        <v>0</v>
      </c>
      <c r="AG46" s="18">
        <v>0</v>
      </c>
      <c r="AH46" s="18">
        <v>155</v>
      </c>
      <c r="AI46" s="18">
        <v>21</v>
      </c>
      <c r="AJ46" s="18">
        <v>15</v>
      </c>
      <c r="AK46" s="18">
        <v>9.6774193548387094E-2</v>
      </c>
      <c r="AL46" s="18">
        <v>140</v>
      </c>
      <c r="AM46" s="18">
        <v>0.90322580645161288</v>
      </c>
      <c r="AN46" s="18">
        <v>15</v>
      </c>
    </row>
    <row r="47" spans="1:40" x14ac:dyDescent="0.25">
      <c r="A47" t="s">
        <v>429</v>
      </c>
      <c r="B47" t="s">
        <v>123</v>
      </c>
      <c r="C47" t="s">
        <v>121</v>
      </c>
      <c r="D47" t="s">
        <v>128</v>
      </c>
      <c r="E47">
        <v>2017</v>
      </c>
      <c r="F47" t="s">
        <v>118</v>
      </c>
      <c r="G47">
        <v>14</v>
      </c>
      <c r="H47" s="17">
        <v>42900</v>
      </c>
      <c r="I47" s="17">
        <v>42900</v>
      </c>
      <c r="J47" s="18">
        <v>93</v>
      </c>
      <c r="K47" s="18">
        <v>59</v>
      </c>
      <c r="L47" s="18">
        <v>0</v>
      </c>
      <c r="M47" s="18">
        <v>0</v>
      </c>
      <c r="N47" s="18">
        <v>1</v>
      </c>
      <c r="O47" s="18">
        <v>0</v>
      </c>
      <c r="P47" s="18">
        <v>0</v>
      </c>
      <c r="Q47" s="18">
        <v>0</v>
      </c>
      <c r="R47" s="18">
        <v>32</v>
      </c>
      <c r="S47" s="18">
        <v>1</v>
      </c>
      <c r="T47" s="18">
        <v>16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3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206</v>
      </c>
      <c r="AI47" s="18">
        <v>16</v>
      </c>
      <c r="AJ47" s="18">
        <v>32</v>
      </c>
      <c r="AK47" s="18">
        <v>0.1553398058252427</v>
      </c>
      <c r="AL47" s="18">
        <v>174</v>
      </c>
      <c r="AM47" s="18">
        <v>0.84466019417475724</v>
      </c>
      <c r="AN47" s="18">
        <v>15</v>
      </c>
    </row>
    <row r="48" spans="1:40" x14ac:dyDescent="0.25">
      <c r="A48" t="s">
        <v>432</v>
      </c>
      <c r="B48" t="s">
        <v>115</v>
      </c>
      <c r="C48" t="s">
        <v>121</v>
      </c>
      <c r="D48" t="s">
        <v>134</v>
      </c>
      <c r="E48">
        <v>2017</v>
      </c>
      <c r="F48" t="s">
        <v>118</v>
      </c>
      <c r="G48">
        <v>14</v>
      </c>
      <c r="H48" s="17">
        <v>42900</v>
      </c>
      <c r="I48" s="17">
        <v>42900</v>
      </c>
      <c r="J48" s="18">
        <v>93</v>
      </c>
      <c r="K48" s="18">
        <v>23</v>
      </c>
      <c r="L48" s="18">
        <v>0</v>
      </c>
      <c r="M48" s="18">
        <v>0</v>
      </c>
      <c r="N48" s="18">
        <v>1</v>
      </c>
      <c r="O48" s="18">
        <v>0</v>
      </c>
      <c r="P48" s="18">
        <v>0</v>
      </c>
      <c r="Q48" s="18">
        <v>0</v>
      </c>
      <c r="R48" s="18">
        <v>26</v>
      </c>
      <c r="S48" s="18">
        <v>0</v>
      </c>
      <c r="T48" s="18">
        <v>8</v>
      </c>
      <c r="U48" s="18">
        <v>1</v>
      </c>
      <c r="V48" s="18">
        <v>0</v>
      </c>
      <c r="W48" s="18">
        <v>0</v>
      </c>
      <c r="X48" s="18">
        <v>1</v>
      </c>
      <c r="Y48" s="18">
        <v>0</v>
      </c>
      <c r="Z48" s="18">
        <v>0</v>
      </c>
      <c r="AA48" s="18">
        <v>1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154</v>
      </c>
      <c r="AI48" s="18">
        <v>22</v>
      </c>
      <c r="AJ48" s="18">
        <v>27</v>
      </c>
      <c r="AK48" s="18">
        <v>0.17532467532467533</v>
      </c>
      <c r="AL48" s="18">
        <v>128</v>
      </c>
      <c r="AM48" s="18">
        <v>0.83116883116883122</v>
      </c>
      <c r="AN48" s="18">
        <v>15</v>
      </c>
    </row>
    <row r="49" spans="1:40" x14ac:dyDescent="0.25">
      <c r="A49" t="s">
        <v>433</v>
      </c>
      <c r="B49" t="s">
        <v>115</v>
      </c>
      <c r="C49" t="s">
        <v>121</v>
      </c>
      <c r="D49" t="s">
        <v>136</v>
      </c>
      <c r="E49">
        <v>2017</v>
      </c>
      <c r="F49" t="s">
        <v>118</v>
      </c>
      <c r="G49">
        <v>14</v>
      </c>
      <c r="H49" s="17">
        <v>42900</v>
      </c>
      <c r="I49" s="17">
        <v>42900</v>
      </c>
      <c r="J49" s="18">
        <v>213</v>
      </c>
      <c r="K49" s="18">
        <v>34</v>
      </c>
      <c r="L49" s="18">
        <v>0</v>
      </c>
      <c r="M49" s="18">
        <v>0</v>
      </c>
      <c r="N49" s="18">
        <v>1</v>
      </c>
      <c r="O49" s="18">
        <v>0</v>
      </c>
      <c r="P49" s="18">
        <v>0</v>
      </c>
      <c r="Q49" s="18">
        <v>0</v>
      </c>
      <c r="R49" s="18">
        <v>69</v>
      </c>
      <c r="S49" s="18">
        <v>0</v>
      </c>
      <c r="T49" s="18">
        <v>14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1</v>
      </c>
      <c r="AC49" s="18">
        <v>5</v>
      </c>
      <c r="AD49" s="18">
        <v>0</v>
      </c>
      <c r="AE49" s="18">
        <v>0</v>
      </c>
      <c r="AF49" s="18">
        <v>0</v>
      </c>
      <c r="AG49" s="18">
        <v>0</v>
      </c>
      <c r="AH49" s="18">
        <v>338</v>
      </c>
      <c r="AI49" s="18">
        <v>16</v>
      </c>
      <c r="AJ49" s="18">
        <v>69</v>
      </c>
      <c r="AK49" s="18">
        <v>0.20414201183431951</v>
      </c>
      <c r="AL49" s="18">
        <v>269</v>
      </c>
      <c r="AM49" s="18">
        <v>0.79585798816568043</v>
      </c>
      <c r="AN49" s="18">
        <v>15</v>
      </c>
    </row>
    <row r="50" spans="1:40" x14ac:dyDescent="0.25">
      <c r="A50" t="s">
        <v>434</v>
      </c>
      <c r="B50" t="s">
        <v>123</v>
      </c>
      <c r="C50" t="s">
        <v>121</v>
      </c>
      <c r="D50" t="s">
        <v>138</v>
      </c>
      <c r="E50">
        <v>2017</v>
      </c>
      <c r="F50" t="s">
        <v>118</v>
      </c>
      <c r="G50">
        <v>14</v>
      </c>
      <c r="H50" s="17">
        <v>42900</v>
      </c>
      <c r="I50" s="17">
        <v>42900</v>
      </c>
      <c r="J50" s="18">
        <v>16</v>
      </c>
      <c r="K50" s="18">
        <v>38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219</v>
      </c>
      <c r="S50" s="18">
        <v>0</v>
      </c>
      <c r="T50" s="18">
        <v>9</v>
      </c>
      <c r="U50" s="18">
        <v>0</v>
      </c>
      <c r="V50" s="18">
        <v>1</v>
      </c>
      <c r="W50" s="18">
        <v>1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284</v>
      </c>
      <c r="AI50" s="18">
        <v>22</v>
      </c>
      <c r="AJ50" s="18">
        <v>219</v>
      </c>
      <c r="AK50" s="18">
        <v>0.77112676056338025</v>
      </c>
      <c r="AL50" s="18">
        <v>65</v>
      </c>
      <c r="AM50" s="18">
        <v>0.22887323943661972</v>
      </c>
      <c r="AN50" s="18">
        <v>15</v>
      </c>
    </row>
    <row r="51" spans="1:40" x14ac:dyDescent="0.25">
      <c r="A51" t="s">
        <v>435</v>
      </c>
      <c r="B51" t="s">
        <v>123</v>
      </c>
      <c r="C51" t="s">
        <v>121</v>
      </c>
      <c r="D51" t="s">
        <v>140</v>
      </c>
      <c r="E51">
        <v>2017</v>
      </c>
      <c r="F51" t="s">
        <v>118</v>
      </c>
      <c r="G51">
        <v>14</v>
      </c>
      <c r="H51" s="17">
        <v>42900</v>
      </c>
      <c r="I51" s="17">
        <v>42900</v>
      </c>
      <c r="J51" s="18">
        <v>162</v>
      </c>
      <c r="K51" s="18">
        <v>15</v>
      </c>
      <c r="L51" s="18">
        <v>0</v>
      </c>
      <c r="M51" s="18">
        <v>0</v>
      </c>
      <c r="N51" s="18">
        <v>1</v>
      </c>
      <c r="O51" s="18">
        <v>1</v>
      </c>
      <c r="P51" s="18">
        <v>0</v>
      </c>
      <c r="Q51" s="18">
        <v>0</v>
      </c>
      <c r="R51" s="18">
        <v>30</v>
      </c>
      <c r="S51" s="18">
        <v>0</v>
      </c>
      <c r="T51" s="18">
        <v>15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1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225</v>
      </c>
      <c r="AI51" s="18">
        <v>20</v>
      </c>
      <c r="AJ51" s="18">
        <v>30</v>
      </c>
      <c r="AK51" s="18">
        <v>0.13333333333333333</v>
      </c>
      <c r="AL51" s="18">
        <v>195</v>
      </c>
      <c r="AM51" s="18">
        <v>0.8666666666666667</v>
      </c>
      <c r="AN51" s="18">
        <v>16</v>
      </c>
    </row>
    <row r="52" spans="1:40" x14ac:dyDescent="0.25">
      <c r="A52" t="s">
        <v>439</v>
      </c>
      <c r="B52" t="s">
        <v>142</v>
      </c>
      <c r="C52" t="s">
        <v>121</v>
      </c>
      <c r="D52" t="s">
        <v>145</v>
      </c>
      <c r="E52">
        <v>2017</v>
      </c>
      <c r="F52" t="s">
        <v>118</v>
      </c>
      <c r="G52">
        <v>14</v>
      </c>
      <c r="H52" s="17">
        <v>42900</v>
      </c>
      <c r="I52" s="17">
        <v>42900</v>
      </c>
      <c r="J52" s="18">
        <v>3</v>
      </c>
      <c r="K52" s="18">
        <v>1</v>
      </c>
      <c r="L52" s="18">
        <v>0</v>
      </c>
      <c r="M52" s="18">
        <v>0</v>
      </c>
      <c r="N52" s="18">
        <v>1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5</v>
      </c>
      <c r="AI52" s="18">
        <v>5</v>
      </c>
      <c r="AJ52" s="18">
        <v>0</v>
      </c>
      <c r="AK52" s="18">
        <v>0</v>
      </c>
      <c r="AL52" s="18">
        <v>5</v>
      </c>
      <c r="AM52" s="18">
        <v>1</v>
      </c>
      <c r="AN52" s="18">
        <v>15</v>
      </c>
    </row>
    <row r="53" spans="1:40" x14ac:dyDescent="0.25">
      <c r="A53" t="s">
        <v>440</v>
      </c>
      <c r="B53" t="s">
        <v>123</v>
      </c>
      <c r="C53" t="s">
        <v>121</v>
      </c>
      <c r="D53" t="s">
        <v>146</v>
      </c>
      <c r="E53">
        <v>2017</v>
      </c>
      <c r="F53" t="s">
        <v>118</v>
      </c>
      <c r="G53">
        <v>14</v>
      </c>
      <c r="H53" s="17">
        <v>42900</v>
      </c>
      <c r="I53" s="17">
        <v>42900</v>
      </c>
      <c r="J53" s="18">
        <v>31</v>
      </c>
      <c r="K53" s="18">
        <v>50</v>
      </c>
      <c r="L53" s="18">
        <v>0</v>
      </c>
      <c r="M53" s="18">
        <v>1</v>
      </c>
      <c r="N53" s="18">
        <v>4</v>
      </c>
      <c r="O53" s="18">
        <v>2</v>
      </c>
      <c r="P53" s="18">
        <v>2</v>
      </c>
      <c r="Q53" s="18">
        <v>1</v>
      </c>
      <c r="R53" s="18">
        <v>30</v>
      </c>
      <c r="S53" s="18">
        <v>0</v>
      </c>
      <c r="T53" s="18">
        <v>29</v>
      </c>
      <c r="U53" s="18">
        <v>0</v>
      </c>
      <c r="V53" s="18">
        <v>0</v>
      </c>
      <c r="W53" s="18">
        <v>1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1</v>
      </c>
      <c r="AG53" s="18">
        <v>0</v>
      </c>
      <c r="AH53" s="18">
        <v>152</v>
      </c>
      <c r="AI53" s="18">
        <v>29</v>
      </c>
      <c r="AJ53" s="18">
        <v>31</v>
      </c>
      <c r="AK53" s="18">
        <v>0.20394736842105263</v>
      </c>
      <c r="AL53" s="18">
        <v>120</v>
      </c>
      <c r="AM53" s="18">
        <v>0.78947368421052633</v>
      </c>
      <c r="AN53" s="18">
        <v>16</v>
      </c>
    </row>
    <row r="54" spans="1:40" x14ac:dyDescent="0.25">
      <c r="A54" t="s">
        <v>443</v>
      </c>
      <c r="B54" t="s">
        <v>142</v>
      </c>
      <c r="C54" t="s">
        <v>121</v>
      </c>
      <c r="D54" t="s">
        <v>152</v>
      </c>
      <c r="E54">
        <v>2017</v>
      </c>
      <c r="F54" t="s">
        <v>118</v>
      </c>
      <c r="G54">
        <v>14</v>
      </c>
      <c r="H54" s="17">
        <v>42900</v>
      </c>
      <c r="I54" s="17">
        <v>42900</v>
      </c>
      <c r="J54" s="18">
        <v>66</v>
      </c>
      <c r="K54" s="18">
        <v>40</v>
      </c>
      <c r="L54" s="18">
        <v>0</v>
      </c>
      <c r="M54" s="18">
        <v>0</v>
      </c>
      <c r="N54" s="18">
        <v>2</v>
      </c>
      <c r="O54" s="18">
        <v>0</v>
      </c>
      <c r="P54" s="18">
        <v>2</v>
      </c>
      <c r="Q54" s="18">
        <v>1</v>
      </c>
      <c r="R54" s="18">
        <v>9</v>
      </c>
      <c r="S54" s="18">
        <v>2</v>
      </c>
      <c r="T54" s="18">
        <v>29</v>
      </c>
      <c r="U54" s="18">
        <v>2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2</v>
      </c>
      <c r="AB54" s="18">
        <v>0</v>
      </c>
      <c r="AC54" s="18">
        <v>1</v>
      </c>
      <c r="AD54" s="18">
        <v>1</v>
      </c>
      <c r="AE54" s="18">
        <v>0</v>
      </c>
      <c r="AF54" s="18">
        <v>0</v>
      </c>
      <c r="AG54" s="18">
        <v>0</v>
      </c>
      <c r="AH54" s="18">
        <v>157</v>
      </c>
      <c r="AI54" s="18">
        <v>24</v>
      </c>
      <c r="AJ54" s="18">
        <v>10</v>
      </c>
      <c r="AK54" s="18">
        <v>6.3694267515923567E-2</v>
      </c>
      <c r="AL54" s="18">
        <v>147</v>
      </c>
      <c r="AM54" s="18">
        <v>0.93630573248407645</v>
      </c>
      <c r="AN54" s="18">
        <v>16</v>
      </c>
    </row>
    <row r="55" spans="1:40" x14ac:dyDescent="0.25">
      <c r="A55" t="s">
        <v>444</v>
      </c>
      <c r="B55" t="s">
        <v>115</v>
      </c>
      <c r="C55" t="s">
        <v>121</v>
      </c>
      <c r="D55" t="s">
        <v>154</v>
      </c>
      <c r="E55">
        <v>2017</v>
      </c>
      <c r="F55" t="s">
        <v>118</v>
      </c>
      <c r="G55">
        <v>14</v>
      </c>
      <c r="H55" s="17">
        <v>42900</v>
      </c>
      <c r="I55" s="17">
        <v>42900</v>
      </c>
      <c r="J55" s="18">
        <v>4</v>
      </c>
      <c r="K55" s="18">
        <v>5</v>
      </c>
      <c r="L55" s="18">
        <v>0</v>
      </c>
      <c r="M55" s="18">
        <v>0</v>
      </c>
      <c r="N55" s="18">
        <v>1</v>
      </c>
      <c r="O55" s="18">
        <v>0</v>
      </c>
      <c r="P55" s="18">
        <v>0</v>
      </c>
      <c r="Q55" s="18">
        <v>0</v>
      </c>
      <c r="R55" s="18">
        <v>1</v>
      </c>
      <c r="S55" s="18">
        <v>1</v>
      </c>
      <c r="T55" s="18">
        <v>4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16</v>
      </c>
      <c r="AI55" s="18">
        <v>10</v>
      </c>
      <c r="AJ55" s="18">
        <v>1</v>
      </c>
      <c r="AK55" s="18">
        <v>6.25E-2</v>
      </c>
      <c r="AL55" s="18">
        <v>15</v>
      </c>
      <c r="AM55" s="18">
        <v>0.9375</v>
      </c>
      <c r="AN55" s="18">
        <v>15</v>
      </c>
    </row>
    <row r="56" spans="1:40" x14ac:dyDescent="0.25">
      <c r="A56" t="s">
        <v>446</v>
      </c>
      <c r="B56" t="s">
        <v>142</v>
      </c>
      <c r="C56" t="s">
        <v>121</v>
      </c>
      <c r="D56" t="s">
        <v>157</v>
      </c>
      <c r="E56">
        <v>2017</v>
      </c>
      <c r="F56" t="s">
        <v>118</v>
      </c>
      <c r="G56">
        <v>14</v>
      </c>
      <c r="H56" s="17">
        <v>42900</v>
      </c>
      <c r="I56" s="17">
        <v>42900</v>
      </c>
      <c r="J56" s="18">
        <v>42</v>
      </c>
      <c r="K56" s="18">
        <v>54</v>
      </c>
      <c r="L56" s="18">
        <v>2</v>
      </c>
      <c r="M56" s="18">
        <v>0</v>
      </c>
      <c r="N56" s="18">
        <v>0</v>
      </c>
      <c r="O56" s="18">
        <v>0</v>
      </c>
      <c r="P56" s="18">
        <v>1</v>
      </c>
      <c r="Q56" s="18">
        <v>0</v>
      </c>
      <c r="R56" s="18">
        <v>24</v>
      </c>
      <c r="S56" s="18">
        <v>0</v>
      </c>
      <c r="T56" s="18">
        <v>37</v>
      </c>
      <c r="U56" s="18">
        <v>3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1</v>
      </c>
      <c r="AD56" s="18">
        <v>0</v>
      </c>
      <c r="AE56" s="18">
        <v>0</v>
      </c>
      <c r="AF56" s="18">
        <v>0</v>
      </c>
      <c r="AG56" s="18">
        <v>1</v>
      </c>
      <c r="AH56" s="18">
        <v>168</v>
      </c>
      <c r="AI56" s="18">
        <v>27</v>
      </c>
      <c r="AJ56" s="18">
        <v>24</v>
      </c>
      <c r="AK56" s="18">
        <v>0.14285714285714285</v>
      </c>
      <c r="AL56" s="18">
        <v>140</v>
      </c>
      <c r="AM56" s="18">
        <v>0.83333333333333337</v>
      </c>
      <c r="AN56" s="18">
        <v>15</v>
      </c>
    </row>
    <row r="57" spans="1:40" x14ac:dyDescent="0.25">
      <c r="A57" t="s">
        <v>447</v>
      </c>
      <c r="B57" t="s">
        <v>115</v>
      </c>
      <c r="C57" t="s">
        <v>121</v>
      </c>
      <c r="D57" t="s">
        <v>154</v>
      </c>
      <c r="E57">
        <v>2017</v>
      </c>
      <c r="F57" t="s">
        <v>118</v>
      </c>
      <c r="G57">
        <v>14</v>
      </c>
      <c r="H57" s="17">
        <v>42900</v>
      </c>
      <c r="I57" s="17">
        <v>42900</v>
      </c>
      <c r="J57" s="18">
        <v>99</v>
      </c>
      <c r="K57" s="18">
        <v>36</v>
      </c>
      <c r="L57" s="18">
        <v>1</v>
      </c>
      <c r="M57" s="18">
        <v>0</v>
      </c>
      <c r="N57" s="18">
        <v>1</v>
      </c>
      <c r="O57" s="18">
        <v>1</v>
      </c>
      <c r="P57" s="18">
        <v>0</v>
      </c>
      <c r="Q57" s="18">
        <v>0</v>
      </c>
      <c r="R57" s="18">
        <v>58</v>
      </c>
      <c r="S57" s="18">
        <v>0</v>
      </c>
      <c r="T57" s="18">
        <v>13</v>
      </c>
      <c r="U57" s="18">
        <v>2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2</v>
      </c>
      <c r="AB57" s="18">
        <v>0</v>
      </c>
      <c r="AC57" s="18">
        <v>3</v>
      </c>
      <c r="AD57" s="18">
        <v>0</v>
      </c>
      <c r="AE57" s="18">
        <v>0</v>
      </c>
      <c r="AF57" s="18">
        <v>0</v>
      </c>
      <c r="AG57" s="18">
        <v>0</v>
      </c>
      <c r="AH57" s="18">
        <v>217</v>
      </c>
      <c r="AI57" s="18">
        <v>26</v>
      </c>
      <c r="AJ57" s="18">
        <v>58</v>
      </c>
      <c r="AK57" s="18">
        <v>0.26728110599078342</v>
      </c>
      <c r="AL57" s="18">
        <v>158</v>
      </c>
      <c r="AM57" s="18">
        <v>0.72811059907834097</v>
      </c>
      <c r="AN57" s="18">
        <v>16</v>
      </c>
    </row>
    <row r="58" spans="1:40" x14ac:dyDescent="0.25">
      <c r="A58" t="s">
        <v>449</v>
      </c>
      <c r="B58" t="s">
        <v>142</v>
      </c>
      <c r="C58" t="s">
        <v>121</v>
      </c>
      <c r="D58" t="s">
        <v>145</v>
      </c>
      <c r="E58">
        <v>2017</v>
      </c>
      <c r="F58" t="s">
        <v>118</v>
      </c>
      <c r="G58">
        <v>14</v>
      </c>
      <c r="H58" s="17">
        <v>42900</v>
      </c>
      <c r="I58" s="17">
        <v>42900</v>
      </c>
      <c r="J58" s="18">
        <v>25</v>
      </c>
      <c r="K58" s="18">
        <v>5</v>
      </c>
      <c r="L58" s="18">
        <v>0</v>
      </c>
      <c r="M58" s="18">
        <v>0</v>
      </c>
      <c r="N58" s="18">
        <v>0</v>
      </c>
      <c r="O58" s="18">
        <v>1</v>
      </c>
      <c r="P58" s="18">
        <v>0</v>
      </c>
      <c r="Q58" s="18">
        <v>0</v>
      </c>
      <c r="R58" s="18">
        <v>3</v>
      </c>
      <c r="S58" s="18">
        <v>1</v>
      </c>
      <c r="T58" s="18">
        <v>10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1</v>
      </c>
      <c r="AD58" s="18">
        <v>0</v>
      </c>
      <c r="AE58" s="18">
        <v>0</v>
      </c>
      <c r="AF58" s="18">
        <v>0</v>
      </c>
      <c r="AG58" s="18">
        <v>0</v>
      </c>
      <c r="AH58" s="18">
        <v>46</v>
      </c>
      <c r="AI58" s="18">
        <v>14</v>
      </c>
      <c r="AJ58" s="18">
        <v>3</v>
      </c>
      <c r="AK58" s="18">
        <v>6.5217391304347824E-2</v>
      </c>
      <c r="AL58" s="18">
        <v>43</v>
      </c>
      <c r="AM58" s="18">
        <v>0.93478260869565222</v>
      </c>
      <c r="AN58" s="18">
        <v>16</v>
      </c>
    </row>
    <row r="59" spans="1:40" x14ac:dyDescent="0.25">
      <c r="A59" t="s">
        <v>453</v>
      </c>
      <c r="B59" t="s">
        <v>142</v>
      </c>
      <c r="C59" t="s">
        <v>121</v>
      </c>
      <c r="D59" t="s">
        <v>165</v>
      </c>
      <c r="E59">
        <v>2017</v>
      </c>
      <c r="F59" t="s">
        <v>118</v>
      </c>
      <c r="G59">
        <v>14</v>
      </c>
      <c r="H59" s="17">
        <v>42900</v>
      </c>
      <c r="I59" s="17">
        <v>42900</v>
      </c>
      <c r="J59" s="18">
        <v>97</v>
      </c>
      <c r="K59" s="18">
        <v>26</v>
      </c>
      <c r="L59" s="18">
        <v>0</v>
      </c>
      <c r="M59" s="18">
        <v>1</v>
      </c>
      <c r="N59" s="18">
        <v>2</v>
      </c>
      <c r="O59" s="18">
        <v>0</v>
      </c>
      <c r="P59" s="18">
        <v>0</v>
      </c>
      <c r="Q59" s="18">
        <v>1</v>
      </c>
      <c r="R59" s="18">
        <v>23</v>
      </c>
      <c r="S59" s="18">
        <v>1</v>
      </c>
      <c r="T59" s="18">
        <v>19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1</v>
      </c>
      <c r="AA59" s="18">
        <v>1</v>
      </c>
      <c r="AB59" s="18">
        <v>0</v>
      </c>
      <c r="AC59" s="18">
        <v>5</v>
      </c>
      <c r="AD59" s="18">
        <v>0</v>
      </c>
      <c r="AE59" s="18">
        <v>0</v>
      </c>
      <c r="AF59" s="18">
        <v>0</v>
      </c>
      <c r="AG59" s="18">
        <v>0</v>
      </c>
      <c r="AH59" s="18">
        <v>177</v>
      </c>
      <c r="AI59" s="18">
        <v>29</v>
      </c>
      <c r="AJ59" s="18">
        <v>25</v>
      </c>
      <c r="AK59" s="18">
        <v>0.14124293785310735</v>
      </c>
      <c r="AL59" s="18">
        <v>152</v>
      </c>
      <c r="AM59" s="18">
        <v>0.85875706214689262</v>
      </c>
      <c r="AN59" s="18">
        <v>15</v>
      </c>
    </row>
    <row r="60" spans="1:40" x14ac:dyDescent="0.25">
      <c r="A60" t="s">
        <v>454</v>
      </c>
      <c r="B60" t="s">
        <v>142</v>
      </c>
      <c r="C60" t="s">
        <v>121</v>
      </c>
      <c r="D60" t="s">
        <v>145</v>
      </c>
      <c r="E60">
        <v>2017</v>
      </c>
      <c r="F60" t="s">
        <v>118</v>
      </c>
      <c r="G60">
        <v>14</v>
      </c>
      <c r="H60" s="17">
        <v>42900</v>
      </c>
      <c r="I60" s="17">
        <v>42900</v>
      </c>
      <c r="J60" s="18">
        <v>1</v>
      </c>
      <c r="K60" s="18">
        <v>0</v>
      </c>
      <c r="L60" s="18">
        <v>0</v>
      </c>
      <c r="M60" s="18">
        <v>0</v>
      </c>
      <c r="N60" s="18">
        <v>1</v>
      </c>
      <c r="O60" s="18">
        <v>0</v>
      </c>
      <c r="P60" s="18">
        <v>0</v>
      </c>
      <c r="Q60" s="18">
        <v>0</v>
      </c>
      <c r="R60" s="18">
        <v>2</v>
      </c>
      <c r="S60" s="18">
        <v>0</v>
      </c>
      <c r="T60" s="18">
        <v>4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1</v>
      </c>
      <c r="AD60" s="18">
        <v>0</v>
      </c>
      <c r="AE60" s="18">
        <v>1</v>
      </c>
      <c r="AF60" s="18">
        <v>0</v>
      </c>
      <c r="AG60" s="18">
        <v>0</v>
      </c>
      <c r="AH60" s="18">
        <v>10</v>
      </c>
      <c r="AI60" s="18">
        <v>9</v>
      </c>
      <c r="AJ60" s="18">
        <v>2</v>
      </c>
      <c r="AK60" s="18">
        <v>0.2</v>
      </c>
      <c r="AL60" s="18">
        <v>8</v>
      </c>
      <c r="AM60" s="18">
        <v>0.8</v>
      </c>
      <c r="AN60" s="18">
        <v>16</v>
      </c>
    </row>
    <row r="61" spans="1:40" x14ac:dyDescent="0.25">
      <c r="A61" t="s">
        <v>458</v>
      </c>
      <c r="B61" t="s">
        <v>123</v>
      </c>
      <c r="C61" t="s">
        <v>121</v>
      </c>
      <c r="D61" t="s">
        <v>140</v>
      </c>
      <c r="E61">
        <v>2017</v>
      </c>
      <c r="F61" t="s">
        <v>168</v>
      </c>
      <c r="G61">
        <v>12</v>
      </c>
      <c r="H61" s="17">
        <v>42928</v>
      </c>
      <c r="I61" s="17">
        <v>42928</v>
      </c>
      <c r="J61" s="18">
        <v>11</v>
      </c>
      <c r="K61" s="18">
        <v>586</v>
      </c>
      <c r="L61" s="18">
        <v>1</v>
      </c>
      <c r="M61" s="18">
        <v>0</v>
      </c>
      <c r="N61" s="18">
        <v>0</v>
      </c>
      <c r="O61" s="18">
        <v>0</v>
      </c>
      <c r="P61" s="18">
        <v>0</v>
      </c>
      <c r="Q61" s="18">
        <v>7</v>
      </c>
      <c r="R61" s="18">
        <v>152</v>
      </c>
      <c r="S61" s="18">
        <v>0</v>
      </c>
      <c r="T61" s="18">
        <v>118</v>
      </c>
      <c r="U61" s="18">
        <v>0</v>
      </c>
      <c r="V61" s="18">
        <v>1</v>
      </c>
      <c r="W61" s="18">
        <v>0</v>
      </c>
      <c r="X61" s="18">
        <v>0</v>
      </c>
      <c r="Y61" s="18">
        <v>0</v>
      </c>
      <c r="Z61" s="18">
        <v>0</v>
      </c>
      <c r="AA61" s="18">
        <v>1</v>
      </c>
      <c r="AB61" s="18">
        <v>0</v>
      </c>
      <c r="AC61" s="18">
        <v>1</v>
      </c>
      <c r="AD61" s="18">
        <v>0</v>
      </c>
      <c r="AE61" s="18">
        <v>0</v>
      </c>
      <c r="AF61" s="18">
        <v>0</v>
      </c>
      <c r="AG61" s="18">
        <v>0</v>
      </c>
      <c r="AH61" s="18">
        <v>878</v>
      </c>
      <c r="AI61" s="18">
        <v>34</v>
      </c>
      <c r="AJ61" s="18">
        <v>159</v>
      </c>
      <c r="AK61" s="18">
        <v>0.18109339407744876</v>
      </c>
      <c r="AL61" s="18">
        <v>719</v>
      </c>
      <c r="AM61" s="18">
        <v>0.81890660592255127</v>
      </c>
      <c r="AN61" s="18">
        <v>15</v>
      </c>
    </row>
    <row r="62" spans="1:40" x14ac:dyDescent="0.25">
      <c r="A62" t="s">
        <v>459</v>
      </c>
      <c r="B62" t="s">
        <v>142</v>
      </c>
      <c r="C62" t="s">
        <v>121</v>
      </c>
      <c r="D62" t="s">
        <v>157</v>
      </c>
      <c r="E62">
        <v>2017</v>
      </c>
      <c r="F62" t="s">
        <v>168</v>
      </c>
      <c r="G62">
        <v>12</v>
      </c>
      <c r="H62" s="17">
        <v>42928</v>
      </c>
      <c r="I62" s="17">
        <v>42928</v>
      </c>
      <c r="J62" s="18">
        <v>13</v>
      </c>
      <c r="K62" s="18">
        <v>110</v>
      </c>
      <c r="L62" s="18">
        <v>13</v>
      </c>
      <c r="M62" s="18">
        <v>0</v>
      </c>
      <c r="N62" s="18">
        <v>0</v>
      </c>
      <c r="O62" s="18">
        <v>0</v>
      </c>
      <c r="P62" s="18">
        <v>1</v>
      </c>
      <c r="Q62" s="18">
        <v>2</v>
      </c>
      <c r="R62" s="18">
        <v>18</v>
      </c>
      <c r="S62" s="18">
        <v>7</v>
      </c>
      <c r="T62" s="18">
        <v>11</v>
      </c>
      <c r="U62" s="18">
        <v>1</v>
      </c>
      <c r="V62" s="18">
        <v>0</v>
      </c>
      <c r="W62" s="18">
        <v>0</v>
      </c>
      <c r="X62" s="18">
        <v>1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0</v>
      </c>
      <c r="AH62" s="18">
        <v>177</v>
      </c>
      <c r="AI62" s="18">
        <v>27</v>
      </c>
      <c r="AJ62" s="18">
        <v>21</v>
      </c>
      <c r="AK62" s="18">
        <v>0.11864406779661017</v>
      </c>
      <c r="AL62" s="18">
        <v>157</v>
      </c>
      <c r="AM62" s="18">
        <v>0.88700564971751417</v>
      </c>
      <c r="AN62" s="18">
        <v>15</v>
      </c>
    </row>
    <row r="63" spans="1:40" x14ac:dyDescent="0.25">
      <c r="A63" t="s">
        <v>460</v>
      </c>
      <c r="B63" t="s">
        <v>115</v>
      </c>
      <c r="C63" t="s">
        <v>121</v>
      </c>
      <c r="D63" t="s">
        <v>122</v>
      </c>
      <c r="E63">
        <v>2017</v>
      </c>
      <c r="F63" t="s">
        <v>168</v>
      </c>
      <c r="G63">
        <v>13</v>
      </c>
      <c r="H63" s="17">
        <v>42929</v>
      </c>
      <c r="I63" s="17">
        <v>42929</v>
      </c>
      <c r="J63" s="18">
        <v>23</v>
      </c>
      <c r="K63" s="18">
        <v>159</v>
      </c>
      <c r="L63" s="18">
        <v>6</v>
      </c>
      <c r="M63" s="18">
        <v>0</v>
      </c>
      <c r="N63" s="18">
        <v>2</v>
      </c>
      <c r="O63" s="18">
        <v>0</v>
      </c>
      <c r="P63" s="18">
        <v>1</v>
      </c>
      <c r="Q63" s="18">
        <v>1</v>
      </c>
      <c r="R63" s="18">
        <v>42</v>
      </c>
      <c r="S63" s="18">
        <v>7</v>
      </c>
      <c r="T63" s="18">
        <v>7</v>
      </c>
      <c r="U63" s="18">
        <v>2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1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251</v>
      </c>
      <c r="AI63" s="18">
        <v>30</v>
      </c>
      <c r="AJ63" s="18">
        <v>43</v>
      </c>
      <c r="AK63" s="18">
        <v>0.17131474103585656</v>
      </c>
      <c r="AL63" s="18">
        <v>208</v>
      </c>
      <c r="AM63" s="18">
        <v>0.82868525896414347</v>
      </c>
      <c r="AN63" s="18">
        <v>15</v>
      </c>
    </row>
    <row r="64" spans="1:40" x14ac:dyDescent="0.25">
      <c r="A64" t="s">
        <v>462</v>
      </c>
      <c r="B64" t="s">
        <v>142</v>
      </c>
      <c r="C64" t="s">
        <v>121</v>
      </c>
      <c r="D64" t="s">
        <v>165</v>
      </c>
      <c r="E64">
        <v>2017</v>
      </c>
      <c r="F64" t="s">
        <v>168</v>
      </c>
      <c r="G64">
        <v>12</v>
      </c>
      <c r="H64" s="17">
        <v>42928</v>
      </c>
      <c r="I64" s="17">
        <v>42928</v>
      </c>
      <c r="J64" s="18">
        <v>19</v>
      </c>
      <c r="K64" s="18">
        <v>107</v>
      </c>
      <c r="L64" s="18">
        <v>1</v>
      </c>
      <c r="M64" s="18">
        <v>0</v>
      </c>
      <c r="N64" s="18">
        <v>4</v>
      </c>
      <c r="O64" s="18">
        <v>0</v>
      </c>
      <c r="P64" s="18">
        <v>1</v>
      </c>
      <c r="Q64" s="18">
        <v>1</v>
      </c>
      <c r="R64" s="18">
        <v>62</v>
      </c>
      <c r="S64" s="18">
        <v>0</v>
      </c>
      <c r="T64" s="18">
        <v>15</v>
      </c>
      <c r="U64" s="18">
        <v>18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>
        <v>2</v>
      </c>
      <c r="AB64" s="18">
        <v>0</v>
      </c>
      <c r="AC64" s="18">
        <v>13</v>
      </c>
      <c r="AD64" s="18">
        <v>0</v>
      </c>
      <c r="AE64" s="18">
        <v>0</v>
      </c>
      <c r="AF64" s="18">
        <v>1</v>
      </c>
      <c r="AG64" s="18">
        <v>0</v>
      </c>
      <c r="AH64" s="18">
        <v>244</v>
      </c>
      <c r="AI64" s="18">
        <v>35</v>
      </c>
      <c r="AJ64" s="18">
        <v>63</v>
      </c>
      <c r="AK64" s="18">
        <v>0.25819672131147542</v>
      </c>
      <c r="AL64" s="18">
        <v>180</v>
      </c>
      <c r="AM64" s="18">
        <v>0.73770491803278693</v>
      </c>
      <c r="AN64" s="18">
        <v>15</v>
      </c>
    </row>
    <row r="65" spans="1:40" x14ac:dyDescent="0.25">
      <c r="A65" t="s">
        <v>465</v>
      </c>
      <c r="B65" t="s">
        <v>115</v>
      </c>
      <c r="C65" t="s">
        <v>121</v>
      </c>
      <c r="D65" t="s">
        <v>136</v>
      </c>
      <c r="E65">
        <v>2017</v>
      </c>
      <c r="F65" t="s">
        <v>168</v>
      </c>
      <c r="G65">
        <v>13</v>
      </c>
      <c r="H65" s="17">
        <v>42929</v>
      </c>
      <c r="I65" s="17">
        <v>42929</v>
      </c>
      <c r="J65" s="18">
        <v>43</v>
      </c>
      <c r="K65" s="18">
        <v>246</v>
      </c>
      <c r="L65" s="18">
        <v>2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28</v>
      </c>
      <c r="S65" s="18">
        <v>0</v>
      </c>
      <c r="T65" s="18">
        <v>1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1</v>
      </c>
      <c r="AB65" s="18">
        <v>0</v>
      </c>
      <c r="AC65" s="18">
        <v>1</v>
      </c>
      <c r="AD65" s="18">
        <v>0</v>
      </c>
      <c r="AE65" s="18">
        <v>0</v>
      </c>
      <c r="AF65" s="18">
        <v>0</v>
      </c>
      <c r="AG65" s="18">
        <v>0</v>
      </c>
      <c r="AH65" s="18">
        <v>322</v>
      </c>
      <c r="AI65" s="18">
        <v>26</v>
      </c>
      <c r="AJ65" s="18">
        <v>28</v>
      </c>
      <c r="AK65" s="18">
        <v>8.6956521739130432E-2</v>
      </c>
      <c r="AL65" s="18">
        <v>294</v>
      </c>
      <c r="AM65" s="18">
        <v>0.91304347826086951</v>
      </c>
      <c r="AN65" s="18">
        <v>15</v>
      </c>
    </row>
    <row r="66" spans="1:40" x14ac:dyDescent="0.25">
      <c r="A66" t="s">
        <v>467</v>
      </c>
      <c r="B66" t="s">
        <v>123</v>
      </c>
      <c r="C66" t="s">
        <v>121</v>
      </c>
      <c r="D66" t="s">
        <v>138</v>
      </c>
      <c r="E66">
        <v>2017</v>
      </c>
      <c r="F66" t="s">
        <v>168</v>
      </c>
      <c r="G66">
        <v>13</v>
      </c>
      <c r="H66" s="17">
        <v>42929</v>
      </c>
      <c r="I66" s="17">
        <v>42929</v>
      </c>
      <c r="J66" s="18">
        <v>3</v>
      </c>
      <c r="K66" s="18">
        <v>161</v>
      </c>
      <c r="L66" s="18">
        <v>0</v>
      </c>
      <c r="M66" s="18">
        <v>0</v>
      </c>
      <c r="N66" s="18">
        <v>2</v>
      </c>
      <c r="O66" s="18">
        <v>1</v>
      </c>
      <c r="P66" s="18">
        <v>0</v>
      </c>
      <c r="Q66" s="18">
        <v>8</v>
      </c>
      <c r="R66" s="18">
        <v>17</v>
      </c>
      <c r="S66" s="18">
        <v>0</v>
      </c>
      <c r="T66" s="18">
        <v>2</v>
      </c>
      <c r="U66" s="18">
        <v>0</v>
      </c>
      <c r="V66" s="18">
        <v>1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1</v>
      </c>
      <c r="AH66" s="18">
        <v>196</v>
      </c>
      <c r="AI66" s="18">
        <v>25</v>
      </c>
      <c r="AJ66" s="18">
        <v>25</v>
      </c>
      <c r="AK66" s="18">
        <v>0.12755102040816327</v>
      </c>
      <c r="AL66" s="18">
        <v>170</v>
      </c>
      <c r="AM66" s="18">
        <v>0.86734693877551017</v>
      </c>
      <c r="AN66" s="18">
        <v>16</v>
      </c>
    </row>
    <row r="67" spans="1:40" x14ac:dyDescent="0.25">
      <c r="A67" t="s">
        <v>468</v>
      </c>
      <c r="B67" t="s">
        <v>115</v>
      </c>
      <c r="C67" t="s">
        <v>121</v>
      </c>
      <c r="D67" t="s">
        <v>176</v>
      </c>
      <c r="E67">
        <v>2017</v>
      </c>
      <c r="F67" t="s">
        <v>168</v>
      </c>
      <c r="G67">
        <v>13</v>
      </c>
      <c r="H67" s="17">
        <v>42929</v>
      </c>
      <c r="I67" s="17">
        <v>42929</v>
      </c>
      <c r="J67" s="18">
        <v>16</v>
      </c>
      <c r="K67" s="18">
        <v>204</v>
      </c>
      <c r="L67" s="18">
        <v>0</v>
      </c>
      <c r="M67" s="18">
        <v>0</v>
      </c>
      <c r="N67" s="18">
        <v>4</v>
      </c>
      <c r="O67" s="18">
        <v>0</v>
      </c>
      <c r="P67" s="18">
        <v>0</v>
      </c>
      <c r="Q67" s="18">
        <v>2</v>
      </c>
      <c r="R67" s="18">
        <v>41</v>
      </c>
      <c r="S67" s="18">
        <v>3</v>
      </c>
      <c r="T67" s="18">
        <v>5</v>
      </c>
      <c r="U67" s="18">
        <v>3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1</v>
      </c>
      <c r="AB67" s="18">
        <v>0</v>
      </c>
      <c r="AC67" s="18">
        <v>0</v>
      </c>
      <c r="AD67" s="18">
        <v>1</v>
      </c>
      <c r="AE67" s="18">
        <v>0</v>
      </c>
      <c r="AF67" s="18">
        <v>0</v>
      </c>
      <c r="AG67" s="18">
        <v>0</v>
      </c>
      <c r="AH67" s="18">
        <v>280</v>
      </c>
      <c r="AI67" s="18">
        <v>28</v>
      </c>
      <c r="AJ67" s="18">
        <v>43</v>
      </c>
      <c r="AK67" s="18">
        <v>0.15357142857142858</v>
      </c>
      <c r="AL67" s="18">
        <v>237</v>
      </c>
      <c r="AM67" s="18">
        <v>0.84642857142857142</v>
      </c>
      <c r="AN67" s="18">
        <v>16</v>
      </c>
    </row>
    <row r="68" spans="1:40" x14ac:dyDescent="0.25">
      <c r="A68" t="s">
        <v>470</v>
      </c>
      <c r="B68" t="s">
        <v>123</v>
      </c>
      <c r="C68" t="s">
        <v>121</v>
      </c>
      <c r="D68" t="s">
        <v>128</v>
      </c>
      <c r="E68">
        <v>2017</v>
      </c>
      <c r="F68" t="s">
        <v>168</v>
      </c>
      <c r="G68">
        <v>13</v>
      </c>
      <c r="H68" s="17">
        <v>42929</v>
      </c>
      <c r="I68" s="17">
        <v>42929</v>
      </c>
      <c r="J68" s="18">
        <v>1</v>
      </c>
      <c r="K68" s="18">
        <v>161</v>
      </c>
      <c r="L68" s="18">
        <v>2</v>
      </c>
      <c r="M68" s="18">
        <v>0</v>
      </c>
      <c r="N68" s="18">
        <v>7</v>
      </c>
      <c r="O68" s="18">
        <v>0</v>
      </c>
      <c r="P68" s="18">
        <v>1</v>
      </c>
      <c r="Q68" s="18">
        <v>2</v>
      </c>
      <c r="R68" s="18">
        <v>35</v>
      </c>
      <c r="S68" s="18">
        <v>0</v>
      </c>
      <c r="T68" s="18">
        <v>10</v>
      </c>
      <c r="U68" s="18">
        <v>1</v>
      </c>
      <c r="V68" s="18">
        <v>1</v>
      </c>
      <c r="W68" s="18">
        <v>3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3</v>
      </c>
      <c r="AD68" s="18">
        <v>0</v>
      </c>
      <c r="AE68" s="18">
        <v>0</v>
      </c>
      <c r="AF68" s="18">
        <v>0</v>
      </c>
      <c r="AG68" s="18">
        <v>0</v>
      </c>
      <c r="AH68" s="18">
        <v>229</v>
      </c>
      <c r="AI68" s="18">
        <v>31</v>
      </c>
      <c r="AJ68" s="18">
        <v>37</v>
      </c>
      <c r="AK68" s="18">
        <v>0.16157205240174671</v>
      </c>
      <c r="AL68" s="18">
        <v>190</v>
      </c>
      <c r="AM68" s="18">
        <v>0.82969432314410485</v>
      </c>
      <c r="AN68" s="18">
        <v>15</v>
      </c>
    </row>
    <row r="69" spans="1:40" x14ac:dyDescent="0.25">
      <c r="A69" t="s">
        <v>471</v>
      </c>
      <c r="B69" t="s">
        <v>142</v>
      </c>
      <c r="C69" t="s">
        <v>121</v>
      </c>
      <c r="D69" t="s">
        <v>152</v>
      </c>
      <c r="E69">
        <v>2017</v>
      </c>
      <c r="F69" t="s">
        <v>168</v>
      </c>
      <c r="G69">
        <v>16</v>
      </c>
      <c r="H69" s="17">
        <v>42932</v>
      </c>
      <c r="I69" s="17">
        <v>42932</v>
      </c>
      <c r="J69" s="18">
        <v>9</v>
      </c>
      <c r="K69" s="18">
        <v>182</v>
      </c>
      <c r="L69" s="18">
        <v>0</v>
      </c>
      <c r="M69" s="18">
        <v>0</v>
      </c>
      <c r="N69" s="18">
        <v>6</v>
      </c>
      <c r="O69" s="18">
        <v>0</v>
      </c>
      <c r="P69" s="18">
        <v>1</v>
      </c>
      <c r="Q69" s="18">
        <v>0</v>
      </c>
      <c r="R69" s="18">
        <v>18</v>
      </c>
      <c r="S69" s="18">
        <v>0</v>
      </c>
      <c r="T69" s="18">
        <v>47</v>
      </c>
      <c r="U69" s="18">
        <v>1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265</v>
      </c>
      <c r="AI69" s="18">
        <v>25</v>
      </c>
      <c r="AJ69" s="18">
        <v>18</v>
      </c>
      <c r="AK69" s="18">
        <v>6.7924528301886791E-2</v>
      </c>
      <c r="AL69" s="18">
        <v>246</v>
      </c>
      <c r="AM69" s="18">
        <v>0.92830188679245285</v>
      </c>
      <c r="AN69" s="18">
        <v>15</v>
      </c>
    </row>
    <row r="70" spans="1:40" x14ac:dyDescent="0.25">
      <c r="A70" t="s">
        <v>473</v>
      </c>
      <c r="B70" t="s">
        <v>115</v>
      </c>
      <c r="C70" t="s">
        <v>121</v>
      </c>
      <c r="D70" t="s">
        <v>154</v>
      </c>
      <c r="E70">
        <v>2017</v>
      </c>
      <c r="F70" t="s">
        <v>168</v>
      </c>
      <c r="G70">
        <v>13</v>
      </c>
      <c r="H70" s="17">
        <v>42929</v>
      </c>
      <c r="I70" s="17">
        <v>42929</v>
      </c>
      <c r="J70" s="18">
        <v>8</v>
      </c>
      <c r="K70" s="18">
        <v>45</v>
      </c>
      <c r="L70" s="18">
        <v>1</v>
      </c>
      <c r="M70" s="18">
        <v>0</v>
      </c>
      <c r="N70" s="18">
        <v>3</v>
      </c>
      <c r="O70" s="18">
        <v>0</v>
      </c>
      <c r="P70" s="18">
        <v>0</v>
      </c>
      <c r="Q70" s="18">
        <v>3</v>
      </c>
      <c r="R70" s="18">
        <v>44</v>
      </c>
      <c r="S70" s="18">
        <v>0</v>
      </c>
      <c r="T70" s="18">
        <v>8</v>
      </c>
      <c r="U70" s="18">
        <v>1</v>
      </c>
      <c r="V70" s="18">
        <v>1</v>
      </c>
      <c r="W70" s="18">
        <v>0</v>
      </c>
      <c r="X70" s="18">
        <v>0</v>
      </c>
      <c r="Y70" s="18">
        <v>0</v>
      </c>
      <c r="Z70" s="18">
        <v>0</v>
      </c>
      <c r="AA70" s="18">
        <v>2</v>
      </c>
      <c r="AB70" s="18">
        <v>0</v>
      </c>
      <c r="AC70" s="18">
        <v>2</v>
      </c>
      <c r="AD70" s="18">
        <v>0</v>
      </c>
      <c r="AE70" s="18">
        <v>0</v>
      </c>
      <c r="AF70" s="18">
        <v>0</v>
      </c>
      <c r="AG70" s="18">
        <v>0</v>
      </c>
      <c r="AH70" s="18">
        <v>118</v>
      </c>
      <c r="AI70" s="18">
        <v>31</v>
      </c>
      <c r="AJ70" s="18">
        <v>47</v>
      </c>
      <c r="AK70" s="18">
        <v>0.39830508474576271</v>
      </c>
      <c r="AL70" s="18">
        <v>71</v>
      </c>
      <c r="AM70" s="18">
        <v>0.60169491525423724</v>
      </c>
      <c r="AN70" s="18">
        <v>15</v>
      </c>
    </row>
    <row r="71" spans="1:40" x14ac:dyDescent="0.25">
      <c r="A71" t="s">
        <v>474</v>
      </c>
      <c r="B71" t="s">
        <v>142</v>
      </c>
      <c r="C71" t="s">
        <v>121</v>
      </c>
      <c r="D71" t="s">
        <v>145</v>
      </c>
      <c r="E71">
        <v>2017</v>
      </c>
      <c r="F71" t="s">
        <v>168</v>
      </c>
      <c r="G71">
        <v>12</v>
      </c>
      <c r="H71" s="17">
        <v>42928</v>
      </c>
      <c r="I71" s="17">
        <v>42928</v>
      </c>
      <c r="J71" s="18">
        <v>19</v>
      </c>
      <c r="K71" s="18">
        <v>39</v>
      </c>
      <c r="L71" s="18">
        <v>0</v>
      </c>
      <c r="M71" s="18">
        <v>0</v>
      </c>
      <c r="N71" s="18">
        <v>10</v>
      </c>
      <c r="O71" s="18">
        <v>0</v>
      </c>
      <c r="P71" s="18">
        <v>12</v>
      </c>
      <c r="Q71" s="18">
        <v>1</v>
      </c>
      <c r="R71" s="18">
        <v>21</v>
      </c>
      <c r="S71" s="18">
        <v>0</v>
      </c>
      <c r="T71" s="18">
        <v>13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>
        <v>19</v>
      </c>
      <c r="AD71" s="18">
        <v>0</v>
      </c>
      <c r="AE71" s="18">
        <v>0</v>
      </c>
      <c r="AF71" s="18">
        <v>0</v>
      </c>
      <c r="AG71" s="18">
        <v>0</v>
      </c>
      <c r="AH71" s="18">
        <v>134</v>
      </c>
      <c r="AI71" s="18">
        <v>20</v>
      </c>
      <c r="AJ71" s="18">
        <v>22</v>
      </c>
      <c r="AK71" s="18">
        <v>0.16417910447761194</v>
      </c>
      <c r="AL71" s="18">
        <v>112</v>
      </c>
      <c r="AM71" s="18">
        <v>0.83582089552238803</v>
      </c>
      <c r="AN71" s="18">
        <v>15</v>
      </c>
    </row>
    <row r="72" spans="1:40" x14ac:dyDescent="0.25">
      <c r="A72" t="s">
        <v>477</v>
      </c>
      <c r="B72" t="s">
        <v>123</v>
      </c>
      <c r="C72" t="s">
        <v>121</v>
      </c>
      <c r="D72" t="s">
        <v>146</v>
      </c>
      <c r="E72">
        <v>2017</v>
      </c>
      <c r="F72" t="s">
        <v>168</v>
      </c>
      <c r="G72">
        <v>12</v>
      </c>
      <c r="H72" s="17">
        <v>42928</v>
      </c>
      <c r="I72" s="17">
        <v>42928</v>
      </c>
      <c r="J72" s="18">
        <v>2</v>
      </c>
      <c r="K72" s="18">
        <v>142</v>
      </c>
      <c r="L72" s="18">
        <v>0</v>
      </c>
      <c r="M72" s="18">
        <v>0</v>
      </c>
      <c r="N72" s="18">
        <v>0</v>
      </c>
      <c r="O72" s="18">
        <v>0</v>
      </c>
      <c r="P72" s="18">
        <v>1</v>
      </c>
      <c r="Q72" s="18">
        <v>1</v>
      </c>
      <c r="R72" s="18">
        <v>13</v>
      </c>
      <c r="S72" s="18">
        <v>0</v>
      </c>
      <c r="T72" s="18">
        <v>30</v>
      </c>
      <c r="U72" s="18">
        <v>0</v>
      </c>
      <c r="V72" s="18">
        <v>0</v>
      </c>
      <c r="W72" s="18">
        <v>1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190</v>
      </c>
      <c r="AI72" s="18">
        <v>23</v>
      </c>
      <c r="AJ72" s="18">
        <v>14</v>
      </c>
      <c r="AK72" s="18">
        <v>7.3684210526315783E-2</v>
      </c>
      <c r="AL72" s="18">
        <v>176</v>
      </c>
      <c r="AM72" s="18">
        <v>0.9263157894736842</v>
      </c>
      <c r="AN72" s="18">
        <v>15</v>
      </c>
    </row>
    <row r="73" spans="1:40" x14ac:dyDescent="0.25">
      <c r="A73" t="s">
        <v>346</v>
      </c>
      <c r="B73" t="s">
        <v>123</v>
      </c>
      <c r="C73" t="s">
        <v>121</v>
      </c>
      <c r="D73" t="s">
        <v>146</v>
      </c>
      <c r="E73">
        <v>2017</v>
      </c>
      <c r="F73" t="s">
        <v>342</v>
      </c>
      <c r="G73">
        <v>17</v>
      </c>
      <c r="H73" s="17">
        <v>42872</v>
      </c>
      <c r="I73" s="17">
        <v>42872</v>
      </c>
      <c r="J73" s="18">
        <v>59</v>
      </c>
      <c r="K73" s="18">
        <v>8</v>
      </c>
      <c r="L73" s="18">
        <v>0</v>
      </c>
      <c r="M73" s="18">
        <v>1</v>
      </c>
      <c r="N73" s="18">
        <v>2</v>
      </c>
      <c r="O73" s="18">
        <v>0</v>
      </c>
      <c r="P73" s="18">
        <v>0</v>
      </c>
      <c r="Q73" s="18">
        <v>3</v>
      </c>
      <c r="R73" s="18">
        <v>4</v>
      </c>
      <c r="S73" s="18">
        <v>0</v>
      </c>
      <c r="T73" s="18">
        <v>21</v>
      </c>
      <c r="U73" s="18">
        <v>1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>
        <v>99</v>
      </c>
      <c r="AI73" s="18">
        <v>17</v>
      </c>
      <c r="AJ73" s="18">
        <v>7</v>
      </c>
      <c r="AK73" s="18">
        <v>7.0707070707070704E-2</v>
      </c>
      <c r="AL73" s="18">
        <v>92</v>
      </c>
      <c r="AM73" s="18">
        <v>0.92929292929292928</v>
      </c>
      <c r="AN73" s="18">
        <v>6</v>
      </c>
    </row>
    <row r="74" spans="1:40" x14ac:dyDescent="0.25">
      <c r="A74" t="s">
        <v>347</v>
      </c>
      <c r="B74" t="s">
        <v>123</v>
      </c>
      <c r="C74" t="s">
        <v>121</v>
      </c>
      <c r="D74" t="s">
        <v>140</v>
      </c>
      <c r="E74">
        <v>2017</v>
      </c>
      <c r="F74" t="s">
        <v>342</v>
      </c>
      <c r="G74">
        <v>17</v>
      </c>
      <c r="H74" s="17">
        <v>42872</v>
      </c>
      <c r="I74" s="17">
        <v>42872</v>
      </c>
      <c r="J74" s="18">
        <v>183</v>
      </c>
      <c r="K74" s="18">
        <v>4</v>
      </c>
      <c r="L74" s="18">
        <v>0</v>
      </c>
      <c r="M74" s="18">
        <v>1</v>
      </c>
      <c r="N74" s="18">
        <v>2</v>
      </c>
      <c r="O74" s="18">
        <v>0</v>
      </c>
      <c r="P74" s="18">
        <v>0</v>
      </c>
      <c r="Q74" s="18">
        <v>0</v>
      </c>
      <c r="R74" s="18">
        <v>7</v>
      </c>
      <c r="S74" s="18">
        <v>0</v>
      </c>
      <c r="T74" s="18">
        <v>7</v>
      </c>
      <c r="U74" s="18">
        <v>0</v>
      </c>
      <c r="V74" s="18">
        <v>0</v>
      </c>
      <c r="W74" s="18">
        <v>1</v>
      </c>
      <c r="X74" s="18">
        <v>0</v>
      </c>
      <c r="Y74" s="18">
        <v>0</v>
      </c>
      <c r="Z74" s="18">
        <v>0</v>
      </c>
      <c r="AA74" s="18">
        <v>1</v>
      </c>
      <c r="AB74" s="18">
        <v>0</v>
      </c>
      <c r="AC74" s="18">
        <v>1</v>
      </c>
      <c r="AD74" s="18">
        <v>0</v>
      </c>
      <c r="AE74" s="18">
        <v>0</v>
      </c>
      <c r="AF74" s="18">
        <v>0</v>
      </c>
      <c r="AG74" s="18">
        <v>0</v>
      </c>
      <c r="AH74" s="18">
        <v>207</v>
      </c>
      <c r="AI74" s="18">
        <v>20</v>
      </c>
      <c r="AJ74" s="18">
        <v>7</v>
      </c>
      <c r="AK74" s="18">
        <v>3.3816425120772944E-2</v>
      </c>
      <c r="AL74" s="18">
        <v>200</v>
      </c>
      <c r="AM74" s="18">
        <v>0.96618357487922701</v>
      </c>
      <c r="AN74" s="18">
        <v>8</v>
      </c>
    </row>
    <row r="75" spans="1:40" x14ac:dyDescent="0.25">
      <c r="A75" t="s">
        <v>348</v>
      </c>
      <c r="B75" t="s">
        <v>123</v>
      </c>
      <c r="C75" t="s">
        <v>121</v>
      </c>
      <c r="D75" t="s">
        <v>128</v>
      </c>
      <c r="E75">
        <v>2017</v>
      </c>
      <c r="F75" t="s">
        <v>342</v>
      </c>
      <c r="G75">
        <v>17</v>
      </c>
      <c r="H75" s="17">
        <v>42872</v>
      </c>
      <c r="I75" s="17">
        <v>42872</v>
      </c>
      <c r="J75" s="18">
        <v>86</v>
      </c>
      <c r="K75" s="18">
        <v>3</v>
      </c>
      <c r="L75" s="18">
        <v>1</v>
      </c>
      <c r="M75" s="18">
        <v>1</v>
      </c>
      <c r="N75" s="18">
        <v>5</v>
      </c>
      <c r="O75" s="18">
        <v>1</v>
      </c>
      <c r="P75" s="18">
        <v>1</v>
      </c>
      <c r="Q75" s="18">
        <v>0</v>
      </c>
      <c r="R75" s="18">
        <v>1</v>
      </c>
      <c r="S75" s="18">
        <v>0</v>
      </c>
      <c r="T75" s="18">
        <v>17</v>
      </c>
      <c r="U75" s="18">
        <v>0</v>
      </c>
      <c r="V75" s="18">
        <v>0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0</v>
      </c>
      <c r="AH75" s="18">
        <v>116</v>
      </c>
      <c r="AI75" s="18">
        <v>19</v>
      </c>
      <c r="AJ75" s="18">
        <v>1</v>
      </c>
      <c r="AK75" s="18">
        <v>8.6206896551724137E-3</v>
      </c>
      <c r="AL75" s="18">
        <v>115</v>
      </c>
      <c r="AM75" s="18">
        <v>0.99137931034482762</v>
      </c>
      <c r="AN75" s="18">
        <v>8</v>
      </c>
    </row>
    <row r="76" spans="1:40" x14ac:dyDescent="0.25">
      <c r="A76" t="s">
        <v>349</v>
      </c>
      <c r="B76" t="s">
        <v>123</v>
      </c>
      <c r="C76" t="s">
        <v>121</v>
      </c>
      <c r="D76" t="s">
        <v>138</v>
      </c>
      <c r="E76">
        <v>2017</v>
      </c>
      <c r="F76" t="s">
        <v>342</v>
      </c>
      <c r="G76">
        <v>17</v>
      </c>
      <c r="H76" s="17">
        <v>42872</v>
      </c>
      <c r="I76" s="17">
        <v>42872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1</v>
      </c>
      <c r="AD76" s="18">
        <v>0</v>
      </c>
      <c r="AE76" s="18">
        <v>0</v>
      </c>
      <c r="AF76" s="18">
        <v>0</v>
      </c>
      <c r="AG76" s="18">
        <v>0</v>
      </c>
      <c r="AH76" s="18">
        <v>147</v>
      </c>
      <c r="AI76" s="18">
        <v>18</v>
      </c>
      <c r="AJ76" s="18">
        <v>0</v>
      </c>
      <c r="AK76" s="18">
        <v>0</v>
      </c>
      <c r="AL76" s="18">
        <v>1</v>
      </c>
      <c r="AM76" s="18">
        <v>6.8027210884353739E-3</v>
      </c>
      <c r="AN76" s="18">
        <v>2</v>
      </c>
    </row>
    <row r="77" spans="1:40" x14ac:dyDescent="0.25">
      <c r="A77" t="s">
        <v>354</v>
      </c>
      <c r="B77" t="s">
        <v>142</v>
      </c>
      <c r="C77" t="s">
        <v>121</v>
      </c>
      <c r="D77" t="s">
        <v>145</v>
      </c>
      <c r="E77">
        <v>2017</v>
      </c>
      <c r="F77" t="s">
        <v>342</v>
      </c>
      <c r="G77">
        <v>17</v>
      </c>
      <c r="H77" s="17">
        <v>42872</v>
      </c>
      <c r="I77" s="17">
        <v>42872</v>
      </c>
      <c r="J77" s="18">
        <v>7</v>
      </c>
      <c r="K77" s="18">
        <v>1</v>
      </c>
      <c r="L77" s="18">
        <v>0</v>
      </c>
      <c r="M77" s="18">
        <v>3</v>
      </c>
      <c r="N77" s="18">
        <v>0</v>
      </c>
      <c r="O77" s="18">
        <v>0</v>
      </c>
      <c r="P77" s="18">
        <v>0</v>
      </c>
      <c r="Q77" s="18">
        <v>0</v>
      </c>
      <c r="R77" s="18">
        <v>1</v>
      </c>
      <c r="S77" s="18">
        <v>0</v>
      </c>
      <c r="T77" s="18">
        <v>17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13</v>
      </c>
      <c r="AD77" s="18">
        <v>0</v>
      </c>
      <c r="AE77" s="18">
        <v>0</v>
      </c>
      <c r="AF77" s="18">
        <v>0</v>
      </c>
      <c r="AG77" s="18">
        <v>0</v>
      </c>
      <c r="AH77" s="18">
        <v>42</v>
      </c>
      <c r="AI77" s="18">
        <v>13</v>
      </c>
      <c r="AJ77" s="18">
        <v>1</v>
      </c>
      <c r="AK77" s="18">
        <v>2.3809523809523808E-2</v>
      </c>
      <c r="AL77" s="18">
        <v>41</v>
      </c>
      <c r="AM77" s="18">
        <v>0.97619047619047616</v>
      </c>
      <c r="AN77" s="18">
        <v>5</v>
      </c>
    </row>
    <row r="78" spans="1:40" x14ac:dyDescent="0.25">
      <c r="A78" t="s">
        <v>355</v>
      </c>
      <c r="B78" t="s">
        <v>142</v>
      </c>
      <c r="C78" t="s">
        <v>121</v>
      </c>
      <c r="D78" t="s">
        <v>165</v>
      </c>
      <c r="E78">
        <v>2017</v>
      </c>
      <c r="F78" t="s">
        <v>342</v>
      </c>
      <c r="G78">
        <v>17</v>
      </c>
      <c r="H78" s="17">
        <v>42872</v>
      </c>
      <c r="I78" s="17">
        <v>42872</v>
      </c>
      <c r="J78" s="18">
        <v>33</v>
      </c>
      <c r="K78" s="18">
        <v>3</v>
      </c>
      <c r="L78" s="18">
        <v>0</v>
      </c>
      <c r="M78" s="18">
        <v>1</v>
      </c>
      <c r="N78" s="18">
        <v>3</v>
      </c>
      <c r="O78" s="18">
        <v>0</v>
      </c>
      <c r="P78" s="18">
        <v>0</v>
      </c>
      <c r="Q78" s="18">
        <v>0</v>
      </c>
      <c r="R78" s="18">
        <v>9</v>
      </c>
      <c r="S78" s="18">
        <v>0</v>
      </c>
      <c r="T78" s="18">
        <v>3</v>
      </c>
      <c r="U78" s="18">
        <v>0</v>
      </c>
      <c r="V78" s="18">
        <v>0</v>
      </c>
      <c r="W78" s="18">
        <v>0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  <c r="AC78" s="18">
        <v>5</v>
      </c>
      <c r="AD78" s="18">
        <v>0</v>
      </c>
      <c r="AE78" s="18">
        <v>0</v>
      </c>
      <c r="AF78" s="18">
        <v>0</v>
      </c>
      <c r="AG78" s="18">
        <v>0</v>
      </c>
      <c r="AH78" s="18">
        <v>57</v>
      </c>
      <c r="AI78" s="18">
        <v>17</v>
      </c>
      <c r="AJ78" s="18">
        <v>9</v>
      </c>
      <c r="AK78" s="18">
        <v>0.15789473684210525</v>
      </c>
      <c r="AL78" s="18">
        <v>48</v>
      </c>
      <c r="AM78" s="18">
        <v>0.84210526315789469</v>
      </c>
      <c r="AN78" s="18">
        <v>6</v>
      </c>
    </row>
    <row r="79" spans="1:40" x14ac:dyDescent="0.25">
      <c r="A79" t="s">
        <v>356</v>
      </c>
      <c r="B79" t="s">
        <v>142</v>
      </c>
      <c r="C79" t="s">
        <v>121</v>
      </c>
      <c r="D79" t="s">
        <v>157</v>
      </c>
      <c r="E79">
        <v>2017</v>
      </c>
      <c r="F79" t="s">
        <v>342</v>
      </c>
      <c r="G79">
        <v>17</v>
      </c>
      <c r="H79" s="17">
        <v>42872</v>
      </c>
      <c r="I79" s="17">
        <v>42872</v>
      </c>
      <c r="J79" s="18">
        <v>54</v>
      </c>
      <c r="K79" s="18">
        <v>11</v>
      </c>
      <c r="L79" s="18">
        <v>0</v>
      </c>
      <c r="M79" s="18">
        <v>1</v>
      </c>
      <c r="N79" s="18">
        <v>1</v>
      </c>
      <c r="O79" s="18">
        <v>0</v>
      </c>
      <c r="P79" s="18">
        <v>0</v>
      </c>
      <c r="Q79" s="18">
        <v>1</v>
      </c>
      <c r="R79" s="18">
        <v>8</v>
      </c>
      <c r="S79" s="18">
        <v>1</v>
      </c>
      <c r="T79" s="18">
        <v>13</v>
      </c>
      <c r="U79" s="18">
        <v>1</v>
      </c>
      <c r="V79" s="18">
        <v>0</v>
      </c>
      <c r="W79" s="18">
        <v>0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  <c r="AC79" s="18">
        <v>12</v>
      </c>
      <c r="AD79" s="18">
        <v>0</v>
      </c>
      <c r="AE79" s="18">
        <v>0</v>
      </c>
      <c r="AF79" s="18">
        <v>0</v>
      </c>
      <c r="AG79" s="18">
        <v>0</v>
      </c>
      <c r="AH79" s="18">
        <v>103</v>
      </c>
      <c r="AI79" s="18">
        <v>27</v>
      </c>
      <c r="AJ79" s="18">
        <v>9</v>
      </c>
      <c r="AK79" s="18">
        <v>8.7378640776699032E-2</v>
      </c>
      <c r="AL79" s="18">
        <v>94</v>
      </c>
      <c r="AM79" s="18">
        <v>0.91262135922330101</v>
      </c>
      <c r="AN79" s="18">
        <v>8</v>
      </c>
    </row>
    <row r="80" spans="1:40" x14ac:dyDescent="0.25">
      <c r="A80" t="s">
        <v>358</v>
      </c>
      <c r="B80" t="s">
        <v>142</v>
      </c>
      <c r="C80" t="s">
        <v>121</v>
      </c>
      <c r="D80" t="s">
        <v>152</v>
      </c>
      <c r="E80">
        <v>2017</v>
      </c>
      <c r="F80" t="s">
        <v>342</v>
      </c>
      <c r="G80">
        <v>17</v>
      </c>
      <c r="H80" s="17">
        <v>42872</v>
      </c>
      <c r="I80" s="17">
        <v>42872</v>
      </c>
      <c r="J80" s="18">
        <v>98</v>
      </c>
      <c r="K80" s="18">
        <v>10</v>
      </c>
      <c r="L80" s="18">
        <v>0</v>
      </c>
      <c r="M80" s="18">
        <v>2</v>
      </c>
      <c r="N80" s="18">
        <v>3</v>
      </c>
      <c r="O80" s="18">
        <v>0</v>
      </c>
      <c r="P80" s="18">
        <v>1</v>
      </c>
      <c r="Q80" s="18">
        <v>0</v>
      </c>
      <c r="R80" s="18">
        <v>6</v>
      </c>
      <c r="S80" s="18">
        <v>0</v>
      </c>
      <c r="T80" s="18">
        <v>14</v>
      </c>
      <c r="U80" s="18">
        <v>0</v>
      </c>
      <c r="V80" s="18">
        <v>0</v>
      </c>
      <c r="W80" s="18">
        <v>1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  <c r="AC80" s="18">
        <v>4</v>
      </c>
      <c r="AD80" s="18">
        <v>0</v>
      </c>
      <c r="AE80" s="18">
        <v>0</v>
      </c>
      <c r="AF80" s="18">
        <v>0</v>
      </c>
      <c r="AG80" s="18">
        <v>0</v>
      </c>
      <c r="AH80" s="18">
        <v>139</v>
      </c>
      <c r="AI80" s="18">
        <v>31</v>
      </c>
      <c r="AJ80" s="18">
        <v>6</v>
      </c>
      <c r="AK80" s="18">
        <v>4.3165467625899283E-2</v>
      </c>
      <c r="AL80" s="18">
        <v>133</v>
      </c>
      <c r="AM80" s="18">
        <v>0.95683453237410077</v>
      </c>
      <c r="AN80" s="18">
        <v>8</v>
      </c>
    </row>
    <row r="81" spans="1:40" x14ac:dyDescent="0.25">
      <c r="A81" t="s">
        <v>364</v>
      </c>
      <c r="B81" t="s">
        <v>115</v>
      </c>
      <c r="C81" t="s">
        <v>121</v>
      </c>
      <c r="D81" t="s">
        <v>154</v>
      </c>
      <c r="E81">
        <v>2017</v>
      </c>
      <c r="F81" t="s">
        <v>342</v>
      </c>
      <c r="G81">
        <v>17</v>
      </c>
      <c r="H81" s="17">
        <v>42872</v>
      </c>
      <c r="I81" s="17">
        <v>42872</v>
      </c>
      <c r="J81" s="18">
        <v>117</v>
      </c>
      <c r="K81" s="18">
        <v>1</v>
      </c>
      <c r="L81" s="18">
        <v>2</v>
      </c>
      <c r="M81" s="18">
        <v>2</v>
      </c>
      <c r="N81" s="18">
        <v>3</v>
      </c>
      <c r="O81" s="18">
        <v>0</v>
      </c>
      <c r="P81" s="18">
        <v>0</v>
      </c>
      <c r="Q81" s="18">
        <v>0</v>
      </c>
      <c r="R81" s="18">
        <v>7</v>
      </c>
      <c r="S81" s="18">
        <v>0</v>
      </c>
      <c r="T81" s="18">
        <v>12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1</v>
      </c>
      <c r="AD81" s="18">
        <v>2</v>
      </c>
      <c r="AE81" s="18">
        <v>0</v>
      </c>
      <c r="AF81" s="18">
        <v>0</v>
      </c>
      <c r="AG81" s="18">
        <v>0</v>
      </c>
      <c r="AH81" s="18">
        <v>147</v>
      </c>
      <c r="AI81" s="18">
        <v>22</v>
      </c>
      <c r="AJ81" s="18">
        <v>7</v>
      </c>
      <c r="AK81" s="18">
        <v>4.7619047619047616E-2</v>
      </c>
      <c r="AL81" s="18">
        <v>140</v>
      </c>
      <c r="AM81" s="18">
        <v>0.95238095238095233</v>
      </c>
      <c r="AN81" s="18">
        <v>8</v>
      </c>
    </row>
    <row r="82" spans="1:40" x14ac:dyDescent="0.25">
      <c r="A82" t="s">
        <v>365</v>
      </c>
      <c r="B82" t="s">
        <v>115</v>
      </c>
      <c r="C82" t="s">
        <v>121</v>
      </c>
      <c r="D82" t="s">
        <v>136</v>
      </c>
      <c r="E82">
        <v>2017</v>
      </c>
      <c r="F82" t="s">
        <v>342</v>
      </c>
      <c r="G82">
        <v>17</v>
      </c>
      <c r="H82" s="17">
        <v>42872</v>
      </c>
      <c r="I82" s="17">
        <v>42872</v>
      </c>
      <c r="J82" s="18">
        <v>75</v>
      </c>
      <c r="K82" s="18">
        <v>2</v>
      </c>
      <c r="L82" s="18">
        <v>0</v>
      </c>
      <c r="M82" s="18">
        <v>0</v>
      </c>
      <c r="N82" s="18">
        <v>3</v>
      </c>
      <c r="O82" s="18">
        <v>0</v>
      </c>
      <c r="P82" s="18">
        <v>0</v>
      </c>
      <c r="Q82" s="18">
        <v>0</v>
      </c>
      <c r="R82" s="18">
        <v>8</v>
      </c>
      <c r="S82" s="18">
        <v>0</v>
      </c>
      <c r="T82" s="18">
        <v>6</v>
      </c>
      <c r="U82" s="18">
        <v>1</v>
      </c>
      <c r="V82" s="18">
        <v>0</v>
      </c>
      <c r="W82" s="18">
        <v>1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2</v>
      </c>
      <c r="AD82" s="18">
        <v>0</v>
      </c>
      <c r="AE82" s="18">
        <v>0</v>
      </c>
      <c r="AF82" s="18">
        <v>0</v>
      </c>
      <c r="AG82" s="18">
        <v>0</v>
      </c>
      <c r="AH82" s="18">
        <v>98</v>
      </c>
      <c r="AI82" s="18">
        <v>17</v>
      </c>
      <c r="AJ82" s="18">
        <v>8</v>
      </c>
      <c r="AK82" s="18">
        <v>8.1632653061224483E-2</v>
      </c>
      <c r="AL82" s="18">
        <v>90</v>
      </c>
      <c r="AM82" s="18">
        <v>0.91836734693877553</v>
      </c>
      <c r="AN82" s="18">
        <v>7</v>
      </c>
    </row>
    <row r="83" spans="1:40" x14ac:dyDescent="0.25">
      <c r="A83" t="s">
        <v>366</v>
      </c>
      <c r="B83" t="s">
        <v>115</v>
      </c>
      <c r="C83" t="s">
        <v>121</v>
      </c>
      <c r="D83" t="s">
        <v>122</v>
      </c>
      <c r="E83">
        <v>2017</v>
      </c>
      <c r="F83" t="s">
        <v>342</v>
      </c>
      <c r="G83">
        <v>17</v>
      </c>
      <c r="H83" s="17">
        <v>42872</v>
      </c>
      <c r="I83" s="17">
        <v>42872</v>
      </c>
      <c r="J83" s="18">
        <v>75</v>
      </c>
      <c r="K83" s="18">
        <v>3</v>
      </c>
      <c r="L83" s="18">
        <v>0</v>
      </c>
      <c r="M83" s="18">
        <v>3</v>
      </c>
      <c r="N83" s="18">
        <v>2</v>
      </c>
      <c r="O83" s="18">
        <v>0</v>
      </c>
      <c r="P83" s="18">
        <v>0</v>
      </c>
      <c r="Q83" s="18">
        <v>1</v>
      </c>
      <c r="R83" s="18">
        <v>5</v>
      </c>
      <c r="S83" s="18">
        <v>0</v>
      </c>
      <c r="T83" s="18">
        <v>6</v>
      </c>
      <c r="U83" s="18">
        <v>0</v>
      </c>
      <c r="V83" s="18">
        <v>0</v>
      </c>
      <c r="W83" s="18">
        <v>0</v>
      </c>
      <c r="X83" s="18">
        <v>0</v>
      </c>
      <c r="Y83" s="18">
        <v>0</v>
      </c>
      <c r="Z83" s="18">
        <v>0</v>
      </c>
      <c r="AA83" s="18">
        <v>0</v>
      </c>
      <c r="AB83" s="18">
        <v>0</v>
      </c>
      <c r="AC83" s="18">
        <v>2</v>
      </c>
      <c r="AD83" s="18">
        <v>0</v>
      </c>
      <c r="AE83" s="18">
        <v>0</v>
      </c>
      <c r="AF83" s="18">
        <v>0</v>
      </c>
      <c r="AG83" s="18">
        <v>0</v>
      </c>
      <c r="AH83" s="18">
        <v>106</v>
      </c>
      <c r="AI83" s="18">
        <v>23</v>
      </c>
      <c r="AJ83" s="18">
        <v>6</v>
      </c>
      <c r="AK83" s="18">
        <v>5.6603773584905662E-2</v>
      </c>
      <c r="AL83" s="18">
        <v>91</v>
      </c>
      <c r="AM83" s="18">
        <v>0.85849056603773588</v>
      </c>
      <c r="AN83" s="18">
        <v>6</v>
      </c>
    </row>
    <row r="84" spans="1:40" x14ac:dyDescent="0.25">
      <c r="A84" t="s">
        <v>367</v>
      </c>
      <c r="B84" t="s">
        <v>115</v>
      </c>
      <c r="C84" t="s">
        <v>121</v>
      </c>
      <c r="D84" t="s">
        <v>176</v>
      </c>
      <c r="E84">
        <v>2017</v>
      </c>
      <c r="F84" t="s">
        <v>342</v>
      </c>
      <c r="G84">
        <v>17</v>
      </c>
      <c r="H84" s="17">
        <v>42872</v>
      </c>
      <c r="I84" s="17">
        <v>42872</v>
      </c>
      <c r="J84" s="18">
        <v>67</v>
      </c>
      <c r="K84" s="18">
        <v>1</v>
      </c>
      <c r="L84" s="18">
        <v>0</v>
      </c>
      <c r="M84" s="18">
        <v>1</v>
      </c>
      <c r="N84" s="18">
        <v>1</v>
      </c>
      <c r="O84" s="18">
        <v>0</v>
      </c>
      <c r="P84" s="18">
        <v>0</v>
      </c>
      <c r="Q84" s="18">
        <v>1</v>
      </c>
      <c r="R84" s="18">
        <v>5</v>
      </c>
      <c r="S84" s="18">
        <v>0</v>
      </c>
      <c r="T84" s="18">
        <v>7</v>
      </c>
      <c r="U84" s="18">
        <v>0</v>
      </c>
      <c r="V84" s="18">
        <v>0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1</v>
      </c>
      <c r="AC84" s="18">
        <v>0</v>
      </c>
      <c r="AD84" s="18">
        <v>0</v>
      </c>
      <c r="AE84" s="18">
        <v>0</v>
      </c>
      <c r="AF84" s="18">
        <v>0</v>
      </c>
      <c r="AG84" s="18">
        <v>0</v>
      </c>
      <c r="AH84" s="18">
        <v>84</v>
      </c>
      <c r="AI84" s="18">
        <v>17</v>
      </c>
      <c r="AJ84" s="18">
        <v>6</v>
      </c>
      <c r="AK84" s="18">
        <v>7.1428571428571425E-2</v>
      </c>
      <c r="AL84" s="18">
        <v>78</v>
      </c>
      <c r="AM84" s="18">
        <v>0.9285714285714286</v>
      </c>
      <c r="AN84" s="18">
        <v>6</v>
      </c>
    </row>
    <row r="85" spans="1:40" x14ac:dyDescent="0.25">
      <c r="A85" s="13"/>
    </row>
    <row r="86" spans="1:40" x14ac:dyDescent="0.25">
      <c r="I86" s="19" t="s">
        <v>491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40" x14ac:dyDescent="0.25">
      <c r="I87" s="2" t="s">
        <v>492</v>
      </c>
      <c r="J87" s="2" t="s">
        <v>395</v>
      </c>
      <c r="K87" s="2" t="s">
        <v>396</v>
      </c>
      <c r="L87" s="2" t="s">
        <v>397</v>
      </c>
      <c r="M87" s="2" t="s">
        <v>398</v>
      </c>
      <c r="N87" s="2" t="s">
        <v>308</v>
      </c>
      <c r="O87" s="2" t="s">
        <v>411</v>
      </c>
      <c r="P87" s="2" t="s">
        <v>412</v>
      </c>
      <c r="Q87" s="2" t="s">
        <v>413</v>
      </c>
      <c r="R87" s="2" t="s">
        <v>399</v>
      </c>
      <c r="S87" s="2" t="s">
        <v>400</v>
      </c>
      <c r="T87" s="2" t="s">
        <v>414</v>
      </c>
      <c r="U87" s="2" t="s">
        <v>401</v>
      </c>
      <c r="V87" s="2" t="s">
        <v>402</v>
      </c>
      <c r="W87" s="2" t="s">
        <v>415</v>
      </c>
      <c r="X87" s="2" t="s">
        <v>416</v>
      </c>
      <c r="Y87" s="2" t="s">
        <v>101</v>
      </c>
      <c r="Z87" s="2" t="s">
        <v>102</v>
      </c>
      <c r="AA87" s="2" t="s">
        <v>417</v>
      </c>
      <c r="AB87" s="2" t="s">
        <v>404</v>
      </c>
      <c r="AC87" s="2" t="s">
        <v>405</v>
      </c>
      <c r="AD87" s="2" t="s">
        <v>418</v>
      </c>
      <c r="AE87" s="2" t="s">
        <v>419</v>
      </c>
      <c r="AF87" s="2" t="s">
        <v>420</v>
      </c>
      <c r="AG87" s="2" t="s">
        <v>421</v>
      </c>
      <c r="AH87" s="2" t="s">
        <v>497</v>
      </c>
    </row>
    <row r="88" spans="1:40" x14ac:dyDescent="0.25">
      <c r="I88" s="2" t="s">
        <v>489</v>
      </c>
      <c r="J88" s="2">
        <f>SUM(J2:J84)</f>
        <v>3579</v>
      </c>
      <c r="K88" s="2">
        <f t="shared" ref="K88:AG88" si="0">SUM(K2:K84)</f>
        <v>4678</v>
      </c>
      <c r="L88" s="2">
        <f t="shared" si="0"/>
        <v>44</v>
      </c>
      <c r="M88" s="2">
        <f t="shared" si="0"/>
        <v>23</v>
      </c>
      <c r="N88" s="2">
        <f t="shared" si="0"/>
        <v>166</v>
      </c>
      <c r="O88" s="2">
        <f t="shared" si="0"/>
        <v>13</v>
      </c>
      <c r="P88" s="2">
        <f t="shared" si="0"/>
        <v>34</v>
      </c>
      <c r="Q88" s="2">
        <f t="shared" si="0"/>
        <v>60</v>
      </c>
      <c r="R88" s="2">
        <f t="shared" si="0"/>
        <v>2006</v>
      </c>
      <c r="S88" s="2">
        <f t="shared" si="0"/>
        <v>51</v>
      </c>
      <c r="T88" s="2">
        <f t="shared" si="0"/>
        <v>1271</v>
      </c>
      <c r="U88" s="2">
        <f t="shared" si="0"/>
        <v>64</v>
      </c>
      <c r="V88" s="2">
        <f t="shared" si="0"/>
        <v>12</v>
      </c>
      <c r="W88" s="2">
        <f t="shared" si="0"/>
        <v>11</v>
      </c>
      <c r="X88" s="2">
        <f t="shared" si="0"/>
        <v>2</v>
      </c>
      <c r="Y88" s="2">
        <f t="shared" si="0"/>
        <v>2</v>
      </c>
      <c r="Z88" s="2">
        <f t="shared" si="0"/>
        <v>2</v>
      </c>
      <c r="AA88" s="2">
        <f t="shared" si="0"/>
        <v>41</v>
      </c>
      <c r="AB88" s="2">
        <f t="shared" si="0"/>
        <v>17</v>
      </c>
      <c r="AC88" s="2">
        <f t="shared" si="0"/>
        <v>252</v>
      </c>
      <c r="AD88" s="2">
        <f t="shared" si="0"/>
        <v>6</v>
      </c>
      <c r="AE88" s="2">
        <f t="shared" si="0"/>
        <v>4</v>
      </c>
      <c r="AF88" s="2">
        <f t="shared" si="0"/>
        <v>3</v>
      </c>
      <c r="AG88" s="2">
        <f t="shared" si="0"/>
        <v>4</v>
      </c>
      <c r="AH88" s="19">
        <f>SUM(AH2:AH84)</f>
        <v>12647</v>
      </c>
    </row>
    <row r="89" spans="1:40" x14ac:dyDescent="0.25">
      <c r="I89" s="2" t="s">
        <v>488</v>
      </c>
      <c r="J89" s="20">
        <f>AVERAGE(J2:J84)</f>
        <v>44.185185185185183</v>
      </c>
      <c r="K89" s="20">
        <f t="shared" ref="K89:AH89" si="1">AVERAGE(K2:K84)</f>
        <v>57.753086419753089</v>
      </c>
      <c r="L89" s="20">
        <f t="shared" si="1"/>
        <v>0.54320987654320985</v>
      </c>
      <c r="M89" s="20">
        <f t="shared" si="1"/>
        <v>0.2839506172839506</v>
      </c>
      <c r="N89" s="20">
        <f t="shared" si="1"/>
        <v>2.0493827160493829</v>
      </c>
      <c r="O89" s="20">
        <f t="shared" si="1"/>
        <v>0.16049382716049382</v>
      </c>
      <c r="P89" s="20">
        <f t="shared" si="1"/>
        <v>0.41975308641975306</v>
      </c>
      <c r="Q89" s="20">
        <f t="shared" si="1"/>
        <v>0.7407407407407407</v>
      </c>
      <c r="R89" s="20">
        <f t="shared" si="1"/>
        <v>24.765432098765434</v>
      </c>
      <c r="S89" s="20">
        <f t="shared" si="1"/>
        <v>0.62962962962962965</v>
      </c>
      <c r="T89" s="20">
        <f t="shared" si="1"/>
        <v>15.691358024691358</v>
      </c>
      <c r="U89" s="20">
        <f t="shared" si="1"/>
        <v>0.79012345679012341</v>
      </c>
      <c r="V89" s="20">
        <f t="shared" si="1"/>
        <v>0.14814814814814814</v>
      </c>
      <c r="W89" s="20">
        <f t="shared" si="1"/>
        <v>0.13580246913580246</v>
      </c>
      <c r="X89" s="20">
        <f t="shared" si="1"/>
        <v>2.4691358024691357E-2</v>
      </c>
      <c r="Y89" s="20">
        <f t="shared" si="1"/>
        <v>2.4691358024691357E-2</v>
      </c>
      <c r="Z89" s="20">
        <f t="shared" si="1"/>
        <v>2.4691358024691357E-2</v>
      </c>
      <c r="AA89" s="20">
        <f t="shared" si="1"/>
        <v>0.50617283950617287</v>
      </c>
      <c r="AB89" s="20">
        <f t="shared" si="1"/>
        <v>0.20987654320987653</v>
      </c>
      <c r="AC89" s="20">
        <f t="shared" si="1"/>
        <v>3.1111111111111112</v>
      </c>
      <c r="AD89" s="20">
        <f t="shared" si="1"/>
        <v>7.407407407407407E-2</v>
      </c>
      <c r="AE89" s="20">
        <f t="shared" si="1"/>
        <v>4.9382716049382713E-2</v>
      </c>
      <c r="AF89" s="20">
        <f t="shared" si="1"/>
        <v>3.7037037037037035E-2</v>
      </c>
      <c r="AG89" s="20">
        <f t="shared" si="1"/>
        <v>4.9382716049382713E-2</v>
      </c>
      <c r="AH89" s="20">
        <f t="shared" si="1"/>
        <v>156.1358024691358</v>
      </c>
    </row>
    <row r="90" spans="1:40" x14ac:dyDescent="0.25">
      <c r="I90" s="2" t="s">
        <v>490</v>
      </c>
      <c r="J90" s="21">
        <f>J88/AH88</f>
        <v>0.28299201391634382</v>
      </c>
      <c r="K90" s="21">
        <f>K88/$AH$88</f>
        <v>0.36989009251205818</v>
      </c>
      <c r="L90" s="21">
        <f t="shared" ref="L90:AG90" si="2">L88/$AH$88</f>
        <v>3.4790859492369731E-3</v>
      </c>
      <c r="M90" s="21">
        <f t="shared" si="2"/>
        <v>1.8186131098284178E-3</v>
      </c>
      <c r="N90" s="21">
        <f t="shared" si="2"/>
        <v>1.3125642444848581E-2</v>
      </c>
      <c r="O90" s="21">
        <f t="shared" si="2"/>
        <v>1.0279117577291056E-3</v>
      </c>
      <c r="P90" s="21">
        <f t="shared" si="2"/>
        <v>2.6883845971376612E-3</v>
      </c>
      <c r="Q90" s="21">
        <f t="shared" si="2"/>
        <v>4.7442081125958725E-3</v>
      </c>
      <c r="R90" s="21">
        <f t="shared" si="2"/>
        <v>0.15861469123112201</v>
      </c>
      <c r="S90" s="21">
        <f t="shared" si="2"/>
        <v>4.032576895706492E-3</v>
      </c>
      <c r="T90" s="21">
        <f t="shared" si="2"/>
        <v>0.10049814185182257</v>
      </c>
      <c r="U90" s="21">
        <f t="shared" si="2"/>
        <v>5.0604886534355974E-3</v>
      </c>
      <c r="V90" s="21">
        <f t="shared" si="2"/>
        <v>9.4884162251917452E-4</v>
      </c>
      <c r="W90" s="21">
        <f t="shared" si="2"/>
        <v>8.6977148730924328E-4</v>
      </c>
      <c r="X90" s="21">
        <f t="shared" si="2"/>
        <v>1.5814027041986242E-4</v>
      </c>
      <c r="Y90" s="21">
        <f t="shared" si="2"/>
        <v>1.5814027041986242E-4</v>
      </c>
      <c r="Z90" s="21">
        <f t="shared" si="2"/>
        <v>1.5814027041986242E-4</v>
      </c>
      <c r="AA90" s="21">
        <f t="shared" si="2"/>
        <v>3.2418755436071796E-3</v>
      </c>
      <c r="AB90" s="21">
        <f t="shared" si="2"/>
        <v>1.3441922985688306E-3</v>
      </c>
      <c r="AC90" s="21">
        <f t="shared" si="2"/>
        <v>1.9925674072902664E-2</v>
      </c>
      <c r="AD90" s="21">
        <f t="shared" si="2"/>
        <v>4.7442081125958726E-4</v>
      </c>
      <c r="AE90" s="21">
        <f t="shared" si="2"/>
        <v>3.1628054083972484E-4</v>
      </c>
      <c r="AF90" s="21">
        <f t="shared" si="2"/>
        <v>2.3721040562979363E-4</v>
      </c>
      <c r="AG90" s="21">
        <f t="shared" si="2"/>
        <v>3.1628054083972484E-4</v>
      </c>
      <c r="AH90" s="21">
        <f>SUM(J90:AG90)</f>
        <v>0.97612081916660098</v>
      </c>
      <c r="AI90" s="21"/>
    </row>
    <row r="91" spans="1:40" x14ac:dyDescent="0.25">
      <c r="I91" s="2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"/>
    </row>
    <row r="92" spans="1:40" x14ac:dyDescent="0.25">
      <c r="I92" s="19" t="s">
        <v>494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40" x14ac:dyDescent="0.25">
      <c r="I93" s="2" t="s">
        <v>492</v>
      </c>
      <c r="J93" s="2" t="s">
        <v>395</v>
      </c>
      <c r="K93" s="2" t="s">
        <v>396</v>
      </c>
      <c r="L93" s="2" t="s">
        <v>397</v>
      </c>
      <c r="M93" s="2" t="s">
        <v>398</v>
      </c>
      <c r="N93" s="2" t="s">
        <v>308</v>
      </c>
      <c r="O93" s="2" t="s">
        <v>411</v>
      </c>
      <c r="P93" s="2" t="s">
        <v>412</v>
      </c>
      <c r="Q93" s="2" t="s">
        <v>413</v>
      </c>
      <c r="R93" s="2" t="s">
        <v>399</v>
      </c>
      <c r="S93" s="2" t="s">
        <v>400</v>
      </c>
      <c r="T93" s="2" t="s">
        <v>414</v>
      </c>
      <c r="U93" s="2" t="s">
        <v>401</v>
      </c>
      <c r="V93" s="2" t="s">
        <v>402</v>
      </c>
      <c r="W93" s="2" t="s">
        <v>415</v>
      </c>
      <c r="X93" s="2" t="s">
        <v>416</v>
      </c>
      <c r="Y93" s="2" t="s">
        <v>101</v>
      </c>
      <c r="Z93" s="2" t="s">
        <v>102</v>
      </c>
      <c r="AA93" s="2" t="s">
        <v>417</v>
      </c>
      <c r="AB93" s="2" t="s">
        <v>404</v>
      </c>
      <c r="AC93" s="2" t="s">
        <v>405</v>
      </c>
      <c r="AD93" s="2" t="s">
        <v>418</v>
      </c>
      <c r="AE93" s="2" t="s">
        <v>419</v>
      </c>
      <c r="AF93" s="2" t="s">
        <v>420</v>
      </c>
      <c r="AG93" s="2" t="s">
        <v>421</v>
      </c>
      <c r="AH93" s="2" t="s">
        <v>495</v>
      </c>
    </row>
    <row r="94" spans="1:40" x14ac:dyDescent="0.25">
      <c r="I94" s="2" t="s">
        <v>489</v>
      </c>
      <c r="J94" s="2">
        <f t="shared" ref="J94:AH94" si="3">SUM(J2:J43)</f>
        <v>1552</v>
      </c>
      <c r="K94" s="2">
        <f t="shared" si="3"/>
        <v>2068</v>
      </c>
      <c r="L94" s="2">
        <f t="shared" si="3"/>
        <v>12</v>
      </c>
      <c r="M94" s="2">
        <f t="shared" si="3"/>
        <v>5</v>
      </c>
      <c r="N94" s="2">
        <f t="shared" si="3"/>
        <v>87</v>
      </c>
      <c r="O94" s="2">
        <f t="shared" si="3"/>
        <v>6</v>
      </c>
      <c r="P94" s="2">
        <f t="shared" si="3"/>
        <v>9</v>
      </c>
      <c r="Q94" s="2">
        <f t="shared" si="3"/>
        <v>21</v>
      </c>
      <c r="R94" s="2">
        <f t="shared" si="3"/>
        <v>915</v>
      </c>
      <c r="S94" s="2">
        <f t="shared" si="3"/>
        <v>27</v>
      </c>
      <c r="T94" s="2">
        <f t="shared" si="3"/>
        <v>652</v>
      </c>
      <c r="U94" s="2">
        <f t="shared" si="3"/>
        <v>22</v>
      </c>
      <c r="V94" s="2">
        <f t="shared" si="3"/>
        <v>7</v>
      </c>
      <c r="W94" s="2">
        <f t="shared" si="3"/>
        <v>2</v>
      </c>
      <c r="X94" s="2">
        <f t="shared" si="3"/>
        <v>0</v>
      </c>
      <c r="Y94" s="2">
        <f t="shared" si="3"/>
        <v>2</v>
      </c>
      <c r="Z94" s="2">
        <f t="shared" si="3"/>
        <v>1</v>
      </c>
      <c r="AA94" s="2">
        <f t="shared" si="3"/>
        <v>23</v>
      </c>
      <c r="AB94" s="2">
        <f t="shared" si="3"/>
        <v>13</v>
      </c>
      <c r="AC94" s="2">
        <f t="shared" si="3"/>
        <v>136</v>
      </c>
      <c r="AD94" s="2">
        <f t="shared" si="3"/>
        <v>2</v>
      </c>
      <c r="AE94" s="2">
        <f t="shared" si="3"/>
        <v>3</v>
      </c>
      <c r="AF94" s="2">
        <f t="shared" si="3"/>
        <v>1</v>
      </c>
      <c r="AG94" s="2">
        <f t="shared" si="3"/>
        <v>2</v>
      </c>
      <c r="AH94" s="19">
        <f t="shared" si="3"/>
        <v>5708</v>
      </c>
    </row>
    <row r="95" spans="1:40" x14ac:dyDescent="0.25">
      <c r="I95" s="2" t="s">
        <v>488</v>
      </c>
      <c r="J95" s="20">
        <f t="shared" ref="J95:AH95" si="4">AVERAGE(J2:J43)</f>
        <v>36.952380952380949</v>
      </c>
      <c r="K95" s="20">
        <f t="shared" si="4"/>
        <v>49.238095238095241</v>
      </c>
      <c r="L95" s="20">
        <f t="shared" si="4"/>
        <v>0.2857142857142857</v>
      </c>
      <c r="M95" s="20">
        <f t="shared" si="4"/>
        <v>0.11904761904761904</v>
      </c>
      <c r="N95" s="20">
        <f t="shared" si="4"/>
        <v>2.0714285714285716</v>
      </c>
      <c r="O95" s="20">
        <f t="shared" si="4"/>
        <v>0.14285714285714285</v>
      </c>
      <c r="P95" s="20">
        <f t="shared" si="4"/>
        <v>0.21428571428571427</v>
      </c>
      <c r="Q95" s="20">
        <f t="shared" si="4"/>
        <v>0.5</v>
      </c>
      <c r="R95" s="20">
        <f t="shared" si="4"/>
        <v>21.785714285714285</v>
      </c>
      <c r="S95" s="20">
        <f t="shared" si="4"/>
        <v>0.6428571428571429</v>
      </c>
      <c r="T95" s="20">
        <f t="shared" si="4"/>
        <v>15.523809523809524</v>
      </c>
      <c r="U95" s="20">
        <f t="shared" si="4"/>
        <v>0.52380952380952384</v>
      </c>
      <c r="V95" s="20">
        <f t="shared" si="4"/>
        <v>0.16666666666666666</v>
      </c>
      <c r="W95" s="20">
        <f t="shared" si="4"/>
        <v>4.7619047619047616E-2</v>
      </c>
      <c r="X95" s="20">
        <f t="shared" si="4"/>
        <v>0</v>
      </c>
      <c r="Y95" s="20">
        <f t="shared" si="4"/>
        <v>4.7619047619047616E-2</v>
      </c>
      <c r="Z95" s="20">
        <f t="shared" si="4"/>
        <v>2.3809523809523808E-2</v>
      </c>
      <c r="AA95" s="20">
        <f t="shared" si="4"/>
        <v>0.54761904761904767</v>
      </c>
      <c r="AB95" s="20">
        <f t="shared" si="4"/>
        <v>0.30952380952380953</v>
      </c>
      <c r="AC95" s="20">
        <f t="shared" si="4"/>
        <v>3.2380952380952381</v>
      </c>
      <c r="AD95" s="20">
        <f t="shared" si="4"/>
        <v>4.7619047619047616E-2</v>
      </c>
      <c r="AE95" s="20">
        <f t="shared" si="4"/>
        <v>7.1428571428571425E-2</v>
      </c>
      <c r="AF95" s="20">
        <f t="shared" si="4"/>
        <v>2.3809523809523808E-2</v>
      </c>
      <c r="AG95" s="20">
        <f t="shared" si="4"/>
        <v>4.7619047619047616E-2</v>
      </c>
      <c r="AH95" s="2">
        <f t="shared" si="4"/>
        <v>135.9047619047619</v>
      </c>
    </row>
    <row r="96" spans="1:40" x14ac:dyDescent="0.25">
      <c r="I96" s="2" t="s">
        <v>490</v>
      </c>
      <c r="J96" s="21">
        <f>J94/$AH$94</f>
        <v>0.27189908899789766</v>
      </c>
      <c r="K96" s="21">
        <f t="shared" ref="K96:AG96" si="5">K94/$AH$94</f>
        <v>0.36229852838121934</v>
      </c>
      <c r="L96" s="21">
        <f t="shared" si="5"/>
        <v>2.1023125437981782E-3</v>
      </c>
      <c r="M96" s="21">
        <f t="shared" si="5"/>
        <v>8.7596355991590748E-4</v>
      </c>
      <c r="N96" s="21">
        <f t="shared" si="5"/>
        <v>1.5241765942536791E-2</v>
      </c>
      <c r="O96" s="21">
        <f t="shared" si="5"/>
        <v>1.0511562718990891E-3</v>
      </c>
      <c r="P96" s="21">
        <f t="shared" si="5"/>
        <v>1.5767344078486335E-3</v>
      </c>
      <c r="Q96" s="21">
        <f t="shared" si="5"/>
        <v>3.6790469516468113E-3</v>
      </c>
      <c r="R96" s="21">
        <f t="shared" si="5"/>
        <v>0.16030133146461106</v>
      </c>
      <c r="S96" s="21">
        <f t="shared" si="5"/>
        <v>4.7302032235459002E-3</v>
      </c>
      <c r="T96" s="21">
        <f t="shared" si="5"/>
        <v>0.11422564821303434</v>
      </c>
      <c r="U96" s="21">
        <f t="shared" si="5"/>
        <v>3.8542396636299932E-3</v>
      </c>
      <c r="V96" s="21">
        <f t="shared" si="5"/>
        <v>1.2263489838822705E-3</v>
      </c>
      <c r="W96" s="21">
        <f t="shared" si="5"/>
        <v>3.5038542396636298E-4</v>
      </c>
      <c r="X96" s="21">
        <f t="shared" si="5"/>
        <v>0</v>
      </c>
      <c r="Y96" s="21">
        <f t="shared" si="5"/>
        <v>3.5038542396636298E-4</v>
      </c>
      <c r="Z96" s="21">
        <f t="shared" si="5"/>
        <v>1.7519271198318149E-4</v>
      </c>
      <c r="AA96" s="21">
        <f t="shared" si="5"/>
        <v>4.0294323756131746E-3</v>
      </c>
      <c r="AB96" s="21">
        <f t="shared" si="5"/>
        <v>2.2775052557813596E-3</v>
      </c>
      <c r="AC96" s="21">
        <f t="shared" si="5"/>
        <v>2.3826208829712685E-2</v>
      </c>
      <c r="AD96" s="21">
        <f t="shared" si="5"/>
        <v>3.5038542396636298E-4</v>
      </c>
      <c r="AE96" s="21">
        <f t="shared" si="5"/>
        <v>5.2557813594954455E-4</v>
      </c>
      <c r="AF96" s="21">
        <f t="shared" si="5"/>
        <v>1.7519271198318149E-4</v>
      </c>
      <c r="AG96" s="21">
        <f t="shared" si="5"/>
        <v>3.5038542396636298E-4</v>
      </c>
      <c r="AH96" s="21">
        <f>SUM(J96:AG96)</f>
        <v>0.97547302032235483</v>
      </c>
    </row>
    <row r="97" spans="1:34" x14ac:dyDescent="0.25"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x14ac:dyDescent="0.25">
      <c r="I98" s="19" t="s">
        <v>493</v>
      </c>
      <c r="J98" s="2" t="s">
        <v>395</v>
      </c>
      <c r="K98" s="2" t="s">
        <v>396</v>
      </c>
      <c r="L98" s="2" t="s">
        <v>397</v>
      </c>
      <c r="M98" s="2" t="s">
        <v>398</v>
      </c>
      <c r="N98" s="2" t="s">
        <v>308</v>
      </c>
      <c r="O98" s="2" t="s">
        <v>411</v>
      </c>
      <c r="P98" s="2" t="s">
        <v>412</v>
      </c>
      <c r="Q98" s="2" t="s">
        <v>413</v>
      </c>
      <c r="R98" s="2" t="s">
        <v>399</v>
      </c>
      <c r="S98" s="2" t="s">
        <v>400</v>
      </c>
      <c r="T98" s="2" t="s">
        <v>414</v>
      </c>
      <c r="U98" s="2" t="s">
        <v>401</v>
      </c>
      <c r="V98" s="2" t="s">
        <v>402</v>
      </c>
      <c r="W98" s="2" t="s">
        <v>415</v>
      </c>
      <c r="X98" s="2" t="s">
        <v>416</v>
      </c>
      <c r="Y98" s="2" t="s">
        <v>101</v>
      </c>
      <c r="Z98" s="2" t="s">
        <v>102</v>
      </c>
      <c r="AA98" s="2" t="s">
        <v>417</v>
      </c>
      <c r="AB98" s="2" t="s">
        <v>404</v>
      </c>
      <c r="AC98" s="2" t="s">
        <v>405</v>
      </c>
      <c r="AD98" s="2" t="s">
        <v>418</v>
      </c>
      <c r="AE98" s="2" t="s">
        <v>419</v>
      </c>
      <c r="AF98" s="2" t="s">
        <v>420</v>
      </c>
      <c r="AG98" s="2" t="s">
        <v>421</v>
      </c>
      <c r="AH98" s="2" t="s">
        <v>495</v>
      </c>
    </row>
    <row r="99" spans="1:34" x14ac:dyDescent="0.25">
      <c r="I99" s="2" t="s">
        <v>489</v>
      </c>
      <c r="J99" s="2">
        <f t="shared" ref="J99:AH99" si="6">SUM(J46:J84)</f>
        <v>2027</v>
      </c>
      <c r="K99" s="2">
        <f t="shared" si="6"/>
        <v>2610</v>
      </c>
      <c r="L99" s="2">
        <f t="shared" si="6"/>
        <v>32</v>
      </c>
      <c r="M99" s="2">
        <f t="shared" si="6"/>
        <v>18</v>
      </c>
      <c r="N99" s="2">
        <f t="shared" si="6"/>
        <v>79</v>
      </c>
      <c r="O99" s="2">
        <f t="shared" si="6"/>
        <v>7</v>
      </c>
      <c r="P99" s="2">
        <f t="shared" si="6"/>
        <v>25</v>
      </c>
      <c r="Q99" s="2">
        <f t="shared" si="6"/>
        <v>39</v>
      </c>
      <c r="R99" s="2">
        <f t="shared" si="6"/>
        <v>1091</v>
      </c>
      <c r="S99" s="2">
        <f t="shared" si="6"/>
        <v>24</v>
      </c>
      <c r="T99" s="2">
        <f t="shared" si="6"/>
        <v>619</v>
      </c>
      <c r="U99" s="2">
        <f t="shared" si="6"/>
        <v>42</v>
      </c>
      <c r="V99" s="2">
        <f t="shared" si="6"/>
        <v>5</v>
      </c>
      <c r="W99" s="2">
        <f t="shared" si="6"/>
        <v>9</v>
      </c>
      <c r="X99" s="2">
        <f t="shared" si="6"/>
        <v>2</v>
      </c>
      <c r="Y99" s="2">
        <f t="shared" si="6"/>
        <v>0</v>
      </c>
      <c r="Z99" s="2">
        <f t="shared" si="6"/>
        <v>1</v>
      </c>
      <c r="AA99" s="2">
        <f t="shared" si="6"/>
        <v>18</v>
      </c>
      <c r="AB99" s="2">
        <f t="shared" si="6"/>
        <v>4</v>
      </c>
      <c r="AC99" s="2">
        <f t="shared" si="6"/>
        <v>116</v>
      </c>
      <c r="AD99" s="2">
        <f t="shared" si="6"/>
        <v>4</v>
      </c>
      <c r="AE99" s="2">
        <f t="shared" si="6"/>
        <v>1</v>
      </c>
      <c r="AF99" s="2">
        <f t="shared" si="6"/>
        <v>2</v>
      </c>
      <c r="AG99" s="2">
        <f t="shared" si="6"/>
        <v>2</v>
      </c>
      <c r="AH99" s="19">
        <f t="shared" si="6"/>
        <v>6939</v>
      </c>
    </row>
    <row r="100" spans="1:34" x14ac:dyDescent="0.25">
      <c r="I100" s="2" t="s">
        <v>488</v>
      </c>
      <c r="J100" s="20">
        <f t="shared" ref="J100:AH100" si="7">AVERAGE(J46:J84)</f>
        <v>51.974358974358971</v>
      </c>
      <c r="K100" s="20">
        <f t="shared" si="7"/>
        <v>66.92307692307692</v>
      </c>
      <c r="L100" s="20">
        <f t="shared" si="7"/>
        <v>0.82051282051282048</v>
      </c>
      <c r="M100" s="20">
        <f t="shared" si="7"/>
        <v>0.46153846153846156</v>
      </c>
      <c r="N100" s="20">
        <f t="shared" si="7"/>
        <v>2.0256410256410255</v>
      </c>
      <c r="O100" s="20">
        <f t="shared" si="7"/>
        <v>0.17948717948717949</v>
      </c>
      <c r="P100" s="20">
        <f t="shared" si="7"/>
        <v>0.64102564102564108</v>
      </c>
      <c r="Q100" s="20">
        <f t="shared" si="7"/>
        <v>1</v>
      </c>
      <c r="R100" s="20">
        <f t="shared" si="7"/>
        <v>27.974358974358974</v>
      </c>
      <c r="S100" s="20">
        <f t="shared" si="7"/>
        <v>0.61538461538461542</v>
      </c>
      <c r="T100" s="20">
        <f t="shared" si="7"/>
        <v>15.871794871794872</v>
      </c>
      <c r="U100" s="20">
        <f t="shared" si="7"/>
        <v>1.0769230769230769</v>
      </c>
      <c r="V100" s="20">
        <f t="shared" si="7"/>
        <v>0.12820512820512819</v>
      </c>
      <c r="W100" s="20">
        <f t="shared" si="7"/>
        <v>0.23076923076923078</v>
      </c>
      <c r="X100" s="20">
        <f t="shared" si="7"/>
        <v>5.128205128205128E-2</v>
      </c>
      <c r="Y100" s="20">
        <f t="shared" si="7"/>
        <v>0</v>
      </c>
      <c r="Z100" s="20">
        <f t="shared" si="7"/>
        <v>2.564102564102564E-2</v>
      </c>
      <c r="AA100" s="20">
        <f t="shared" si="7"/>
        <v>0.46153846153846156</v>
      </c>
      <c r="AB100" s="20">
        <f t="shared" si="7"/>
        <v>0.10256410256410256</v>
      </c>
      <c r="AC100" s="20">
        <f t="shared" si="7"/>
        <v>2.9743589743589745</v>
      </c>
      <c r="AD100" s="20">
        <f t="shared" si="7"/>
        <v>0.10256410256410256</v>
      </c>
      <c r="AE100" s="20">
        <f t="shared" si="7"/>
        <v>2.564102564102564E-2</v>
      </c>
      <c r="AF100" s="20">
        <f t="shared" si="7"/>
        <v>5.128205128205128E-2</v>
      </c>
      <c r="AG100" s="20">
        <f t="shared" si="7"/>
        <v>5.128205128205128E-2</v>
      </c>
      <c r="AH100" s="20">
        <f t="shared" si="7"/>
        <v>177.92307692307693</v>
      </c>
    </row>
    <row r="101" spans="1:34" x14ac:dyDescent="0.25">
      <c r="I101" s="2" t="s">
        <v>490</v>
      </c>
      <c r="J101" s="21">
        <f t="shared" ref="J101:AG101" si="8">J99/$AH$99</f>
        <v>0.29211701974347887</v>
      </c>
      <c r="K101" s="21">
        <f t="shared" si="8"/>
        <v>0.37613488975356679</v>
      </c>
      <c r="L101" s="21">
        <f t="shared" si="8"/>
        <v>4.6116155065571412E-3</v>
      </c>
      <c r="M101" s="21">
        <f t="shared" si="8"/>
        <v>2.5940337224383916E-3</v>
      </c>
      <c r="N101" s="21">
        <f t="shared" si="8"/>
        <v>1.1384925781812941E-2</v>
      </c>
      <c r="O101" s="21">
        <f t="shared" si="8"/>
        <v>1.0087908920593746E-3</v>
      </c>
      <c r="P101" s="21">
        <f t="shared" si="8"/>
        <v>3.6028246144977662E-3</v>
      </c>
      <c r="Q101" s="21">
        <f t="shared" si="8"/>
        <v>5.6204063986165153E-3</v>
      </c>
      <c r="R101" s="21">
        <f t="shared" si="8"/>
        <v>0.15722726617668251</v>
      </c>
      <c r="S101" s="21">
        <f t="shared" si="8"/>
        <v>3.4587116299178555E-3</v>
      </c>
      <c r="T101" s="21">
        <f t="shared" si="8"/>
        <v>8.920593745496469E-2</v>
      </c>
      <c r="U101" s="21">
        <f t="shared" si="8"/>
        <v>6.0527453523562475E-3</v>
      </c>
      <c r="V101" s="21">
        <f t="shared" si="8"/>
        <v>7.2056492289955326E-4</v>
      </c>
      <c r="W101" s="21">
        <f t="shared" si="8"/>
        <v>1.2970168612191958E-3</v>
      </c>
      <c r="X101" s="21">
        <f t="shared" si="8"/>
        <v>2.8822596915982132E-4</v>
      </c>
      <c r="Y101" s="21">
        <f t="shared" si="8"/>
        <v>0</v>
      </c>
      <c r="Z101" s="21">
        <f t="shared" si="8"/>
        <v>1.4411298457991066E-4</v>
      </c>
      <c r="AA101" s="21">
        <f t="shared" si="8"/>
        <v>2.5940337224383916E-3</v>
      </c>
      <c r="AB101" s="21">
        <f t="shared" si="8"/>
        <v>5.7645193831964265E-4</v>
      </c>
      <c r="AC101" s="21">
        <f t="shared" si="8"/>
        <v>1.6717106211269636E-2</v>
      </c>
      <c r="AD101" s="21">
        <f t="shared" si="8"/>
        <v>5.7645193831964265E-4</v>
      </c>
      <c r="AE101" s="21">
        <f t="shared" si="8"/>
        <v>1.4411298457991066E-4</v>
      </c>
      <c r="AF101" s="21">
        <f t="shared" si="8"/>
        <v>2.8822596915982132E-4</v>
      </c>
      <c r="AG101" s="21">
        <f t="shared" si="8"/>
        <v>2.8822596915982132E-4</v>
      </c>
      <c r="AH101" s="21">
        <f>SUM(J101:AG101)</f>
        <v>0.97665369649805434</v>
      </c>
    </row>
    <row r="104" spans="1:34" x14ac:dyDescent="0.25">
      <c r="A104" s="26" t="s">
        <v>491</v>
      </c>
      <c r="B104" s="26"/>
      <c r="C104" s="26"/>
      <c r="D104" s="26"/>
      <c r="F104" s="27" t="s">
        <v>496</v>
      </c>
      <c r="G104" s="27"/>
      <c r="H104" s="27"/>
      <c r="I104" s="27"/>
      <c r="K104" s="27" t="s">
        <v>493</v>
      </c>
      <c r="L104" s="27"/>
      <c r="M104" s="27"/>
      <c r="N104" s="27"/>
    </row>
    <row r="105" spans="1:34" x14ac:dyDescent="0.25">
      <c r="A105" s="15" t="s">
        <v>492</v>
      </c>
      <c r="B105" s="15" t="s">
        <v>489</v>
      </c>
      <c r="C105" s="15" t="s">
        <v>488</v>
      </c>
      <c r="D105" s="15" t="s">
        <v>490</v>
      </c>
      <c r="E105" s="15"/>
      <c r="F105" s="15" t="s">
        <v>492</v>
      </c>
      <c r="G105" s="15" t="s">
        <v>489</v>
      </c>
      <c r="H105" s="15" t="s">
        <v>488</v>
      </c>
      <c r="I105" s="25" t="s">
        <v>490</v>
      </c>
      <c r="J105" s="15"/>
      <c r="K105" s="15" t="s">
        <v>492</v>
      </c>
      <c r="L105" s="15" t="s">
        <v>489</v>
      </c>
      <c r="M105" s="15" t="s">
        <v>488</v>
      </c>
      <c r="N105" s="15" t="s">
        <v>490</v>
      </c>
    </row>
    <row r="106" spans="1:34" x14ac:dyDescent="0.25">
      <c r="A106" s="13" t="s">
        <v>396</v>
      </c>
      <c r="B106" s="13">
        <v>4678</v>
      </c>
      <c r="C106" s="13">
        <v>57.753086419753089</v>
      </c>
      <c r="D106" s="16">
        <v>0.36989009251205818</v>
      </c>
      <c r="F106" s="13" t="s">
        <v>396</v>
      </c>
      <c r="G106" s="13">
        <v>2068</v>
      </c>
      <c r="H106" s="13">
        <v>49.238095238095241</v>
      </c>
      <c r="I106" s="16">
        <v>0.36229852838121934</v>
      </c>
      <c r="K106" s="13" t="s">
        <v>396</v>
      </c>
      <c r="L106" s="13">
        <v>2610</v>
      </c>
      <c r="M106" s="13">
        <v>66.92307692307692</v>
      </c>
      <c r="N106" s="13">
        <v>0.37613488975356679</v>
      </c>
      <c r="AB106" s="14"/>
    </row>
    <row r="107" spans="1:34" x14ac:dyDescent="0.25">
      <c r="A107" s="24" t="s">
        <v>395</v>
      </c>
      <c r="B107" s="23">
        <v>3579</v>
      </c>
      <c r="C107" s="23">
        <v>44.185185185185183</v>
      </c>
      <c r="D107" s="16">
        <v>0.28299201391634382</v>
      </c>
      <c r="F107" s="13" t="s">
        <v>395</v>
      </c>
      <c r="G107" s="13">
        <v>1552</v>
      </c>
      <c r="H107" s="13">
        <v>36.952380952380949</v>
      </c>
      <c r="I107" s="16">
        <v>0.27189908899789766</v>
      </c>
      <c r="K107" s="13" t="s">
        <v>395</v>
      </c>
      <c r="L107" s="13">
        <v>2027</v>
      </c>
      <c r="M107" s="13">
        <v>51.974358974358971</v>
      </c>
      <c r="N107" s="13">
        <v>0.29211701974347887</v>
      </c>
    </row>
    <row r="108" spans="1:34" x14ac:dyDescent="0.25">
      <c r="A108" s="13" t="s">
        <v>399</v>
      </c>
      <c r="B108" s="13">
        <v>2006</v>
      </c>
      <c r="C108" s="13">
        <v>24.765432098765434</v>
      </c>
      <c r="D108" s="16">
        <v>0.15861469123112201</v>
      </c>
      <c r="F108" s="13" t="s">
        <v>399</v>
      </c>
      <c r="G108" s="13">
        <v>915</v>
      </c>
      <c r="H108" s="13">
        <v>21.785714285714285</v>
      </c>
      <c r="I108" s="16">
        <v>0.16030133146461106</v>
      </c>
      <c r="K108" s="13" t="s">
        <v>399</v>
      </c>
      <c r="L108" s="13">
        <v>1091</v>
      </c>
      <c r="M108" s="13">
        <v>27.974358974358974</v>
      </c>
      <c r="N108" s="13">
        <v>0.15722726617668251</v>
      </c>
    </row>
    <row r="109" spans="1:34" x14ac:dyDescent="0.25">
      <c r="A109" s="13" t="s">
        <v>414</v>
      </c>
      <c r="B109" s="13">
        <v>1271</v>
      </c>
      <c r="C109" s="13">
        <v>15.691358024691358</v>
      </c>
      <c r="D109" s="16">
        <v>0.10049814185182257</v>
      </c>
      <c r="F109" s="13" t="s">
        <v>414</v>
      </c>
      <c r="G109" s="13">
        <v>652</v>
      </c>
      <c r="H109" s="13">
        <v>15.523809523809524</v>
      </c>
      <c r="I109" s="16">
        <v>0.11422564821303434</v>
      </c>
      <c r="K109" s="13" t="s">
        <v>414</v>
      </c>
      <c r="L109" s="13">
        <v>619</v>
      </c>
      <c r="M109" s="13">
        <v>15.871794871794872</v>
      </c>
      <c r="N109" s="13">
        <v>8.920593745496469E-2</v>
      </c>
    </row>
    <row r="110" spans="1:34" x14ac:dyDescent="0.25">
      <c r="A110" s="13" t="s">
        <v>405</v>
      </c>
      <c r="B110" s="13">
        <v>252</v>
      </c>
      <c r="C110" s="13">
        <v>3.1111111111111112</v>
      </c>
      <c r="D110" s="16">
        <v>1.9925674072902664E-2</v>
      </c>
      <c r="F110" s="13" t="s">
        <v>405</v>
      </c>
      <c r="G110" s="13">
        <v>136</v>
      </c>
      <c r="H110" s="13">
        <v>3.2380952380952381</v>
      </c>
      <c r="I110" s="16">
        <v>2.3826208829712685E-2</v>
      </c>
      <c r="K110" s="13" t="s">
        <v>405</v>
      </c>
      <c r="L110" s="13">
        <v>116</v>
      </c>
      <c r="M110" s="13">
        <v>2.9743589743589745</v>
      </c>
      <c r="N110" s="13">
        <v>1.6717106211269636E-2</v>
      </c>
    </row>
    <row r="111" spans="1:34" x14ac:dyDescent="0.25">
      <c r="A111" s="13" t="s">
        <v>308</v>
      </c>
      <c r="B111" s="13">
        <v>166</v>
      </c>
      <c r="C111" s="13">
        <v>2.0493827160493829</v>
      </c>
      <c r="D111" s="16">
        <v>1.3125642444848581E-2</v>
      </c>
      <c r="F111" s="13" t="s">
        <v>308</v>
      </c>
      <c r="G111" s="13">
        <v>87</v>
      </c>
      <c r="H111" s="13">
        <v>2.0714285714285716</v>
      </c>
      <c r="I111" s="16">
        <v>1.5241765942536791E-2</v>
      </c>
      <c r="K111" s="13" t="s">
        <v>308</v>
      </c>
      <c r="L111" s="13">
        <v>79</v>
      </c>
      <c r="M111" s="13">
        <v>2.0256410256410255</v>
      </c>
      <c r="N111" s="13">
        <v>1.1384925781812941E-2</v>
      </c>
    </row>
    <row r="112" spans="1:34" x14ac:dyDescent="0.25">
      <c r="A112" s="13" t="s">
        <v>401</v>
      </c>
      <c r="B112" s="13">
        <v>64</v>
      </c>
      <c r="C112" s="13">
        <v>0.79012345679012341</v>
      </c>
      <c r="D112" s="16">
        <v>5.0604886534355974E-3</v>
      </c>
      <c r="F112" s="13" t="s">
        <v>400</v>
      </c>
      <c r="G112" s="13">
        <v>27</v>
      </c>
      <c r="H112" s="13">
        <v>0.6428571428571429</v>
      </c>
      <c r="I112" s="16">
        <v>4.7302032235459002E-3</v>
      </c>
      <c r="K112" t="s">
        <v>401</v>
      </c>
      <c r="L112">
        <v>42</v>
      </c>
      <c r="M112">
        <v>1.0769230769230769</v>
      </c>
      <c r="N112">
        <v>6.0527453523562475E-3</v>
      </c>
    </row>
    <row r="113" spans="1:14" x14ac:dyDescent="0.25">
      <c r="A113" s="13" t="s">
        <v>413</v>
      </c>
      <c r="B113" s="13">
        <v>60</v>
      </c>
      <c r="C113" s="13">
        <v>0.7407407407407407</v>
      </c>
      <c r="D113" s="16">
        <v>4.7442081125958725E-3</v>
      </c>
      <c r="F113" s="14" t="s">
        <v>417</v>
      </c>
      <c r="G113" s="14">
        <v>23</v>
      </c>
      <c r="H113" s="14">
        <v>0.54761904761904767</v>
      </c>
      <c r="I113" s="22">
        <v>4.0294323756131746E-3</v>
      </c>
      <c r="K113" t="s">
        <v>413</v>
      </c>
      <c r="L113">
        <v>39</v>
      </c>
      <c r="M113">
        <v>1</v>
      </c>
      <c r="N113">
        <v>5.6204063986165153E-3</v>
      </c>
    </row>
    <row r="114" spans="1:14" x14ac:dyDescent="0.25">
      <c r="A114" s="14" t="s">
        <v>400</v>
      </c>
      <c r="B114" s="14">
        <v>51</v>
      </c>
      <c r="C114" s="14">
        <v>0.62962962962962965</v>
      </c>
      <c r="D114" s="22">
        <v>4.032576895706492E-3</v>
      </c>
      <c r="F114" s="14" t="s">
        <v>401</v>
      </c>
      <c r="G114" s="14">
        <v>22</v>
      </c>
      <c r="H114" s="14">
        <v>0.52380952380952384</v>
      </c>
      <c r="I114" s="22">
        <v>3.8542396636299932E-3</v>
      </c>
      <c r="K114" t="s">
        <v>397</v>
      </c>
      <c r="L114">
        <v>32</v>
      </c>
      <c r="M114">
        <v>0.82051282051282048</v>
      </c>
      <c r="N114">
        <v>4.6116155065571412E-3</v>
      </c>
    </row>
    <row r="115" spans="1:14" x14ac:dyDescent="0.25">
      <c r="A115" s="14" t="s">
        <v>397</v>
      </c>
      <c r="B115" s="14">
        <v>44</v>
      </c>
      <c r="C115" s="14">
        <v>0.54320987654320985</v>
      </c>
      <c r="D115" s="22">
        <v>3.4790859492369731E-3</v>
      </c>
      <c r="F115" s="14" t="s">
        <v>413</v>
      </c>
      <c r="G115" s="14">
        <v>21</v>
      </c>
      <c r="H115" s="14">
        <v>0.5</v>
      </c>
      <c r="I115" s="22">
        <v>3.6790469516468113E-3</v>
      </c>
      <c r="K115" t="s">
        <v>412</v>
      </c>
      <c r="L115">
        <v>25</v>
      </c>
      <c r="M115">
        <v>0.64102564102564108</v>
      </c>
      <c r="N115">
        <v>3.6028246144977662E-3</v>
      </c>
    </row>
    <row r="116" spans="1:14" x14ac:dyDescent="0.25">
      <c r="A116" s="14" t="s">
        <v>417</v>
      </c>
      <c r="B116" s="14">
        <v>41</v>
      </c>
      <c r="C116" s="14">
        <v>0.50617283950617287</v>
      </c>
      <c r="D116" s="22">
        <v>3.2418755436071796E-3</v>
      </c>
      <c r="F116" s="14" t="s">
        <v>404</v>
      </c>
      <c r="G116" s="14">
        <v>13</v>
      </c>
      <c r="H116" s="14">
        <v>0.30952380952380953</v>
      </c>
      <c r="I116" s="22">
        <v>2.2775052557813596E-3</v>
      </c>
      <c r="K116" t="s">
        <v>400</v>
      </c>
      <c r="L116">
        <v>24</v>
      </c>
      <c r="M116">
        <v>0.61538461538461542</v>
      </c>
      <c r="N116">
        <v>3.4587116299178555E-3</v>
      </c>
    </row>
    <row r="117" spans="1:14" x14ac:dyDescent="0.25">
      <c r="A117" s="14" t="s">
        <v>412</v>
      </c>
      <c r="B117" s="14">
        <v>34</v>
      </c>
      <c r="C117" s="14">
        <v>0.41975308641975306</v>
      </c>
      <c r="D117" s="22">
        <v>2.6883845971376612E-3</v>
      </c>
      <c r="F117" s="14" t="s">
        <v>397</v>
      </c>
      <c r="G117" s="14">
        <v>12</v>
      </c>
      <c r="H117" s="14">
        <v>0.2857142857142857</v>
      </c>
      <c r="I117" s="22">
        <v>2.1023125437981782E-3</v>
      </c>
      <c r="K117" t="s">
        <v>398</v>
      </c>
      <c r="L117">
        <v>18</v>
      </c>
      <c r="M117">
        <v>0.46153846153846156</v>
      </c>
      <c r="N117">
        <v>2.5940337224383916E-3</v>
      </c>
    </row>
    <row r="118" spans="1:14" x14ac:dyDescent="0.25">
      <c r="A118" s="14" t="s">
        <v>398</v>
      </c>
      <c r="B118" s="14">
        <v>23</v>
      </c>
      <c r="C118" s="14">
        <v>0.2839506172839506</v>
      </c>
      <c r="D118" s="22">
        <v>1.8186131098284178E-3</v>
      </c>
      <c r="F118" s="14" t="s">
        <v>412</v>
      </c>
      <c r="G118" s="14">
        <v>9</v>
      </c>
      <c r="H118" s="14">
        <v>0.21428571428571427</v>
      </c>
      <c r="I118" s="22">
        <v>1.5767344078486335E-3</v>
      </c>
      <c r="K118" t="s">
        <v>417</v>
      </c>
      <c r="L118">
        <v>18</v>
      </c>
      <c r="M118">
        <v>0.46153846153846156</v>
      </c>
      <c r="N118">
        <v>2.5940337224383916E-3</v>
      </c>
    </row>
    <row r="119" spans="1:14" x14ac:dyDescent="0.25">
      <c r="A119" s="14" t="s">
        <v>404</v>
      </c>
      <c r="B119" s="14">
        <v>17</v>
      </c>
      <c r="C119" s="14">
        <v>0.20987654320987653</v>
      </c>
      <c r="D119" s="22">
        <v>1.3441922985688306E-3</v>
      </c>
      <c r="F119" s="14" t="s">
        <v>402</v>
      </c>
      <c r="G119" s="14">
        <v>7</v>
      </c>
      <c r="H119" s="14">
        <v>0.16666666666666666</v>
      </c>
      <c r="I119" s="22">
        <v>1.2263489838822705E-3</v>
      </c>
      <c r="K119" t="s">
        <v>415</v>
      </c>
      <c r="L119">
        <v>9</v>
      </c>
      <c r="M119">
        <v>0.23076923076923078</v>
      </c>
      <c r="N119">
        <v>1.2970168612191958E-3</v>
      </c>
    </row>
    <row r="120" spans="1:14" x14ac:dyDescent="0.25">
      <c r="A120" s="14" t="s">
        <v>411</v>
      </c>
      <c r="B120" s="14">
        <v>13</v>
      </c>
      <c r="C120" s="14">
        <v>0.16049382716049382</v>
      </c>
      <c r="D120" s="22">
        <v>1.0279117577291056E-3</v>
      </c>
      <c r="F120" s="14" t="s">
        <v>411</v>
      </c>
      <c r="G120" s="14">
        <v>6</v>
      </c>
      <c r="H120" s="14">
        <v>0.14285714285714285</v>
      </c>
      <c r="I120" s="22">
        <v>1.0511562718990891E-3</v>
      </c>
      <c r="K120" t="s">
        <v>411</v>
      </c>
      <c r="L120">
        <v>7</v>
      </c>
      <c r="M120">
        <v>0.17948717948717949</v>
      </c>
      <c r="N120">
        <v>1.0087908920593746E-3</v>
      </c>
    </row>
    <row r="121" spans="1:14" x14ac:dyDescent="0.25">
      <c r="A121" s="14" t="s">
        <v>402</v>
      </c>
      <c r="B121" s="14">
        <v>12</v>
      </c>
      <c r="C121" s="14">
        <v>0.14814814814814814</v>
      </c>
      <c r="D121" s="22">
        <v>9.4884162251917452E-4</v>
      </c>
      <c r="F121" s="14" t="s">
        <v>398</v>
      </c>
      <c r="G121" s="14">
        <v>5</v>
      </c>
      <c r="H121" s="14">
        <v>0.11904761904761904</v>
      </c>
      <c r="I121" s="22">
        <v>8.7596355991590748E-4</v>
      </c>
      <c r="K121" t="s">
        <v>402</v>
      </c>
      <c r="L121">
        <v>5</v>
      </c>
      <c r="M121">
        <v>0.12820512820512819</v>
      </c>
      <c r="N121">
        <v>7.2056492289955326E-4</v>
      </c>
    </row>
    <row r="122" spans="1:14" x14ac:dyDescent="0.25">
      <c r="A122" s="14" t="s">
        <v>415</v>
      </c>
      <c r="B122" s="14">
        <v>11</v>
      </c>
      <c r="C122" s="14">
        <v>0.13580246913580246</v>
      </c>
      <c r="D122" s="22">
        <v>8.6977148730924328E-4</v>
      </c>
      <c r="F122" s="14" t="s">
        <v>419</v>
      </c>
      <c r="G122" s="14">
        <v>3</v>
      </c>
      <c r="H122" s="14">
        <v>7.1428571428571425E-2</v>
      </c>
      <c r="I122" s="22">
        <v>5.2557813594954455E-4</v>
      </c>
      <c r="K122" t="s">
        <v>404</v>
      </c>
      <c r="L122">
        <v>4</v>
      </c>
      <c r="M122">
        <v>0.10256410256410256</v>
      </c>
      <c r="N122">
        <v>5.7645193831964265E-4</v>
      </c>
    </row>
    <row r="123" spans="1:14" x14ac:dyDescent="0.25">
      <c r="A123" s="14" t="s">
        <v>418</v>
      </c>
      <c r="B123" s="14">
        <v>6</v>
      </c>
      <c r="C123" s="14">
        <v>7.407407407407407E-2</v>
      </c>
      <c r="D123" s="22">
        <v>4.7442081125958726E-4</v>
      </c>
      <c r="F123" s="14" t="s">
        <v>415</v>
      </c>
      <c r="G123" s="14">
        <v>2</v>
      </c>
      <c r="H123" s="14">
        <v>4.7619047619047616E-2</v>
      </c>
      <c r="I123" s="22">
        <v>3.5038542396636298E-4</v>
      </c>
      <c r="K123" t="s">
        <v>418</v>
      </c>
      <c r="L123">
        <v>4</v>
      </c>
      <c r="M123">
        <v>0.10256410256410256</v>
      </c>
      <c r="N123">
        <v>5.7645193831964265E-4</v>
      </c>
    </row>
    <row r="124" spans="1:14" x14ac:dyDescent="0.25">
      <c r="A124" s="14" t="s">
        <v>419</v>
      </c>
      <c r="B124" s="14">
        <v>4</v>
      </c>
      <c r="C124" s="14">
        <v>4.9382716049382713E-2</v>
      </c>
      <c r="D124" s="22">
        <v>3.1628054083972484E-4</v>
      </c>
      <c r="F124" s="14" t="s">
        <v>101</v>
      </c>
      <c r="G124" s="14">
        <v>2</v>
      </c>
      <c r="H124" s="14">
        <v>4.7619047619047616E-2</v>
      </c>
      <c r="I124" s="22">
        <v>3.5038542396636298E-4</v>
      </c>
      <c r="K124" t="s">
        <v>416</v>
      </c>
      <c r="L124">
        <v>2</v>
      </c>
      <c r="M124">
        <v>5.128205128205128E-2</v>
      </c>
      <c r="N124">
        <v>2.8822596915982132E-4</v>
      </c>
    </row>
    <row r="125" spans="1:14" x14ac:dyDescent="0.25">
      <c r="A125" s="14" t="s">
        <v>421</v>
      </c>
      <c r="B125" s="14">
        <v>4</v>
      </c>
      <c r="C125" s="14">
        <v>4.9382716049382713E-2</v>
      </c>
      <c r="D125" s="22">
        <v>3.1628054083972484E-4</v>
      </c>
      <c r="F125" s="14" t="s">
        <v>418</v>
      </c>
      <c r="G125" s="14">
        <v>2</v>
      </c>
      <c r="H125" s="14">
        <v>4.7619047619047616E-2</v>
      </c>
      <c r="I125" s="22">
        <v>3.5038542396636298E-4</v>
      </c>
      <c r="K125" t="s">
        <v>420</v>
      </c>
      <c r="L125">
        <v>2</v>
      </c>
      <c r="M125">
        <v>5.128205128205128E-2</v>
      </c>
      <c r="N125">
        <v>2.8822596915982132E-4</v>
      </c>
    </row>
    <row r="126" spans="1:14" x14ac:dyDescent="0.25">
      <c r="A126" s="14" t="s">
        <v>420</v>
      </c>
      <c r="B126" s="14">
        <v>3</v>
      </c>
      <c r="C126" s="14">
        <v>3.7037037037037035E-2</v>
      </c>
      <c r="D126" s="22">
        <v>2.3721040562979363E-4</v>
      </c>
      <c r="F126" s="14" t="s">
        <v>421</v>
      </c>
      <c r="G126" s="14">
        <v>2</v>
      </c>
      <c r="H126" s="14">
        <v>4.7619047619047616E-2</v>
      </c>
      <c r="I126" s="22">
        <v>3.5038542396636298E-4</v>
      </c>
      <c r="K126" t="s">
        <v>421</v>
      </c>
      <c r="L126">
        <v>2</v>
      </c>
      <c r="M126">
        <v>5.128205128205128E-2</v>
      </c>
      <c r="N126">
        <v>2.8822596915982132E-4</v>
      </c>
    </row>
    <row r="127" spans="1:14" x14ac:dyDescent="0.25">
      <c r="A127" s="14" t="s">
        <v>416</v>
      </c>
      <c r="B127" s="14">
        <v>2</v>
      </c>
      <c r="C127" s="14">
        <v>2.4691358024691357E-2</v>
      </c>
      <c r="D127" s="22">
        <v>1.5814027041986242E-4</v>
      </c>
      <c r="F127" s="14" t="s">
        <v>102</v>
      </c>
      <c r="G127" s="14">
        <v>1</v>
      </c>
      <c r="H127" s="14">
        <v>2.3809523809523808E-2</v>
      </c>
      <c r="I127" s="22">
        <v>1.7519271198318149E-4</v>
      </c>
      <c r="K127" t="s">
        <v>102</v>
      </c>
      <c r="L127">
        <v>1</v>
      </c>
      <c r="M127">
        <v>2.564102564102564E-2</v>
      </c>
      <c r="N127">
        <v>1.4411298457991066E-4</v>
      </c>
    </row>
    <row r="128" spans="1:14" x14ac:dyDescent="0.25">
      <c r="A128" s="14" t="s">
        <v>101</v>
      </c>
      <c r="B128" s="14">
        <v>2</v>
      </c>
      <c r="C128" s="14">
        <v>2.4691358024691357E-2</v>
      </c>
      <c r="D128" s="22">
        <v>1.5814027041986242E-4</v>
      </c>
      <c r="F128" s="14" t="s">
        <v>420</v>
      </c>
      <c r="G128" s="14">
        <v>1</v>
      </c>
      <c r="H128" s="14">
        <v>2.3809523809523808E-2</v>
      </c>
      <c r="I128" s="22">
        <v>1.7519271198318149E-4</v>
      </c>
      <c r="K128" t="s">
        <v>419</v>
      </c>
      <c r="L128">
        <v>1</v>
      </c>
      <c r="M128">
        <v>2.564102564102564E-2</v>
      </c>
      <c r="N128">
        <v>1.4411298457991066E-4</v>
      </c>
    </row>
    <row r="129" spans="1:14" x14ac:dyDescent="0.25">
      <c r="A129" s="14" t="s">
        <v>102</v>
      </c>
      <c r="B129" s="14">
        <v>2</v>
      </c>
      <c r="C129" s="14">
        <v>2.4691358024691357E-2</v>
      </c>
      <c r="D129" s="22">
        <v>1.5814027041986242E-4</v>
      </c>
      <c r="F129" s="14" t="s">
        <v>416</v>
      </c>
      <c r="G129" s="14">
        <v>0</v>
      </c>
      <c r="H129" s="14">
        <v>0</v>
      </c>
      <c r="I129" s="22">
        <v>0</v>
      </c>
      <c r="K129" t="s">
        <v>101</v>
      </c>
      <c r="L129">
        <v>0</v>
      </c>
      <c r="M129">
        <v>0</v>
      </c>
      <c r="N129">
        <v>0</v>
      </c>
    </row>
    <row r="130" spans="1:14" x14ac:dyDescent="0.25">
      <c r="D130" s="12"/>
    </row>
    <row r="131" spans="1:14" x14ac:dyDescent="0.25">
      <c r="A131" s="14" t="s">
        <v>497</v>
      </c>
      <c r="B131" s="14">
        <v>12647</v>
      </c>
      <c r="C131" s="14">
        <v>156.1358024691358</v>
      </c>
      <c r="D131" s="22">
        <v>0.97612081916660098</v>
      </c>
      <c r="F131" t="s">
        <v>495</v>
      </c>
      <c r="G131">
        <v>5708</v>
      </c>
      <c r="H131">
        <v>135.9047619047619</v>
      </c>
      <c r="I131">
        <v>0.97547302032235483</v>
      </c>
      <c r="K131" t="s">
        <v>495</v>
      </c>
      <c r="L131">
        <v>6939</v>
      </c>
      <c r="M131">
        <v>177.92307692307693</v>
      </c>
      <c r="N131">
        <v>0.97665369649805434</v>
      </c>
    </row>
  </sheetData>
  <sortState ref="K106:N129">
    <sortCondition descending="1" ref="N106:N129"/>
  </sortState>
  <mergeCells count="3">
    <mergeCell ref="A104:D104"/>
    <mergeCell ref="F104:I104"/>
    <mergeCell ref="K104:N10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OriginalsAyZ_formulas</vt:lpstr>
      <vt:lpstr>Names combined</vt:lpstr>
      <vt:lpstr>ZelAng columns combined</vt:lpstr>
      <vt:lpstr>Clean for R</vt:lpstr>
      <vt:lpstr>AirGround</vt:lpstr>
      <vt:lpstr>Composition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Nicolas, Angie</dc:creator>
  <cp:lastModifiedBy>Nicolas, Angie</cp:lastModifiedBy>
  <dcterms:created xsi:type="dcterms:W3CDTF">2019-08-06T22:50:18Z</dcterms:created>
  <dcterms:modified xsi:type="dcterms:W3CDTF">2019-08-12T22:50:30Z</dcterms:modified>
</cp:coreProperties>
</file>