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9.xml" ContentType="application/vnd.openxmlformats-officedocument.drawing+xml"/>
  <Override PartName="/xl/tables/table6.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xl/pivotTables/pivotTable10.xml" ContentType="application/vnd.openxmlformats-officedocument.spreadsheetml.pivotTable+xml"/>
  <Override PartName="/xl/tables/table7.xml" ContentType="application/vnd.openxmlformats-officedocument.spreadsheetml.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11.xml" ContentType="application/vnd.openxmlformats-officedocument.drawing+xml"/>
  <Override PartName="/xl/tables/table13.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angie\Desktop\GA 2022\SQL\Lab2\"/>
    </mc:Choice>
  </mc:AlternateContent>
  <xr:revisionPtr revIDLastSave="0" documentId="13_ncr:1_{F31D2092-8E73-4B5D-9C64-995D98AA61F8}" xr6:coauthVersionLast="47" xr6:coauthVersionMax="47" xr10:uidLastSave="{00000000-0000-0000-0000-000000000000}"/>
  <bookViews>
    <workbookView xWindow="-120" yWindow="-120" windowWidth="28095" windowHeight="16440" xr2:uid="{00000000-000D-0000-FFFF-FFFF00000000}"/>
  </bookViews>
  <sheets>
    <sheet name="read_me" sheetId="16" r:id="rId1"/>
    <sheet name="employer_category_summary_by_bi" sheetId="1" r:id="rId2"/>
    <sheet name="employer_size_biased_men" sheetId="3" r:id="rId3"/>
    <sheet name="employer_size_biased_women" sheetId="4" r:id="rId4"/>
    <sheet name="employer_size_overall" sheetId="5" r:id="rId5"/>
    <sheet name="banks_biased_men" sheetId="2" r:id="rId6"/>
    <sheet name="schools_all" sheetId="15" r:id="rId7"/>
    <sheet name="london_other_locations_by_categ" sheetId="6" r:id="rId8"/>
    <sheet name="london_birmingham_by_category&amp;b" sheetId="7" r:id="rId9"/>
    <sheet name="top_10_employers_biased_to_men" sheetId="10" r:id="rId10"/>
    <sheet name="top_10_size_1000" sheetId="11" r:id="rId11"/>
    <sheet name="top_10_size_5000" sheetId="12" r:id="rId12"/>
    <sheet name="top_10_size_20000" sheetId="13" r:id="rId13"/>
  </sheets>
  <definedNames>
    <definedName name="banks_men">Table4[#All]</definedName>
    <definedName name="by_employer_size">Table5[#All]</definedName>
    <definedName name="ByBias">Table1[#All]</definedName>
    <definedName name="employer_size_men">Table3[#All]</definedName>
    <definedName name="employer_size_women">Table2[#All]</definedName>
    <definedName name="london_birmingham">Table7[#All]</definedName>
    <definedName name="london_other">Table6[#All]</definedName>
    <definedName name="schools_men">#REF!</definedName>
    <definedName name="schools_women">#REF!</definedName>
    <definedName name="Slicer_bias">#N/A</definedName>
    <definedName name="Slicer_bias1">#N/A</definedName>
    <definedName name="Slicer_employer_category">#N/A</definedName>
    <definedName name="top_10_1000">Table11[#All]</definedName>
    <definedName name="top_10_20000">Table13[#All]</definedName>
    <definedName name="top_10_5000">Table12[#All]</definedName>
    <definedName name="top_10_men">Table10[#All]</definedName>
  </definedNames>
  <calcPr calcId="191029"/>
  <pivotCaches>
    <pivotCache cacheId="0" r:id="rId14"/>
    <pivotCache cacheId="1" r:id="rId15"/>
    <pivotCache cacheId="2" r:id="rId16"/>
    <pivotCache cacheId="3" r:id="rId17"/>
    <pivotCache cacheId="4" r:id="rId18"/>
    <pivotCache cacheId="5" r:id="rId19"/>
    <pivotCache cacheId="6" r:id="rId20"/>
  </pivotCaches>
  <extLst>
    <ext xmlns:x14="http://schemas.microsoft.com/office/spreadsheetml/2009/9/main" uri="{BBE1A952-AA13-448e-AADC-164F8A28A991}">
      <x14:slicerCaches>
        <x14:slicerCache r:id="rId21"/>
        <x14:slicerCache r:id="rId22"/>
        <x14:slicerCache r:id="rId2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4" i="13" l="1"/>
  <c r="B23" i="13"/>
  <c r="B22" i="13"/>
  <c r="B21" i="13"/>
  <c r="B20" i="13"/>
  <c r="B19" i="13"/>
  <c r="B18" i="13"/>
  <c r="B17" i="13"/>
  <c r="B16" i="13"/>
  <c r="B15" i="13"/>
  <c r="G13" i="13"/>
  <c r="G13" i="12"/>
  <c r="G23" i="10"/>
  <c r="G13" i="11"/>
  <c r="N16" i="15"/>
  <c r="C6" i="2"/>
  <c r="B6" i="2"/>
  <c r="F39" i="3"/>
  <c r="E12" i="1"/>
  <c r="D12" i="1"/>
  <c r="B12" i="1"/>
  <c r="C12" i="1"/>
</calcChain>
</file>

<file path=xl/sharedStrings.xml><?xml version="1.0" encoding="utf-8"?>
<sst xmlns="http://schemas.openxmlformats.org/spreadsheetml/2006/main" count="2791" uniqueCount="790">
  <si>
    <t>employer_category</t>
  </si>
  <si>
    <t>bias</t>
  </si>
  <si>
    <t>total_employers</t>
  </si>
  <si>
    <t>avg_diff_mean_hourly_percent</t>
  </si>
  <si>
    <t>avg_diff_median_hourly_percent</t>
  </si>
  <si>
    <t>PP</t>
  </si>
  <si>
    <t>men</t>
  </si>
  <si>
    <t>PAE</t>
  </si>
  <si>
    <t>V</t>
  </si>
  <si>
    <t>neither</t>
  </si>
  <si>
    <t>women</t>
  </si>
  <si>
    <t>central_banking</t>
  </si>
  <si>
    <t>banks</t>
  </si>
  <si>
    <t>other_industries</t>
  </si>
  <si>
    <t>avg_m_top_quartile</t>
  </si>
  <si>
    <t>avg_f_top_quartile</t>
  </si>
  <si>
    <t>avg_m_lower_quartile</t>
  </si>
  <si>
    <t>avg_f_lower_quartile</t>
  </si>
  <si>
    <t>avg_diff_mean_hourly</t>
  </si>
  <si>
    <t>bank_type</t>
  </si>
  <si>
    <t>Not Provided</t>
  </si>
  <si>
    <t>5000 to 19,999</t>
  </si>
  <si>
    <t>250 to 499</t>
  </si>
  <si>
    <t>500 to 999</t>
  </si>
  <si>
    <t>Less than 250</t>
  </si>
  <si>
    <t>20,000 or more</t>
  </si>
  <si>
    <t>1000 to 4999</t>
  </si>
  <si>
    <t>employersize</t>
  </si>
  <si>
    <t>Other Locations</t>
  </si>
  <si>
    <t>London</t>
  </si>
  <si>
    <t>city</t>
  </si>
  <si>
    <t>Birmingham</t>
  </si>
  <si>
    <t>DEXTRA GROUP PLC</t>
  </si>
  <si>
    <t>Jacqueline toogood (Group HR Manager)</t>
  </si>
  <si>
    <t>https://www.dextragroup.co.uk/</t>
  </si>
  <si>
    <t>SP8 4PX</t>
  </si>
  <si>
    <t>Brickfields Business Park, Gillingham, Dorset, SP8 4PX</t>
  </si>
  <si>
    <t>MANCHESTER UNITED FOOTBALL CLUB LIMITED</t>
  </si>
  <si>
    <t>Charlotte Miell (Head of Reward &amp; Wellbeing)</t>
  </si>
  <si>
    <t>https://assets.manutd.com/AssetPicker/images/0/0/16/127/1081267/Gender_Pay_Gap_Report_2022_v51649079863376.pdf</t>
  </si>
  <si>
    <t>M16 0RA</t>
  </si>
  <si>
    <t>Old Trafford, Manchester, M16 0RA</t>
  </si>
  <si>
    <t>FULHAM FOOTBALL CLUB LIMITED</t>
  </si>
  <si>
    <t>Alistair Mackintosh (CEO)</t>
  </si>
  <si>
    <t>KT3 6PT</t>
  </si>
  <si>
    <t>Fulham Football Club, Training Ground, Motspur Park, New Malden, Surrey, KT3 6PT</t>
  </si>
  <si>
    <t>LEICESTER CITY FOOTBALL CLUB LIMITED</t>
  </si>
  <si>
    <t>Liam Dolan Barr (Director of Human Resources)</t>
  </si>
  <si>
    <t>LE2 7FL</t>
  </si>
  <si>
    <t>King Power Stadium, Filbert Way, Leicester, Leicestershire, LE2 7FL</t>
  </si>
  <si>
    <t>WATFORD ASSOCIATION FOOTBALL CLUB LIMITED(THE)</t>
  </si>
  <si>
    <t>Shannon Sullivan (Payroll Manager)</t>
  </si>
  <si>
    <t>WD18 0ER</t>
  </si>
  <si>
    <t>Vicarage Road Stadium, Vicarage Road, Watford Hertfordshire, WD18 0ER</t>
  </si>
  <si>
    <t>THE SHEFFIELD UNITED FOOTBALL CLUB LIMITED</t>
  </si>
  <si>
    <t>STEPHEN BETTIS (CHIEF EXECUTIVE OFFICER)</t>
  </si>
  <si>
    <t>https://www.sufc.co.uk/club/gender-pay-gap/</t>
  </si>
  <si>
    <t>Bramall Lane Ground, Cherry St, Sheffield 2</t>
  </si>
  <si>
    <t>WEST BROMWICH ALBION FOOTBALL CLUB LIMITED</t>
  </si>
  <si>
    <t>Ron Gourlay (CEO)</t>
  </si>
  <si>
    <t>B71 4LF</t>
  </si>
  <si>
    <t>The Hawthorns, West Bromwich, West Midlands, B71 4LF</t>
  </si>
  <si>
    <t>BURNLEY FOOTBALL &amp; ATHLETIC COMPANY,LIMITED(THE)</t>
  </si>
  <si>
    <t>Ian Hargreaves (Finance Director)</t>
  </si>
  <si>
    <t>BB10 4BX</t>
  </si>
  <si>
    <t>Turf Moor, Burnley, Lancashire, BB10 4BX</t>
  </si>
  <si>
    <t>HIT TRAINING LTD</t>
  </si>
  <si>
    <t>Charlotte Owen (HR Operations &amp; Talent Manager)</t>
  </si>
  <si>
    <t>BN43 5FF</t>
  </si>
  <si>
    <t>24a Cecil Pashley Way, Shoreham Airport, Shoreham By Sea, West Sussex, BN43 5FF</t>
  </si>
  <si>
    <t>LEEDS UNITED FOOTBALL CLUB LIMITED</t>
  </si>
  <si>
    <t>Lynsey Farnworth (HR Business Partner)</t>
  </si>
  <si>
    <t>https://www.leedsunited.com/club/policies/gender-pay-gap</t>
  </si>
  <si>
    <t>LS11 0ES</t>
  </si>
  <si>
    <t>Elland Road Stadium, Elland Road, Leeds, LS11 0ES</t>
  </si>
  <si>
    <t>NEWCASTLE UNITED FOOTBALL COMPANY LIMITED</t>
  </si>
  <si>
    <t>Kate Hines (Head of Payroll and Reward)</t>
  </si>
  <si>
    <t>https://www.nufc.co.uk/club/genderpaygap/</t>
  </si>
  <si>
    <t>NE1 4ST</t>
  </si>
  <si>
    <t>St James Park,, Newcastle-Upon-Tyne, NE1 4ST</t>
  </si>
  <si>
    <t>BRAND ENERGY &amp; INFRASTRUCTURE SERVICES UK, LTD.</t>
  </si>
  <si>
    <t>Emma Patmore (UK HR Director)</t>
  </si>
  <si>
    <t>https://www.beis.com/uk/responsibility/gender_pay_gap_reporting</t>
  </si>
  <si>
    <t>KT22 7LU</t>
  </si>
  <si>
    <t>1st Floor, Russell House, Regent Park, 297 Kingston Road, Leatherhead, Surrey, England, KT22 7LU</t>
  </si>
  <si>
    <t>MANCHESTER CITY FOOTBALL CLUB LIMITED</t>
  </si>
  <si>
    <t>Ferran Soriano (Chief Executive Officer)</t>
  </si>
  <si>
    <t>https://www.mancity.com/club/gender-pay-gap-reports</t>
  </si>
  <si>
    <t>M11 3FF</t>
  </si>
  <si>
    <t>Etihad Stadium, Etihad Campus, Manchester, M11 3FF</t>
  </si>
  <si>
    <t>CHELSEA FOOTBALL CLUB LIMITED</t>
  </si>
  <si>
    <t>Jo Stone (Director of HR)</t>
  </si>
  <si>
    <t>SW6 1HS</t>
  </si>
  <si>
    <t>Stamford Bridge Ground, Fulham Road, London, SW6 1HS</t>
  </si>
  <si>
    <t>HOOK 2 SISTERS LIMITED</t>
  </si>
  <si>
    <t>Mark Wannell (Finance Director)</t>
  </si>
  <si>
    <t>OX18 2EG</t>
  </si>
  <si>
    <t>Cote, Bampton, Oxfordshire, OX18 2EG</t>
  </si>
  <si>
    <t>ACUSHNET EUROPE LTD</t>
  </si>
  <si>
    <t>Nick Jerman (HRD)</t>
  </si>
  <si>
    <t>PE27 3LU</t>
  </si>
  <si>
    <t>Caxton Road, St Ives Industrial Estate, St Ives, Cambs, PE27 3LU</t>
  </si>
  <si>
    <t>BIRMINGHAM CITY FOOTBALL CLUB PLC</t>
  </si>
  <si>
    <t>Mark Smith (Chief Financial Officer)</t>
  </si>
  <si>
    <t>B9 4NH</t>
  </si>
  <si>
    <t>St Andrews Stadium, Small Heath, Birmingham, B9 4NH</t>
  </si>
  <si>
    <t>PSJ FABRICATIONS LTD</t>
  </si>
  <si>
    <t>Lesley Birse (Executive President, People &amp; Organisation)</t>
  </si>
  <si>
    <t>WA16 8QZ</t>
  </si>
  <si>
    <t>Booths Park, Chelford Road, Knutsford, England, WA16 8QZ</t>
  </si>
  <si>
    <t>HPI UK HOLDING LTD.</t>
  </si>
  <si>
    <t>Tristan Knight (Regional Director Human Resources)</t>
  </si>
  <si>
    <t>W1S 4HQ</t>
  </si>
  <si>
    <t>7 Albemarle Street, London, W1S 4HQ</t>
  </si>
  <si>
    <t>M. ANDERSON CONSTRUCTION LIMITED</t>
  </si>
  <si>
    <t>Steve Howe (Managing Director of Construction)</t>
  </si>
  <si>
    <t>https://www.andersongroup.co.uk/app/uploads/2022/04/5-April-2021-Gender-Pay-Gap-Statement.pdf</t>
  </si>
  <si>
    <t>CM2 5PW</t>
  </si>
  <si>
    <t>Springfield Lodge, Colchester Road Springfield, Chelmsford, Essex, CM2 5PW</t>
  </si>
  <si>
    <t>datesubmitted</t>
  </si>
  <si>
    <t>duedate</t>
  </si>
  <si>
    <t>submittedafterthedeadline</t>
  </si>
  <si>
    <t>currentname</t>
  </si>
  <si>
    <t>responsibleperson</t>
  </si>
  <si>
    <t>companylinktogpginfo</t>
  </si>
  <si>
    <t>femaletopquartile</t>
  </si>
  <si>
    <t>maletopquartile</t>
  </si>
  <si>
    <t>femaleuppermiddlequartile</t>
  </si>
  <si>
    <t>maleuppermiddlequartile</t>
  </si>
  <si>
    <t>femalelowermiddlequartile</t>
  </si>
  <si>
    <t>malelowermiddlequartile</t>
  </si>
  <si>
    <t>femalelowerquartile</t>
  </si>
  <si>
    <t>malelowerquartile</t>
  </si>
  <si>
    <t>femalebonuspercent</t>
  </si>
  <si>
    <t>malebonuspercent</t>
  </si>
  <si>
    <t>diffmedianbonuspercent</t>
  </si>
  <si>
    <t>diffmeanbonuspercent</t>
  </si>
  <si>
    <t>diffmedianhourlypercent</t>
  </si>
  <si>
    <t>diffmeanhourlypercent</t>
  </si>
  <si>
    <t>siccodes</t>
  </si>
  <si>
    <t>companynumber</t>
  </si>
  <si>
    <t>postcode</t>
  </si>
  <si>
    <t>address</t>
  </si>
  <si>
    <t>employerid</t>
  </si>
  <si>
    <t>employername</t>
  </si>
  <si>
    <t>VIRGIN ATLANTIC LIMITED</t>
  </si>
  <si>
    <t>Estelle Hollingsworth (Chief People officer)</t>
  </si>
  <si>
    <t>https://corporate.virginatlantic.com/global/en/media/press-releases/gender-pay-report-2021.html</t>
  </si>
  <si>
    <t>RH10 9DF</t>
  </si>
  <si>
    <t>Company Secretariat - The Vhq, Fleming Way, Crawley, West Sussex, United Kingdom, RH10 9DF</t>
  </si>
  <si>
    <t>NORWICH CITY FOOTBALL CLUB PLC</t>
  </si>
  <si>
    <t>Zoe Ward (Business and Project Director)</t>
  </si>
  <si>
    <t>https://www.canaries.co.uk/club/equality</t>
  </si>
  <si>
    <t>NR1 1JE</t>
  </si>
  <si>
    <t>Carrow Road,, Norwich,, Norfolk, NR1 1JE</t>
  </si>
  <si>
    <t>THE ORIGINAL BOWLING COMPANY LIMITED</t>
  </si>
  <si>
    <t>Stephen Burns (Chief Executive Officer)</t>
  </si>
  <si>
    <t>https://www.hollywoodbowlgroup.com/application/files/1816/4864/9264/gender_pay_gap_report_april_2021.pdf</t>
  </si>
  <si>
    <t>HP2 7BW</t>
  </si>
  <si>
    <t>Focus 31 West Wing, Cleveland Road Hemel Hempstead Industrial Estate, Hemel Hempstead, Hertfordshire, HP2 7BW</t>
  </si>
  <si>
    <t>TOTTENHAM HOTSPUR FOOTBALL &amp; ATHLETIC CO. LTD</t>
  </si>
  <si>
    <t>Donna-Maria Cullen (Executive Director)</t>
  </si>
  <si>
    <t>https://www.tottenhamhotspur.com/the-club/gender-pay-gap-report/</t>
  </si>
  <si>
    <t>N17 0BX</t>
  </si>
  <si>
    <t>Lilywhite House, 782 High Road, London, N17 0BX</t>
  </si>
  <si>
    <t>THE LIVERPOOL FOOTBALL CLUB AND ATHLETIC GROUNDS LIMITED</t>
  </si>
  <si>
    <t>Billy Hogan (CEO)</t>
  </si>
  <si>
    <t>L4 0TH</t>
  </si>
  <si>
    <t>Anfield Road, Liverpool, Merseyside, L4 0TH</t>
  </si>
  <si>
    <t>Sherwood Forest Hospitals NHS Foundation Trust</t>
  </si>
  <si>
    <t>https://www.sfh-tr.nhs.uk/about-us/equality-diversity-and-inclusivity/</t>
  </si>
  <si>
    <t>1,
86210</t>
  </si>
  <si>
    <t>NG17 4JL</t>
  </si>
  <si>
    <t>Mansfield Road, Sutton in Ashfield, Nottinghamshire, NG17 4JL</t>
  </si>
  <si>
    <t>The Dudley Group NHS Foundation Trust</t>
  </si>
  <si>
    <t>https://www.dgft.nhs.uk/about-us/equality-and-diversity/</t>
  </si>
  <si>
    <t>DY1 2HQ</t>
  </si>
  <si>
    <t>Russells Hall Hospital, Pensnett Road, Dudley, DY1 2HQ</t>
  </si>
  <si>
    <t>VETPARTNERS PRACTICES LIMITED</t>
  </si>
  <si>
    <t>Chey Machin (Head of People UK)</t>
  </si>
  <si>
    <t>https://vetpartners.co.uk/</t>
  </si>
  <si>
    <t>YO30 4UZ</t>
  </si>
  <si>
    <t>Spitfire House, Aviator Court, York, England, YO30 4UZ</t>
  </si>
  <si>
    <t>County Durham And Darlington Nhs Foundation Trust</t>
  </si>
  <si>
    <t>https://www.cddft.nhs.uk/about-the-trust/equality-and-diversity.aspx</t>
  </si>
  <si>
    <t>DL3 6HX</t>
  </si>
  <si>
    <t>Darlington Memorial Hospital, Hollyhurst Road, Darlington, DL3 6HX</t>
  </si>
  <si>
    <t>SAVILLS (UK) LIMITED</t>
  </si>
  <si>
    <t>Richard Rees (Managing Director)</t>
  </si>
  <si>
    <t>https://pdf.savills.com/documents/savills-gender-and-ethnicity-pay-gap-report-2021.pdf</t>
  </si>
  <si>
    <t>68310,
68320</t>
  </si>
  <si>
    <t>W1G 0JD</t>
  </si>
  <si>
    <t>33 Margaret Street, London, W1G 0JD</t>
  </si>
  <si>
    <t>INDEPENDENT VETCARE LIMITED</t>
  </si>
  <si>
    <t>Rachel Fyffe (Head of Reward)</t>
  </si>
  <si>
    <t>https://ivcevidensia.co.uk/gender-pay</t>
  </si>
  <si>
    <t>BS31 2AU</t>
  </si>
  <si>
    <t>The Chocolate Factory, Keynsham, Bristol, BS31 2AU</t>
  </si>
  <si>
    <t>CVS (UK) LIMITED</t>
  </si>
  <si>
    <t>Richard Fairman (CEO)</t>
  </si>
  <si>
    <t>https://www.cvsukltd.co.uk/wp-content/uploads/2022/04/CVS-Group-plc-Gender-Pay-Gap-April2021.pdf</t>
  </si>
  <si>
    <t>IP22 4ER</t>
  </si>
  <si>
    <t>Cvs House, Owen Road, Diss, Norfolk, England, IP22 4ER</t>
  </si>
  <si>
    <t>BARCLAYS BANK PLC</t>
  </si>
  <si>
    <t>C.S. Venkatakrishnan (Group Chief Executive)</t>
  </si>
  <si>
    <t>https://home.barclays/content/dam/home-barclays/documents/investor-relations/reports-and-events/annual-reports/2021/Barclays-Pay-Gap-2021.pdf</t>
  </si>
  <si>
    <t>E14 5HP</t>
  </si>
  <si>
    <t>1 Churchill Place, London, E14 5HP</t>
  </si>
  <si>
    <t>PETRIE TUCKER AND PARTNERS LIMITED</t>
  </si>
  <si>
    <t>Tom Riall (Chief Executive Officer)</t>
  </si>
  <si>
    <t>SC030254</t>
  </si>
  <si>
    <t>PA1 1XQ</t>
  </si>
  <si>
    <t>1 Johnston Street, Paisley, Renfrewshire, PA1 1XQ</t>
  </si>
  <si>
    <t>EASYJET AIRLINE COMPANY LIMITED</t>
  </si>
  <si>
    <t>Maaike De Bie (Group General Counsel &amp; Company Secretary)</t>
  </si>
  <si>
    <t>https://corporate.easyjet.com/corporate-responsibility/gender-pay-reports</t>
  </si>
  <si>
    <t>LU2 9PF</t>
  </si>
  <si>
    <t>Hangar 89 London Luton Airport, Luton, Bedfordshire, LU2 9PF</t>
  </si>
  <si>
    <t>Manchester University NHS Foundation Trust</t>
  </si>
  <si>
    <t>https://mft.nhs.uk/the-trust/equality-diversity-and-inclusion/</t>
  </si>
  <si>
    <t>M139WL</t>
  </si>
  <si>
    <t>Oxford Road, Manchester, M139WL</t>
  </si>
  <si>
    <t>BARCLAYS BANK UK PLC</t>
  </si>
  <si>
    <t>1 Churchill Place, London, England, E14 5HP</t>
  </si>
  <si>
    <t>HBOS PLC</t>
  </si>
  <si>
    <t>Matt Sinnott (Group People &amp; Productivity Director)</t>
  </si>
  <si>
    <t>https://www.lloydsbankinggroup.com/assets/pdfs/who-we-are/responsible-business/downloads/lbg-gender-pay-gap-report-2020-21.pdf</t>
  </si>
  <si>
    <t>SC218813</t>
  </si>
  <si>
    <t>EH1 1YZ</t>
  </si>
  <si>
    <t>The Mound, Edinburgh, EH1 1YZ</t>
  </si>
  <si>
    <t>University Hospitals Birmingham Nhs Foundation Trust</t>
  </si>
  <si>
    <t>B15 2GW</t>
  </si>
  <si>
    <t>New Queen Elizabeth Hospital, Birmingham, West Midlands, United Kingdom, B15 2GW</t>
  </si>
  <si>
    <t>LLOYDS BANKING GROUP PLC</t>
  </si>
  <si>
    <t>SC095000</t>
  </si>
  <si>
    <t>NATIONAL WESTMINSTER BANK PUBLIC LIMITED COMPANY</t>
  </si>
  <si>
    <t>Alison Rose (Chief Executive Officer)</t>
  </si>
  <si>
    <t>https://www.natwestgroup.com/content/dam/natwestgroup_com/natwestgroup/pdf/gender-pay-gap-2022-natwestgroup.pdf</t>
  </si>
  <si>
    <t>EC2M 4AA</t>
  </si>
  <si>
    <t>250 Bishopsgate, London, England, EC2M 4AA</t>
  </si>
  <si>
    <t>HSBC UK BANK PLC</t>
  </si>
  <si>
    <t>Elaine Arden (Group Chief Human Resources Officer, HSBC)</t>
  </si>
  <si>
    <t>https://www.hsbc.com/who-we-are/our-people-and-communities/inclusion/our-diversity-data</t>
  </si>
  <si>
    <t>B1 1HQ</t>
  </si>
  <si>
    <t>1 Centenary Square, Birmingham, United Kingdom, B1 1HQ</t>
  </si>
  <si>
    <t>J D WETHERSPOON PLC</t>
  </si>
  <si>
    <t>John Hutson (Chief Executive)</t>
  </si>
  <si>
    <t>https://www.jdwetherspoon.com/~/media/files/pdf-documents/investors/2022/gender-pay-gap-report-2021-4-april-2022.pdf</t>
  </si>
  <si>
    <t>WD24 4QL</t>
  </si>
  <si>
    <t>Wetherspoon House, Reeds Crescent, Watford, Hertfordshire, WD24 4QL</t>
  </si>
  <si>
    <t>LLOYDS BANK PLC</t>
  </si>
  <si>
    <t>EC2V 7HN</t>
  </si>
  <si>
    <t>25 Gresham Street, London, EC2V 7HN</t>
  </si>
  <si>
    <t>BRITISH AIRWAYS PLC</t>
  </si>
  <si>
    <t>Michelle Lydon (Chief People Officer)</t>
  </si>
  <si>
    <t>https://www.britishairways.com/assets/pdfs/information/about-ba/british-airways-gender-pay-gap-report-2022.pdf</t>
  </si>
  <si>
    <t>51101,
51102,
52230,
52242</t>
  </si>
  <si>
    <t>UB7 0GB</t>
  </si>
  <si>
    <t>Waterside, PO BOX 365, Harmondsworth, UB7 0GB</t>
  </si>
  <si>
    <t>Sum of total_employers</t>
  </si>
  <si>
    <t>Row Labels</t>
  </si>
  <si>
    <t>Grand Total</t>
  </si>
  <si>
    <t>Column Labels</t>
  </si>
  <si>
    <t>Percent of grand total employers</t>
  </si>
  <si>
    <t>Employer Category</t>
  </si>
  <si>
    <t>Bias</t>
  </si>
  <si>
    <t>Percent of  total_employers</t>
  </si>
  <si>
    <t>Employer Size</t>
  </si>
  <si>
    <t xml:space="preserve"> total_employers</t>
  </si>
  <si>
    <t>total</t>
  </si>
  <si>
    <t>Banks total</t>
  </si>
  <si>
    <t>85200,
85310</t>
  </si>
  <si>
    <t>York College</t>
  </si>
  <si>
    <t>1,
85320</t>
  </si>
  <si>
    <t>Wyvern College</t>
  </si>
  <si>
    <t>1,
85310</t>
  </si>
  <si>
    <t>Wyggeston and Queen Elizabeth I College</t>
  </si>
  <si>
    <t>WYCLIFFE COLLEGE (INCORPORATED)</t>
  </si>
  <si>
    <t>85100,
85200,
85310</t>
  </si>
  <si>
    <t>WORTH SCHOOL</t>
  </si>
  <si>
    <t>85310,
94910</t>
  </si>
  <si>
    <t>WOODCHURCH HIGH SCHOOL</t>
  </si>
  <si>
    <t>Yeovil College</t>
  </si>
  <si>
    <t>WJEC CBAC LIMITED</t>
  </si>
  <si>
    <t>85200,
85310,
85320</t>
  </si>
  <si>
    <t>WITHERSLACK GROUP LIMITED</t>
  </si>
  <si>
    <t>85200,
85310,
87900</t>
  </si>
  <si>
    <t>WISE ACADEMIES</t>
  </si>
  <si>
    <t>WINDSOR LEARNING PARTNERSHIP</t>
  </si>
  <si>
    <t>Wiltshire College</t>
  </si>
  <si>
    <t>Wilmslow High School</t>
  </si>
  <si>
    <t>Wigan &amp; Leigh College</t>
  </si>
  <si>
    <t>Weymouth College</t>
  </si>
  <si>
    <t>Weston College</t>
  </si>
  <si>
    <t>85200,
85310,
85421,
85422</t>
  </si>
  <si>
    <t>West Thames College</t>
  </si>
  <si>
    <t>85100,
85200,
85310,
85410</t>
  </si>
  <si>
    <t>West Herts College</t>
  </si>
  <si>
    <t>Welwyn Garden City Campus - Oaklands College</t>
  </si>
  <si>
    <t>WELLINGTON SCHOOL 1837</t>
  </si>
  <si>
    <t>Warwickshire College</t>
  </si>
  <si>
    <t>WARWICK INDEPENDENT SCHOOLS FOUNDATION</t>
  </si>
  <si>
    <t>55900,
85100,
85200,
85310</t>
  </si>
  <si>
    <t>Waltham Forest College</t>
  </si>
  <si>
    <t>Walsall College Of Arts &amp; Technology</t>
  </si>
  <si>
    <t>WAKEFIELD GRAMMAR SCHOOL FOUNDATION</t>
  </si>
  <si>
    <t>Wakefield College</t>
  </si>
  <si>
    <t>VOYAGE EDUCATION PARTNERSHIP</t>
  </si>
  <si>
    <t>Vision West Nottinghamshire College</t>
  </si>
  <si>
    <t>VENTRUS LIMITED</t>
  </si>
  <si>
    <t>85200,
85310,
85410</t>
  </si>
  <si>
    <t>UPPINGHAM SCHOOL</t>
  </si>
  <si>
    <t>Uxbridge College</t>
  </si>
  <si>
    <t>1,
85100,
85200,
85310</t>
  </si>
  <si>
    <t>University College School</t>
  </si>
  <si>
    <t>UNITY SCHOOLS PARTNERSHIP</t>
  </si>
  <si>
    <t>Unified Seevic Palmers College</t>
  </si>
  <si>
    <t>Tyne Coast College</t>
  </si>
  <si>
    <t>TWINKL LTD</t>
  </si>
  <si>
    <t>85100,
85200,
85310,
85600</t>
  </si>
  <si>
    <t>TWI LIMITED</t>
  </si>
  <si>
    <t>70229,
72190,
85320</t>
  </si>
  <si>
    <t>TURNER SCHOOLS</t>
  </si>
  <si>
    <t>TWYNHAM LEARNING</t>
  </si>
  <si>
    <t>Truro and Penwith College</t>
  </si>
  <si>
    <t>Trinity School - Dagenham</t>
  </si>
  <si>
    <t>1,
85200,
85310</t>
  </si>
  <si>
    <t>TRENT COLLEGE LIMITED</t>
  </si>
  <si>
    <t>TREETOPS NURSERIES LIMITED</t>
  </si>
  <si>
    <t>TOPS DAY NURSERIES LIMITED</t>
  </si>
  <si>
    <t>TONBRIDGE SCHOOL</t>
  </si>
  <si>
    <t>THOMAS'S LONDON DAY SCHOOLS</t>
  </si>
  <si>
    <t>85310,
85320</t>
  </si>
  <si>
    <t>The Whitgift Foundation</t>
  </si>
  <si>
    <t>85310,
87300</t>
  </si>
  <si>
    <t>THE WHITE HORSE FEDERATION</t>
  </si>
  <si>
    <t>The Westgate School</t>
  </si>
  <si>
    <t>The Wellington College</t>
  </si>
  <si>
    <t>THE WAVERLEY EDUCATION FOUNDATION LTD</t>
  </si>
  <si>
    <t>THE UNITED WESTMINSTER AND GREY COAT FOUNDATION</t>
  </si>
  <si>
    <t>The Trafford College Group</t>
  </si>
  <si>
    <t>THE STEPHEN PERSE FOUNDATION</t>
  </si>
  <si>
    <t>The South Downs College</t>
  </si>
  <si>
    <t>THE SIR JOHN BRUNNER FOUNDATION</t>
  </si>
  <si>
    <t>85310,
85410</t>
  </si>
  <si>
    <t>THE SECKFORD FOUNDATION</t>
  </si>
  <si>
    <t>The Schools of King Edward VI Birmingham</t>
  </si>
  <si>
    <t>85310,
85600</t>
  </si>
  <si>
    <t>THE ROYAL MASONIC SCHOOL FOR GIRLS</t>
  </si>
  <si>
    <t>The Royal Hospital School</t>
  </si>
  <si>
    <t>THE ROYAL GRAMMAR SCHOOL WORCESTER</t>
  </si>
  <si>
    <t>THE ROMERO CATHOLIC ACADEMY</t>
  </si>
  <si>
    <t>85100,
85200,
85600</t>
  </si>
  <si>
    <t>THE REDSTART LEARNING PARTNERSHIP</t>
  </si>
  <si>
    <t>THE PRIORY FEDERATION OF ACADEMIES</t>
  </si>
  <si>
    <t>THE PRINCETHORPE FOUNDATION</t>
  </si>
  <si>
    <t>THE PIONEER ACADEMY</t>
  </si>
  <si>
    <t>THE PERSE SCHOOL</t>
  </si>
  <si>
    <t>THE PERCY HEDLEY FOUNDATION</t>
  </si>
  <si>
    <t>85200,
85310,
87300,
88100</t>
  </si>
  <si>
    <t>THE PASSMORES CO-OPERATIVE LEARNING COMMUNITY</t>
  </si>
  <si>
    <t>THE PAINSLEY CATHOLIC ACADEMY</t>
  </si>
  <si>
    <t>THE PORTSMOUTH GRAMMAR SCHOOL</t>
  </si>
  <si>
    <t>THE NORTH LONDON COLLEGIATE SCHOOL</t>
  </si>
  <si>
    <t>THE NEWMAN CATHOLIC COLLEGIATE</t>
  </si>
  <si>
    <t>THE NENE VALLEY PARTNERSHIP</t>
  </si>
  <si>
    <t>THE MOSSBOURNE FEDERATION</t>
  </si>
  <si>
    <t>THE MILL HILL SCHOOL FOUNDATION</t>
  </si>
  <si>
    <t>THE MERCHANT TAYLORS' SCHOOLS,CROSBY</t>
  </si>
  <si>
    <t>THE LEYS AND ST FAITH'S SCHOOLS FOUNDATION</t>
  </si>
  <si>
    <t>THE LEARNING FOR LIFE PARTNERSHIP</t>
  </si>
  <si>
    <t>THE LEARNING ALLIANCE</t>
  </si>
  <si>
    <t>The Latymer Foundation at Hammersmith</t>
  </si>
  <si>
    <t>THE LADY ELEANOR HOLLES SCHOOL</t>
  </si>
  <si>
    <t>THE KING'S SCHOOL, WORCESTER</t>
  </si>
  <si>
    <t>THE KING'S SCHOOL, ELY</t>
  </si>
  <si>
    <t>The Keepers And Governors Of The Free Grammar School Of John Lyon</t>
  </si>
  <si>
    <t>The Jo Richardson Community School</t>
  </si>
  <si>
    <t>THE HOLY SPIRIT CATHOLIC MULTI ACADEMY COMPANY</t>
  </si>
  <si>
    <t>THE HEATH FAMILY (NORTH WEST)</t>
  </si>
  <si>
    <t>85100,
85200</t>
  </si>
  <si>
    <t>THE GRAMMAR SCHOOL AT LEEDS</t>
  </si>
  <si>
    <t>The Governing Board of the Isle of Wight Education Federation</t>
  </si>
  <si>
    <t>The Education Training Collective</t>
  </si>
  <si>
    <t>THE EDUCATION ALLIANCE</t>
  </si>
  <si>
    <t>THE EDEN ACADEMY</t>
  </si>
  <si>
    <t>THE DEAN CLOSE FOUNDATION</t>
  </si>
  <si>
    <t>The College of West Anglia</t>
  </si>
  <si>
    <t>The City of Liverpool College</t>
  </si>
  <si>
    <t>THE CHELMSFORD LEARNING PARTNERSHIP</t>
  </si>
  <si>
    <t>THE BRIGSHAW LEARNING PARTNERSHIP</t>
  </si>
  <si>
    <t>THE BLUE SCHOOL</t>
  </si>
  <si>
    <t>THE ARTHUR TERRY LEARNING PARTNERSHIP</t>
  </si>
  <si>
    <t>THE ALDENHAM FOUNDATION</t>
  </si>
  <si>
    <t>THE ABBEY SCHOOL, READING</t>
  </si>
  <si>
    <t>Telford College of Arts &amp; Technology</t>
  </si>
  <si>
    <t>TAUNTON SCHOOL EDUCATIONAL CHARITY</t>
  </si>
  <si>
    <t>TARKA LEARNING PARTNERSHIP</t>
  </si>
  <si>
    <t>Sunderland College</t>
  </si>
  <si>
    <t>Suffolk New College</t>
  </si>
  <si>
    <t>STUDY GROUP UK LIMITED</t>
  </si>
  <si>
    <t>STUDY GROUP LIMITED</t>
  </si>
  <si>
    <t>STOWE SCHOOL LIMITED</t>
  </si>
  <si>
    <t>STONYHURST</t>
  </si>
  <si>
    <t>85100,
85200,
85310,
85510</t>
  </si>
  <si>
    <t>Stoke on Trent College</t>
  </si>
  <si>
    <t>STOCKPORT GRAMMAR SCHOOL</t>
  </si>
  <si>
    <t>STEEL CITY SCHOOLS PARTNERSHIP</t>
  </si>
  <si>
    <t>STAR ACADEMIES</t>
  </si>
  <si>
    <t>85200,
85310,
85422,
85600</t>
  </si>
  <si>
    <t>ST.SWITHUNS SCHOOL(WINCHESTER)</t>
  </si>
  <si>
    <t>ST.HELEN'S SCHOOL NORTHWOOD</t>
  </si>
  <si>
    <t>ST.EDWARD'S SCHOOL</t>
  </si>
  <si>
    <t>ST. PAUL'S SCHOOL</t>
  </si>
  <si>
    <t>ST. PAUL'S GIRLS' SCHOOL</t>
  </si>
  <si>
    <t>St Peter's College, otherwise known as Westminster School</t>
  </si>
  <si>
    <t>St Paul's Catholic School</t>
  </si>
  <si>
    <t>ST MARY'S SCHOOL ASCOT</t>
  </si>
  <si>
    <t>St John's School Leatherhead</t>
  </si>
  <si>
    <t>ST JOHN'S SCHOOL &amp; COLLEGE</t>
  </si>
  <si>
    <t>85200,
85310,
85410,
85590</t>
  </si>
  <si>
    <t>St Helen's College</t>
  </si>
  <si>
    <t>ST GEORGE'S WEYBRIDGE</t>
  </si>
  <si>
    <t>ST FRANCIS AND ST CLARE CATHOLIC MULTI ACADEMY COMPANY</t>
  </si>
  <si>
    <t>St Brendan's Sixth Form College</t>
  </si>
  <si>
    <t>ST BENEDICT'S SCHOOL EALING</t>
  </si>
  <si>
    <t>St Bartholomew's School</t>
  </si>
  <si>
    <t>SRUC</t>
  </si>
  <si>
    <t>72190,
75000,
85310</t>
  </si>
  <si>
    <t>Southport College</t>
  </si>
  <si>
    <t>Southampton City College</t>
  </si>
  <si>
    <t>South Thames Colleges Group</t>
  </si>
  <si>
    <t>South Staffordshire college</t>
  </si>
  <si>
    <t>SOUTH PENNINE ACADEMIES</t>
  </si>
  <si>
    <t>85100,
85200,
85310,
85422</t>
  </si>
  <si>
    <t>South Gloucestershire and Stroud College</t>
  </si>
  <si>
    <t>South Essex College</t>
  </si>
  <si>
    <t>SOLIHULL SCHOOL</t>
  </si>
  <si>
    <t>Solihull College &amp; University Centre</t>
  </si>
  <si>
    <t>SKILLS AND WORK SOLUTIONS LIMITED</t>
  </si>
  <si>
    <t>SIR JOHN PORT'S CHARITY</t>
  </si>
  <si>
    <t>SIDCOT SCHOOL</t>
  </si>
  <si>
    <t>Shrewsbury School</t>
  </si>
  <si>
    <t>Shrewsbury Colleges Group</t>
  </si>
  <si>
    <t>Shipley College</t>
  </si>
  <si>
    <t>SHERBORNE SCHOOL FOR GIRLS</t>
  </si>
  <si>
    <t>SHERBORNE SCHOOL</t>
  </si>
  <si>
    <t>SHELDON SCHOOL</t>
  </si>
  <si>
    <t>SEYMOUR HOUSE LTD.</t>
  </si>
  <si>
    <t>SEVENOAKS SCHOOL</t>
  </si>
  <si>
    <t>Selby College</t>
  </si>
  <si>
    <t>SEETEC PLUSS LIMITED</t>
  </si>
  <si>
    <t>SEETEC BUSINESS TECHNOLOGY CENTRE LIMITED</t>
  </si>
  <si>
    <t>SCOPE</t>
  </si>
  <si>
    <t>85310,
86900,
88990</t>
  </si>
  <si>
    <t>Sandwell College</t>
  </si>
  <si>
    <t>1,
85320,
85410</t>
  </si>
  <si>
    <t>Salford City College</t>
  </si>
  <si>
    <t>Runshaw College</t>
  </si>
  <si>
    <t>Rugby School</t>
  </si>
  <si>
    <t>Royal Veterinary College</t>
  </si>
  <si>
    <t>Royal College of Physicians</t>
  </si>
  <si>
    <t>ROYAL BALLET SCHOOL</t>
  </si>
  <si>
    <t>Roundhay School</t>
  </si>
  <si>
    <t>Riverside College Halton</t>
  </si>
  <si>
    <t>RIDGEWAY LEARNING PARTNERSHIP</t>
  </si>
  <si>
    <t>Richmond upon Thames College</t>
  </si>
  <si>
    <t>Richard Huish College</t>
  </si>
  <si>
    <t>REPTON SCHOOL</t>
  </si>
  <si>
    <t>Reigate Learning Alliance</t>
  </si>
  <si>
    <t>REIGATE GRAMMAR SCHOOL</t>
  </si>
  <si>
    <t>Reaseheath College</t>
  </si>
  <si>
    <t>QUEENSWOOD SCHOOL LIMITED</t>
  </si>
  <si>
    <t>QUEEN ALEXANDRA COLLEGE</t>
  </si>
  <si>
    <t>QEGSMAT</t>
  </si>
  <si>
    <t>Preston's College</t>
  </si>
  <si>
    <t>PRE-SCHOOL LEARNING ALLIANCE</t>
  </si>
  <si>
    <t>85100,
85410</t>
  </si>
  <si>
    <t>RMET</t>
  </si>
  <si>
    <t>Pocklington School Foundation</t>
  </si>
  <si>
    <t>PLYMOUTH CAST</t>
  </si>
  <si>
    <t>Plumpton College</t>
  </si>
  <si>
    <t>PLACE2BE</t>
  </si>
  <si>
    <t>85200,
86900</t>
  </si>
  <si>
    <t>Peter Symonds College</t>
  </si>
  <si>
    <t>PEARSON EDUCATION LIMITED</t>
  </si>
  <si>
    <t>58110,
78300,
85320,
85600</t>
  </si>
  <si>
    <t>PATHFINDER SCHOOLS</t>
  </si>
  <si>
    <t>PARTNERSHIP LEARNING</t>
  </si>
  <si>
    <t>OUR LADY OF THE MAGNIFICAT MULTI-ACADEMY COMPANY</t>
  </si>
  <si>
    <t>ORTU FEDERATION LTD</t>
  </si>
  <si>
    <t>ON TRACK EDUCATION SERVICES LIMITED</t>
  </si>
  <si>
    <t>Oldham College</t>
  </si>
  <si>
    <t>1,
85320,
85421</t>
  </si>
  <si>
    <t>OASIS COMMUNITY LEARNING</t>
  </si>
  <si>
    <t>OAKHAM SCHOOL</t>
  </si>
  <si>
    <t>OAK LEARNING PARTNERSHIP</t>
  </si>
  <si>
    <t>NOTTINGHAM HIGH SCHOOL</t>
  </si>
  <si>
    <t>NORWICH SCHOOL</t>
  </si>
  <si>
    <t>85100,
85200,
85310,
85320</t>
  </si>
  <si>
    <t>Northgate High School</t>
  </si>
  <si>
    <t>Northampton College</t>
  </si>
  <si>
    <t>North Warwickshire &amp; Hinckley College</t>
  </si>
  <si>
    <t>North Kent College</t>
  </si>
  <si>
    <t>North Hertfordshire College</t>
  </si>
  <si>
    <t>North East Surrey College of Technology</t>
  </si>
  <si>
    <t>NORTH EAST AUTISM SOCIETY</t>
  </si>
  <si>
    <t>85200,
85310,
85320,
87200</t>
  </si>
  <si>
    <t>Newvic College</t>
  </si>
  <si>
    <t>Newham College Of Further Education</t>
  </si>
  <si>
    <t>Newcastle &amp; Stafford Colleges Group</t>
  </si>
  <si>
    <t>Newbury College</t>
  </si>
  <si>
    <t>NEW FOREST CARE LIMITED</t>
  </si>
  <si>
    <t>85100,
85200,
85310,
87200</t>
  </si>
  <si>
    <t>New College Swindon</t>
  </si>
  <si>
    <t>New College Durham</t>
  </si>
  <si>
    <t>Nelson &amp; Colne College</t>
  </si>
  <si>
    <t>NCG</t>
  </si>
  <si>
    <t>N FAMILY HOLDINGS LTD</t>
  </si>
  <si>
    <t>MONKTON COMBE SCHOOL</t>
  </si>
  <si>
    <t>Milton Keynes  College</t>
  </si>
  <si>
    <t>MILLFIELD</t>
  </si>
  <si>
    <t>MIDSOMER NORTON SCHOOLS PARTNERSHIP</t>
  </si>
  <si>
    <t>MIDDLESEX LEARNING PARTNERSHIP</t>
  </si>
  <si>
    <t>Middlesbrough College</t>
  </si>
  <si>
    <t>MERCHANT TAYLORS' SCHOOL</t>
  </si>
  <si>
    <t>MARY HARE</t>
  </si>
  <si>
    <t>MARWELL WILDLIFE</t>
  </si>
  <si>
    <t>72190,
85320,
91040</t>
  </si>
  <si>
    <t>MANDER PORTMAN WOODWARD LIMITED</t>
  </si>
  <si>
    <t>MALVERN ST JAMES LIMITED</t>
  </si>
  <si>
    <t>MAGNA LEARNING PARTNERSHIP</t>
  </si>
  <si>
    <t>MAGDALEN COLLEGE SCHOOL OXFORD LIMITED</t>
  </si>
  <si>
    <t>Luton Sixth Form College</t>
  </si>
  <si>
    <t>LUMEN CHRISTI CATHOLIC MULTI ACADEMY COMPANY</t>
  </si>
  <si>
    <t>LTE Group</t>
  </si>
  <si>
    <t>LOUGHBOROUGH SCHOOLS FOUNDATION</t>
  </si>
  <si>
    <t>Loughborough College</t>
  </si>
  <si>
    <t>Loreto College</t>
  </si>
  <si>
    <t>LORD WANDSWORTH COLLEGE</t>
  </si>
  <si>
    <t>London South East Colleges Group</t>
  </si>
  <si>
    <t>LIVABILITY</t>
  </si>
  <si>
    <t>85320,
87300,
88100,
88990</t>
  </si>
  <si>
    <t>LIONMAT CLOSED</t>
  </si>
  <si>
    <t>Lincoln College</t>
  </si>
  <si>
    <t>LIGHTHOUSE SCHOOLS PARTNERSHIP</t>
  </si>
  <si>
    <t>Leyton sixth form college</t>
  </si>
  <si>
    <t>Leicester College</t>
  </si>
  <si>
    <t>Leeds College Of Building</t>
  </si>
  <si>
    <t>Leeds City College</t>
  </si>
  <si>
    <t>Leathersellers' Federation of Schools</t>
  </si>
  <si>
    <t>LEARNING PATHWAYS ACADEMY</t>
  </si>
  <si>
    <t>LAUNCESTON COLLEGE</t>
  </si>
  <si>
    <t>85200,
85310,
85320,
85410</t>
  </si>
  <si>
    <t>LANGLEY SCHOOL (1960) LIMITED</t>
  </si>
  <si>
    <t>LANCING COLLEGE LIMITED</t>
  </si>
  <si>
    <t>Lancaster &amp; Morecambe College</t>
  </si>
  <si>
    <t>Kirklees College</t>
  </si>
  <si>
    <t>Kingston Maurward</t>
  </si>
  <si>
    <t>KINGSBURY HIGH SCHOOL</t>
  </si>
  <si>
    <t>Kings' School</t>
  </si>
  <si>
    <t>KING'S SCHOOLS TAUNTON LIMITED</t>
  </si>
  <si>
    <t>KING'S SCHOOL, BRUTON</t>
  </si>
  <si>
    <t>KING'S GROUP ACADEMIES</t>
  </si>
  <si>
    <t>King's College School</t>
  </si>
  <si>
    <t>KING EDWARD'S SCHOOL, BATH</t>
  </si>
  <si>
    <t>KIMBOLTON SCHOOL</t>
  </si>
  <si>
    <t>KIDS PLANET DAY NURSERIES LIMITED</t>
  </si>
  <si>
    <t>KIDS FIRST DAY NURSERIES LIMITED</t>
  </si>
  <si>
    <t>KIBBLE EDUCATION AND CARE CENTRE</t>
  </si>
  <si>
    <t>85320,
87900</t>
  </si>
  <si>
    <t>JUST CHILDCARE LIMITED</t>
  </si>
  <si>
    <t>JTL</t>
  </si>
  <si>
    <t>JOHN TAYLOR MAT</t>
  </si>
  <si>
    <t>JAMES ALLEN'S GIRLS' SCHOOL</t>
  </si>
  <si>
    <t>Itchen College</t>
  </si>
  <si>
    <t>1,
85200</t>
  </si>
  <si>
    <t>Isle of Wight College</t>
  </si>
  <si>
    <t>Inverness College UHI</t>
  </si>
  <si>
    <t>85320,
85410,
85421,
85422</t>
  </si>
  <si>
    <t>Institute of Our Lady of Mercy</t>
  </si>
  <si>
    <t>85200,
87300,
94910</t>
  </si>
  <si>
    <t>INSPIRING FUTURES THROUGH LEARNING</t>
  </si>
  <si>
    <t>INMAT</t>
  </si>
  <si>
    <t>INCORPORATED BISHOP'S STORTFORD COLLEGE ASSOCIATION(THE)</t>
  </si>
  <si>
    <t>HURSTPIERPOINT COLLEGE LIMITED</t>
  </si>
  <si>
    <t>Hull College Group</t>
  </si>
  <si>
    <t>Hugh Baird College</t>
  </si>
  <si>
    <t>Hopwood Hall College</t>
  </si>
  <si>
    <t>Hills Road Sixth Form College</t>
  </si>
  <si>
    <t>Highgate School</t>
  </si>
  <si>
    <t>Hertford Regional College</t>
  </si>
  <si>
    <t>Herefordshire and Ludlow College</t>
  </si>
  <si>
    <t>HEADINGTON SCHOOL OXFORD LIMITED</t>
  </si>
  <si>
    <t>HCUC Corporation</t>
  </si>
  <si>
    <t>HCAT</t>
  </si>
  <si>
    <t>Hartpury College</t>
  </si>
  <si>
    <t>Hartlepool College of Further Education</t>
  </si>
  <si>
    <t>HARTISMERE FAMILY OF SCHOOLS</t>
  </si>
  <si>
    <t>Harrow College</t>
  </si>
  <si>
    <t>Harlow College</t>
  </si>
  <si>
    <t>HARDENHUISH SCHOOL LIMITED</t>
  </si>
  <si>
    <t>HAMPTON SCHOOL</t>
  </si>
  <si>
    <t>GUILDFORD EDUCATION PARTNERSHIP</t>
  </si>
  <si>
    <t>Grwp LLandrillo Menai</t>
  </si>
  <si>
    <t>1,
85320,
85410,
85421</t>
  </si>
  <si>
    <t>Greenhead College</t>
  </si>
  <si>
    <t>Greater Brighton Metropolitan College</t>
  </si>
  <si>
    <t>HAPPY DAYS SOUTH WEST LIMITED</t>
  </si>
  <si>
    <t>Grantham College</t>
  </si>
  <si>
    <t>GRANGE SCHOOL HARTFORD LIMITED(THE)</t>
  </si>
  <si>
    <t>GORDONSTOUN SCHOOLS,LIMITED</t>
  </si>
  <si>
    <t>GLOUCESTERSHIRE LEARNING ALLIANCE</t>
  </si>
  <si>
    <t>Gloucestershire College</t>
  </si>
  <si>
    <t>GLF SCHOOLS</t>
  </si>
  <si>
    <t>GIRLS' EDUCATION COMPANY,LIMITED</t>
  </si>
  <si>
    <t>GFM EDUCATION</t>
  </si>
  <si>
    <t>George Watson's College</t>
  </si>
  <si>
    <t>GATEWAY LEARNING COMMUNITY</t>
  </si>
  <si>
    <t>FUTURE ACADEMIES</t>
  </si>
  <si>
    <t>FUTURA LEARNING PARTNERSHIP</t>
  </si>
  <si>
    <t>Furness College</t>
  </si>
  <si>
    <t>French Lycee</t>
  </si>
  <si>
    <t>Gateshead College</t>
  </si>
  <si>
    <t>FOUR CS MAT</t>
  </si>
  <si>
    <t>84120,
85310</t>
  </si>
  <si>
    <t>FOREST SCHOOL, LONDON</t>
  </si>
  <si>
    <t>FOR UNDER FIVES LIMITED</t>
  </si>
  <si>
    <t>Fife College</t>
  </si>
  <si>
    <t>FENNIES DAY NURSERIES  LIMITED</t>
  </si>
  <si>
    <t>Farnborough College of Technology</t>
  </si>
  <si>
    <t>Fareham College</t>
  </si>
  <si>
    <t>EYNSHAM PARTNERSHIP ACADEMY</t>
  </si>
  <si>
    <t>EXTEND LEARNING ACADEMIES NETWORK</t>
  </si>
  <si>
    <t>EXPLORE LEARNING LIMITED</t>
  </si>
  <si>
    <t>EXMOUTH COMMUNITY COLLEGE</t>
  </si>
  <si>
    <t>Exeter College</t>
  </si>
  <si>
    <t>EXCEED LEARNING PARTNERSHIP</t>
  </si>
  <si>
    <t>Erskine Stewartâ€™s Melville Schools</t>
  </si>
  <si>
    <t>EPSOM COLLEGE</t>
  </si>
  <si>
    <t>ENGAGE, ENRICH, EXCEL ACADEMIES</t>
  </si>
  <si>
    <t>EMMAUS CATHOLIC MULTI ACADEMY COMPANY</t>
  </si>
  <si>
    <t>ELTHAM COLLEGE</t>
  </si>
  <si>
    <t>ELT PARTNERSHIP</t>
  </si>
  <si>
    <t>EDUCATION SOUTH WEST</t>
  </si>
  <si>
    <t>EDUCATION FOR THE 21ST CENTURY</t>
  </si>
  <si>
    <t>EDSECO LTD</t>
  </si>
  <si>
    <t>EASTBOURNE COLLEGE (INCORPORATED)</t>
  </si>
  <si>
    <t>East Surrey College</t>
  </si>
  <si>
    <t>East Durham College</t>
  </si>
  <si>
    <t>East Coast College</t>
  </si>
  <si>
    <t>E F LANGUAGE SCHOOLS LIMITED</t>
  </si>
  <si>
    <t>DULWICH COLLEGE</t>
  </si>
  <si>
    <t>DUDLEY BOROUGH COLLEGE LIMITED</t>
  </si>
  <si>
    <t>DOWNE HOUSE SCHOOL</t>
  </si>
  <si>
    <t>DIVERSE ABILITIES PLUS LTD</t>
  </si>
  <si>
    <t>85200,
85310,
87900,
88990</t>
  </si>
  <si>
    <t>Derby College</t>
  </si>
  <si>
    <t>DAUNTSEY'S SCHOOL</t>
  </si>
  <si>
    <t>Darlington College Of Technology</t>
  </si>
  <si>
    <t>Croydon College</t>
  </si>
  <si>
    <t>Craven College</t>
  </si>
  <si>
    <t>CRANLEIGH SCHOOL</t>
  </si>
  <si>
    <t>Coventry School Foundation</t>
  </si>
  <si>
    <t>CORPORATION OF ST. LAWRENCE COLLEGE(THE)</t>
  </si>
  <si>
    <t>Cornwall College</t>
  </si>
  <si>
    <t>CORNDEL LIMITED</t>
  </si>
  <si>
    <t>85320,
85600</t>
  </si>
  <si>
    <t>CONSILIUM ACADEMIES</t>
  </si>
  <si>
    <t>COLFE'S SCHOOL</t>
  </si>
  <si>
    <t>Colchester Sixth Form College</t>
  </si>
  <si>
    <t>Colchester Institute</t>
  </si>
  <si>
    <t>COGNITA SCHOOLS LIMITED</t>
  </si>
  <si>
    <t>COASTAL LEARNING PARTNERSHIP</t>
  </si>
  <si>
    <t>CLAYESMORE SCHOOL</t>
  </si>
  <si>
    <t>CLAIRES COURT SCHOOLS LIMITED</t>
  </si>
  <si>
    <t>City of Wolverhampton College</t>
  </si>
  <si>
    <t>City of Bristol College</t>
  </si>
  <si>
    <t>City Of Bath College</t>
  </si>
  <si>
    <t>City College Plymouth</t>
  </si>
  <si>
    <t>City College Norwich</t>
  </si>
  <si>
    <t>CHRIST'S HOSPITAL</t>
  </si>
  <si>
    <t>CHRIST THE KING CATHOLIC COLLEGIATE</t>
  </si>
  <si>
    <t>Cheshire College - South and West</t>
  </si>
  <si>
    <t>Cheltenham College</t>
  </si>
  <si>
    <t>Chelmsford College</t>
  </si>
  <si>
    <t>CHEAM ACADEMIES NETWORK</t>
  </si>
  <si>
    <t>Charterhouse School</t>
  </si>
  <si>
    <t>CHANGING LIVES IN COLLABORATION</t>
  </si>
  <si>
    <t>CHAILEY HERITAGE FOUNDATION</t>
  </si>
  <si>
    <t>85100,
85200,
85310,
87900</t>
  </si>
  <si>
    <t>CENTRE FOR PROCESS INNOVATION LIMITED</t>
  </si>
  <si>
    <t>72110,
72190,
82990,
85320</t>
  </si>
  <si>
    <t>CENTRAL YOUNG MEN'S CHRISTIAN ASSOCIATION</t>
  </si>
  <si>
    <t>85320,
85510,
93290</t>
  </si>
  <si>
    <t>Central Bedfordshire College</t>
  </si>
  <si>
    <t>CATERHAM SCHOOL</t>
  </si>
  <si>
    <t>CAREROOM LIMITED</t>
  </si>
  <si>
    <t>Chetham's School of Music</t>
  </si>
  <si>
    <t>85200,
85310,
85520,
91011,
91020,
91030</t>
  </si>
  <si>
    <t>Cardinal Newman College</t>
  </si>
  <si>
    <t>Cardinal Newman Catholic School</t>
  </si>
  <si>
    <t>Capel Manor College</t>
  </si>
  <si>
    <t>CANFORD SCHOOL,LIMITED</t>
  </si>
  <si>
    <t>Calderdale College</t>
  </si>
  <si>
    <t>CABOT LEARNING FEDERATION</t>
  </si>
  <si>
    <t>BUSY BEES NURSERIES LIMITED</t>
  </si>
  <si>
    <t>BUSY BEES NURSERIES (SCOTLAND) LIMITED</t>
  </si>
  <si>
    <t>BUSY BEES DAY NURSERIES (TRADING) LIMITED</t>
  </si>
  <si>
    <t>Bury College</t>
  </si>
  <si>
    <t>Burton &amp; South Derbyshire College</t>
  </si>
  <si>
    <t>Burnley College</t>
  </si>
  <si>
    <t>BRYANSTON SCHOOL INCORPORATED</t>
  </si>
  <si>
    <t>Brooklands College</t>
  </si>
  <si>
    <t>Brookfield Community School</t>
  </si>
  <si>
    <t>BROMSGROVE SCHOOL</t>
  </si>
  <si>
    <t>Brockenhurst College</t>
  </si>
  <si>
    <t>BRISTOL GRAMMAR SCHOOL</t>
  </si>
  <si>
    <t>Brighton Hove and Sussex Sixth Form College</t>
  </si>
  <si>
    <t>BRIGHTON COLLEGE</t>
  </si>
  <si>
    <t>BRIGHT HORIZONS FAMILY SOLUTIONS LIMITED</t>
  </si>
  <si>
    <t>Bridgwater &amp; Taunton College</t>
  </si>
  <si>
    <t>Bridgend College</t>
  </si>
  <si>
    <t>BRADGATE EDUCATION PARTNERSHIP</t>
  </si>
  <si>
    <t>Bradford College</t>
  </si>
  <si>
    <t>Bournemouth &amp; Poole College</t>
  </si>
  <si>
    <t>BOSTON COLLEGE</t>
  </si>
  <si>
    <t>Bradfield College</t>
  </si>
  <si>
    <t>BOLTON SCHOOL</t>
  </si>
  <si>
    <t>Bolton College</t>
  </si>
  <si>
    <t>BLUNDELL'S SCHOOL</t>
  </si>
  <si>
    <t>Blackpool &amp; the Fylde College</t>
  </si>
  <si>
    <t>Blackburn College</t>
  </si>
  <si>
    <t>Bishop Burton College</t>
  </si>
  <si>
    <t>Birmingham Metropolitan College (Bmet)</t>
  </si>
  <si>
    <t>Berkshire College of Agriculture</t>
  </si>
  <si>
    <t>BENENDEN SCHOOL (KENT) LIMITED</t>
  </si>
  <si>
    <t>Bedford College</t>
  </si>
  <si>
    <t>BEDALES SCHOOL</t>
  </si>
  <si>
    <t>Basingstoke College of Technology</t>
  </si>
  <si>
    <t>Barnet &amp; Southgate College</t>
  </si>
  <si>
    <t>Barking &amp; Dagenham College</t>
  </si>
  <si>
    <t>BANCROFT'S SCHOOL</t>
  </si>
  <si>
    <t>Barton Peveril College</t>
  </si>
  <si>
    <t>BABCOCK TRAINING LIMITED</t>
  </si>
  <si>
    <t>82990,
85310</t>
  </si>
  <si>
    <t>Aylesbury College</t>
  </si>
  <si>
    <t>AUTISM INITIATIVES (UK)</t>
  </si>
  <si>
    <t>85200,
85310,
87300,
88990</t>
  </si>
  <si>
    <t>AUTISM EAST MIDLANDS</t>
  </si>
  <si>
    <t>ASSET EDUCATION</t>
  </si>
  <si>
    <t>ASPRIS CHILDREN'S SERVICES LIMITED</t>
  </si>
  <si>
    <t>AUTISM ANGLIA</t>
  </si>
  <si>
    <t>85200,
85590,
87900,
88100</t>
  </si>
  <si>
    <t>Askham Bryan College</t>
  </si>
  <si>
    <t>Ashville College</t>
  </si>
  <si>
    <t>ARK SCHOOLS</t>
  </si>
  <si>
    <t>ARDEN UNIVERSITY LIMITED</t>
  </si>
  <si>
    <t>85320,
85421</t>
  </si>
  <si>
    <t>ANGLIAN LEARNING</t>
  </si>
  <si>
    <t>ALPHA PLUS GROUP LIMITED</t>
  </si>
  <si>
    <t>ALLEYN'S SCHOOL</t>
  </si>
  <si>
    <t>ALDRIDGE EDUCATION</t>
  </si>
  <si>
    <t>AGORA LEARNING PARTNERSHIP</t>
  </si>
  <si>
    <t>ADVANCE LEARNING PARTNERSHIP</t>
  </si>
  <si>
    <t>ACS INTERNATIONAL SCHOOLS LIMITED</t>
  </si>
  <si>
    <t>ACORN EARLY YEARS FOUNDATION</t>
  </si>
  <si>
    <t>ACCELERATED EDUCATION TUITION LIMITED</t>
  </si>
  <si>
    <t>ABINGDON SCHOOL</t>
  </si>
  <si>
    <t>Abingdon &amp; Witney College</t>
  </si>
  <si>
    <t>ABC TEACHERS LIMITED</t>
  </si>
  <si>
    <t>78101,
85310</t>
  </si>
  <si>
    <t>1509 GROUP</t>
  </si>
  <si>
    <t>Total employers</t>
  </si>
  <si>
    <t>Employer category</t>
  </si>
  <si>
    <t>average</t>
  </si>
  <si>
    <t>City</t>
  </si>
  <si>
    <t>Average Pay Gap</t>
  </si>
  <si>
    <t>-- PAE = Public Authority Employers included in Schedule 19 to the Equality Act 2010</t>
  </si>
  <si>
    <t>-- PP = Private Employers and Public Authority Employers excluded in the Equality Act 2010</t>
  </si>
  <si>
    <t>-- Voluntary = Employers with less than 250 employees</t>
  </si>
  <si>
    <t>NATIONAL WESTMINSTER BANK</t>
  </si>
  <si>
    <t>UNIVERSITY HOSPITALS BIRMINGHAM TRUST</t>
  </si>
  <si>
    <t>Gender Pay Gap Government Website</t>
  </si>
  <si>
    <t>https://gender-pay-gap.service.gov.uk/</t>
  </si>
  <si>
    <t>Data Source and Dictionary</t>
  </si>
  <si>
    <t>https://gender-pay-gap.service.gov.uk/viewing/download</t>
  </si>
  <si>
    <t>SicCodes information</t>
  </si>
  <si>
    <t xml:space="preserve">https://www.siccode.co.uk/search/bank </t>
  </si>
  <si>
    <t>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</si>
</sst>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rgb="FF424242"/>
      <name val="Source Code Pro"/>
      <family val="3"/>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15">
    <xf numFmtId="0" fontId="0" fillId="0" borderId="0" xfId="0"/>
    <xf numFmtId="22"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2" fontId="0" fillId="0" borderId="0" xfId="0" applyNumberFormat="1"/>
    <xf numFmtId="0" fontId="16" fillId="33" borderId="0" xfId="0" applyFont="1" applyFill="1"/>
    <xf numFmtId="2" fontId="16" fillId="33" borderId="0" xfId="0" applyNumberFormat="1" applyFont="1" applyFill="1"/>
    <xf numFmtId="0" fontId="0" fillId="33" borderId="0" xfId="0" applyNumberFormat="1" applyFill="1"/>
    <xf numFmtId="164" fontId="0" fillId="0" borderId="0" xfId="42" applyNumberFormat="1" applyFont="1"/>
    <xf numFmtId="0" fontId="18" fillId="0" borderId="0" xfId="0" applyFont="1" applyAlignment="1">
      <alignment vertical="center"/>
    </xf>
    <xf numFmtId="0" fontId="19" fillId="0" borderId="0" xfId="43" applyAlignment="1">
      <alignment vertical="center"/>
    </xf>
    <xf numFmtId="0" fontId="19" fillId="0" borderId="0" xfId="43"/>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7">
    <dxf>
      <numFmt numFmtId="27" formatCode="m/d/yyyy\ h:mm"/>
    </dxf>
    <dxf>
      <numFmt numFmtId="27" formatCode="m/d/yyyy\ h:mm"/>
    </dxf>
    <dxf>
      <numFmt numFmtId="27" formatCode="m/d/yyyy\ h:mm"/>
    </dxf>
    <dxf>
      <numFmt numFmtId="27" formatCode="m/d/yyyy\ h:mm"/>
    </dxf>
    <dxf>
      <alignment horizontal="general" vertical="bottom" textRotation="0" wrapText="1" indent="0" justifyLastLine="0" shrinkToFit="0" readingOrder="0"/>
    </dxf>
    <dxf>
      <numFmt numFmtId="27" formatCode="m/d/yyyy\ h:mm"/>
    </dxf>
    <dxf>
      <numFmt numFmtId="27" formatCode="m/d/yyyy\ h:mm"/>
    </dxf>
    <dxf>
      <numFmt numFmtId="27" formatCode="m/d/yyyy\ h:mm"/>
    </dxf>
    <dxf>
      <numFmt numFmtId="27" formatCode="m/d/yyyy\ h:mm"/>
    </dxf>
    <dxf>
      <numFmt numFmtId="2" formatCode="0.00"/>
    </dxf>
    <dxf>
      <numFmt numFmtId="2" formatCode="0.00"/>
    </dxf>
    <dxf>
      <numFmt numFmtId="2" formatCode="0.00"/>
    </dxf>
    <dxf>
      <alignment horizontal="general" vertical="bottom" textRotation="0" wrapText="1" indent="0" justifyLastLine="0" shrinkToFit="0" readingOrder="0"/>
    </dxf>
    <dxf>
      <numFmt numFmtId="2" formatCode="0.00"/>
    </dxf>
    <dxf>
      <fill>
        <patternFill patternType="solid">
          <bgColor rgb="FFFFFF00"/>
        </patternFill>
      </fill>
    </dxf>
    <dxf>
      <fill>
        <patternFill patternType="solid">
          <bgColor rgb="FFFFFF00"/>
        </patternFill>
      </fill>
    </dxf>
    <dxf>
      <numFmt numFmtId="2" formatCode="0.00"/>
    </dxf>
  </dxfs>
  <tableStyles count="0" defaultTableStyle="TableStyleMedium2" defaultPivotStyle="PivotStyleLight16"/>
  <colors>
    <mruColors>
      <color rgb="FF0000FF"/>
      <color rgb="FFD76F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[gender_pay_gap_analysis_AMR.xlsx]employer_category_summary_by_bi!PivotTable8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Employer</a:t>
            </a:r>
            <a:r>
              <a:rPr lang="en-US" baseline="0"/>
              <a:t>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employer_category_summary_by_bi!$J$15:$J$16</c:f>
              <c:strCache>
                <c:ptCount val="1"/>
                <c:pt idx="0">
                  <c:v>V</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0F4-4404-A427-2F920867F24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0F4-4404-A427-2F920867F24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0F4-4404-A427-2F920867F24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employer_category_summary_by_bi!$I$17:$I$20</c:f>
              <c:strCache>
                <c:ptCount val="3"/>
                <c:pt idx="0">
                  <c:v>men</c:v>
                </c:pt>
                <c:pt idx="1">
                  <c:v>neither</c:v>
                </c:pt>
                <c:pt idx="2">
                  <c:v>women</c:v>
                </c:pt>
              </c:strCache>
            </c:strRef>
          </c:cat>
          <c:val>
            <c:numRef>
              <c:f>employer_category_summary_by_bi!$J$17:$J$20</c:f>
              <c:numCache>
                <c:formatCode>0.00%</c:formatCode>
                <c:ptCount val="3"/>
                <c:pt idx="0">
                  <c:v>0.79699248120300747</c:v>
                </c:pt>
                <c:pt idx="1">
                  <c:v>6.3909774436090222E-2</c:v>
                </c:pt>
                <c:pt idx="2">
                  <c:v>0.13909774436090225</c:v>
                </c:pt>
              </c:numCache>
            </c:numRef>
          </c:val>
          <c:extLst>
            <c:ext xmlns:c16="http://schemas.microsoft.com/office/drawing/2014/chart" uri="{C3380CC4-5D6E-409C-BE32-E72D297353CC}">
              <c16:uniqueId val="{00000000-7D3A-43EE-AC5A-AE403FAB052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[gender_pay_gap_analysis_AMR.xlsx]employer_category_summary_by_bi!PivotTable6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Employers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employer_category_summary_by_bi!$B$15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C33-4BD3-8849-47656AA9FF1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C33-4BD3-8849-47656AA9FF1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C33-4BD3-8849-47656AA9FF1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employer_category_summary_by_bi!$A$16:$A$19</c:f>
              <c:strCache>
                <c:ptCount val="3"/>
                <c:pt idx="0">
                  <c:v>men</c:v>
                </c:pt>
                <c:pt idx="1">
                  <c:v>neither</c:v>
                </c:pt>
                <c:pt idx="2">
                  <c:v>women</c:v>
                </c:pt>
              </c:strCache>
            </c:strRef>
          </c:cat>
          <c:val>
            <c:numRef>
              <c:f>employer_category_summary_by_bi!$B$16:$B$19</c:f>
              <c:numCache>
                <c:formatCode>0.00%</c:formatCode>
                <c:ptCount val="3"/>
                <c:pt idx="0">
                  <c:v>0.84735600550422641</c:v>
                </c:pt>
                <c:pt idx="1">
                  <c:v>5.3469628464713974E-2</c:v>
                </c:pt>
                <c:pt idx="2">
                  <c:v>9.9174366031059558E-2</c:v>
                </c:pt>
              </c:numCache>
            </c:numRef>
          </c:val>
          <c:extLst>
            <c:ext xmlns:c16="http://schemas.microsoft.com/office/drawing/2014/chart" uri="{C3380CC4-5D6E-409C-BE32-E72D297353CC}">
              <c16:uniqueId val="{00000000-3F82-429D-AF1C-55899630CB3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number of employers biased toward women</a:t>
            </a:r>
          </a:p>
        </c:rich>
      </c:tx>
      <c:layout>
        <c:manualLayout>
          <c:xMode val="edge"/>
          <c:yMode val="edge"/>
          <c:x val="0.17930408586316046"/>
          <c:y val="4.39560439560439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employer_size_biased_women!$B$31</c:f>
              <c:strCache>
                <c:ptCount val="1"/>
                <c:pt idx="0">
                  <c:v>PAE</c:v>
                </c:pt>
              </c:strCache>
            </c:strRef>
          </c:tx>
          <c:spPr>
            <a:solidFill>
              <a:srgbClr val="D76FF7"/>
            </a:solidFill>
            <a:ln>
              <a:noFill/>
            </a:ln>
            <a:effectLst/>
          </c:spPr>
          <c:invertIfNegative val="0"/>
          <c:cat>
            <c:strRef>
              <c:f>employer_size_biased_women!$A$32:$A$38</c:f>
              <c:strCache>
                <c:ptCount val="7"/>
                <c:pt idx="0">
                  <c:v>Less than 250</c:v>
                </c:pt>
                <c:pt idx="1">
                  <c:v>250 to 499</c:v>
                </c:pt>
                <c:pt idx="2">
                  <c:v>500 to 999</c:v>
                </c:pt>
                <c:pt idx="3">
                  <c:v>1000 to 4999</c:v>
                </c:pt>
                <c:pt idx="4">
                  <c:v>5000 to 19,999</c:v>
                </c:pt>
                <c:pt idx="5">
                  <c:v>20,000 or more</c:v>
                </c:pt>
                <c:pt idx="6">
                  <c:v>Not Provided</c:v>
                </c:pt>
              </c:strCache>
            </c:strRef>
          </c:cat>
          <c:val>
            <c:numRef>
              <c:f>employer_size_biased_women!$B$32:$B$38</c:f>
              <c:numCache>
                <c:formatCode>General</c:formatCode>
                <c:ptCount val="7"/>
                <c:pt idx="1">
                  <c:v>31</c:v>
                </c:pt>
                <c:pt idx="2">
                  <c:v>14</c:v>
                </c:pt>
                <c:pt idx="3">
                  <c:v>23</c:v>
                </c:pt>
                <c:pt idx="4">
                  <c:v>2</c:v>
                </c:pt>
                <c:pt idx="6">
                  <c:v>1</c:v>
                </c:pt>
              </c:numCache>
            </c:numRef>
          </c:val>
          <c:extLst>
            <c:ext xmlns:c16="http://schemas.microsoft.com/office/drawing/2014/chart" uri="{C3380CC4-5D6E-409C-BE32-E72D297353CC}">
              <c16:uniqueId val="{00000000-D119-43B5-BA05-B7E6487F2FEB}"/>
            </c:ext>
          </c:extLst>
        </c:ser>
        <c:ser>
          <c:idx val="1"/>
          <c:order val="1"/>
          <c:tx>
            <c:strRef>
              <c:f>employer_size_biased_women!$C$31</c:f>
              <c:strCache>
                <c:ptCount val="1"/>
                <c:pt idx="0">
                  <c:v>PP</c:v>
                </c:pt>
              </c:strCache>
            </c:strRef>
          </c:tx>
          <c:spPr>
            <a:solidFill>
              <a:srgbClr val="7030A0"/>
            </a:solidFill>
            <a:ln>
              <a:noFill/>
            </a:ln>
            <a:effectLst/>
          </c:spPr>
          <c:invertIfNegative val="0"/>
          <c:cat>
            <c:strRef>
              <c:f>employer_size_biased_women!$A$32:$A$38</c:f>
              <c:strCache>
                <c:ptCount val="7"/>
                <c:pt idx="0">
                  <c:v>Less than 250</c:v>
                </c:pt>
                <c:pt idx="1">
                  <c:v>250 to 499</c:v>
                </c:pt>
                <c:pt idx="2">
                  <c:v>500 to 999</c:v>
                </c:pt>
                <c:pt idx="3">
                  <c:v>1000 to 4999</c:v>
                </c:pt>
                <c:pt idx="4">
                  <c:v>5000 to 19,999</c:v>
                </c:pt>
                <c:pt idx="5">
                  <c:v>20,000 or more</c:v>
                </c:pt>
                <c:pt idx="6">
                  <c:v>Not Provided</c:v>
                </c:pt>
              </c:strCache>
            </c:strRef>
          </c:cat>
          <c:val>
            <c:numRef>
              <c:f>employer_size_biased_women!$C$32:$C$38</c:f>
              <c:numCache>
                <c:formatCode>General</c:formatCode>
                <c:ptCount val="7"/>
                <c:pt idx="1">
                  <c:v>455</c:v>
                </c:pt>
                <c:pt idx="2">
                  <c:v>214</c:v>
                </c:pt>
                <c:pt idx="3">
                  <c:v>149</c:v>
                </c:pt>
                <c:pt idx="4">
                  <c:v>18</c:v>
                </c:pt>
                <c:pt idx="5">
                  <c:v>3</c:v>
                </c:pt>
                <c:pt idx="6">
                  <c:v>25</c:v>
                </c:pt>
              </c:numCache>
            </c:numRef>
          </c:val>
          <c:extLst>
            <c:ext xmlns:c16="http://schemas.microsoft.com/office/drawing/2014/chart" uri="{C3380CC4-5D6E-409C-BE32-E72D297353CC}">
              <c16:uniqueId val="{00000001-D119-43B5-BA05-B7E6487F2FEB}"/>
            </c:ext>
          </c:extLst>
        </c:ser>
        <c:ser>
          <c:idx val="2"/>
          <c:order val="2"/>
          <c:tx>
            <c:strRef>
              <c:f>employer_size_biased_women!$D$31</c:f>
              <c:strCache>
                <c:ptCount val="1"/>
                <c:pt idx="0">
                  <c:v>V</c:v>
                </c:pt>
              </c:strCache>
            </c:strRef>
          </c:tx>
          <c:spPr>
            <a:solidFill>
              <a:schemeClr val="accent3"/>
            </a:solidFill>
            <a:ln>
              <a:noFill/>
            </a:ln>
            <a:effectLst/>
          </c:spPr>
          <c:invertIfNegative val="0"/>
          <c:cat>
            <c:strRef>
              <c:f>employer_size_biased_women!$A$32:$A$38</c:f>
              <c:strCache>
                <c:ptCount val="7"/>
                <c:pt idx="0">
                  <c:v>Less than 250</c:v>
                </c:pt>
                <c:pt idx="1">
                  <c:v>250 to 499</c:v>
                </c:pt>
                <c:pt idx="2">
                  <c:v>500 to 999</c:v>
                </c:pt>
                <c:pt idx="3">
                  <c:v>1000 to 4999</c:v>
                </c:pt>
                <c:pt idx="4">
                  <c:v>5000 to 19,999</c:v>
                </c:pt>
                <c:pt idx="5">
                  <c:v>20,000 or more</c:v>
                </c:pt>
                <c:pt idx="6">
                  <c:v>Not Provided</c:v>
                </c:pt>
              </c:strCache>
            </c:strRef>
          </c:cat>
          <c:val>
            <c:numRef>
              <c:f>employer_size_biased_women!$D$32:$D$38</c:f>
              <c:numCache>
                <c:formatCode>General</c:formatCode>
                <c:ptCount val="7"/>
                <c:pt idx="0">
                  <c:v>74</c:v>
                </c:pt>
              </c:numCache>
            </c:numRef>
          </c:val>
          <c:extLst>
            <c:ext xmlns:c16="http://schemas.microsoft.com/office/drawing/2014/chart" uri="{C3380CC4-5D6E-409C-BE32-E72D297353CC}">
              <c16:uniqueId val="{00000002-D119-43B5-BA05-B7E6487F2FEB}"/>
            </c:ext>
          </c:extLst>
        </c:ser>
        <c:dLbls>
          <c:showLegendKey val="0"/>
          <c:showVal val="0"/>
          <c:showCatName val="0"/>
          <c:showSerName val="0"/>
          <c:showPercent val="0"/>
          <c:showBubbleSize val="0"/>
        </c:dLbls>
        <c:gapWidth val="150"/>
        <c:overlap val="100"/>
        <c:axId val="41305760"/>
        <c:axId val="41303680"/>
      </c:barChart>
      <c:catAx>
        <c:axId val="41305760"/>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Employer</a:t>
                </a:r>
                <a:r>
                  <a:rPr lang="en-US" sz="1200" b="1" baseline="0"/>
                  <a:t> size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303680"/>
        <c:crosses val="autoZero"/>
        <c:auto val="1"/>
        <c:lblAlgn val="ctr"/>
        <c:lblOffset val="100"/>
        <c:noMultiLvlLbl val="0"/>
      </c:catAx>
      <c:valAx>
        <c:axId val="41303680"/>
        <c:scaling>
          <c:orientation val="minMax"/>
          <c:max val="4500"/>
          <c:min val="0"/>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200" b="1"/>
                  <a:t>Total number of employers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30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number of employers biased toward men</a:t>
            </a:r>
          </a:p>
        </c:rich>
      </c:tx>
      <c:layout>
        <c:manualLayout>
          <c:xMode val="edge"/>
          <c:yMode val="edge"/>
          <c:x val="0.17930408586316046"/>
          <c:y val="4.39560439560439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employer_size_biased_men!$B$29</c:f>
              <c:strCache>
                <c:ptCount val="1"/>
                <c:pt idx="0">
                  <c:v>PAE</c:v>
                </c:pt>
              </c:strCache>
            </c:strRef>
          </c:tx>
          <c:spPr>
            <a:solidFill>
              <a:srgbClr val="D76FF7"/>
            </a:solidFill>
            <a:ln>
              <a:noFill/>
            </a:ln>
            <a:effectLst/>
          </c:spPr>
          <c:invertIfNegative val="0"/>
          <c:cat>
            <c:strRef>
              <c:f>employer_size_biased_men!$A$30:$A$36</c:f>
              <c:strCache>
                <c:ptCount val="7"/>
                <c:pt idx="0">
                  <c:v>Less than 250</c:v>
                </c:pt>
                <c:pt idx="1">
                  <c:v>250 to 499</c:v>
                </c:pt>
                <c:pt idx="2">
                  <c:v>500 to 999</c:v>
                </c:pt>
                <c:pt idx="3">
                  <c:v>1000 to 4999</c:v>
                </c:pt>
                <c:pt idx="4">
                  <c:v>5000 to 19,999</c:v>
                </c:pt>
                <c:pt idx="5">
                  <c:v>20,000 or more</c:v>
                </c:pt>
                <c:pt idx="6">
                  <c:v>Not Provided</c:v>
                </c:pt>
              </c:strCache>
            </c:strRef>
          </c:cat>
          <c:val>
            <c:numRef>
              <c:f>employer_size_biased_men!$B$30:$B$36</c:f>
              <c:numCache>
                <c:formatCode>General</c:formatCode>
                <c:ptCount val="7"/>
                <c:pt idx="1">
                  <c:v>539</c:v>
                </c:pt>
                <c:pt idx="2">
                  <c:v>361</c:v>
                </c:pt>
                <c:pt idx="3">
                  <c:v>444</c:v>
                </c:pt>
                <c:pt idx="4">
                  <c:v>199</c:v>
                </c:pt>
                <c:pt idx="5">
                  <c:v>14</c:v>
                </c:pt>
                <c:pt idx="6">
                  <c:v>95</c:v>
                </c:pt>
              </c:numCache>
            </c:numRef>
          </c:val>
          <c:extLst>
            <c:ext xmlns:c16="http://schemas.microsoft.com/office/drawing/2014/chart" uri="{C3380CC4-5D6E-409C-BE32-E72D297353CC}">
              <c16:uniqueId val="{00000000-9F7B-4EDE-9444-A6138CEAE892}"/>
            </c:ext>
          </c:extLst>
        </c:ser>
        <c:ser>
          <c:idx val="1"/>
          <c:order val="1"/>
          <c:tx>
            <c:strRef>
              <c:f>employer_size_biased_men!$C$29</c:f>
              <c:strCache>
                <c:ptCount val="1"/>
                <c:pt idx="0">
                  <c:v>PP</c:v>
                </c:pt>
              </c:strCache>
            </c:strRef>
          </c:tx>
          <c:spPr>
            <a:solidFill>
              <a:srgbClr val="7030A0"/>
            </a:solidFill>
            <a:ln>
              <a:noFill/>
            </a:ln>
            <a:effectLst/>
          </c:spPr>
          <c:invertIfNegative val="0"/>
          <c:cat>
            <c:strRef>
              <c:f>employer_size_biased_men!$A$30:$A$36</c:f>
              <c:strCache>
                <c:ptCount val="7"/>
                <c:pt idx="0">
                  <c:v>Less than 250</c:v>
                </c:pt>
                <c:pt idx="1">
                  <c:v>250 to 499</c:v>
                </c:pt>
                <c:pt idx="2">
                  <c:v>500 to 999</c:v>
                </c:pt>
                <c:pt idx="3">
                  <c:v>1000 to 4999</c:v>
                </c:pt>
                <c:pt idx="4">
                  <c:v>5000 to 19,999</c:v>
                </c:pt>
                <c:pt idx="5">
                  <c:v>20,000 or more</c:v>
                </c:pt>
                <c:pt idx="6">
                  <c:v>Not Provided</c:v>
                </c:pt>
              </c:strCache>
            </c:strRef>
          </c:cat>
          <c:val>
            <c:numRef>
              <c:f>employer_size_biased_men!$C$30:$C$36</c:f>
              <c:numCache>
                <c:formatCode>General</c:formatCode>
                <c:ptCount val="7"/>
                <c:pt idx="1">
                  <c:v>3014</c:v>
                </c:pt>
                <c:pt idx="2">
                  <c:v>1770</c:v>
                </c:pt>
                <c:pt idx="3">
                  <c:v>1409</c:v>
                </c:pt>
                <c:pt idx="4">
                  <c:v>233</c:v>
                </c:pt>
                <c:pt idx="5">
                  <c:v>42</c:v>
                </c:pt>
                <c:pt idx="6">
                  <c:v>77</c:v>
                </c:pt>
              </c:numCache>
            </c:numRef>
          </c:val>
          <c:extLst>
            <c:ext xmlns:c16="http://schemas.microsoft.com/office/drawing/2014/chart" uri="{C3380CC4-5D6E-409C-BE32-E72D297353CC}">
              <c16:uniqueId val="{00000001-9F7B-4EDE-9444-A6138CEAE892}"/>
            </c:ext>
          </c:extLst>
        </c:ser>
        <c:ser>
          <c:idx val="2"/>
          <c:order val="2"/>
          <c:tx>
            <c:strRef>
              <c:f>employer_size_biased_men!$D$29</c:f>
              <c:strCache>
                <c:ptCount val="1"/>
                <c:pt idx="0">
                  <c:v>V</c:v>
                </c:pt>
              </c:strCache>
            </c:strRef>
          </c:tx>
          <c:spPr>
            <a:solidFill>
              <a:schemeClr val="accent3"/>
            </a:solidFill>
            <a:ln>
              <a:noFill/>
            </a:ln>
            <a:effectLst/>
          </c:spPr>
          <c:invertIfNegative val="0"/>
          <c:cat>
            <c:strRef>
              <c:f>employer_size_biased_men!$A$30:$A$36</c:f>
              <c:strCache>
                <c:ptCount val="7"/>
                <c:pt idx="0">
                  <c:v>Less than 250</c:v>
                </c:pt>
                <c:pt idx="1">
                  <c:v>250 to 499</c:v>
                </c:pt>
                <c:pt idx="2">
                  <c:v>500 to 999</c:v>
                </c:pt>
                <c:pt idx="3">
                  <c:v>1000 to 4999</c:v>
                </c:pt>
                <c:pt idx="4">
                  <c:v>5000 to 19,999</c:v>
                </c:pt>
                <c:pt idx="5">
                  <c:v>20,000 or more</c:v>
                </c:pt>
                <c:pt idx="6">
                  <c:v>Not Provided</c:v>
                </c:pt>
              </c:strCache>
            </c:strRef>
          </c:cat>
          <c:val>
            <c:numRef>
              <c:f>employer_size_biased_men!$D$30:$D$36</c:f>
              <c:numCache>
                <c:formatCode>General</c:formatCode>
                <c:ptCount val="7"/>
                <c:pt idx="0">
                  <c:v>424</c:v>
                </c:pt>
              </c:numCache>
            </c:numRef>
          </c:val>
          <c:extLst>
            <c:ext xmlns:c16="http://schemas.microsoft.com/office/drawing/2014/chart" uri="{C3380CC4-5D6E-409C-BE32-E72D297353CC}">
              <c16:uniqueId val="{00000002-9F7B-4EDE-9444-A6138CEAE892}"/>
            </c:ext>
          </c:extLst>
        </c:ser>
        <c:dLbls>
          <c:showLegendKey val="0"/>
          <c:showVal val="0"/>
          <c:showCatName val="0"/>
          <c:showSerName val="0"/>
          <c:showPercent val="0"/>
          <c:showBubbleSize val="0"/>
        </c:dLbls>
        <c:gapWidth val="150"/>
        <c:overlap val="100"/>
        <c:axId val="41305760"/>
        <c:axId val="41303680"/>
      </c:barChart>
      <c:catAx>
        <c:axId val="41305760"/>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Employer</a:t>
                </a:r>
                <a:r>
                  <a:rPr lang="en-US" sz="1200" b="1" baseline="0"/>
                  <a:t> size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303680"/>
        <c:crosses val="autoZero"/>
        <c:auto val="1"/>
        <c:lblAlgn val="ctr"/>
        <c:lblOffset val="100"/>
        <c:noMultiLvlLbl val="0"/>
      </c:catAx>
      <c:valAx>
        <c:axId val="4130368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200" b="1"/>
                  <a:t>Total number of employers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30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number of employers biased toward women</a:t>
            </a:r>
          </a:p>
        </c:rich>
      </c:tx>
      <c:layout>
        <c:manualLayout>
          <c:xMode val="edge"/>
          <c:yMode val="edge"/>
          <c:x val="0.17930408586316046"/>
          <c:y val="4.39560439560439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employer_size_biased_women!$B$31</c:f>
              <c:strCache>
                <c:ptCount val="1"/>
                <c:pt idx="0">
                  <c:v>PAE</c:v>
                </c:pt>
              </c:strCache>
            </c:strRef>
          </c:tx>
          <c:spPr>
            <a:solidFill>
              <a:srgbClr val="D76FF7"/>
            </a:solidFill>
            <a:ln>
              <a:noFill/>
            </a:ln>
            <a:effectLst/>
          </c:spPr>
          <c:invertIfNegative val="0"/>
          <c:cat>
            <c:strRef>
              <c:f>employer_size_biased_women!$A$32:$A$38</c:f>
              <c:strCache>
                <c:ptCount val="7"/>
                <c:pt idx="0">
                  <c:v>Less than 250</c:v>
                </c:pt>
                <c:pt idx="1">
                  <c:v>250 to 499</c:v>
                </c:pt>
                <c:pt idx="2">
                  <c:v>500 to 999</c:v>
                </c:pt>
                <c:pt idx="3">
                  <c:v>1000 to 4999</c:v>
                </c:pt>
                <c:pt idx="4">
                  <c:v>5000 to 19,999</c:v>
                </c:pt>
                <c:pt idx="5">
                  <c:v>20,000 or more</c:v>
                </c:pt>
                <c:pt idx="6">
                  <c:v>Not Provided</c:v>
                </c:pt>
              </c:strCache>
            </c:strRef>
          </c:cat>
          <c:val>
            <c:numRef>
              <c:f>employer_size_biased_women!$B$32:$B$38</c:f>
              <c:numCache>
                <c:formatCode>General</c:formatCode>
                <c:ptCount val="7"/>
                <c:pt idx="1">
                  <c:v>31</c:v>
                </c:pt>
                <c:pt idx="2">
                  <c:v>14</c:v>
                </c:pt>
                <c:pt idx="3">
                  <c:v>23</c:v>
                </c:pt>
                <c:pt idx="4">
                  <c:v>2</c:v>
                </c:pt>
                <c:pt idx="6">
                  <c:v>1</c:v>
                </c:pt>
              </c:numCache>
            </c:numRef>
          </c:val>
          <c:extLst>
            <c:ext xmlns:c16="http://schemas.microsoft.com/office/drawing/2014/chart" uri="{C3380CC4-5D6E-409C-BE32-E72D297353CC}">
              <c16:uniqueId val="{00000004-C4F9-4A76-B539-AE2C753D37ED}"/>
            </c:ext>
          </c:extLst>
        </c:ser>
        <c:ser>
          <c:idx val="1"/>
          <c:order val="1"/>
          <c:tx>
            <c:strRef>
              <c:f>employer_size_biased_women!$C$31</c:f>
              <c:strCache>
                <c:ptCount val="1"/>
                <c:pt idx="0">
                  <c:v>PP</c:v>
                </c:pt>
              </c:strCache>
            </c:strRef>
          </c:tx>
          <c:spPr>
            <a:solidFill>
              <a:srgbClr val="7030A0"/>
            </a:solidFill>
            <a:ln>
              <a:noFill/>
            </a:ln>
            <a:effectLst/>
          </c:spPr>
          <c:invertIfNegative val="0"/>
          <c:cat>
            <c:strRef>
              <c:f>employer_size_biased_women!$A$32:$A$38</c:f>
              <c:strCache>
                <c:ptCount val="7"/>
                <c:pt idx="0">
                  <c:v>Less than 250</c:v>
                </c:pt>
                <c:pt idx="1">
                  <c:v>250 to 499</c:v>
                </c:pt>
                <c:pt idx="2">
                  <c:v>500 to 999</c:v>
                </c:pt>
                <c:pt idx="3">
                  <c:v>1000 to 4999</c:v>
                </c:pt>
                <c:pt idx="4">
                  <c:v>5000 to 19,999</c:v>
                </c:pt>
                <c:pt idx="5">
                  <c:v>20,000 or more</c:v>
                </c:pt>
                <c:pt idx="6">
                  <c:v>Not Provided</c:v>
                </c:pt>
              </c:strCache>
            </c:strRef>
          </c:cat>
          <c:val>
            <c:numRef>
              <c:f>employer_size_biased_women!$C$32:$C$38</c:f>
              <c:numCache>
                <c:formatCode>General</c:formatCode>
                <c:ptCount val="7"/>
                <c:pt idx="1">
                  <c:v>455</c:v>
                </c:pt>
                <c:pt idx="2">
                  <c:v>214</c:v>
                </c:pt>
                <c:pt idx="3">
                  <c:v>149</c:v>
                </c:pt>
                <c:pt idx="4">
                  <c:v>18</c:v>
                </c:pt>
                <c:pt idx="5">
                  <c:v>3</c:v>
                </c:pt>
                <c:pt idx="6">
                  <c:v>25</c:v>
                </c:pt>
              </c:numCache>
            </c:numRef>
          </c:val>
          <c:extLst>
            <c:ext xmlns:c16="http://schemas.microsoft.com/office/drawing/2014/chart" uri="{C3380CC4-5D6E-409C-BE32-E72D297353CC}">
              <c16:uniqueId val="{00000005-C4F9-4A76-B539-AE2C753D37ED}"/>
            </c:ext>
          </c:extLst>
        </c:ser>
        <c:ser>
          <c:idx val="2"/>
          <c:order val="2"/>
          <c:tx>
            <c:strRef>
              <c:f>employer_size_biased_women!$D$31</c:f>
              <c:strCache>
                <c:ptCount val="1"/>
                <c:pt idx="0">
                  <c:v>V</c:v>
                </c:pt>
              </c:strCache>
            </c:strRef>
          </c:tx>
          <c:spPr>
            <a:solidFill>
              <a:schemeClr val="accent3"/>
            </a:solidFill>
            <a:ln>
              <a:noFill/>
            </a:ln>
            <a:effectLst/>
          </c:spPr>
          <c:invertIfNegative val="0"/>
          <c:cat>
            <c:strRef>
              <c:f>employer_size_biased_women!$A$32:$A$38</c:f>
              <c:strCache>
                <c:ptCount val="7"/>
                <c:pt idx="0">
                  <c:v>Less than 250</c:v>
                </c:pt>
                <c:pt idx="1">
                  <c:v>250 to 499</c:v>
                </c:pt>
                <c:pt idx="2">
                  <c:v>500 to 999</c:v>
                </c:pt>
                <c:pt idx="3">
                  <c:v>1000 to 4999</c:v>
                </c:pt>
                <c:pt idx="4">
                  <c:v>5000 to 19,999</c:v>
                </c:pt>
                <c:pt idx="5">
                  <c:v>20,000 or more</c:v>
                </c:pt>
                <c:pt idx="6">
                  <c:v>Not Provided</c:v>
                </c:pt>
              </c:strCache>
            </c:strRef>
          </c:cat>
          <c:val>
            <c:numRef>
              <c:f>employer_size_biased_women!$D$32:$D$38</c:f>
              <c:numCache>
                <c:formatCode>General</c:formatCode>
                <c:ptCount val="7"/>
                <c:pt idx="0">
                  <c:v>74</c:v>
                </c:pt>
              </c:numCache>
            </c:numRef>
          </c:val>
          <c:extLst>
            <c:ext xmlns:c16="http://schemas.microsoft.com/office/drawing/2014/chart" uri="{C3380CC4-5D6E-409C-BE32-E72D297353CC}">
              <c16:uniqueId val="{00000006-C4F9-4A76-B539-AE2C753D37ED}"/>
            </c:ext>
          </c:extLst>
        </c:ser>
        <c:dLbls>
          <c:showLegendKey val="0"/>
          <c:showVal val="0"/>
          <c:showCatName val="0"/>
          <c:showSerName val="0"/>
          <c:showPercent val="0"/>
          <c:showBubbleSize val="0"/>
        </c:dLbls>
        <c:gapWidth val="150"/>
        <c:overlap val="100"/>
        <c:axId val="41305760"/>
        <c:axId val="41303680"/>
      </c:barChart>
      <c:catAx>
        <c:axId val="41305760"/>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Employer</a:t>
                </a:r>
                <a:r>
                  <a:rPr lang="en-US" sz="1200" b="1" baseline="0"/>
                  <a:t> size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303680"/>
        <c:crosses val="autoZero"/>
        <c:auto val="1"/>
        <c:lblAlgn val="ctr"/>
        <c:lblOffset val="100"/>
        <c:noMultiLvlLbl val="0"/>
      </c:catAx>
      <c:valAx>
        <c:axId val="41303680"/>
        <c:scaling>
          <c:orientation val="minMax"/>
          <c:max val="500"/>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200" b="1"/>
                  <a:t>Total number of employers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30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[gender_pay_gap_analysis_AMR.xlsx]schools_all!PivotTable3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banks by bias</a:t>
            </a:r>
          </a:p>
        </c:rich>
      </c:tx>
      <c:layout>
        <c:manualLayout>
          <c:xMode val="edge"/>
          <c:yMode val="edge"/>
          <c:x val="0.34139555293464069"/>
          <c:y val="9.760857455204581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76FF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76FF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D76FF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schools_all!$K$9:$K$10</c:f>
              <c:strCache>
                <c:ptCount val="1"/>
                <c:pt idx="0">
                  <c:v>PAE</c:v>
                </c:pt>
              </c:strCache>
            </c:strRef>
          </c:tx>
          <c:spPr>
            <a:solidFill>
              <a:srgbClr val="D76FF7"/>
            </a:solidFill>
            <a:ln>
              <a:noFill/>
            </a:ln>
            <a:effectLst/>
          </c:spPr>
          <c:invertIfNegative val="0"/>
          <c:cat>
            <c:strRef>
              <c:f>schools_all!$J$11:$J$14</c:f>
              <c:strCache>
                <c:ptCount val="3"/>
                <c:pt idx="0">
                  <c:v>men</c:v>
                </c:pt>
                <c:pt idx="1">
                  <c:v>neither</c:v>
                </c:pt>
                <c:pt idx="2">
                  <c:v>women</c:v>
                </c:pt>
              </c:strCache>
            </c:strRef>
          </c:cat>
          <c:val>
            <c:numRef>
              <c:f>schools_all!$K$11:$K$14</c:f>
              <c:numCache>
                <c:formatCode>General</c:formatCode>
                <c:ptCount val="3"/>
                <c:pt idx="0">
                  <c:v>239</c:v>
                </c:pt>
                <c:pt idx="1">
                  <c:v>1</c:v>
                </c:pt>
                <c:pt idx="2">
                  <c:v>4</c:v>
                </c:pt>
              </c:numCache>
            </c:numRef>
          </c:val>
          <c:extLst>
            <c:ext xmlns:c16="http://schemas.microsoft.com/office/drawing/2014/chart" uri="{C3380CC4-5D6E-409C-BE32-E72D297353CC}">
              <c16:uniqueId val="{00000000-FBA3-4132-9EEB-53E7E3EDDB74}"/>
            </c:ext>
          </c:extLst>
        </c:ser>
        <c:ser>
          <c:idx val="1"/>
          <c:order val="1"/>
          <c:tx>
            <c:strRef>
              <c:f>schools_all!$L$9:$L$10</c:f>
              <c:strCache>
                <c:ptCount val="1"/>
                <c:pt idx="0">
                  <c:v>PP</c:v>
                </c:pt>
              </c:strCache>
            </c:strRef>
          </c:tx>
          <c:spPr>
            <a:solidFill>
              <a:srgbClr val="7030A0"/>
            </a:solidFill>
            <a:ln>
              <a:noFill/>
            </a:ln>
            <a:effectLst/>
          </c:spPr>
          <c:invertIfNegative val="0"/>
          <c:cat>
            <c:strRef>
              <c:f>schools_all!$J$11:$J$14</c:f>
              <c:strCache>
                <c:ptCount val="3"/>
                <c:pt idx="0">
                  <c:v>men</c:v>
                </c:pt>
                <c:pt idx="1">
                  <c:v>neither</c:v>
                </c:pt>
                <c:pt idx="2">
                  <c:v>women</c:v>
                </c:pt>
              </c:strCache>
            </c:strRef>
          </c:cat>
          <c:val>
            <c:numRef>
              <c:f>schools_all!$L$11:$L$14</c:f>
              <c:numCache>
                <c:formatCode>General</c:formatCode>
                <c:ptCount val="3"/>
                <c:pt idx="0">
                  <c:v>167</c:v>
                </c:pt>
                <c:pt idx="1">
                  <c:v>6</c:v>
                </c:pt>
                <c:pt idx="2">
                  <c:v>12</c:v>
                </c:pt>
              </c:numCache>
            </c:numRef>
          </c:val>
          <c:extLst>
            <c:ext xmlns:c16="http://schemas.microsoft.com/office/drawing/2014/chart" uri="{C3380CC4-5D6E-409C-BE32-E72D297353CC}">
              <c16:uniqueId val="{00000001-FBA3-4132-9EEB-53E7E3EDDB74}"/>
            </c:ext>
          </c:extLst>
        </c:ser>
        <c:ser>
          <c:idx val="2"/>
          <c:order val="2"/>
          <c:tx>
            <c:strRef>
              <c:f>schools_all!$M$9:$M$10</c:f>
              <c:strCache>
                <c:ptCount val="1"/>
                <c:pt idx="0">
                  <c:v>V</c:v>
                </c:pt>
              </c:strCache>
            </c:strRef>
          </c:tx>
          <c:spPr>
            <a:solidFill>
              <a:schemeClr val="accent3"/>
            </a:solidFill>
            <a:ln>
              <a:noFill/>
            </a:ln>
            <a:effectLst/>
          </c:spPr>
          <c:invertIfNegative val="0"/>
          <c:cat>
            <c:strRef>
              <c:f>schools_all!$J$11:$J$14</c:f>
              <c:strCache>
                <c:ptCount val="3"/>
                <c:pt idx="0">
                  <c:v>men</c:v>
                </c:pt>
                <c:pt idx="1">
                  <c:v>neither</c:v>
                </c:pt>
                <c:pt idx="2">
                  <c:v>women</c:v>
                </c:pt>
              </c:strCache>
            </c:strRef>
          </c:cat>
          <c:val>
            <c:numRef>
              <c:f>schools_all!$M$11:$M$14</c:f>
              <c:numCache>
                <c:formatCode>General</c:formatCode>
                <c:ptCount val="3"/>
                <c:pt idx="0">
                  <c:v>15</c:v>
                </c:pt>
                <c:pt idx="1">
                  <c:v>1</c:v>
                </c:pt>
                <c:pt idx="2">
                  <c:v>2</c:v>
                </c:pt>
              </c:numCache>
            </c:numRef>
          </c:val>
          <c:extLst>
            <c:ext xmlns:c16="http://schemas.microsoft.com/office/drawing/2014/chart" uri="{C3380CC4-5D6E-409C-BE32-E72D297353CC}">
              <c16:uniqueId val="{00000002-FBA3-4132-9EEB-53E7E3EDDB74}"/>
            </c:ext>
          </c:extLst>
        </c:ser>
        <c:dLbls>
          <c:showLegendKey val="0"/>
          <c:showVal val="0"/>
          <c:showCatName val="0"/>
          <c:showSerName val="0"/>
          <c:showPercent val="0"/>
          <c:showBubbleSize val="0"/>
        </c:dLbls>
        <c:gapWidth val="150"/>
        <c:overlap val="100"/>
        <c:axId val="1792689952"/>
        <c:axId val="1792690368"/>
      </c:barChart>
      <c:catAx>
        <c:axId val="1792689952"/>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Bias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92690368"/>
        <c:crosses val="autoZero"/>
        <c:auto val="1"/>
        <c:lblAlgn val="ctr"/>
        <c:lblOffset val="100"/>
        <c:noMultiLvlLbl val="0"/>
      </c:catAx>
      <c:valAx>
        <c:axId val="179269036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Total employers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689952"/>
        <c:crosses val="autoZero"/>
        <c:crossBetween val="between"/>
      </c:valAx>
      <c:spPr>
        <a:noFill/>
        <a:ln>
          <a:noFill/>
        </a:ln>
        <a:effectLst/>
      </c:spPr>
    </c:plotArea>
    <c:legend>
      <c:legendPos val="r"/>
      <c:layout>
        <c:manualLayout>
          <c:xMode val="edge"/>
          <c:yMode val="edge"/>
          <c:x val="0.77966105615711456"/>
          <c:y val="0.45714937462877997"/>
          <c:w val="0.19322030460068426"/>
          <c:h val="0.2968868552146650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banks by bias</a:t>
            </a:r>
          </a:p>
        </c:rich>
      </c:tx>
      <c:layout>
        <c:manualLayout>
          <c:xMode val="edge"/>
          <c:yMode val="edge"/>
          <c:x val="0.27297222222222228"/>
          <c:y val="6.481481481481481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lumMod val="50000"/>
              </a:schemeClr>
            </a:solidFill>
            <a:ln>
              <a:noFill/>
            </a:ln>
            <a:effectLst/>
          </c:spPr>
          <c:invertIfNegative val="0"/>
          <c:cat>
            <c:strRef>
              <c:f>banks_biased_men!$A$8:$A$10</c:f>
              <c:strCache>
                <c:ptCount val="3"/>
                <c:pt idx="0">
                  <c:v>men</c:v>
                </c:pt>
                <c:pt idx="1">
                  <c:v>neither</c:v>
                </c:pt>
                <c:pt idx="2">
                  <c:v>women</c:v>
                </c:pt>
              </c:strCache>
            </c:strRef>
          </c:cat>
          <c:val>
            <c:numRef>
              <c:f>banks_biased_men!$B$8:$B$10</c:f>
              <c:numCache>
                <c:formatCode>General</c:formatCode>
                <c:ptCount val="3"/>
                <c:pt idx="0">
                  <c:v>45</c:v>
                </c:pt>
                <c:pt idx="1">
                  <c:v>0</c:v>
                </c:pt>
                <c:pt idx="2">
                  <c:v>0</c:v>
                </c:pt>
              </c:numCache>
            </c:numRef>
          </c:val>
          <c:extLst>
            <c:ext xmlns:c16="http://schemas.microsoft.com/office/drawing/2014/chart" uri="{C3380CC4-5D6E-409C-BE32-E72D297353CC}">
              <c16:uniqueId val="{00000000-374C-4DED-9CF9-261CA2B45F80}"/>
            </c:ext>
          </c:extLst>
        </c:ser>
        <c:dLbls>
          <c:showLegendKey val="0"/>
          <c:showVal val="0"/>
          <c:showCatName val="0"/>
          <c:showSerName val="0"/>
          <c:showPercent val="0"/>
          <c:showBubbleSize val="0"/>
        </c:dLbls>
        <c:gapWidth val="101"/>
        <c:axId val="1777865856"/>
        <c:axId val="1792687872"/>
      </c:barChart>
      <c:catAx>
        <c:axId val="1777865856"/>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Bias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92687872"/>
        <c:crosses val="autoZero"/>
        <c:auto val="1"/>
        <c:lblAlgn val="ctr"/>
        <c:lblOffset val="100"/>
        <c:noMultiLvlLbl val="0"/>
      </c:catAx>
      <c:valAx>
        <c:axId val="1792687872"/>
        <c:scaling>
          <c:orientation val="minMax"/>
          <c:max val="450"/>
          <c:min val="0"/>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Total Employers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77865856"/>
        <c:crosses val="autoZero"/>
        <c:crossBetween val="between"/>
        <c:minorUnit val="5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[gender_pay_gap_analysis_AMR.xlsx]schools_all!PivotTable3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schools by bias</a:t>
            </a:r>
            <a:endParaRPr lang="en-US" b="1"/>
          </a:p>
        </c:rich>
      </c:tx>
      <c:layout>
        <c:manualLayout>
          <c:xMode val="edge"/>
          <c:yMode val="edge"/>
          <c:x val="0.34139555293464069"/>
          <c:y val="9.760857455204581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76FF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schools_all!$K$9:$K$10</c:f>
              <c:strCache>
                <c:ptCount val="1"/>
                <c:pt idx="0">
                  <c:v>PAE</c:v>
                </c:pt>
              </c:strCache>
            </c:strRef>
          </c:tx>
          <c:spPr>
            <a:solidFill>
              <a:srgbClr val="D76FF7"/>
            </a:solidFill>
            <a:ln>
              <a:noFill/>
            </a:ln>
            <a:effectLst/>
          </c:spPr>
          <c:invertIfNegative val="0"/>
          <c:cat>
            <c:strRef>
              <c:f>schools_all!$J$11:$J$14</c:f>
              <c:strCache>
                <c:ptCount val="3"/>
                <c:pt idx="0">
                  <c:v>men</c:v>
                </c:pt>
                <c:pt idx="1">
                  <c:v>neither</c:v>
                </c:pt>
                <c:pt idx="2">
                  <c:v>women</c:v>
                </c:pt>
              </c:strCache>
            </c:strRef>
          </c:cat>
          <c:val>
            <c:numRef>
              <c:f>schools_all!$K$11:$K$14</c:f>
              <c:numCache>
                <c:formatCode>General</c:formatCode>
                <c:ptCount val="3"/>
                <c:pt idx="0">
                  <c:v>239</c:v>
                </c:pt>
                <c:pt idx="1">
                  <c:v>1</c:v>
                </c:pt>
                <c:pt idx="2">
                  <c:v>4</c:v>
                </c:pt>
              </c:numCache>
            </c:numRef>
          </c:val>
          <c:extLst>
            <c:ext xmlns:c16="http://schemas.microsoft.com/office/drawing/2014/chart" uri="{C3380CC4-5D6E-409C-BE32-E72D297353CC}">
              <c16:uniqueId val="{00000000-FBCA-459E-9E16-EC07CAD819A8}"/>
            </c:ext>
          </c:extLst>
        </c:ser>
        <c:ser>
          <c:idx val="1"/>
          <c:order val="1"/>
          <c:tx>
            <c:strRef>
              <c:f>schools_all!$L$9:$L$10</c:f>
              <c:strCache>
                <c:ptCount val="1"/>
                <c:pt idx="0">
                  <c:v>PP</c:v>
                </c:pt>
              </c:strCache>
            </c:strRef>
          </c:tx>
          <c:spPr>
            <a:solidFill>
              <a:srgbClr val="7030A0"/>
            </a:solidFill>
            <a:ln>
              <a:noFill/>
            </a:ln>
            <a:effectLst/>
          </c:spPr>
          <c:invertIfNegative val="0"/>
          <c:cat>
            <c:strRef>
              <c:f>schools_all!$J$11:$J$14</c:f>
              <c:strCache>
                <c:ptCount val="3"/>
                <c:pt idx="0">
                  <c:v>men</c:v>
                </c:pt>
                <c:pt idx="1">
                  <c:v>neither</c:v>
                </c:pt>
                <c:pt idx="2">
                  <c:v>women</c:v>
                </c:pt>
              </c:strCache>
            </c:strRef>
          </c:cat>
          <c:val>
            <c:numRef>
              <c:f>schools_all!$L$11:$L$14</c:f>
              <c:numCache>
                <c:formatCode>General</c:formatCode>
                <c:ptCount val="3"/>
                <c:pt idx="0">
                  <c:v>167</c:v>
                </c:pt>
                <c:pt idx="1">
                  <c:v>6</c:v>
                </c:pt>
                <c:pt idx="2">
                  <c:v>12</c:v>
                </c:pt>
              </c:numCache>
            </c:numRef>
          </c:val>
          <c:extLst>
            <c:ext xmlns:c16="http://schemas.microsoft.com/office/drawing/2014/chart" uri="{C3380CC4-5D6E-409C-BE32-E72D297353CC}">
              <c16:uniqueId val="{00000001-FBCA-459E-9E16-EC07CAD819A8}"/>
            </c:ext>
          </c:extLst>
        </c:ser>
        <c:ser>
          <c:idx val="2"/>
          <c:order val="2"/>
          <c:tx>
            <c:strRef>
              <c:f>schools_all!$M$9:$M$10</c:f>
              <c:strCache>
                <c:ptCount val="1"/>
                <c:pt idx="0">
                  <c:v>V</c:v>
                </c:pt>
              </c:strCache>
            </c:strRef>
          </c:tx>
          <c:spPr>
            <a:solidFill>
              <a:schemeClr val="accent3"/>
            </a:solidFill>
            <a:ln>
              <a:noFill/>
            </a:ln>
            <a:effectLst/>
          </c:spPr>
          <c:invertIfNegative val="0"/>
          <c:cat>
            <c:strRef>
              <c:f>schools_all!$J$11:$J$14</c:f>
              <c:strCache>
                <c:ptCount val="3"/>
                <c:pt idx="0">
                  <c:v>men</c:v>
                </c:pt>
                <c:pt idx="1">
                  <c:v>neither</c:v>
                </c:pt>
                <c:pt idx="2">
                  <c:v>women</c:v>
                </c:pt>
              </c:strCache>
            </c:strRef>
          </c:cat>
          <c:val>
            <c:numRef>
              <c:f>schools_all!$M$11:$M$14</c:f>
              <c:numCache>
                <c:formatCode>General</c:formatCode>
                <c:ptCount val="3"/>
                <c:pt idx="0">
                  <c:v>15</c:v>
                </c:pt>
                <c:pt idx="1">
                  <c:v>1</c:v>
                </c:pt>
                <c:pt idx="2">
                  <c:v>2</c:v>
                </c:pt>
              </c:numCache>
            </c:numRef>
          </c:val>
          <c:extLst>
            <c:ext xmlns:c16="http://schemas.microsoft.com/office/drawing/2014/chart" uri="{C3380CC4-5D6E-409C-BE32-E72D297353CC}">
              <c16:uniqueId val="{00000002-FBCA-459E-9E16-EC07CAD819A8}"/>
            </c:ext>
          </c:extLst>
        </c:ser>
        <c:dLbls>
          <c:showLegendKey val="0"/>
          <c:showVal val="0"/>
          <c:showCatName val="0"/>
          <c:showSerName val="0"/>
          <c:showPercent val="0"/>
          <c:showBubbleSize val="0"/>
        </c:dLbls>
        <c:gapWidth val="150"/>
        <c:overlap val="100"/>
        <c:axId val="1792689952"/>
        <c:axId val="1792690368"/>
      </c:barChart>
      <c:catAx>
        <c:axId val="1792689952"/>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Bias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92690368"/>
        <c:crosses val="autoZero"/>
        <c:auto val="1"/>
        <c:lblAlgn val="ctr"/>
        <c:lblOffset val="100"/>
        <c:noMultiLvlLbl val="0"/>
      </c:catAx>
      <c:valAx>
        <c:axId val="179269036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Total employers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689952"/>
        <c:crosses val="autoZero"/>
        <c:crossBetween val="between"/>
      </c:valAx>
      <c:spPr>
        <a:noFill/>
        <a:ln>
          <a:noFill/>
        </a:ln>
        <a:effectLst/>
      </c:spPr>
    </c:plotArea>
    <c:legend>
      <c:legendPos val="r"/>
      <c:layout>
        <c:manualLayout>
          <c:xMode val="edge"/>
          <c:yMode val="edge"/>
          <c:x val="0.77966105615711456"/>
          <c:y val="0.45714937462877997"/>
          <c:w val="0.18387093660639461"/>
          <c:h val="0.2968868552146650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companies with the highest pay gap towards men in 2021-2022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45709411323584553"/>
          <c:y val="0.17171296296296298"/>
          <c:w val="0.52576302962129728"/>
          <c:h val="0.77736111111111106"/>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top_10_size_20000!$A$2:$A$11</c:f>
              <c:strCache>
                <c:ptCount val="10"/>
                <c:pt idx="0">
                  <c:v>BRITISH AIRWAYS PLC</c:v>
                </c:pt>
                <c:pt idx="1">
                  <c:v>LLOYDS BANK PLC</c:v>
                </c:pt>
                <c:pt idx="2">
                  <c:v>J D WETHERSPOON PLC</c:v>
                </c:pt>
                <c:pt idx="3">
                  <c:v>HSBC UK BANK PLC</c:v>
                </c:pt>
                <c:pt idx="4">
                  <c:v>NATIONAL WESTMINSTER BANK</c:v>
                </c:pt>
                <c:pt idx="5">
                  <c:v>LLOYDS BANKING GROUP PLC</c:v>
                </c:pt>
                <c:pt idx="6">
                  <c:v>UNIVERSITY HOSPITALS BIRMINGHAM TRUST</c:v>
                </c:pt>
                <c:pt idx="7">
                  <c:v>HBOS PLC</c:v>
                </c:pt>
                <c:pt idx="8">
                  <c:v>BARCLAYS BANK UK PLC</c:v>
                </c:pt>
                <c:pt idx="9">
                  <c:v>Manchester University NHS Foundation Trust</c:v>
                </c:pt>
              </c:strCache>
            </c:strRef>
          </c:cat>
          <c:val>
            <c:numRef>
              <c:f>top_10_size_20000!$B$15:$B$24</c:f>
              <c:numCache>
                <c:formatCode>0.0%</c:formatCode>
                <c:ptCount val="10"/>
                <c:pt idx="0">
                  <c:v>0.45399999999999996</c:v>
                </c:pt>
                <c:pt idx="1">
                  <c:v>0.32600000000000001</c:v>
                </c:pt>
                <c:pt idx="2">
                  <c:v>0.32500000000000001</c:v>
                </c:pt>
                <c:pt idx="3">
                  <c:v>0.30499999999999999</c:v>
                </c:pt>
                <c:pt idx="4">
                  <c:v>0.30099999999999999</c:v>
                </c:pt>
                <c:pt idx="5">
                  <c:v>0.29899999999999999</c:v>
                </c:pt>
                <c:pt idx="6">
                  <c:v>0.26700000000000002</c:v>
                </c:pt>
                <c:pt idx="7">
                  <c:v>0.26</c:v>
                </c:pt>
                <c:pt idx="8">
                  <c:v>0.24100000000000002</c:v>
                </c:pt>
                <c:pt idx="9">
                  <c:v>0.24</c:v>
                </c:pt>
              </c:numCache>
            </c:numRef>
          </c:val>
          <c:extLst>
            <c:ext xmlns:c16="http://schemas.microsoft.com/office/drawing/2014/chart" uri="{C3380CC4-5D6E-409C-BE32-E72D297353CC}">
              <c16:uniqueId val="{00000000-E54B-4A00-A437-9BE3C2E138E4}"/>
            </c:ext>
          </c:extLst>
        </c:ser>
        <c:dLbls>
          <c:showLegendKey val="0"/>
          <c:showVal val="0"/>
          <c:showCatName val="0"/>
          <c:showSerName val="0"/>
          <c:showPercent val="0"/>
          <c:showBubbleSize val="0"/>
        </c:dLbls>
        <c:gapWidth val="53"/>
        <c:axId val="1885339648"/>
        <c:axId val="1885341728"/>
      </c:barChart>
      <c:catAx>
        <c:axId val="188533964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85341728"/>
        <c:crosses val="autoZero"/>
        <c:auto val="1"/>
        <c:lblAlgn val="ctr"/>
        <c:lblOffset val="100"/>
        <c:noMultiLvlLbl val="0"/>
      </c:catAx>
      <c:valAx>
        <c:axId val="1885341728"/>
        <c:scaling>
          <c:orientation val="minMax"/>
        </c:scaling>
        <c:delete val="1"/>
        <c:axPos val="t"/>
        <c:numFmt formatCode="0.0%" sourceLinked="1"/>
        <c:majorTickMark val="out"/>
        <c:minorTickMark val="none"/>
        <c:tickLblPos val="nextTo"/>
        <c:crossAx val="188533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47625</xdr:rowOff>
    </xdr:from>
    <xdr:to>
      <xdr:col>12</xdr:col>
      <xdr:colOff>466725</xdr:colOff>
      <xdr:row>22</xdr:row>
      <xdr:rowOff>169978</xdr:rowOff>
    </xdr:to>
    <xdr:pic>
      <xdr:nvPicPr>
        <xdr:cNvPr id="3" name="Picture 2">
          <a:extLst>
            <a:ext uri="{FF2B5EF4-FFF2-40B4-BE49-F238E27FC236}">
              <a16:creationId xmlns:a16="http://schemas.microsoft.com/office/drawing/2014/main" id="{8FDA6AF1-0299-DE99-E25B-EDB04485E2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 y="47625"/>
          <a:ext cx="7772400" cy="4313353"/>
        </a:xfrm>
        <a:prstGeom prst="rect">
          <a:avLst/>
        </a:prstGeom>
      </xdr:spPr>
    </xdr:pic>
    <xdr:clientData/>
  </xdr:twoCellAnchor>
  <xdr:twoCellAnchor editAs="oneCell">
    <xdr:from>
      <xdr:col>12</xdr:col>
      <xdr:colOff>426225</xdr:colOff>
      <xdr:row>0</xdr:row>
      <xdr:rowOff>54750</xdr:rowOff>
    </xdr:from>
    <xdr:to>
      <xdr:col>25</xdr:col>
      <xdr:colOff>273825</xdr:colOff>
      <xdr:row>23</xdr:row>
      <xdr:rowOff>15943</xdr:rowOff>
    </xdr:to>
    <xdr:pic>
      <xdr:nvPicPr>
        <xdr:cNvPr id="5" name="Picture 4">
          <a:extLst>
            <a:ext uri="{FF2B5EF4-FFF2-40B4-BE49-F238E27FC236}">
              <a16:creationId xmlns:a16="http://schemas.microsoft.com/office/drawing/2014/main" id="{31CA6D7E-C13C-15FE-EB96-45C730F81B2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41425" y="54750"/>
          <a:ext cx="7772400" cy="4342693"/>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0.67119</cdr:x>
      <cdr:y>0.06247</cdr:y>
    </cdr:from>
    <cdr:to>
      <cdr:x>0.97797</cdr:x>
      <cdr:y>0.36457</cdr:y>
    </cdr:to>
    <cdr:sp macro="" textlink="">
      <cdr:nvSpPr>
        <cdr:cNvPr id="2" name="TextBox 3">
          <a:extLst xmlns:a="http://schemas.openxmlformats.org/drawingml/2006/main">
            <a:ext uri="{FF2B5EF4-FFF2-40B4-BE49-F238E27FC236}">
              <a16:creationId xmlns:a16="http://schemas.microsoft.com/office/drawing/2014/main" id="{A0DDE611-EFDC-A3F2-D975-C9F4FAF400EC}"/>
            </a:ext>
          </a:extLst>
        </cdr:cNvPr>
        <cdr:cNvSpPr txBox="1"/>
      </cdr:nvSpPr>
      <cdr:spPr>
        <a:xfrm xmlns:a="http://schemas.openxmlformats.org/drawingml/2006/main">
          <a:off x="3771900" y="203200"/>
          <a:ext cx="1724025" cy="982663"/>
        </a:xfrm>
        <a:prstGeom xmlns:a="http://schemas.openxmlformats.org/drawingml/2006/main" prst="wedgeRoundRectCallout">
          <a:avLst/>
        </a:prstGeom>
        <a:gradFill xmlns:a="http://schemas.openxmlformats.org/drawingml/2006/main"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lt1"/>
        </a:fontRef>
      </cdr:style>
      <cdr:txBody>
        <a:bodyPr xmlns:a="http://schemas.openxmlformats.org/drawingml/2006/main" wrap="square"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400" b="1"/>
            <a:t>94.2% </a:t>
          </a:r>
          <a:r>
            <a:rPr lang="en-US" sz="1200"/>
            <a:t>of total schools are biased toward men with an average</a:t>
          </a:r>
          <a:r>
            <a:rPr lang="en-US" sz="1200" baseline="0"/>
            <a:t> pay gap of 15.5%.</a:t>
          </a:r>
          <a:endParaRPr lang="en-US" sz="1200"/>
        </a:p>
      </cdr:txBody>
    </cdr:sp>
  </cdr:relSizeAnchor>
</c:userShapes>
</file>

<file path=xl/drawings/drawing11.xml><?xml version="1.0" encoding="utf-8"?>
<xdr:wsDr xmlns:xdr="http://schemas.openxmlformats.org/drawingml/2006/spreadsheetDrawing" xmlns:a="http://schemas.openxmlformats.org/drawingml/2006/main">
  <xdr:twoCellAnchor>
    <xdr:from>
      <xdr:col>4</xdr:col>
      <xdr:colOff>190500</xdr:colOff>
      <xdr:row>13</xdr:row>
      <xdr:rowOff>166687</xdr:rowOff>
    </xdr:from>
    <xdr:to>
      <xdr:col>10</xdr:col>
      <xdr:colOff>85725</xdr:colOff>
      <xdr:row>30</xdr:row>
      <xdr:rowOff>19051</xdr:rowOff>
    </xdr:to>
    <xdr:graphicFrame macro="">
      <xdr:nvGraphicFramePr>
        <xdr:cNvPr id="2" name="Chart 1">
          <a:extLst>
            <a:ext uri="{FF2B5EF4-FFF2-40B4-BE49-F238E27FC236}">
              <a16:creationId xmlns:a16="http://schemas.microsoft.com/office/drawing/2014/main" id="{806C35BD-A3D7-F047-EB0A-6B2A8672E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315912</xdr:colOff>
      <xdr:row>20</xdr:row>
      <xdr:rowOff>25400</xdr:rowOff>
    </xdr:from>
    <xdr:to>
      <xdr:col>12</xdr:col>
      <xdr:colOff>742950</xdr:colOff>
      <xdr:row>35</xdr:row>
      <xdr:rowOff>53975</xdr:rowOff>
    </xdr:to>
    <xdr:graphicFrame macro="">
      <xdr:nvGraphicFramePr>
        <xdr:cNvPr id="2" name="Chart 1">
          <a:extLst>
            <a:ext uri="{FF2B5EF4-FFF2-40B4-BE49-F238E27FC236}">
              <a16:creationId xmlns:a16="http://schemas.microsoft.com/office/drawing/2014/main" id="{3955AFA9-4C80-E56E-22C3-A166EBA40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190500</xdr:colOff>
      <xdr:row>6</xdr:row>
      <xdr:rowOff>66675</xdr:rowOff>
    </xdr:from>
    <xdr:to>
      <xdr:col>8</xdr:col>
      <xdr:colOff>1952625</xdr:colOff>
      <xdr:row>13</xdr:row>
      <xdr:rowOff>85725</xdr:rowOff>
    </xdr:to>
    <mc:AlternateContent xmlns:mc="http://schemas.openxmlformats.org/markup-compatibility/2006" xmlns:a14="http://schemas.microsoft.com/office/drawing/2010/main">
      <mc:Choice Requires="a14">
        <xdr:graphicFrame macro="">
          <xdr:nvGraphicFramePr>
            <xdr:cNvPr id="4" name="employer_category">
              <a:extLst>
                <a:ext uri="{FF2B5EF4-FFF2-40B4-BE49-F238E27FC236}">
                  <a16:creationId xmlns:a16="http://schemas.microsoft.com/office/drawing/2014/main" id="{7D944EA1-3FE8-C04D-A200-299538E4A6B1}"/>
                </a:ext>
              </a:extLst>
            </xdr:cNvPr>
            <xdr:cNvGraphicFramePr/>
          </xdr:nvGraphicFramePr>
          <xdr:xfrm>
            <a:off x="0" y="0"/>
            <a:ext cx="0" cy="0"/>
          </xdr:xfrm>
          <a:graphic>
            <a:graphicData uri="http://schemas.microsoft.com/office/drawing/2010/slicer">
              <sle:slicer xmlns:sle="http://schemas.microsoft.com/office/drawing/2010/slicer" name="employer_category"/>
            </a:graphicData>
          </a:graphic>
        </xdr:graphicFrame>
      </mc:Choice>
      <mc:Fallback xmlns="">
        <xdr:sp macro="" textlink="">
          <xdr:nvSpPr>
            <xdr:cNvPr id="0" name=""/>
            <xdr:cNvSpPr>
              <a:spLocks noTextEdit="1"/>
            </xdr:cNvSpPr>
          </xdr:nvSpPr>
          <xdr:spPr>
            <a:xfrm>
              <a:off x="8972550" y="1149350"/>
              <a:ext cx="1828800"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377825</xdr:colOff>
      <xdr:row>6</xdr:row>
      <xdr:rowOff>85726</xdr:rowOff>
    </xdr:from>
    <xdr:to>
      <xdr:col>12</xdr:col>
      <xdr:colOff>342900</xdr:colOff>
      <xdr:row>13</xdr:row>
      <xdr:rowOff>111126</xdr:rowOff>
    </xdr:to>
    <mc:AlternateContent xmlns:mc="http://schemas.openxmlformats.org/markup-compatibility/2006" xmlns:a14="http://schemas.microsoft.com/office/drawing/2010/main">
      <mc:Choice Requires="a14">
        <xdr:graphicFrame macro="">
          <xdr:nvGraphicFramePr>
            <xdr:cNvPr id="5" name="bias">
              <a:extLst>
                <a:ext uri="{FF2B5EF4-FFF2-40B4-BE49-F238E27FC236}">
                  <a16:creationId xmlns:a16="http://schemas.microsoft.com/office/drawing/2014/main" id="{80F4B980-53EA-D980-6443-F77A1284E04C}"/>
                </a:ext>
              </a:extLst>
            </xdr:cNvPr>
            <xdr:cNvGraphicFramePr/>
          </xdr:nvGraphicFramePr>
          <xdr:xfrm>
            <a:off x="0" y="0"/>
            <a:ext cx="0" cy="0"/>
          </xdr:xfrm>
          <a:graphic>
            <a:graphicData uri="http://schemas.microsoft.com/office/drawing/2010/slicer">
              <sle:slicer xmlns:sle="http://schemas.microsoft.com/office/drawing/2010/slicer" name="bias"/>
            </a:graphicData>
          </a:graphic>
        </xdr:graphicFrame>
      </mc:Choice>
      <mc:Fallback xmlns="">
        <xdr:sp macro="" textlink="">
          <xdr:nvSpPr>
            <xdr:cNvPr id="0" name=""/>
            <xdr:cNvSpPr>
              <a:spLocks noTextEdit="1"/>
            </xdr:cNvSpPr>
          </xdr:nvSpPr>
          <xdr:spPr>
            <a:xfrm>
              <a:off x="11207750" y="1168401"/>
              <a:ext cx="1831975"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17462</xdr:colOff>
      <xdr:row>19</xdr:row>
      <xdr:rowOff>142875</xdr:rowOff>
    </xdr:from>
    <xdr:to>
      <xdr:col>3</xdr:col>
      <xdr:colOff>817562</xdr:colOff>
      <xdr:row>34</xdr:row>
      <xdr:rowOff>168275</xdr:rowOff>
    </xdr:to>
    <xdr:graphicFrame macro="">
      <xdr:nvGraphicFramePr>
        <xdr:cNvPr id="6" name="Chart 5">
          <a:extLst>
            <a:ext uri="{FF2B5EF4-FFF2-40B4-BE49-F238E27FC236}">
              <a16:creationId xmlns:a16="http://schemas.microsoft.com/office/drawing/2014/main" id="{AD7BABAF-FEB9-EC6F-70BF-A5CEEA8F4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844550</xdr:colOff>
      <xdr:row>19</xdr:row>
      <xdr:rowOff>161926</xdr:rowOff>
    </xdr:from>
    <xdr:to>
      <xdr:col>5</xdr:col>
      <xdr:colOff>257175</xdr:colOff>
      <xdr:row>26</xdr:row>
      <xdr:rowOff>133351</xdr:rowOff>
    </xdr:to>
    <mc:AlternateContent xmlns:mc="http://schemas.openxmlformats.org/markup-compatibility/2006" xmlns:a14="http://schemas.microsoft.com/office/drawing/2010/main">
      <mc:Choice Requires="a14">
        <xdr:graphicFrame macro="">
          <xdr:nvGraphicFramePr>
            <xdr:cNvPr id="7" name="bias 1">
              <a:extLst>
                <a:ext uri="{FF2B5EF4-FFF2-40B4-BE49-F238E27FC236}">
                  <a16:creationId xmlns:a16="http://schemas.microsoft.com/office/drawing/2014/main" id="{39C61226-1D07-39EA-6C1C-7FA1582D4A89}"/>
                </a:ext>
              </a:extLst>
            </xdr:cNvPr>
            <xdr:cNvGraphicFramePr/>
          </xdr:nvGraphicFramePr>
          <xdr:xfrm>
            <a:off x="0" y="0"/>
            <a:ext cx="0" cy="0"/>
          </xdr:xfrm>
          <a:graphic>
            <a:graphicData uri="http://schemas.microsoft.com/office/drawing/2010/slicer">
              <sle:slicer xmlns:sle="http://schemas.microsoft.com/office/drawing/2010/slicer" name="bias 1"/>
            </a:graphicData>
          </a:graphic>
        </xdr:graphicFrame>
      </mc:Choice>
      <mc:Fallback xmlns="">
        <xdr:sp macro="" textlink="">
          <xdr:nvSpPr>
            <xdr:cNvPr id="0" name=""/>
            <xdr:cNvSpPr>
              <a:spLocks noTextEdit="1"/>
            </xdr:cNvSpPr>
          </xdr:nvSpPr>
          <xdr:spPr>
            <a:xfrm>
              <a:off x="4435475" y="3781426"/>
              <a:ext cx="1831975"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514350</xdr:colOff>
      <xdr:row>16</xdr:row>
      <xdr:rowOff>161925</xdr:rowOff>
    </xdr:from>
    <xdr:to>
      <xdr:col>17</xdr:col>
      <xdr:colOff>696913</xdr:colOff>
      <xdr:row>35</xdr:row>
      <xdr:rowOff>171450</xdr:rowOff>
    </xdr:to>
    <xdr:graphicFrame macro="">
      <xdr:nvGraphicFramePr>
        <xdr:cNvPr id="3" name="Chart 2">
          <a:extLst>
            <a:ext uri="{FF2B5EF4-FFF2-40B4-BE49-F238E27FC236}">
              <a16:creationId xmlns:a16="http://schemas.microsoft.com/office/drawing/2014/main" id="{77E198FF-446F-498B-94AC-6E6C3469E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17462</xdr:colOff>
      <xdr:row>17</xdr:row>
      <xdr:rowOff>0</xdr:rowOff>
    </xdr:from>
    <xdr:to>
      <xdr:col>10</xdr:col>
      <xdr:colOff>504825</xdr:colOff>
      <xdr:row>36</xdr:row>
      <xdr:rowOff>19050</xdr:rowOff>
    </xdr:to>
    <xdr:graphicFrame macro="">
      <xdr:nvGraphicFramePr>
        <xdr:cNvPr id="2" name="Chart 1">
          <a:extLst>
            <a:ext uri="{FF2B5EF4-FFF2-40B4-BE49-F238E27FC236}">
              <a16:creationId xmlns:a16="http://schemas.microsoft.com/office/drawing/2014/main" id="{1469FADC-7734-9C3E-46B8-BB8345935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866774</xdr:colOff>
      <xdr:row>20</xdr:row>
      <xdr:rowOff>57150</xdr:rowOff>
    </xdr:from>
    <xdr:to>
      <xdr:col>10</xdr:col>
      <xdr:colOff>371474</xdr:colOff>
      <xdr:row>24</xdr:row>
      <xdr:rowOff>104775</xdr:rowOff>
    </xdr:to>
    <xdr:sp macro="" textlink="">
      <xdr:nvSpPr>
        <xdr:cNvPr id="4" name="TextBox 3">
          <a:extLst>
            <a:ext uri="{FF2B5EF4-FFF2-40B4-BE49-F238E27FC236}">
              <a16:creationId xmlns:a16="http://schemas.microsoft.com/office/drawing/2014/main" id="{A0DDE611-EFDC-A3F2-D975-C9F4FAF400EC}"/>
            </a:ext>
          </a:extLst>
        </xdr:cNvPr>
        <xdr:cNvSpPr txBox="1"/>
      </xdr:nvSpPr>
      <xdr:spPr>
        <a:xfrm>
          <a:off x="8610599" y="3867150"/>
          <a:ext cx="1514475" cy="809625"/>
        </a:xfrm>
        <a:prstGeom prst="wedgeRoundRectCallou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r>
            <a:rPr lang="en-US" sz="1400" b="1"/>
            <a:t>84.7% </a:t>
          </a:r>
          <a:r>
            <a:rPr lang="en-US" sz="1200"/>
            <a:t>of total employers are biased toward men.</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0.71896</cdr:x>
      <cdr:y>0.17203</cdr:y>
    </cdr:from>
    <cdr:to>
      <cdr:x>0.98564</cdr:x>
      <cdr:y>0.39466</cdr:y>
    </cdr:to>
    <cdr:sp macro="" textlink="">
      <cdr:nvSpPr>
        <cdr:cNvPr id="2" name="TextBox 3">
          <a:extLst xmlns:a="http://schemas.openxmlformats.org/drawingml/2006/main">
            <a:ext uri="{FF2B5EF4-FFF2-40B4-BE49-F238E27FC236}">
              <a16:creationId xmlns:a16="http://schemas.microsoft.com/office/drawing/2014/main" id="{A0DDE611-EFDC-A3F2-D975-C9F4FAF400EC}"/>
            </a:ext>
          </a:extLst>
        </cdr:cNvPr>
        <cdr:cNvSpPr txBox="1"/>
      </cdr:nvSpPr>
      <cdr:spPr>
        <a:xfrm xmlns:a="http://schemas.openxmlformats.org/drawingml/2006/main">
          <a:off x="4370226" y="624301"/>
          <a:ext cx="1620999" cy="807930"/>
        </a:xfrm>
        <a:prstGeom xmlns:a="http://schemas.openxmlformats.org/drawingml/2006/main" prst="wedgeRoundRectCallout">
          <a:avLst/>
        </a:prstGeom>
        <a:gradFill xmlns:a="http://schemas.openxmlformats.org/drawingml/2006/main"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lt1"/>
        </a:fontRef>
      </cdr:style>
      <cdr:txBody>
        <a:bodyPr xmlns:a="http://schemas.openxmlformats.org/drawingml/2006/main" wrap="square"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400" b="1"/>
            <a:t>9.9% </a:t>
          </a:r>
          <a:r>
            <a:rPr lang="en-US" sz="1200"/>
            <a:t>of total employers are biased toward women.</a:t>
          </a:r>
        </a:p>
      </cdr:txBody>
    </cdr:sp>
  </cdr:relSizeAnchor>
</c:userShapes>
</file>

<file path=xl/drawings/drawing5.xml><?xml version="1.0" encoding="utf-8"?>
<xdr:wsDr xmlns:xdr="http://schemas.openxmlformats.org/drawingml/2006/spreadsheetDrawing" xmlns:a="http://schemas.openxmlformats.org/drawingml/2006/main">
  <xdr:twoCellAnchor>
    <xdr:from>
      <xdr:col>5</xdr:col>
      <xdr:colOff>0</xdr:colOff>
      <xdr:row>18</xdr:row>
      <xdr:rowOff>0</xdr:rowOff>
    </xdr:from>
    <xdr:to>
      <xdr:col>11</xdr:col>
      <xdr:colOff>265113</xdr:colOff>
      <xdr:row>37</xdr:row>
      <xdr:rowOff>9525</xdr:rowOff>
    </xdr:to>
    <xdr:graphicFrame macro="">
      <xdr:nvGraphicFramePr>
        <xdr:cNvPr id="3" name="Chart 2">
          <a:extLst>
            <a:ext uri="{FF2B5EF4-FFF2-40B4-BE49-F238E27FC236}">
              <a16:creationId xmlns:a16="http://schemas.microsoft.com/office/drawing/2014/main" id="{565603C3-9FF6-4348-86FB-C8BEDFBAA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7</xdr:row>
      <xdr:rowOff>0</xdr:rowOff>
    </xdr:from>
    <xdr:to>
      <xdr:col>9</xdr:col>
      <xdr:colOff>428626</xdr:colOff>
      <xdr:row>24</xdr:row>
      <xdr:rowOff>14288</xdr:rowOff>
    </xdr:to>
    <xdr:graphicFrame macro="">
      <xdr:nvGraphicFramePr>
        <xdr:cNvPr id="2" name="Chart 1">
          <a:extLst>
            <a:ext uri="{FF2B5EF4-FFF2-40B4-BE49-F238E27FC236}">
              <a16:creationId xmlns:a16="http://schemas.microsoft.com/office/drawing/2014/main" id="{78756920-2A53-4021-B699-6EB7B9B7E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219075</xdr:colOff>
      <xdr:row>8</xdr:row>
      <xdr:rowOff>76200</xdr:rowOff>
    </xdr:from>
    <xdr:to>
      <xdr:col>4</xdr:col>
      <xdr:colOff>123825</xdr:colOff>
      <xdr:row>22</xdr:row>
      <xdr:rowOff>152400</xdr:rowOff>
    </xdr:to>
    <xdr:graphicFrame macro="">
      <xdr:nvGraphicFramePr>
        <xdr:cNvPr id="3" name="Chart 2">
          <a:extLst>
            <a:ext uri="{FF2B5EF4-FFF2-40B4-BE49-F238E27FC236}">
              <a16:creationId xmlns:a16="http://schemas.microsoft.com/office/drawing/2014/main" id="{9D4E920B-9233-21B6-B84F-DB149F5460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0.67119</cdr:x>
      <cdr:y>0.06247</cdr:y>
    </cdr:from>
    <cdr:to>
      <cdr:x>0.97797</cdr:x>
      <cdr:y>0.36457</cdr:y>
    </cdr:to>
    <cdr:sp macro="" textlink="">
      <cdr:nvSpPr>
        <cdr:cNvPr id="2" name="TextBox 3">
          <a:extLst xmlns:a="http://schemas.openxmlformats.org/drawingml/2006/main">
            <a:ext uri="{FF2B5EF4-FFF2-40B4-BE49-F238E27FC236}">
              <a16:creationId xmlns:a16="http://schemas.microsoft.com/office/drawing/2014/main" id="{A0DDE611-EFDC-A3F2-D975-C9F4FAF400EC}"/>
            </a:ext>
          </a:extLst>
        </cdr:cNvPr>
        <cdr:cNvSpPr txBox="1"/>
      </cdr:nvSpPr>
      <cdr:spPr>
        <a:xfrm xmlns:a="http://schemas.openxmlformats.org/drawingml/2006/main">
          <a:off x="3771900" y="203200"/>
          <a:ext cx="1724025" cy="982663"/>
        </a:xfrm>
        <a:prstGeom xmlns:a="http://schemas.openxmlformats.org/drawingml/2006/main" prst="wedgeRoundRectCallout">
          <a:avLst/>
        </a:prstGeom>
        <a:gradFill xmlns:a="http://schemas.openxmlformats.org/drawingml/2006/main"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lt1"/>
        </a:fontRef>
      </cdr:style>
      <cdr:txBody>
        <a:bodyPr xmlns:a="http://schemas.openxmlformats.org/drawingml/2006/main" wrap="square"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400" b="1"/>
            <a:t>100% </a:t>
          </a:r>
          <a:r>
            <a:rPr lang="en-US" sz="1200"/>
            <a:t>of banksare biased toward men with an average</a:t>
          </a:r>
          <a:r>
            <a:rPr lang="en-US" sz="1200" baseline="0"/>
            <a:t> pay gap of 31.5%.</a:t>
          </a:r>
          <a:endParaRPr lang="en-US" sz="1200"/>
        </a:p>
      </cdr:txBody>
    </cdr:sp>
  </cdr:relSizeAnchor>
</c:userShapes>
</file>

<file path=xl/drawings/drawing8.xml><?xml version="1.0" encoding="utf-8"?>
<c:userShapes xmlns:c="http://schemas.openxmlformats.org/drawingml/2006/chart">
  <cdr:relSizeAnchor xmlns:cdr="http://schemas.openxmlformats.org/drawingml/2006/chartDrawing">
    <cdr:from>
      <cdr:x>0.51111</cdr:x>
      <cdr:y>0.18519</cdr:y>
    </cdr:from>
    <cdr:to>
      <cdr:x>0.96875</cdr:x>
      <cdr:y>0.5434</cdr:y>
    </cdr:to>
    <cdr:sp macro="" textlink="">
      <cdr:nvSpPr>
        <cdr:cNvPr id="2" name="TextBox 3">
          <a:extLst xmlns:a="http://schemas.openxmlformats.org/drawingml/2006/main">
            <a:ext uri="{FF2B5EF4-FFF2-40B4-BE49-F238E27FC236}">
              <a16:creationId xmlns:a16="http://schemas.microsoft.com/office/drawing/2014/main" id="{A1ED6E80-BAC2-10DD-5F17-40EA22C7F35E}"/>
            </a:ext>
          </a:extLst>
        </cdr:cNvPr>
        <cdr:cNvSpPr txBox="1"/>
      </cdr:nvSpPr>
      <cdr:spPr>
        <a:xfrm xmlns:a="http://schemas.openxmlformats.org/drawingml/2006/main">
          <a:off x="2336800" y="508000"/>
          <a:ext cx="2092325" cy="982667"/>
        </a:xfrm>
        <a:prstGeom xmlns:a="http://schemas.openxmlformats.org/drawingml/2006/main" prst="wedgeRoundRectCallout">
          <a:avLst/>
        </a:prstGeom>
        <a:gradFill xmlns:a="http://schemas.openxmlformats.org/drawingml/2006/main"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lt1"/>
        </a:fontRef>
      </cdr:style>
      <cdr:txBody>
        <a:bodyPr xmlns:a="http://schemas.openxmlformats.org/drawingml/2006/main" wrap="square"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400" b="1"/>
            <a:t>100% </a:t>
          </a:r>
          <a:r>
            <a:rPr lang="en-US" sz="1200"/>
            <a:t>of banks are biased toward men with an average</a:t>
          </a:r>
          <a:r>
            <a:rPr lang="en-US" sz="1200" baseline="0"/>
            <a:t> pay gap of 31.5%.</a:t>
          </a:r>
          <a:endParaRPr lang="en-US" sz="1200"/>
        </a:p>
      </cdr:txBody>
    </cdr:sp>
  </cdr:relSizeAnchor>
</c:userShapes>
</file>

<file path=xl/drawings/drawing9.xml><?xml version="1.0" encoding="utf-8"?>
<xdr:wsDr xmlns:xdr="http://schemas.openxmlformats.org/drawingml/2006/spreadsheetDrawing" xmlns:a="http://schemas.openxmlformats.org/drawingml/2006/main">
  <xdr:twoCellAnchor>
    <xdr:from>
      <xdr:col>14</xdr:col>
      <xdr:colOff>38099</xdr:colOff>
      <xdr:row>8</xdr:row>
      <xdr:rowOff>14287</xdr:rowOff>
    </xdr:from>
    <xdr:to>
      <xdr:col>23</xdr:col>
      <xdr:colOff>171450</xdr:colOff>
      <xdr:row>14</xdr:row>
      <xdr:rowOff>28575</xdr:rowOff>
    </xdr:to>
    <xdr:graphicFrame macro="">
      <xdr:nvGraphicFramePr>
        <xdr:cNvPr id="2" name="Chart 1">
          <a:extLst>
            <a:ext uri="{FF2B5EF4-FFF2-40B4-BE49-F238E27FC236}">
              <a16:creationId xmlns:a16="http://schemas.microsoft.com/office/drawing/2014/main" id="{565697EC-ACD7-C840-0A16-1D3131A62E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ie M" refreshedDate="44703.899354976849" createdVersion="7" refreshedVersion="7" minRefreshableVersion="3" recordCount="9" xr:uid="{00000000-000A-0000-FFFF-FFFF11000000}">
  <cacheSource type="worksheet">
    <worksheetSource name="Table1"/>
  </cacheSource>
  <cacheFields count="5">
    <cacheField name="employer_category" numFmtId="0">
      <sharedItems count="3">
        <s v="PP"/>
        <s v="PAE"/>
        <s v="V"/>
      </sharedItems>
    </cacheField>
    <cacheField name="bias" numFmtId="0">
      <sharedItems count="3">
        <s v="men"/>
        <s v="neither"/>
        <s v="women"/>
      </sharedItems>
    </cacheField>
    <cacheField name="total_employers" numFmtId="0">
      <sharedItems containsSemiMixedTypes="0" containsString="0" containsNumber="1" containsInteger="1" minValue="34" maxValue="6545"/>
    </cacheField>
    <cacheField name="avg_diff_mean_hourly_percent" numFmtId="0">
      <sharedItems containsSemiMixedTypes="0" containsString="0" containsNumber="1" minValue="0.04" maxValue="19.91" count="8">
        <n v="17.350000000000001"/>
        <n v="16.12"/>
        <n v="19.91"/>
        <n v="0.09"/>
        <n v="0.04"/>
        <n v="13.08"/>
        <n v="9.9499999999999993"/>
        <n v="6.01"/>
      </sharedItems>
    </cacheField>
    <cacheField name="avg_diff_median_hourly_percent" numFmtId="0">
      <sharedItems containsSemiMixedTypes="0" containsString="0" containsNumber="1" minValue="-1.45" maxValue="20.420000000000002"/>
    </cacheField>
  </cacheFields>
  <extLst>
    <ext xmlns:x14="http://schemas.microsoft.com/office/spreadsheetml/2009/9/main" uri="{725AE2AE-9491-48be-B2B4-4EB974FC3084}">
      <x14:pivotCacheDefinition pivotCacheId="16895420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ie M" refreshedDate="44703.946015277776" createdVersion="7" refreshedVersion="7" minRefreshableVersion="3" recordCount="12" xr:uid="{00000000-000A-0000-FFFF-FFFF1E000000}">
  <cacheSource type="worksheet">
    <worksheetSource name="Table3"/>
  </cacheSource>
  <cacheFields count="8">
    <cacheField name="employersize" numFmtId="0">
      <sharedItems count="7">
        <s v="Less than 250"/>
        <s v="1000 to 4999"/>
        <s v="Not Provided"/>
        <s v="250 to 499"/>
        <s v="5000 to 19,999"/>
        <s v="500 to 999"/>
        <s v="20,000 or more"/>
      </sharedItems>
    </cacheField>
    <cacheField name="employer_category" numFmtId="0">
      <sharedItems count="3">
        <s v="V"/>
        <s v="PP"/>
        <s v="PAE"/>
      </sharedItems>
    </cacheField>
    <cacheField name="total_employers" numFmtId="0">
      <sharedItems containsSemiMixedTypes="0" containsString="0" containsNumber="1" containsInteger="1" minValue="1" maxValue="455"/>
    </cacheField>
    <cacheField name="avg_diff_mean_hourly" numFmtId="0">
      <sharedItems containsSemiMixedTypes="0" containsString="0" containsNumber="1" minValue="4.87" maxValue="13.08"/>
    </cacheField>
    <cacheField name="avg_f_lower_quartile" numFmtId="0">
      <sharedItems containsSemiMixedTypes="0" containsString="0" containsNumber="1" minValue="29.73" maxValue="47.93"/>
    </cacheField>
    <cacheField name="avg_m_lower_quartile" numFmtId="0">
      <sharedItems containsSemiMixedTypes="0" containsString="0" containsNumber="1" minValue="52.07" maxValue="70.27"/>
    </cacheField>
    <cacheField name="avg_f_top_quartile" numFmtId="0">
      <sharedItems containsSemiMixedTypes="0" containsString="0" containsNumber="1" minValue="34.1" maxValue="60.66"/>
    </cacheField>
    <cacheField name="avg_m_top_quartile" numFmtId="0">
      <sharedItems containsSemiMixedTypes="0" containsString="0" containsNumber="1" minValue="39.340000000000003" maxValue="65.90000000000000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ie M" refreshedDate="44703.970716319447" createdVersion="7" refreshedVersion="7" minRefreshableVersion="3" recordCount="13" xr:uid="{00000000-000A-0000-FFFF-FFFF2A000000}">
  <cacheSource type="worksheet">
    <worksheetSource name="Table2"/>
  </cacheSource>
  <cacheFields count="8">
    <cacheField name="employersize" numFmtId="0">
      <sharedItems count="7">
        <s v="20,000 or more"/>
        <s v="1000 to 4999"/>
        <s v="5000 to 19,999"/>
        <s v="500 to 999"/>
        <s v="Not Provided"/>
        <s v="250 to 499"/>
        <s v="Less than 250"/>
      </sharedItems>
    </cacheField>
    <cacheField name="employer_category" numFmtId="0">
      <sharedItems count="3">
        <s v="PAE"/>
        <s v="PP"/>
        <s v="V"/>
      </sharedItems>
    </cacheField>
    <cacheField name="total_employers" numFmtId="0">
      <sharedItems containsSemiMixedTypes="0" containsString="0" containsNumber="1" containsInteger="1" minValue="14" maxValue="3014"/>
    </cacheField>
    <cacheField name="avg_diff_mean_hourly" numFmtId="0">
      <sharedItems containsSemiMixedTypes="0" containsString="0" containsNumber="1" minValue="10.24" maxValue="19.91"/>
    </cacheField>
    <cacheField name="avg_f_lower_quartile" numFmtId="0">
      <sharedItems containsSemiMixedTypes="0" containsString="0" containsNumber="1" minValue="50.51" maxValue="79.23"/>
    </cacheField>
    <cacheField name="avg_m_lower_quartile" numFmtId="0">
      <sharedItems containsSemiMixedTypes="0" containsString="0" containsNumber="1" minValue="19.100000000000001" maxValue="48.2"/>
    </cacheField>
    <cacheField name="avg_f_top_quartile" numFmtId="0">
      <sharedItems containsSemiMixedTypes="0" containsString="0" containsNumber="1" minValue="33.020000000000003" maxValue="63.66"/>
    </cacheField>
    <cacheField name="avg_m_top_quartile" numFmtId="0">
      <sharedItems containsSemiMixedTypes="0" containsString="0" containsNumber="1" minValue="34.67" maxValue="65.680000000000007"/>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ie M" refreshedDate="44704.342406481483" createdVersion="7" refreshedVersion="7" minRefreshableVersion="3" recordCount="447" xr:uid="{4D898B04-EC50-4EBC-9CFA-00D484449862}">
  <cacheSource type="worksheet">
    <worksheetSource name="Table15"/>
  </cacheSource>
  <cacheFields count="6">
    <cacheField name="employerid" numFmtId="0">
      <sharedItems containsSemiMixedTypes="0" containsString="0" containsNumber="1" containsInteger="1" minValue="131" maxValue="21374"/>
    </cacheField>
    <cacheField name="siccodes" numFmtId="0">
      <sharedItems containsMixedTypes="1" containsNumber="1" containsInteger="1" minValue="85100" maxValue="85320"/>
    </cacheField>
    <cacheField name="employername" numFmtId="0">
      <sharedItems count="447">
        <s v="1509 GROUP"/>
        <s v="ABC TEACHERS LIMITED"/>
        <s v="Abingdon &amp; Witney College"/>
        <s v="ABINGDON SCHOOL"/>
        <s v="ACCELERATED EDUCATION TUITION LIMITED"/>
        <s v="ACORN EARLY YEARS FOUNDATION"/>
        <s v="ACS INTERNATIONAL SCHOOLS LIMITED"/>
        <s v="ADVANCE LEARNING PARTNERSHIP"/>
        <s v="AGORA LEARNING PARTNERSHIP"/>
        <s v="ALDRIDGE EDUCATION"/>
        <s v="ALLEYN'S SCHOOL"/>
        <s v="ALPHA PLUS GROUP LIMITED"/>
        <s v="ANGLIAN LEARNING"/>
        <s v="ARDEN UNIVERSITY LIMITED"/>
        <s v="ARK SCHOOLS"/>
        <s v="Ashville College"/>
        <s v="Askham Bryan College"/>
        <s v="AUTISM ANGLIA"/>
        <s v="ASPRIS CHILDREN'S SERVICES LIMITED"/>
        <s v="ASSET EDUCATION"/>
        <s v="AUTISM EAST MIDLANDS"/>
        <s v="AUTISM INITIATIVES (UK)"/>
        <s v="Aylesbury College"/>
        <s v="BABCOCK TRAINING LIMITED"/>
        <s v="Barton Peveril College"/>
        <s v="BANCROFT'S SCHOOL"/>
        <s v="Barking &amp; Dagenham College"/>
        <s v="Barnet &amp; Southgate College"/>
        <s v="Basingstoke College of Technology"/>
        <s v="BEDALES SCHOOL"/>
        <s v="Bedford College"/>
        <s v="BENENDEN SCHOOL (KENT) LIMITED"/>
        <s v="Berkshire College of Agriculture"/>
        <s v="Birmingham Metropolitan College (Bmet)"/>
        <s v="Bishop Burton College"/>
        <s v="Blackburn College"/>
        <s v="Blackpool &amp; the Fylde College"/>
        <s v="BLUNDELL'S SCHOOL"/>
        <s v="Bolton College"/>
        <s v="BOLTON SCHOOL"/>
        <s v="Bradfield College"/>
        <s v="BOSTON COLLEGE"/>
        <s v="Bournemouth &amp; Poole College"/>
        <s v="Bradford College"/>
        <s v="BRADGATE EDUCATION PARTNERSHIP"/>
        <s v="Bridgend College"/>
        <s v="Bridgwater &amp; Taunton College"/>
        <s v="BRIGHT HORIZONS FAMILY SOLUTIONS LIMITED"/>
        <s v="BRIGHTON COLLEGE"/>
        <s v="Brighton Hove and Sussex Sixth Form College"/>
        <s v="BRISTOL GRAMMAR SCHOOL"/>
        <s v="Brockenhurst College"/>
        <s v="BROMSGROVE SCHOOL"/>
        <s v="Brookfield Community School"/>
        <s v="Brooklands College"/>
        <s v="BRYANSTON SCHOOL INCORPORATED"/>
        <s v="Burnley College"/>
        <s v="Burton &amp; South Derbyshire College"/>
        <s v="Bury College"/>
        <s v="BUSY BEES DAY NURSERIES (TRADING) LIMITED"/>
        <s v="BUSY BEES NURSERIES (SCOTLAND) LIMITED"/>
        <s v="BUSY BEES NURSERIES LIMITED"/>
        <s v="CABOT LEARNING FEDERATION"/>
        <s v="Calderdale College"/>
        <s v="CANFORD SCHOOL,LIMITED"/>
        <s v="Capel Manor College"/>
        <s v="Cardinal Newman Catholic School"/>
        <s v="Cardinal Newman College"/>
        <s v="Chetham's School of Music"/>
        <s v="CAREROOM LIMITED"/>
        <s v="CATERHAM SCHOOL"/>
        <s v="Central Bedfordshire College"/>
        <s v="CENTRAL YOUNG MEN'S CHRISTIAN ASSOCIATION"/>
        <s v="CENTRE FOR PROCESS INNOVATION LIMITED"/>
        <s v="CHAILEY HERITAGE FOUNDATION"/>
        <s v="CHANGING LIVES IN COLLABORATION"/>
        <s v="Charterhouse School"/>
        <s v="CHEAM ACADEMIES NETWORK"/>
        <s v="Chelmsford College"/>
        <s v="Cheltenham College"/>
        <s v="Cheshire College - South and West"/>
        <s v="CHRIST THE KING CATHOLIC COLLEGIATE"/>
        <s v="CHRIST'S HOSPITAL"/>
        <s v="City College Norwich"/>
        <s v="City College Plymouth"/>
        <s v="City Of Bath College"/>
        <s v="City of Bristol College"/>
        <s v="City of Wolverhampton College"/>
        <s v="CLAIRES COURT SCHOOLS LIMITED"/>
        <s v="CLAYESMORE SCHOOL"/>
        <s v="COASTAL LEARNING PARTNERSHIP"/>
        <s v="COGNITA SCHOOLS LIMITED"/>
        <s v="Colchester Institute"/>
        <s v="Colchester Sixth Form College"/>
        <s v="COLFE'S SCHOOL"/>
        <s v="CONSILIUM ACADEMIES"/>
        <s v="CORNDEL LIMITED"/>
        <s v="Cornwall College"/>
        <s v="CORPORATION OF ST. LAWRENCE COLLEGE(THE)"/>
        <s v="Coventry School Foundation"/>
        <s v="CRANLEIGH SCHOOL"/>
        <s v="Craven College"/>
        <s v="Croydon College"/>
        <s v="Darlington College Of Technology"/>
        <s v="DAUNTSEY'S SCHOOL"/>
        <s v="Derby College"/>
        <s v="DIVERSE ABILITIES PLUS LTD"/>
        <s v="DOWNE HOUSE SCHOOL"/>
        <s v="DUDLEY BOROUGH COLLEGE LIMITED"/>
        <s v="DULWICH COLLEGE"/>
        <s v="E F LANGUAGE SCHOOLS LIMITED"/>
        <s v="East Coast College"/>
        <s v="East Durham College"/>
        <s v="East Surrey College"/>
        <s v="EASTBOURNE COLLEGE (INCORPORATED)"/>
        <s v="EDSECO LTD"/>
        <s v="EDUCATION FOR THE 21ST CENTURY"/>
        <s v="EDUCATION SOUTH WEST"/>
        <s v="ELT PARTNERSHIP"/>
        <s v="ELTHAM COLLEGE"/>
        <s v="EMMAUS CATHOLIC MULTI ACADEMY COMPANY"/>
        <s v="ENGAGE, ENRICH, EXCEL ACADEMIES"/>
        <s v="EPSOM COLLEGE"/>
        <s v="Erskine Stewartâ€™s Melville Schools"/>
        <s v="EXCEED LEARNING PARTNERSHIP"/>
        <s v="Exeter College"/>
        <s v="EXMOUTH COMMUNITY COLLEGE"/>
        <s v="EXPLORE LEARNING LIMITED"/>
        <s v="EXTEND LEARNING ACADEMIES NETWORK"/>
        <s v="EYNSHAM PARTNERSHIP ACADEMY"/>
        <s v="Fareham College"/>
        <s v="Farnborough College of Technology"/>
        <s v="FENNIES DAY NURSERIES  LIMITED"/>
        <s v="Fife College"/>
        <s v="FOR UNDER FIVES LIMITED"/>
        <s v="FOREST SCHOOL, LONDON"/>
        <s v="FOUR CS MAT"/>
        <s v="Gateshead College"/>
        <s v="French Lycee"/>
        <s v="Furness College"/>
        <s v="FUTURA LEARNING PARTNERSHIP"/>
        <s v="FUTURE ACADEMIES"/>
        <s v="GATEWAY LEARNING COMMUNITY"/>
        <s v="George Watson's College"/>
        <s v="GFM EDUCATION"/>
        <s v="GIRLS' EDUCATION COMPANY,LIMITED"/>
        <s v="GLF SCHOOLS"/>
        <s v="Gloucestershire College"/>
        <s v="GLOUCESTERSHIRE LEARNING ALLIANCE"/>
        <s v="GORDONSTOUN SCHOOLS,LIMITED"/>
        <s v="GRANGE SCHOOL HARTFORD LIMITED(THE)"/>
        <s v="Grantham College"/>
        <s v="HAPPY DAYS SOUTH WEST LIMITED"/>
        <s v="Greater Brighton Metropolitan College"/>
        <s v="Greenhead College"/>
        <s v="Grwp LLandrillo Menai"/>
        <s v="GUILDFORD EDUCATION PARTNERSHIP"/>
        <s v="HAMPTON SCHOOL"/>
        <s v="HARDENHUISH SCHOOL LIMITED"/>
        <s v="Harlow College"/>
        <s v="Harrow College"/>
        <s v="HARTISMERE FAMILY OF SCHOOLS"/>
        <s v="Hartlepool College of Further Education"/>
        <s v="Hartpury College"/>
        <s v="HCAT"/>
        <s v="HCUC Corporation"/>
        <s v="HEADINGTON SCHOOL OXFORD LIMITED"/>
        <s v="Herefordshire and Ludlow College"/>
        <s v="Hertford Regional College"/>
        <s v="Highgate School"/>
        <s v="Hills Road Sixth Form College"/>
        <s v="HIT TRAINING LTD"/>
        <s v="Hopwood Hall College"/>
        <s v="Hugh Baird College"/>
        <s v="Hull College Group"/>
        <s v="HURSTPIERPOINT COLLEGE LIMITED"/>
        <s v="INCORPORATED BISHOP'S STORTFORD COLLEGE ASSOCIATION(THE)"/>
        <s v="INMAT"/>
        <s v="INSPIRING FUTURES THROUGH LEARNING"/>
        <s v="Institute of Our Lady of Mercy"/>
        <s v="Inverness College UHI"/>
        <s v="Isle of Wight College"/>
        <s v="Itchen College"/>
        <s v="JAMES ALLEN'S GIRLS' SCHOOL"/>
        <s v="JOHN TAYLOR MAT"/>
        <s v="JTL"/>
        <s v="JUST CHILDCARE LIMITED"/>
        <s v="KIBBLE EDUCATION AND CARE CENTRE"/>
        <s v="KIDS FIRST DAY NURSERIES LIMITED"/>
        <s v="KIDS PLANET DAY NURSERIES LIMITED"/>
        <s v="KIMBOLTON SCHOOL"/>
        <s v="KING EDWARD'S SCHOOL, BATH"/>
        <s v="King's College School"/>
        <s v="KING'S GROUP ACADEMIES"/>
        <s v="KING'S SCHOOL, BRUTON"/>
        <s v="KING'S SCHOOLS TAUNTON LIMITED"/>
        <s v="Kings' School"/>
        <s v="KINGSBURY HIGH SCHOOL"/>
        <s v="Kingston Maurward"/>
        <s v="Kirklees College"/>
        <s v="Lancaster &amp; Morecambe College"/>
        <s v="LANCING COLLEGE LIMITED"/>
        <s v="LANGLEY SCHOOL (1960) LIMITED"/>
        <s v="LAUNCESTON COLLEGE"/>
        <s v="LEARNING PATHWAYS ACADEMY"/>
        <s v="Leathersellers' Federation of Schools"/>
        <s v="Leeds City College"/>
        <s v="Leeds College Of Building"/>
        <s v="Leicester College"/>
        <s v="Leyton sixth form college"/>
        <s v="LIGHTHOUSE SCHOOLS PARTNERSHIP"/>
        <s v="Lincoln College"/>
        <s v="LIONMAT CLOSED"/>
        <s v="LIVABILITY"/>
        <s v="London South East Colleges Group"/>
        <s v="LORD WANDSWORTH COLLEGE"/>
        <s v="Loreto College"/>
        <s v="Loughborough College"/>
        <s v="LOUGHBOROUGH SCHOOLS FOUNDATION"/>
        <s v="LTE Group"/>
        <s v="LUMEN CHRISTI CATHOLIC MULTI ACADEMY COMPANY"/>
        <s v="Luton Sixth Form College"/>
        <s v="MAGDALEN COLLEGE SCHOOL OXFORD LIMITED"/>
        <s v="MAGNA LEARNING PARTNERSHIP"/>
        <s v="MALVERN ST JAMES LIMITED"/>
        <s v="MANDER PORTMAN WOODWARD LIMITED"/>
        <s v="MARWELL WILDLIFE"/>
        <s v="MARY HARE"/>
        <s v="MERCHANT TAYLORS' SCHOOL"/>
        <s v="Middlesbrough College"/>
        <s v="MIDDLESEX LEARNING PARTNERSHIP"/>
        <s v="MIDSOMER NORTON SCHOOLS PARTNERSHIP"/>
        <s v="MILLFIELD"/>
        <s v="Milton Keynes  College"/>
        <s v="MONKTON COMBE SCHOOL"/>
        <s v="N FAMILY HOLDINGS LTD"/>
        <s v="NCG"/>
        <s v="Nelson &amp; Colne College"/>
        <s v="New College Durham"/>
        <s v="New College Swindon"/>
        <s v="NEW FOREST CARE LIMITED"/>
        <s v="Newbury College"/>
        <s v="Newcastle &amp; Stafford Colleges Group"/>
        <s v="Newham College Of Further Education"/>
        <s v="Newvic College"/>
        <s v="NORTH EAST AUTISM SOCIETY"/>
        <s v="North East Surrey College of Technology"/>
        <s v="North Hertfordshire College"/>
        <s v="North Kent College"/>
        <s v="North Warwickshire &amp; Hinckley College"/>
        <s v="Northampton College"/>
        <s v="Northgate High School"/>
        <s v="NORWICH SCHOOL"/>
        <s v="NOTTINGHAM HIGH SCHOOL"/>
        <s v="OAK LEARNING PARTNERSHIP"/>
        <s v="OAKHAM SCHOOL"/>
        <s v="OASIS COMMUNITY LEARNING"/>
        <s v="Oldham College"/>
        <s v="ON TRACK EDUCATION SERVICES LIMITED"/>
        <s v="ORTU FEDERATION LTD"/>
        <s v="OUR LADY OF THE MAGNIFICAT MULTI-ACADEMY COMPANY"/>
        <s v="PARTNERSHIP LEARNING"/>
        <s v="PATHFINDER SCHOOLS"/>
        <s v="PEARSON EDUCATION LIMITED"/>
        <s v="Peter Symonds College"/>
        <s v="PLACE2BE"/>
        <s v="Plumpton College"/>
        <s v="PLYMOUTH CAST"/>
        <s v="Pocklington School Foundation"/>
        <s v="RMET"/>
        <s v="PRE-SCHOOL LEARNING ALLIANCE"/>
        <s v="Preston's College"/>
        <s v="QEGSMAT"/>
        <s v="QUEEN ALEXANDRA COLLEGE"/>
        <s v="QUEENSWOOD SCHOOL LIMITED"/>
        <s v="Reaseheath College"/>
        <s v="REIGATE GRAMMAR SCHOOL"/>
        <s v="Reigate Learning Alliance"/>
        <s v="REPTON SCHOOL"/>
        <s v="Richard Huish College"/>
        <s v="Richmond upon Thames College"/>
        <s v="RIDGEWAY LEARNING PARTNERSHIP"/>
        <s v="Riverside College Halton"/>
        <s v="Roundhay School"/>
        <s v="ROYAL BALLET SCHOOL"/>
        <s v="Royal College of Physicians"/>
        <s v="Royal Veterinary College"/>
        <s v="Rugby School"/>
        <s v="Runshaw College"/>
        <s v="Salford City College"/>
        <s v="Sandwell College"/>
        <s v="SCOPE"/>
        <s v="SEETEC BUSINESS TECHNOLOGY CENTRE LIMITED"/>
        <s v="SEETEC PLUSS LIMITED"/>
        <s v="Selby College"/>
        <s v="SEVENOAKS SCHOOL"/>
        <s v="SEYMOUR HOUSE LTD."/>
        <s v="SHELDON SCHOOL"/>
        <s v="SHERBORNE SCHOOL"/>
        <s v="SHERBORNE SCHOOL FOR GIRLS"/>
        <s v="Shipley College"/>
        <s v="Shrewsbury Colleges Group"/>
        <s v="Shrewsbury School"/>
        <s v="SIDCOT SCHOOL"/>
        <s v="SIR JOHN PORT'S CHARITY"/>
        <s v="SKILLS AND WORK SOLUTIONS LIMITED"/>
        <s v="Solihull College &amp; University Centre"/>
        <s v="SOLIHULL SCHOOL"/>
        <s v="South Essex College"/>
        <s v="South Gloucestershire and Stroud College"/>
        <s v="SOUTH PENNINE ACADEMIES"/>
        <s v="South Staffordshire college"/>
        <s v="South Thames Colleges Group"/>
        <s v="Southampton City College"/>
        <s v="Southport College"/>
        <s v="SRUC"/>
        <s v="St Bartholomew's School"/>
        <s v="ST BENEDICT'S SCHOOL EALING"/>
        <s v="St Brendan's Sixth Form College"/>
        <s v="ST FRANCIS AND ST CLARE CATHOLIC MULTI ACADEMY COMPANY"/>
        <s v="ST GEORGE'S WEYBRIDGE"/>
        <s v="St Helen's College"/>
        <s v="ST JOHN'S SCHOOL &amp; COLLEGE"/>
        <s v="St John's School Leatherhead"/>
        <s v="ST MARY'S SCHOOL ASCOT"/>
        <s v="St Paul's Catholic School"/>
        <s v="St Peter's College, otherwise known as Westminster School"/>
        <s v="ST. PAUL'S GIRLS' SCHOOL"/>
        <s v="ST. PAUL'S SCHOOL"/>
        <s v="ST.EDWARD'S SCHOOL"/>
        <s v="ST.HELEN'S SCHOOL NORTHWOOD"/>
        <s v="ST.SWITHUNS SCHOOL(WINCHESTER)"/>
        <s v="STAR ACADEMIES"/>
        <s v="STEEL CITY SCHOOLS PARTNERSHIP"/>
        <s v="STOCKPORT GRAMMAR SCHOOL"/>
        <s v="Stoke on Trent College"/>
        <s v="STONYHURST"/>
        <s v="STOWE SCHOOL LIMITED"/>
        <s v="STUDY GROUP LIMITED"/>
        <s v="STUDY GROUP UK LIMITED"/>
        <s v="Suffolk New College"/>
        <s v="Sunderland College"/>
        <s v="TARKA LEARNING PARTNERSHIP"/>
        <s v="TAUNTON SCHOOL EDUCATIONAL CHARITY"/>
        <s v="Telford College of Arts &amp; Technology"/>
        <s v="THE ABBEY SCHOOL, READING"/>
        <s v="THE ALDENHAM FOUNDATION"/>
        <s v="THE ARTHUR TERRY LEARNING PARTNERSHIP"/>
        <s v="THE BLUE SCHOOL"/>
        <s v="THE BRIGSHAW LEARNING PARTNERSHIP"/>
        <s v="THE CHELMSFORD LEARNING PARTNERSHIP"/>
        <s v="The City of Liverpool College"/>
        <s v="The College of West Anglia"/>
        <s v="THE DEAN CLOSE FOUNDATION"/>
        <s v="THE EDEN ACADEMY"/>
        <s v="THE EDUCATION ALLIANCE"/>
        <s v="The Education Training Collective"/>
        <s v="The Governing Board of the Isle of Wight Education Federation"/>
        <s v="THE GRAMMAR SCHOOL AT LEEDS"/>
        <s v="THE HEATH FAMILY (NORTH WEST)"/>
        <s v="THE HOLY SPIRIT CATHOLIC MULTI ACADEMY COMPANY"/>
        <s v="The Jo Richardson Community School"/>
        <s v="The Keepers And Governors Of The Free Grammar School Of John Lyon"/>
        <s v="THE KING'S SCHOOL, ELY"/>
        <s v="THE KING'S SCHOOL, WORCESTER"/>
        <s v="THE LADY ELEANOR HOLLES SCHOOL"/>
        <s v="The Latymer Foundation at Hammersmith"/>
        <s v="THE LEARNING ALLIANCE"/>
        <s v="THE LEARNING FOR LIFE PARTNERSHIP"/>
        <s v="THE LEYS AND ST FAITH'S SCHOOLS FOUNDATION"/>
        <s v="THE MERCHANT TAYLORS' SCHOOLS,CROSBY"/>
        <s v="THE MILL HILL SCHOOL FOUNDATION"/>
        <s v="THE MOSSBOURNE FEDERATION"/>
        <s v="THE NENE VALLEY PARTNERSHIP"/>
        <s v="THE NEWMAN CATHOLIC COLLEGIATE"/>
        <s v="THE NORTH LONDON COLLEGIATE SCHOOL"/>
        <s v="THE PORTSMOUTH GRAMMAR SCHOOL"/>
        <s v="THE PAINSLEY CATHOLIC ACADEMY"/>
        <s v="THE PASSMORES CO-OPERATIVE LEARNING COMMUNITY"/>
        <s v="THE PERCY HEDLEY FOUNDATION"/>
        <s v="THE PERSE SCHOOL"/>
        <s v="THE PIONEER ACADEMY"/>
        <s v="THE PRINCETHORPE FOUNDATION"/>
        <s v="THE PRIORY FEDERATION OF ACADEMIES"/>
        <s v="THE REDSTART LEARNING PARTNERSHIP"/>
        <s v="THE ROMERO CATHOLIC ACADEMY"/>
        <s v="THE ROYAL GRAMMAR SCHOOL WORCESTER"/>
        <s v="The Royal Hospital School"/>
        <s v="THE ROYAL MASONIC SCHOOL FOR GIRLS"/>
        <s v="The Schools of King Edward VI Birmingham"/>
        <s v="THE SECKFORD FOUNDATION"/>
        <s v="THE SIR JOHN BRUNNER FOUNDATION"/>
        <s v="The South Downs College"/>
        <s v="THE STEPHEN PERSE FOUNDATION"/>
        <s v="The Trafford College Group"/>
        <s v="THE UNITED WESTMINSTER AND GREY COAT FOUNDATION"/>
        <s v="THE WAVERLEY EDUCATION FOUNDATION LTD"/>
        <s v="The Wellington College"/>
        <s v="The Westgate School"/>
        <s v="THE WHITE HORSE FEDERATION"/>
        <s v="The Whitgift Foundation"/>
        <s v="THOMAS'S LONDON DAY SCHOOLS"/>
        <s v="TONBRIDGE SCHOOL"/>
        <s v="TOPS DAY NURSERIES LIMITED"/>
        <s v="TREETOPS NURSERIES LIMITED"/>
        <s v="TRENT COLLEGE LIMITED"/>
        <s v="Trinity School - Dagenham"/>
        <s v="Truro and Penwith College"/>
        <s v="TWYNHAM LEARNING"/>
        <s v="TURNER SCHOOLS"/>
        <s v="TWI LIMITED"/>
        <s v="TWINKL LTD"/>
        <s v="Tyne Coast College"/>
        <s v="Unified Seevic Palmers College"/>
        <s v="UNITY SCHOOLS PARTNERSHIP"/>
        <s v="University College School"/>
        <s v="Uxbridge College"/>
        <s v="UPPINGHAM SCHOOL"/>
        <s v="VENTRUS LIMITED"/>
        <s v="Vision West Nottinghamshire College"/>
        <s v="VOYAGE EDUCATION PARTNERSHIP"/>
        <s v="Wakefield College"/>
        <s v="WAKEFIELD GRAMMAR SCHOOL FOUNDATION"/>
        <s v="Walsall College Of Arts &amp; Technology"/>
        <s v="Waltham Forest College"/>
        <s v="WARWICK INDEPENDENT SCHOOLS FOUNDATION"/>
        <s v="Warwickshire College"/>
        <s v="WELLINGTON SCHOOL 1837"/>
        <s v="Welwyn Garden City Campus - Oaklands College"/>
        <s v="West Herts College"/>
        <s v="West Thames College"/>
        <s v="Weston College"/>
        <s v="Weymouth College"/>
        <s v="Wigan &amp; Leigh College"/>
        <s v="Wilmslow High School"/>
        <s v="Wiltshire College"/>
        <s v="WINDSOR LEARNING PARTNERSHIP"/>
        <s v="WISE ACADEMIES"/>
        <s v="WITHERSLACK GROUP LIMITED"/>
        <s v="WJEC CBAC LIMITED"/>
        <s v="Yeovil College"/>
        <s v="WOODCHURCH HIGH SCHOOL"/>
        <s v="WORTH SCHOOL"/>
        <s v="WYCLIFFE COLLEGE (INCORPORATED)"/>
        <s v="Wyggeston and Queen Elizabeth I College"/>
        <s v="Wyvern College"/>
        <s v="York College"/>
      </sharedItems>
    </cacheField>
    <cacheField name="diffmeanhourlypercent" numFmtId="0">
      <sharedItems containsSemiMixedTypes="0" containsString="0" containsNumber="1" minValue="0" maxValue="89.9"/>
    </cacheField>
    <cacheField name="bias" numFmtId="0">
      <sharedItems count="3">
        <s v="men"/>
        <s v="neither"/>
        <s v="women"/>
      </sharedItems>
    </cacheField>
    <cacheField name="employer_category" numFmtId="0">
      <sharedItems count="3">
        <s v="V"/>
        <s v="PP"/>
        <s v="PAE"/>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ie M" refreshedDate="44704.368328472221" createdVersion="7" refreshedVersion="7" minRefreshableVersion="3" recordCount="26" xr:uid="{F1CEF55C-F827-4F4D-BF42-64095929BBC1}">
  <cacheSource type="worksheet">
    <worksheetSource name="Table7"/>
  </cacheSource>
  <cacheFields count="5">
    <cacheField name="city" numFmtId="0">
      <sharedItems count="3">
        <s v="London"/>
        <s v="Other Locations"/>
        <s v="Birmingham"/>
      </sharedItems>
    </cacheField>
    <cacheField name="employer_category" numFmtId="0">
      <sharedItems count="3">
        <s v="V"/>
        <s v="PP"/>
        <s v="PAE"/>
      </sharedItems>
    </cacheField>
    <cacheField name="bias" numFmtId="0">
      <sharedItems/>
    </cacheField>
    <cacheField name="total_employers" numFmtId="0">
      <sharedItems containsSemiMixedTypes="0" containsString="0" containsNumber="1" containsInteger="1" minValue="1" maxValue="4800"/>
    </cacheField>
    <cacheField name="avg_diff_mean_hourly" numFmtId="0">
      <sharedItems containsSemiMixedTypes="0" containsString="0" containsNumber="1" minValue="-13.35" maxValue="32.1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ie M" refreshedDate="44704.370814236114" createdVersion="7" refreshedVersion="7" minRefreshableVersion="3" recordCount="26" xr:uid="{ABD188E0-830E-458E-A37E-51D34FB59D39}">
  <cacheSource type="worksheet">
    <worksheetSource name="Table16"/>
  </cacheSource>
  <cacheFields count="5">
    <cacheField name="city" numFmtId="0">
      <sharedItems count="3">
        <s v="London"/>
        <s v="Other Locations"/>
        <s v="Birmingham"/>
      </sharedItems>
    </cacheField>
    <cacheField name="employer_category" numFmtId="0">
      <sharedItems/>
    </cacheField>
    <cacheField name="bias" numFmtId="0">
      <sharedItems count="3">
        <s v="men"/>
        <s v="neither"/>
        <s v="women"/>
      </sharedItems>
    </cacheField>
    <cacheField name="total_employers" numFmtId="0">
      <sharedItems containsSemiMixedTypes="0" containsString="0" containsNumber="1" containsInteger="1" minValue="1" maxValue="4800"/>
    </cacheField>
    <cacheField name="avg_diff_mean_hourly" numFmtId="0">
      <sharedItems containsSemiMixedTypes="0" containsString="0" containsNumber="1" minValue="0" maxValue="32.1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ie M" refreshedDate="44704.372253009256" createdVersion="7" refreshedVersion="7" minRefreshableVersion="3" recordCount="18" xr:uid="{9CE8CD00-7311-4CB8-8015-59FC93BA8EC4}">
  <cacheSource type="worksheet">
    <worksheetSource name="Table6"/>
  </cacheSource>
  <cacheFields count="5">
    <cacheField name="city" numFmtId="0">
      <sharedItems count="2">
        <s v="London"/>
        <s v="Other Locations"/>
      </sharedItems>
    </cacheField>
    <cacheField name="employer_category" numFmtId="0">
      <sharedItems/>
    </cacheField>
    <cacheField name="bias" numFmtId="0">
      <sharedItems count="3">
        <s v="men"/>
        <s v="neither"/>
        <s v="women"/>
      </sharedItems>
    </cacheField>
    <cacheField name="total_employers" numFmtId="0">
      <sharedItems containsSemiMixedTypes="0" containsString="0" containsNumber="1" containsInteger="1" minValue="4" maxValue="4916"/>
    </cacheField>
    <cacheField name="avg_diff_mean_hourly" numFmtId="0">
      <sharedItems containsSemiMixedTypes="0" containsString="0" containsNumber="1" minValue="-13.35" maxValue="20.1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
  <r>
    <x v="0"/>
    <x v="0"/>
    <n v="6545"/>
    <x v="0"/>
    <n v="13.99"/>
  </r>
  <r>
    <x v="1"/>
    <x v="0"/>
    <n v="1652"/>
    <x v="1"/>
    <n v="20.420000000000002"/>
  </r>
  <r>
    <x v="2"/>
    <x v="0"/>
    <n v="424"/>
    <x v="2"/>
    <n v="15.72"/>
  </r>
  <r>
    <x v="2"/>
    <x v="1"/>
    <n v="34"/>
    <x v="3"/>
    <n v="0.46"/>
  </r>
  <r>
    <x v="1"/>
    <x v="1"/>
    <n v="52"/>
    <x v="4"/>
    <n v="-1.45"/>
  </r>
  <r>
    <x v="0"/>
    <x v="1"/>
    <n v="458"/>
    <x v="3"/>
    <n v="0.12"/>
  </r>
  <r>
    <x v="2"/>
    <x v="2"/>
    <n v="74"/>
    <x v="5"/>
    <n v="8.7100000000000009"/>
  </r>
  <r>
    <x v="0"/>
    <x v="2"/>
    <n v="864"/>
    <x v="6"/>
    <n v="6.39"/>
  </r>
  <r>
    <x v="1"/>
    <x v="2"/>
    <n v="71"/>
    <x v="7"/>
    <n v="7.3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74"/>
    <n v="13.08"/>
    <n v="39.49"/>
    <n v="57.81"/>
    <n v="48.05"/>
    <n v="49.24"/>
  </r>
  <r>
    <x v="1"/>
    <x v="1"/>
    <n v="149"/>
    <n v="11.96"/>
    <n v="32.61"/>
    <n v="66.040000000000006"/>
    <n v="35.700000000000003"/>
    <n v="62.95"/>
  </r>
  <r>
    <x v="2"/>
    <x v="1"/>
    <n v="25"/>
    <n v="11.61"/>
    <n v="35.39"/>
    <n v="60.61"/>
    <n v="43.96"/>
    <n v="52.04"/>
  </r>
  <r>
    <x v="3"/>
    <x v="1"/>
    <n v="455"/>
    <n v="9.6199999999999992"/>
    <n v="37.619999999999997"/>
    <n v="60.18"/>
    <n v="42.65"/>
    <n v="55.15"/>
  </r>
  <r>
    <x v="4"/>
    <x v="1"/>
    <n v="18"/>
    <n v="9.4499999999999993"/>
    <n v="30.96"/>
    <n v="69.040000000000006"/>
    <n v="35.340000000000003"/>
    <n v="64.66"/>
  </r>
  <r>
    <x v="5"/>
    <x v="1"/>
    <n v="214"/>
    <n v="9.16"/>
    <n v="37.200000000000003"/>
    <n v="59.53"/>
    <n v="41.9"/>
    <n v="54.83"/>
  </r>
  <r>
    <x v="3"/>
    <x v="2"/>
    <n v="31"/>
    <n v="7.29"/>
    <n v="47.93"/>
    <n v="52.07"/>
    <n v="60.66"/>
    <n v="39.340000000000003"/>
  </r>
  <r>
    <x v="6"/>
    <x v="1"/>
    <n v="3"/>
    <n v="6.83"/>
    <n v="29.73"/>
    <n v="70.27"/>
    <n v="34.1"/>
    <n v="65.900000000000006"/>
  </r>
  <r>
    <x v="4"/>
    <x v="2"/>
    <n v="2"/>
    <n v="5.7"/>
    <n v="38.450000000000003"/>
    <n v="61.55"/>
    <n v="43.9"/>
    <n v="56.1"/>
  </r>
  <r>
    <x v="2"/>
    <x v="2"/>
    <n v="1"/>
    <n v="5.3"/>
    <n v="46.6"/>
    <n v="53.4"/>
    <n v="52.2"/>
    <n v="47.8"/>
  </r>
  <r>
    <x v="1"/>
    <x v="2"/>
    <n v="23"/>
    <n v="5.03"/>
    <n v="46.39"/>
    <n v="53.61"/>
    <n v="54.04"/>
    <n v="45.96"/>
  </r>
  <r>
    <x v="5"/>
    <x v="2"/>
    <n v="14"/>
    <n v="4.87"/>
    <n v="40.54"/>
    <n v="59.46"/>
    <n v="54.48"/>
    <n v="45.52"/>
  </r>
</pivotCacheRecords>
</file>

<file path=xl/pivotCache/pivotCacheRecords3.xml><?xml version="1.0" encoding="utf-8"?>
<pivotCacheRecords xmlns="http://schemas.openxmlformats.org/spreadsheetml/2006/main" xmlns:r="http://schemas.openxmlformats.org/officeDocument/2006/relationships" count="13">
  <r>
    <x v="0"/>
    <x v="0"/>
    <n v="14"/>
    <n v="10.24"/>
    <n v="56.46"/>
    <n v="43.54"/>
    <n v="45.3"/>
    <n v="54.7"/>
  </r>
  <r>
    <x v="1"/>
    <x v="0"/>
    <n v="444"/>
    <n v="13.72"/>
    <n v="72.87"/>
    <n v="26.45"/>
    <n v="57.85"/>
    <n v="41.47"/>
  </r>
  <r>
    <x v="2"/>
    <x v="1"/>
    <n v="233"/>
    <n v="14.51"/>
    <n v="50.51"/>
    <n v="48.2"/>
    <n v="35.590000000000003"/>
    <n v="63.12"/>
  </r>
  <r>
    <x v="0"/>
    <x v="1"/>
    <n v="42"/>
    <n v="15.51"/>
    <n v="59.2"/>
    <n v="40.799999999999997"/>
    <n v="37.85"/>
    <n v="62.15"/>
  </r>
  <r>
    <x v="3"/>
    <x v="0"/>
    <n v="361"/>
    <n v="15.95"/>
    <n v="75.91"/>
    <n v="22.42"/>
    <n v="60.26"/>
    <n v="38.08"/>
  </r>
  <r>
    <x v="1"/>
    <x v="1"/>
    <n v="1409"/>
    <n v="16.53"/>
    <n v="51.99"/>
    <n v="46.94"/>
    <n v="35.409999999999997"/>
    <n v="63.53"/>
  </r>
  <r>
    <x v="2"/>
    <x v="0"/>
    <n v="199"/>
    <n v="16.84"/>
    <n v="71.77"/>
    <n v="26.22"/>
    <n v="57.71"/>
    <n v="40.28"/>
  </r>
  <r>
    <x v="3"/>
    <x v="1"/>
    <n v="1770"/>
    <n v="17.2"/>
    <n v="50.93"/>
    <n v="47.15"/>
    <n v="34.01"/>
    <n v="64.069999999999993"/>
  </r>
  <r>
    <x v="4"/>
    <x v="1"/>
    <n v="77"/>
    <n v="17.399999999999999"/>
    <n v="52.26"/>
    <n v="47.74"/>
    <n v="36.71"/>
    <n v="63.29"/>
  </r>
  <r>
    <x v="5"/>
    <x v="0"/>
    <n v="539"/>
    <n v="17.809999999999999"/>
    <n v="79.23"/>
    <n v="19.100000000000001"/>
    <n v="63.66"/>
    <n v="34.67"/>
  </r>
  <r>
    <x v="4"/>
    <x v="0"/>
    <n v="95"/>
    <n v="17.809999999999999"/>
    <n v="76.86"/>
    <n v="23.14"/>
    <n v="60.89"/>
    <n v="39.11"/>
  </r>
  <r>
    <x v="5"/>
    <x v="1"/>
    <n v="3014"/>
    <n v="18.079999999999998"/>
    <n v="51.01"/>
    <n v="47.69"/>
    <n v="33.020000000000003"/>
    <n v="65.680000000000007"/>
  </r>
  <r>
    <x v="6"/>
    <x v="2"/>
    <n v="424"/>
    <n v="19.91"/>
    <n v="55.04"/>
    <n v="42.36"/>
    <n v="35.840000000000003"/>
    <n v="61.5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7">
  <r>
    <n v="15320"/>
    <s v="85200,_x000a_85310"/>
    <x v="0"/>
    <n v="18"/>
    <x v="0"/>
    <x v="0"/>
  </r>
  <r>
    <n v="14780"/>
    <s v="78101,_x000a_85310"/>
    <x v="1"/>
    <n v="0"/>
    <x v="1"/>
    <x v="1"/>
  </r>
  <r>
    <n v="799"/>
    <s v="1,_x000a_85320"/>
    <x v="2"/>
    <n v="5.6"/>
    <x v="0"/>
    <x v="2"/>
  </r>
  <r>
    <n v="801"/>
    <s v="85200,_x000a_85310"/>
    <x v="3"/>
    <n v="22.8"/>
    <x v="0"/>
    <x v="1"/>
  </r>
  <r>
    <n v="18521"/>
    <n v="85200"/>
    <x v="4"/>
    <n v="29.5"/>
    <x v="2"/>
    <x v="1"/>
  </r>
  <r>
    <n v="19462"/>
    <n v="85100"/>
    <x v="5"/>
    <n v="19.8"/>
    <x v="0"/>
    <x v="1"/>
  </r>
  <r>
    <n v="15604"/>
    <s v="85100,_x000a_85200,_x000a_85310"/>
    <x v="6"/>
    <n v="3.7"/>
    <x v="0"/>
    <x v="1"/>
  </r>
  <r>
    <n v="19574"/>
    <s v="85100,_x000a_85200,_x000a_85310"/>
    <x v="7"/>
    <n v="18.3"/>
    <x v="0"/>
    <x v="2"/>
  </r>
  <r>
    <n v="18553"/>
    <s v="85200,_x000a_85310"/>
    <x v="8"/>
    <n v="16.899999999999999"/>
    <x v="0"/>
    <x v="2"/>
  </r>
  <r>
    <n v="1091"/>
    <s v="85200,_x000a_85310,_x000a_85320,_x000a_85410"/>
    <x v="9"/>
    <n v="6.4"/>
    <x v="0"/>
    <x v="2"/>
  </r>
  <r>
    <n v="17241"/>
    <s v="85200,_x000a_85310"/>
    <x v="10"/>
    <n v="9"/>
    <x v="0"/>
    <x v="1"/>
  </r>
  <r>
    <n v="1165"/>
    <s v="85100,_x000a_85200,_x000a_85310,_x000a_85600"/>
    <x v="11"/>
    <n v="18.899999999999999"/>
    <x v="0"/>
    <x v="1"/>
  </r>
  <r>
    <n v="1284"/>
    <s v="85200,_x000a_85310"/>
    <x v="12"/>
    <n v="19.7"/>
    <x v="0"/>
    <x v="2"/>
  </r>
  <r>
    <n v="19887"/>
    <s v="85320,_x000a_85421"/>
    <x v="13"/>
    <n v="13.8"/>
    <x v="0"/>
    <x v="1"/>
  </r>
  <r>
    <n v="1407"/>
    <s v="85100,_x000a_85200,_x000a_85310"/>
    <x v="14"/>
    <n v="11.1"/>
    <x v="0"/>
    <x v="2"/>
  </r>
  <r>
    <n v="16475"/>
    <n v="85310"/>
    <x v="15"/>
    <n v="8"/>
    <x v="0"/>
    <x v="1"/>
  </r>
  <r>
    <n v="14943"/>
    <s v="1,_x000a_85310"/>
    <x v="16"/>
    <n v="8.6999999999999993"/>
    <x v="0"/>
    <x v="2"/>
  </r>
  <r>
    <n v="1598"/>
    <s v="85200,_x000a_85590,_x000a_87900,_x000a_88100"/>
    <x v="17"/>
    <n v="1.1000000000000001"/>
    <x v="0"/>
    <x v="1"/>
  </r>
  <r>
    <n v="10050"/>
    <n v="85310"/>
    <x v="18"/>
    <n v="18.100000000000001"/>
    <x v="0"/>
    <x v="1"/>
  </r>
  <r>
    <n v="1525"/>
    <n v="85200"/>
    <x v="19"/>
    <n v="17.3"/>
    <x v="0"/>
    <x v="2"/>
  </r>
  <r>
    <n v="1600"/>
    <s v="85200,_x000a_85310,_x000a_87300,_x000a_88990"/>
    <x v="20"/>
    <n v="0"/>
    <x v="1"/>
    <x v="1"/>
  </r>
  <r>
    <n v="1601"/>
    <s v="85200,_x000a_85310,_x000a_87300,_x000a_88990"/>
    <x v="21"/>
    <n v="2.6"/>
    <x v="2"/>
    <x v="1"/>
  </r>
  <r>
    <n v="1687"/>
    <s v="1,_x000a_85320"/>
    <x v="22"/>
    <n v="5.0999999999999996"/>
    <x v="0"/>
    <x v="2"/>
  </r>
  <r>
    <n v="1729"/>
    <s v="82990,_x000a_85310"/>
    <x v="23"/>
    <n v="16.3"/>
    <x v="0"/>
    <x v="1"/>
  </r>
  <r>
    <n v="1853"/>
    <s v="1,_x000a_85310"/>
    <x v="24"/>
    <n v="17.7"/>
    <x v="0"/>
    <x v="2"/>
  </r>
  <r>
    <n v="19212"/>
    <s v="85200,_x000a_85310"/>
    <x v="25"/>
    <n v="14.6"/>
    <x v="0"/>
    <x v="1"/>
  </r>
  <r>
    <n v="1819"/>
    <s v="1,_x000a_85320"/>
    <x v="26"/>
    <n v="3.1"/>
    <x v="0"/>
    <x v="2"/>
  </r>
  <r>
    <n v="1828"/>
    <s v="1,_x000a_85320"/>
    <x v="27"/>
    <n v="8.1999999999999993"/>
    <x v="0"/>
    <x v="2"/>
  </r>
  <r>
    <n v="1862"/>
    <s v="1,_x000a_85320"/>
    <x v="28"/>
    <n v="15.3"/>
    <x v="0"/>
    <x v="2"/>
  </r>
  <r>
    <n v="1940"/>
    <n v="85310"/>
    <x v="29"/>
    <n v="16"/>
    <x v="0"/>
    <x v="1"/>
  </r>
  <r>
    <n v="1942"/>
    <s v="1,_x000a_85320"/>
    <x v="30"/>
    <n v="1.5"/>
    <x v="0"/>
    <x v="2"/>
  </r>
  <r>
    <n v="1974"/>
    <n v="85310"/>
    <x v="31"/>
    <n v="12.4"/>
    <x v="0"/>
    <x v="1"/>
  </r>
  <r>
    <n v="14880"/>
    <s v="1,_x000a_85310"/>
    <x v="32"/>
    <n v="5.5"/>
    <x v="0"/>
    <x v="2"/>
  </r>
  <r>
    <n v="11748"/>
    <s v="1,_x000a_85320"/>
    <x v="33"/>
    <n v="3.6"/>
    <x v="0"/>
    <x v="2"/>
  </r>
  <r>
    <n v="2096"/>
    <s v="1,_x000a_85320"/>
    <x v="34"/>
    <n v="7.5"/>
    <x v="0"/>
    <x v="2"/>
  </r>
  <r>
    <n v="2107"/>
    <s v="1,_x000a_85320"/>
    <x v="35"/>
    <n v="8.4"/>
    <x v="0"/>
    <x v="2"/>
  </r>
  <r>
    <n v="2112"/>
    <s v="1,_x000a_85320"/>
    <x v="36"/>
    <n v="9.1999999999999993"/>
    <x v="0"/>
    <x v="2"/>
  </r>
  <r>
    <n v="17102"/>
    <s v="85200,_x000a_85310"/>
    <x v="37"/>
    <n v="19.3"/>
    <x v="0"/>
    <x v="1"/>
  </r>
  <r>
    <n v="2208"/>
    <s v="1,_x000a_85320"/>
    <x v="38"/>
    <n v="8.5"/>
    <x v="0"/>
    <x v="2"/>
  </r>
  <r>
    <n v="2211"/>
    <s v="85200,_x000a_85310"/>
    <x v="39"/>
    <n v="18.600000000000001"/>
    <x v="0"/>
    <x v="1"/>
  </r>
  <r>
    <n v="14150"/>
    <n v="85310"/>
    <x v="40"/>
    <n v="21.2"/>
    <x v="0"/>
    <x v="1"/>
  </r>
  <r>
    <n v="2251"/>
    <s v="1,_x000a_85320"/>
    <x v="41"/>
    <n v="5.6"/>
    <x v="2"/>
    <x v="2"/>
  </r>
  <r>
    <n v="2262"/>
    <s v="1,_x000a_85320"/>
    <x v="42"/>
    <n v="12.1"/>
    <x v="0"/>
    <x v="2"/>
  </r>
  <r>
    <n v="173"/>
    <s v="1,_x000a_85320"/>
    <x v="43"/>
    <n v="7.5"/>
    <x v="0"/>
    <x v="2"/>
  </r>
  <r>
    <n v="14506"/>
    <s v="85200,_x000a_85310"/>
    <x v="44"/>
    <n v="31"/>
    <x v="0"/>
    <x v="2"/>
  </r>
  <r>
    <n v="16708"/>
    <s v="1,_x000a_85310"/>
    <x v="45"/>
    <n v="17.600000000000001"/>
    <x v="0"/>
    <x v="2"/>
  </r>
  <r>
    <n v="16348"/>
    <s v="1,_x000a_85310"/>
    <x v="46"/>
    <n v="12"/>
    <x v="0"/>
    <x v="2"/>
  </r>
  <r>
    <n v="2390"/>
    <n v="85100"/>
    <x v="47"/>
    <n v="28.4"/>
    <x v="0"/>
    <x v="1"/>
  </r>
  <r>
    <n v="2398"/>
    <s v="85100,_x000a_85200,_x000a_85310,_x000a_85410"/>
    <x v="48"/>
    <n v="9.1999999999999993"/>
    <x v="0"/>
    <x v="1"/>
  </r>
  <r>
    <n v="580"/>
    <s v="1,_x000a_85310"/>
    <x v="49"/>
    <n v="3.3"/>
    <x v="0"/>
    <x v="2"/>
  </r>
  <r>
    <n v="2414"/>
    <s v="85200,_x000a_85310"/>
    <x v="50"/>
    <n v="13"/>
    <x v="0"/>
    <x v="1"/>
  </r>
  <r>
    <n v="623"/>
    <s v="1,_x000a_85320"/>
    <x v="51"/>
    <n v="10.4"/>
    <x v="0"/>
    <x v="2"/>
  </r>
  <r>
    <n v="2484"/>
    <n v="85310"/>
    <x v="52"/>
    <n v="22.5"/>
    <x v="0"/>
    <x v="1"/>
  </r>
  <r>
    <n v="14949"/>
    <s v="1,_x000a_85310"/>
    <x v="53"/>
    <n v="21.7"/>
    <x v="0"/>
    <x v="2"/>
  </r>
  <r>
    <n v="16502"/>
    <s v="1,_x000a_85310"/>
    <x v="54"/>
    <n v="11.9"/>
    <x v="0"/>
    <x v="2"/>
  </r>
  <r>
    <n v="676"/>
    <s v="85100,_x000a_85200,_x000a_85310"/>
    <x v="55"/>
    <n v="22.5"/>
    <x v="0"/>
    <x v="1"/>
  </r>
  <r>
    <n v="15678"/>
    <s v="1,_x000a_85310"/>
    <x v="56"/>
    <n v="1.6"/>
    <x v="0"/>
    <x v="2"/>
  </r>
  <r>
    <n v="2593"/>
    <s v="1,_x000a_85320"/>
    <x v="57"/>
    <n v="17.7"/>
    <x v="0"/>
    <x v="2"/>
  </r>
  <r>
    <n v="15707"/>
    <s v="1,_x000a_85310"/>
    <x v="58"/>
    <n v="11.5"/>
    <x v="0"/>
    <x v="2"/>
  </r>
  <r>
    <n v="2601"/>
    <n v="85100"/>
    <x v="59"/>
    <n v="4.9000000000000004"/>
    <x v="0"/>
    <x v="1"/>
  </r>
  <r>
    <n v="15496"/>
    <n v="85100"/>
    <x v="60"/>
    <n v="1.1000000000000001"/>
    <x v="2"/>
    <x v="1"/>
  </r>
  <r>
    <n v="2603"/>
    <n v="85100"/>
    <x v="61"/>
    <n v="25.6"/>
    <x v="0"/>
    <x v="1"/>
  </r>
  <r>
    <n v="2661"/>
    <n v="85310"/>
    <x v="62"/>
    <n v="21.3"/>
    <x v="0"/>
    <x v="2"/>
  </r>
  <r>
    <n v="2680"/>
    <s v="1,_x000a_85320"/>
    <x v="63"/>
    <n v="6.3"/>
    <x v="0"/>
    <x v="2"/>
  </r>
  <r>
    <n v="2757"/>
    <n v="85310"/>
    <x v="64"/>
    <n v="7.5"/>
    <x v="2"/>
    <x v="1"/>
  </r>
  <r>
    <n v="17249"/>
    <s v="1,_x000a_85310"/>
    <x v="65"/>
    <n v="11.7"/>
    <x v="0"/>
    <x v="2"/>
  </r>
  <r>
    <n v="15730"/>
    <n v="85310"/>
    <x v="66"/>
    <n v="11.5"/>
    <x v="0"/>
    <x v="1"/>
  </r>
  <r>
    <n v="15647"/>
    <s v="1,_x000a_85310"/>
    <x v="67"/>
    <n v="10.3"/>
    <x v="0"/>
    <x v="2"/>
  </r>
  <r>
    <n v="15330"/>
    <s v="85200,_x000a_85310,_x000a_85520,_x000a_91011,_x000a_91020,_x000a_91030"/>
    <x v="68"/>
    <n v="14.5"/>
    <x v="0"/>
    <x v="1"/>
  </r>
  <r>
    <n v="2850"/>
    <n v="85100"/>
    <x v="69"/>
    <n v="11"/>
    <x v="0"/>
    <x v="1"/>
  </r>
  <r>
    <n v="14155"/>
    <s v="85100,_x000a_85200,_x000a_85310"/>
    <x v="70"/>
    <n v="9.4"/>
    <x v="0"/>
    <x v="1"/>
  </r>
  <r>
    <n v="3034"/>
    <s v="1,_x000a_85320"/>
    <x v="71"/>
    <n v="16.2"/>
    <x v="0"/>
    <x v="2"/>
  </r>
  <r>
    <n v="3043"/>
    <s v="85320,_x000a_85510,_x000a_93290"/>
    <x v="72"/>
    <n v="7.6"/>
    <x v="2"/>
    <x v="1"/>
  </r>
  <r>
    <n v="3048"/>
    <s v="72110,_x000a_72190,_x000a_82990,_x000a_85320"/>
    <x v="73"/>
    <n v="17.399999999999999"/>
    <x v="0"/>
    <x v="1"/>
  </r>
  <r>
    <n v="3089"/>
    <s v="85100,_x000a_85200,_x000a_85310,_x000a_87900"/>
    <x v="74"/>
    <n v="18.8"/>
    <x v="0"/>
    <x v="1"/>
  </r>
  <r>
    <n v="14632"/>
    <n v="85200"/>
    <x v="75"/>
    <n v="21.6"/>
    <x v="0"/>
    <x v="2"/>
  </r>
  <r>
    <n v="14156"/>
    <n v="85310"/>
    <x v="76"/>
    <n v="31.4"/>
    <x v="0"/>
    <x v="1"/>
  </r>
  <r>
    <n v="3140"/>
    <n v="85310"/>
    <x v="77"/>
    <n v="14.2"/>
    <x v="0"/>
    <x v="2"/>
  </r>
  <r>
    <n v="14836"/>
    <s v="1,_x000a_85310"/>
    <x v="78"/>
    <n v="20.100000000000001"/>
    <x v="0"/>
    <x v="2"/>
  </r>
  <r>
    <n v="14157"/>
    <n v="85200"/>
    <x v="79"/>
    <n v="17.2"/>
    <x v="0"/>
    <x v="1"/>
  </r>
  <r>
    <n v="14872"/>
    <s v="1,_x000a_85310"/>
    <x v="80"/>
    <n v="10.5"/>
    <x v="0"/>
    <x v="2"/>
  </r>
  <r>
    <n v="3215"/>
    <s v="85100,_x000a_85200,_x000a_85310,_x000a_85320"/>
    <x v="81"/>
    <n v="24"/>
    <x v="0"/>
    <x v="2"/>
  </r>
  <r>
    <n v="3222"/>
    <n v="85310"/>
    <x v="82"/>
    <n v="28.6"/>
    <x v="0"/>
    <x v="1"/>
  </r>
  <r>
    <n v="16278"/>
    <s v="1,_x000a_85310"/>
    <x v="83"/>
    <n v="7.2"/>
    <x v="0"/>
    <x v="2"/>
  </r>
  <r>
    <n v="3278"/>
    <s v="1,_x000a_85320"/>
    <x v="84"/>
    <n v="10.7"/>
    <x v="0"/>
    <x v="2"/>
  </r>
  <r>
    <n v="3289"/>
    <s v="1,_x000a_85320"/>
    <x v="85"/>
    <n v="7.3"/>
    <x v="0"/>
    <x v="2"/>
  </r>
  <r>
    <n v="14816"/>
    <s v="1,_x000a_85310"/>
    <x v="86"/>
    <n v="12.8"/>
    <x v="0"/>
    <x v="2"/>
  </r>
  <r>
    <n v="561"/>
    <s v="1,_x000a_85320"/>
    <x v="87"/>
    <n v="15.6"/>
    <x v="0"/>
    <x v="2"/>
  </r>
  <r>
    <n v="3315"/>
    <s v="85100,_x000a_85200,_x000a_85310"/>
    <x v="88"/>
    <n v="7.3"/>
    <x v="0"/>
    <x v="1"/>
  </r>
  <r>
    <n v="3336"/>
    <s v="85100,_x000a_85200,_x000a_85310"/>
    <x v="89"/>
    <n v="2.9"/>
    <x v="0"/>
    <x v="1"/>
  </r>
  <r>
    <n v="249"/>
    <n v="85200"/>
    <x v="90"/>
    <n v="26.9"/>
    <x v="0"/>
    <x v="2"/>
  </r>
  <r>
    <n v="3431"/>
    <s v="85100,_x000a_85200,_x000a_85310"/>
    <x v="91"/>
    <n v="16.8"/>
    <x v="0"/>
    <x v="1"/>
  </r>
  <r>
    <n v="3439"/>
    <s v="1,_x000a_85320"/>
    <x v="92"/>
    <n v="3.8"/>
    <x v="0"/>
    <x v="2"/>
  </r>
  <r>
    <n v="3440"/>
    <s v="1,_x000a_85320"/>
    <x v="93"/>
    <n v="9.6999999999999993"/>
    <x v="0"/>
    <x v="2"/>
  </r>
  <r>
    <n v="3447"/>
    <s v="85200,_x000a_85310"/>
    <x v="94"/>
    <n v="10.5"/>
    <x v="0"/>
    <x v="1"/>
  </r>
  <r>
    <n v="19428"/>
    <n v="85310"/>
    <x v="95"/>
    <n v="17.2"/>
    <x v="0"/>
    <x v="2"/>
  </r>
  <r>
    <n v="21282"/>
    <s v="85320,_x000a_85600"/>
    <x v="96"/>
    <n v="18.2"/>
    <x v="0"/>
    <x v="1"/>
  </r>
  <r>
    <n v="3581"/>
    <s v="1,_x000a_85320"/>
    <x v="97"/>
    <n v="11.5"/>
    <x v="0"/>
    <x v="2"/>
  </r>
  <r>
    <n v="3594"/>
    <s v="85200,_x000a_85310"/>
    <x v="98"/>
    <n v="13.5"/>
    <x v="0"/>
    <x v="1"/>
  </r>
  <r>
    <n v="18064"/>
    <s v="85100,_x000a_85200,_x000a_85310"/>
    <x v="99"/>
    <n v="12.4"/>
    <x v="0"/>
    <x v="1"/>
  </r>
  <r>
    <n v="3686"/>
    <s v="85200,_x000a_85310"/>
    <x v="100"/>
    <n v="27.3"/>
    <x v="0"/>
    <x v="1"/>
  </r>
  <r>
    <n v="17087"/>
    <s v="1,_x000a_85310"/>
    <x v="101"/>
    <n v="7.6"/>
    <x v="0"/>
    <x v="2"/>
  </r>
  <r>
    <n v="3772"/>
    <s v="1,_x000a_85320"/>
    <x v="102"/>
    <n v="3.2"/>
    <x v="0"/>
    <x v="2"/>
  </r>
  <r>
    <n v="3908"/>
    <s v="1,_x000a_85320"/>
    <x v="103"/>
    <n v="5.0999999999999996"/>
    <x v="0"/>
    <x v="2"/>
  </r>
  <r>
    <n v="3920"/>
    <n v="85310"/>
    <x v="104"/>
    <n v="22.2"/>
    <x v="0"/>
    <x v="1"/>
  </r>
  <r>
    <n v="4040"/>
    <s v="1,_x000a_85320"/>
    <x v="105"/>
    <n v="8"/>
    <x v="0"/>
    <x v="2"/>
  </r>
  <r>
    <n v="4149"/>
    <s v="85200,_x000a_85310,_x000a_87900,_x000a_88990"/>
    <x v="106"/>
    <n v="0.3"/>
    <x v="1"/>
    <x v="1"/>
  </r>
  <r>
    <n v="4234"/>
    <n v="85310"/>
    <x v="107"/>
    <n v="4.3"/>
    <x v="0"/>
    <x v="1"/>
  </r>
  <r>
    <n v="17166"/>
    <n v="85320"/>
    <x v="108"/>
    <n v="14"/>
    <x v="0"/>
    <x v="1"/>
  </r>
  <r>
    <n v="4301"/>
    <n v="85310"/>
    <x v="109"/>
    <n v="22.2"/>
    <x v="0"/>
    <x v="1"/>
  </r>
  <r>
    <n v="4350"/>
    <n v="85310"/>
    <x v="110"/>
    <n v="3"/>
    <x v="0"/>
    <x v="0"/>
  </r>
  <r>
    <n v="15067"/>
    <s v="1,_x000a_85310"/>
    <x v="111"/>
    <n v="14.5"/>
    <x v="0"/>
    <x v="2"/>
  </r>
  <r>
    <n v="15134"/>
    <s v="1,_x000a_85310"/>
    <x v="112"/>
    <n v="3.5"/>
    <x v="0"/>
    <x v="2"/>
  </r>
  <r>
    <n v="4410"/>
    <s v="1,_x000a_85320"/>
    <x v="113"/>
    <n v="6.5"/>
    <x v="0"/>
    <x v="2"/>
  </r>
  <r>
    <n v="4419"/>
    <s v="85100,_x000a_85200,_x000a_85310"/>
    <x v="114"/>
    <n v="16"/>
    <x v="0"/>
    <x v="1"/>
  </r>
  <r>
    <n v="19793"/>
    <s v="85100,_x000a_85200,_x000a_85310,_x000a_85600"/>
    <x v="115"/>
    <n v="5.4"/>
    <x v="0"/>
    <x v="1"/>
  </r>
  <r>
    <n v="4496"/>
    <s v="85200,_x000a_85310"/>
    <x v="116"/>
    <n v="21.7"/>
    <x v="0"/>
    <x v="2"/>
  </r>
  <r>
    <n v="4498"/>
    <s v="85200,_x000a_85310"/>
    <x v="117"/>
    <n v="27.5"/>
    <x v="0"/>
    <x v="2"/>
  </r>
  <r>
    <n v="14528"/>
    <n v="85100"/>
    <x v="118"/>
    <n v="11.4"/>
    <x v="0"/>
    <x v="2"/>
  </r>
  <r>
    <n v="21329"/>
    <n v="85310"/>
    <x v="119"/>
    <n v="15.7"/>
    <x v="0"/>
    <x v="1"/>
  </r>
  <r>
    <n v="10816"/>
    <s v="85100,_x000a_85200,_x000a_85310"/>
    <x v="120"/>
    <n v="21.4"/>
    <x v="0"/>
    <x v="2"/>
  </r>
  <r>
    <n v="18686"/>
    <n v="85200"/>
    <x v="121"/>
    <n v="23.2"/>
    <x v="0"/>
    <x v="1"/>
  </r>
  <r>
    <n v="4673"/>
    <n v="85310"/>
    <x v="122"/>
    <n v="13"/>
    <x v="0"/>
    <x v="1"/>
  </r>
  <r>
    <n v="15477"/>
    <s v="85100,_x000a_85200,_x000a_85310"/>
    <x v="123"/>
    <n v="11.8"/>
    <x v="0"/>
    <x v="1"/>
  </r>
  <r>
    <n v="20079"/>
    <n v="85200"/>
    <x v="124"/>
    <n v="27.8"/>
    <x v="0"/>
    <x v="1"/>
  </r>
  <r>
    <n v="17162"/>
    <s v="1,_x000a_85310"/>
    <x v="125"/>
    <n v="11.5"/>
    <x v="0"/>
    <x v="2"/>
  </r>
  <r>
    <n v="4834"/>
    <n v="85310"/>
    <x v="126"/>
    <n v="28.9"/>
    <x v="0"/>
    <x v="2"/>
  </r>
  <r>
    <n v="341"/>
    <n v="85200"/>
    <x v="127"/>
    <n v="4"/>
    <x v="0"/>
    <x v="1"/>
  </r>
  <r>
    <n v="19181"/>
    <s v="85100,_x000a_85200,_x000a_85600"/>
    <x v="128"/>
    <n v="26.1"/>
    <x v="0"/>
    <x v="2"/>
  </r>
  <r>
    <n v="4861"/>
    <s v="85200,_x000a_85310"/>
    <x v="129"/>
    <n v="23.1"/>
    <x v="0"/>
    <x v="2"/>
  </r>
  <r>
    <n v="4910"/>
    <s v="1,_x000a_85320"/>
    <x v="130"/>
    <n v="12"/>
    <x v="0"/>
    <x v="2"/>
  </r>
  <r>
    <n v="4918"/>
    <s v="1,_x000a_85320"/>
    <x v="131"/>
    <n v="12.6"/>
    <x v="0"/>
    <x v="2"/>
  </r>
  <r>
    <n v="14933"/>
    <n v="85100"/>
    <x v="132"/>
    <n v="28.9"/>
    <x v="0"/>
    <x v="1"/>
  </r>
  <r>
    <n v="18216"/>
    <s v="1,_x000a_85320,_x000a_85410,_x000a_85421"/>
    <x v="133"/>
    <n v="10.3"/>
    <x v="2"/>
    <x v="2"/>
  </r>
  <r>
    <n v="17846"/>
    <n v="85100"/>
    <x v="134"/>
    <n v="14.5"/>
    <x v="2"/>
    <x v="0"/>
  </r>
  <r>
    <n v="16913"/>
    <n v="85310"/>
    <x v="135"/>
    <n v="14.7"/>
    <x v="0"/>
    <x v="1"/>
  </r>
  <r>
    <n v="18661"/>
    <s v="84120,_x000a_85310"/>
    <x v="136"/>
    <n v="23"/>
    <x v="0"/>
    <x v="2"/>
  </r>
  <r>
    <n v="5400"/>
    <s v="1,_x000a_85320"/>
    <x v="137"/>
    <n v="6.1"/>
    <x v="0"/>
    <x v="2"/>
  </r>
  <r>
    <n v="14167"/>
    <n v="85200"/>
    <x v="138"/>
    <n v="3.2"/>
    <x v="2"/>
    <x v="1"/>
  </r>
  <r>
    <n v="5288"/>
    <s v="1,_x000a_85320"/>
    <x v="139"/>
    <n v="19.2"/>
    <x v="0"/>
    <x v="2"/>
  </r>
  <r>
    <n v="13593"/>
    <s v="85200,_x000a_85310"/>
    <x v="140"/>
    <n v="19.7"/>
    <x v="0"/>
    <x v="2"/>
  </r>
  <r>
    <n v="5296"/>
    <s v="85200,_x000a_85310"/>
    <x v="141"/>
    <n v="19.3"/>
    <x v="0"/>
    <x v="2"/>
  </r>
  <r>
    <n v="5403"/>
    <s v="85200,_x000a_85310"/>
    <x v="142"/>
    <n v="29.1"/>
    <x v="0"/>
    <x v="2"/>
  </r>
  <r>
    <n v="16636"/>
    <s v="85100,_x000a_85200,_x000a_85310"/>
    <x v="143"/>
    <n v="4.9000000000000004"/>
    <x v="0"/>
    <x v="1"/>
  </r>
  <r>
    <n v="5485"/>
    <s v="85200,_x000a_85310"/>
    <x v="144"/>
    <n v="15.5"/>
    <x v="0"/>
    <x v="2"/>
  </r>
  <r>
    <n v="5511"/>
    <n v="85310"/>
    <x v="145"/>
    <n v="8.4"/>
    <x v="0"/>
    <x v="1"/>
  </r>
  <r>
    <n v="5551"/>
    <s v="85100,_x000a_85200,_x000a_85310,_x000a_85422"/>
    <x v="146"/>
    <n v="27.1"/>
    <x v="0"/>
    <x v="2"/>
  </r>
  <r>
    <n v="14847"/>
    <s v="1,_x000a_85310"/>
    <x v="147"/>
    <n v="14.4"/>
    <x v="0"/>
    <x v="2"/>
  </r>
  <r>
    <n v="18702"/>
    <n v="85200"/>
    <x v="148"/>
    <n v="20.5"/>
    <x v="0"/>
    <x v="2"/>
  </r>
  <r>
    <n v="137"/>
    <n v="85310"/>
    <x v="149"/>
    <n v="9.9"/>
    <x v="0"/>
    <x v="1"/>
  </r>
  <r>
    <n v="5659"/>
    <s v="85200,_x000a_85310"/>
    <x v="150"/>
    <n v="21.8"/>
    <x v="0"/>
    <x v="1"/>
  </r>
  <r>
    <n v="5667"/>
    <s v="1,_x000a_85320"/>
    <x v="151"/>
    <n v="6.6"/>
    <x v="0"/>
    <x v="2"/>
  </r>
  <r>
    <n v="14663"/>
    <n v="85100"/>
    <x v="152"/>
    <n v="4.8"/>
    <x v="0"/>
    <x v="1"/>
  </r>
  <r>
    <n v="15086"/>
    <s v="1,_x000a_85310"/>
    <x v="153"/>
    <n v="1.6"/>
    <x v="0"/>
    <x v="2"/>
  </r>
  <r>
    <n v="15143"/>
    <s v="1,_x000a_85310"/>
    <x v="154"/>
    <n v="22.5"/>
    <x v="0"/>
    <x v="2"/>
  </r>
  <r>
    <n v="17628"/>
    <s v="1,_x000a_85320,_x000a_85410,_x000a_85421"/>
    <x v="155"/>
    <n v="10.4"/>
    <x v="0"/>
    <x v="2"/>
  </r>
  <r>
    <n v="5790"/>
    <s v="85200,_x000a_85310"/>
    <x v="156"/>
    <n v="21.3"/>
    <x v="0"/>
    <x v="2"/>
  </r>
  <r>
    <n v="5907"/>
    <s v="85100,_x000a_85200,_x000a_85310"/>
    <x v="157"/>
    <n v="25.6"/>
    <x v="0"/>
    <x v="1"/>
  </r>
  <r>
    <n v="15367"/>
    <n v="85310"/>
    <x v="158"/>
    <n v="24.9"/>
    <x v="0"/>
    <x v="0"/>
  </r>
  <r>
    <n v="15331"/>
    <s v="1,_x000a_85310"/>
    <x v="159"/>
    <n v="4.0999999999999996"/>
    <x v="0"/>
    <x v="2"/>
  </r>
  <r>
    <n v="5965"/>
    <s v="1,_x000a_85320"/>
    <x v="160"/>
    <n v="1"/>
    <x v="1"/>
    <x v="0"/>
  </r>
  <r>
    <n v="16105"/>
    <n v="85310"/>
    <x v="161"/>
    <n v="19"/>
    <x v="0"/>
    <x v="2"/>
  </r>
  <r>
    <n v="5974"/>
    <s v="1,_x000a_85320"/>
    <x v="162"/>
    <n v="16"/>
    <x v="0"/>
    <x v="2"/>
  </r>
  <r>
    <n v="5975"/>
    <s v="1,_x000a_85320"/>
    <x v="163"/>
    <n v="6.6"/>
    <x v="0"/>
    <x v="2"/>
  </r>
  <r>
    <n v="19426"/>
    <n v="85200"/>
    <x v="164"/>
    <n v="20.7"/>
    <x v="0"/>
    <x v="1"/>
  </r>
  <r>
    <n v="18675"/>
    <n v="85310"/>
    <x v="165"/>
    <n v="13"/>
    <x v="0"/>
    <x v="1"/>
  </r>
  <r>
    <n v="16792"/>
    <s v="85100,_x000a_85200,_x000a_85310"/>
    <x v="166"/>
    <n v="1"/>
    <x v="1"/>
    <x v="1"/>
  </r>
  <r>
    <n v="6109"/>
    <s v="1,_x000a_85320"/>
    <x v="167"/>
    <n v="13.2"/>
    <x v="0"/>
    <x v="2"/>
  </r>
  <r>
    <n v="6125"/>
    <s v="1,_x000a_85320"/>
    <x v="168"/>
    <n v="14"/>
    <x v="0"/>
    <x v="2"/>
  </r>
  <r>
    <n v="14171"/>
    <n v="85200"/>
    <x v="169"/>
    <n v="13.9"/>
    <x v="0"/>
    <x v="1"/>
  </r>
  <r>
    <n v="6204"/>
    <s v="1,_x000a_85320"/>
    <x v="170"/>
    <n v="10.9"/>
    <x v="0"/>
    <x v="2"/>
  </r>
  <r>
    <n v="6221"/>
    <n v="85320"/>
    <x v="171"/>
    <n v="89.9"/>
    <x v="0"/>
    <x v="1"/>
  </r>
  <r>
    <n v="6298"/>
    <s v="1,_x000a_85320"/>
    <x v="172"/>
    <n v="6.5"/>
    <x v="0"/>
    <x v="2"/>
  </r>
  <r>
    <n v="6380"/>
    <s v="1,_x000a_85320"/>
    <x v="173"/>
    <n v="6.2"/>
    <x v="0"/>
    <x v="2"/>
  </r>
  <r>
    <n v="17073"/>
    <s v="1,_x000a_85310"/>
    <x v="174"/>
    <n v="10.8"/>
    <x v="0"/>
    <x v="2"/>
  </r>
  <r>
    <n v="6408"/>
    <s v="85200,_x000a_85310"/>
    <x v="175"/>
    <n v="6.2"/>
    <x v="0"/>
    <x v="1"/>
  </r>
  <r>
    <n v="6562"/>
    <s v="85200,_x000a_85310"/>
    <x v="176"/>
    <n v="18.7"/>
    <x v="0"/>
    <x v="1"/>
  </r>
  <r>
    <n v="19575"/>
    <s v="85100,_x000a_85200"/>
    <x v="177"/>
    <n v="14.1"/>
    <x v="0"/>
    <x v="2"/>
  </r>
  <r>
    <n v="14546"/>
    <n v="85200"/>
    <x v="178"/>
    <n v="18.899999999999999"/>
    <x v="0"/>
    <x v="2"/>
  </r>
  <r>
    <n v="16125"/>
    <s v="85200,_x000a_87300,_x000a_94910"/>
    <x v="179"/>
    <n v="2.6"/>
    <x v="0"/>
    <x v="1"/>
  </r>
  <r>
    <n v="17215"/>
    <s v="85320,_x000a_85410,_x000a_85421,_x000a_85422"/>
    <x v="180"/>
    <n v="7"/>
    <x v="0"/>
    <x v="1"/>
  </r>
  <r>
    <n v="6799"/>
    <s v="1,_x000a_85320"/>
    <x v="181"/>
    <n v="12"/>
    <x v="0"/>
    <x v="2"/>
  </r>
  <r>
    <n v="6813"/>
    <s v="1,_x000a_85200"/>
    <x v="182"/>
    <n v="17.100000000000001"/>
    <x v="0"/>
    <x v="2"/>
  </r>
  <r>
    <n v="6899"/>
    <s v="85100,_x000a_85200,_x000a_85310"/>
    <x v="183"/>
    <n v="6.6"/>
    <x v="2"/>
    <x v="1"/>
  </r>
  <r>
    <n v="7015"/>
    <s v="85100,_x000a_85200,_x000a_85310"/>
    <x v="184"/>
    <n v="24.9"/>
    <x v="0"/>
    <x v="2"/>
  </r>
  <r>
    <n v="357"/>
    <n v="85320"/>
    <x v="185"/>
    <n v="17.399999999999999"/>
    <x v="0"/>
    <x v="1"/>
  </r>
  <r>
    <n v="16690"/>
    <n v="85100"/>
    <x v="186"/>
    <n v="48"/>
    <x v="0"/>
    <x v="1"/>
  </r>
  <r>
    <n v="16624"/>
    <s v="85320,_x000a_87900"/>
    <x v="187"/>
    <n v="3.8"/>
    <x v="0"/>
    <x v="1"/>
  </r>
  <r>
    <n v="7242"/>
    <n v="85100"/>
    <x v="188"/>
    <n v="6.6"/>
    <x v="2"/>
    <x v="1"/>
  </r>
  <r>
    <n v="7243"/>
    <n v="85100"/>
    <x v="189"/>
    <n v="17.5"/>
    <x v="0"/>
    <x v="1"/>
  </r>
  <r>
    <n v="7266"/>
    <s v="85200,_x000a_85310"/>
    <x v="190"/>
    <n v="14.6"/>
    <x v="0"/>
    <x v="1"/>
  </r>
  <r>
    <n v="7276"/>
    <s v="85200,_x000a_85310"/>
    <x v="191"/>
    <n v="17.8"/>
    <x v="0"/>
    <x v="1"/>
  </r>
  <r>
    <n v="16545"/>
    <s v="1,_x000a_85100,_x000a_85200,_x000a_85310"/>
    <x v="192"/>
    <n v="12.4"/>
    <x v="0"/>
    <x v="2"/>
  </r>
  <r>
    <n v="18710"/>
    <s v="85200,_x000a_85310"/>
    <x v="193"/>
    <n v="36"/>
    <x v="0"/>
    <x v="2"/>
  </r>
  <r>
    <n v="7289"/>
    <s v="85100,_x000a_85200,_x000a_85310"/>
    <x v="194"/>
    <n v="26"/>
    <x v="0"/>
    <x v="1"/>
  </r>
  <r>
    <n v="17014"/>
    <s v="85100,_x000a_85200,_x000a_85310"/>
    <x v="195"/>
    <n v="13.9"/>
    <x v="0"/>
    <x v="1"/>
  </r>
  <r>
    <n v="14946"/>
    <s v="1,_x000a_85310"/>
    <x v="196"/>
    <n v="30.3"/>
    <x v="0"/>
    <x v="2"/>
  </r>
  <r>
    <n v="7293"/>
    <n v="85310"/>
    <x v="197"/>
    <n v="23.5"/>
    <x v="0"/>
    <x v="2"/>
  </r>
  <r>
    <n v="7304"/>
    <s v="1,_x000a_85320"/>
    <x v="198"/>
    <n v="15.3"/>
    <x v="0"/>
    <x v="2"/>
  </r>
  <r>
    <n v="4079"/>
    <s v="1,_x000a_85310"/>
    <x v="199"/>
    <n v="8"/>
    <x v="0"/>
    <x v="2"/>
  </r>
  <r>
    <n v="7430"/>
    <s v="1,_x000a_85320"/>
    <x v="200"/>
    <n v="12.5"/>
    <x v="0"/>
    <x v="2"/>
  </r>
  <r>
    <n v="7437"/>
    <s v="85100,_x000a_85200,_x000a_85310"/>
    <x v="201"/>
    <n v="21.9"/>
    <x v="0"/>
    <x v="1"/>
  </r>
  <r>
    <n v="19173"/>
    <s v="85200,_x000a_85310,_x000a_85320"/>
    <x v="202"/>
    <n v="26.2"/>
    <x v="0"/>
    <x v="1"/>
  </r>
  <r>
    <n v="7476"/>
    <s v="85200,_x000a_85310,_x000a_85320,_x000a_85410"/>
    <x v="203"/>
    <n v="18.5"/>
    <x v="0"/>
    <x v="2"/>
  </r>
  <r>
    <n v="7516"/>
    <n v="85200"/>
    <x v="204"/>
    <n v="32.299999999999997"/>
    <x v="0"/>
    <x v="2"/>
  </r>
  <r>
    <n v="17403"/>
    <s v="1,_x000a_85310"/>
    <x v="205"/>
    <n v="14.1"/>
    <x v="0"/>
    <x v="2"/>
  </r>
  <r>
    <n v="7527"/>
    <s v="1,_x000a_85320"/>
    <x v="206"/>
    <n v="5.2"/>
    <x v="0"/>
    <x v="2"/>
  </r>
  <r>
    <n v="7530"/>
    <s v="1,_x000a_85320"/>
    <x v="207"/>
    <n v="18.7"/>
    <x v="0"/>
    <x v="2"/>
  </r>
  <r>
    <n v="7553"/>
    <s v="1,_x000a_85320"/>
    <x v="208"/>
    <n v="7.8"/>
    <x v="0"/>
    <x v="2"/>
  </r>
  <r>
    <n v="15911"/>
    <s v="1,_x000a_85310"/>
    <x v="209"/>
    <n v="6"/>
    <x v="0"/>
    <x v="2"/>
  </r>
  <r>
    <n v="14552"/>
    <s v="85100,_x000a_85200,_x000a_85310"/>
    <x v="210"/>
    <n v="25.7"/>
    <x v="0"/>
    <x v="2"/>
  </r>
  <r>
    <n v="16447"/>
    <s v="1,_x000a_85310"/>
    <x v="211"/>
    <n v="12.4"/>
    <x v="0"/>
    <x v="2"/>
  </r>
  <r>
    <n v="7691"/>
    <n v="85200"/>
    <x v="212"/>
    <n v="42.1"/>
    <x v="0"/>
    <x v="2"/>
  </r>
  <r>
    <n v="7708"/>
    <s v="85320,_x000a_87300,_x000a_88100,_x000a_88990"/>
    <x v="213"/>
    <n v="7.6"/>
    <x v="0"/>
    <x v="1"/>
  </r>
  <r>
    <n v="5716"/>
    <s v="1,_x000a_85320"/>
    <x v="214"/>
    <n v="6.2"/>
    <x v="0"/>
    <x v="2"/>
  </r>
  <r>
    <n v="21270"/>
    <n v="85310"/>
    <x v="215"/>
    <n v="13.2"/>
    <x v="0"/>
    <x v="0"/>
  </r>
  <r>
    <n v="17313"/>
    <s v="1,_x000a_85310"/>
    <x v="216"/>
    <n v="7.6"/>
    <x v="0"/>
    <x v="2"/>
  </r>
  <r>
    <n v="630"/>
    <s v="1,_x000a_85310"/>
    <x v="217"/>
    <n v="13.6"/>
    <x v="0"/>
    <x v="2"/>
  </r>
  <r>
    <n v="7867"/>
    <s v="85100,_x000a_85200,_x000a_85310"/>
    <x v="218"/>
    <n v="21.9"/>
    <x v="0"/>
    <x v="1"/>
  </r>
  <r>
    <n v="12449"/>
    <s v="1,_x000a_85320"/>
    <x v="219"/>
    <n v="8.3000000000000007"/>
    <x v="0"/>
    <x v="2"/>
  </r>
  <r>
    <n v="7901"/>
    <s v="85100,_x000a_85200,_x000a_85310"/>
    <x v="220"/>
    <n v="16.100000000000001"/>
    <x v="0"/>
    <x v="2"/>
  </r>
  <r>
    <n v="7911"/>
    <s v="1,_x000a_85310"/>
    <x v="221"/>
    <n v="11.4"/>
    <x v="0"/>
    <x v="2"/>
  </r>
  <r>
    <n v="14444"/>
    <s v="85200,_x000a_85310"/>
    <x v="222"/>
    <n v="11.6"/>
    <x v="0"/>
    <x v="1"/>
  </r>
  <r>
    <n v="18681"/>
    <s v="85200,_x000a_85310"/>
    <x v="223"/>
    <n v="18.100000000000001"/>
    <x v="0"/>
    <x v="2"/>
  </r>
  <r>
    <n v="8033"/>
    <s v="85200,_x000a_85310"/>
    <x v="224"/>
    <n v="16.399999999999999"/>
    <x v="2"/>
    <x v="1"/>
  </r>
  <r>
    <n v="8058"/>
    <n v="85310"/>
    <x v="225"/>
    <n v="14.1"/>
    <x v="0"/>
    <x v="1"/>
  </r>
  <r>
    <n v="8162"/>
    <s v="72190,_x000a_85320,_x000a_91040"/>
    <x v="226"/>
    <n v="18.5"/>
    <x v="0"/>
    <x v="1"/>
  </r>
  <r>
    <n v="17358"/>
    <s v="85200,_x000a_85310,_x000a_85421,_x000a_85422"/>
    <x v="227"/>
    <n v="19"/>
    <x v="0"/>
    <x v="1"/>
  </r>
  <r>
    <n v="16408"/>
    <n v="85310"/>
    <x v="228"/>
    <n v="23.6"/>
    <x v="0"/>
    <x v="1"/>
  </r>
  <r>
    <n v="8436"/>
    <s v="1,_x000a_85320"/>
    <x v="229"/>
    <n v="8.1"/>
    <x v="0"/>
    <x v="2"/>
  </r>
  <r>
    <n v="12207"/>
    <s v="85200,_x000a_85310"/>
    <x v="230"/>
    <n v="29.6"/>
    <x v="0"/>
    <x v="2"/>
  </r>
  <r>
    <n v="8452"/>
    <s v="85100,_x000a_85200,_x000a_85310,_x000a_85320"/>
    <x v="231"/>
    <n v="29.2"/>
    <x v="0"/>
    <x v="2"/>
  </r>
  <r>
    <n v="8476"/>
    <s v="85100,_x000a_85200,_x000a_85310"/>
    <x v="232"/>
    <n v="22.7"/>
    <x v="0"/>
    <x v="1"/>
  </r>
  <r>
    <n v="16550"/>
    <s v="1,_x000a_85310"/>
    <x v="233"/>
    <n v="7.9"/>
    <x v="0"/>
    <x v="2"/>
  </r>
  <r>
    <n v="8605"/>
    <s v="85100,_x000a_85200,_x000a_85310"/>
    <x v="234"/>
    <n v="7.1"/>
    <x v="0"/>
    <x v="1"/>
  </r>
  <r>
    <n v="21374"/>
    <n v="85100"/>
    <x v="235"/>
    <n v="41.1"/>
    <x v="0"/>
    <x v="1"/>
  </r>
  <r>
    <n v="16831"/>
    <s v="1,_x000a_85310"/>
    <x v="236"/>
    <n v="0.1"/>
    <x v="1"/>
    <x v="2"/>
  </r>
  <r>
    <n v="8858"/>
    <s v="1,_x000a_85320"/>
    <x v="237"/>
    <n v="2.6"/>
    <x v="0"/>
    <x v="2"/>
  </r>
  <r>
    <n v="8885"/>
    <s v="1,_x000a_85320"/>
    <x v="238"/>
    <n v="12.8"/>
    <x v="0"/>
    <x v="2"/>
  </r>
  <r>
    <n v="8884"/>
    <s v="1,_x000a_85320"/>
    <x v="239"/>
    <n v="12.8"/>
    <x v="0"/>
    <x v="2"/>
  </r>
  <r>
    <n v="19717"/>
    <s v="85100,_x000a_85200,_x000a_85310,_x000a_87200"/>
    <x v="240"/>
    <n v="12.2"/>
    <x v="0"/>
    <x v="1"/>
  </r>
  <r>
    <n v="8904"/>
    <s v="1,_x000a_85320"/>
    <x v="241"/>
    <n v="20.6"/>
    <x v="0"/>
    <x v="0"/>
  </r>
  <r>
    <n v="8910"/>
    <s v="1,_x000a_85320"/>
    <x v="242"/>
    <n v="8.6999999999999993"/>
    <x v="0"/>
    <x v="2"/>
  </r>
  <r>
    <n v="8918"/>
    <s v="1,_x000a_85320"/>
    <x v="243"/>
    <n v="10.199999999999999"/>
    <x v="0"/>
    <x v="2"/>
  </r>
  <r>
    <n v="8942"/>
    <s v="1,_x000a_85310"/>
    <x v="244"/>
    <n v="3.7"/>
    <x v="0"/>
    <x v="0"/>
  </r>
  <r>
    <n v="9068"/>
    <s v="85200,_x000a_85310,_x000a_85320,_x000a_87200"/>
    <x v="245"/>
    <n v="2.1"/>
    <x v="0"/>
    <x v="1"/>
  </r>
  <r>
    <n v="16609"/>
    <s v="1,_x000a_85310"/>
    <x v="246"/>
    <n v="17"/>
    <x v="0"/>
    <x v="2"/>
  </r>
  <r>
    <n v="9073"/>
    <s v="1,_x000a_85320"/>
    <x v="247"/>
    <n v="9.9"/>
    <x v="0"/>
    <x v="2"/>
  </r>
  <r>
    <n v="9076"/>
    <s v="1,_x000a_85320"/>
    <x v="248"/>
    <n v="14.5"/>
    <x v="0"/>
    <x v="2"/>
  </r>
  <r>
    <n v="9094"/>
    <s v="1,_x000a_85320"/>
    <x v="249"/>
    <n v="4.9000000000000004"/>
    <x v="0"/>
    <x v="2"/>
  </r>
  <r>
    <n v="9109"/>
    <s v="1,_x000a_85320"/>
    <x v="250"/>
    <n v="11.5"/>
    <x v="0"/>
    <x v="2"/>
  </r>
  <r>
    <n v="16796"/>
    <s v="1,_x000a_85310"/>
    <x v="251"/>
    <n v="10.3"/>
    <x v="0"/>
    <x v="0"/>
  </r>
  <r>
    <n v="16909"/>
    <n v="85310"/>
    <x v="252"/>
    <n v="1"/>
    <x v="1"/>
    <x v="1"/>
  </r>
  <r>
    <n v="16860"/>
    <s v="85200,_x000a_85310"/>
    <x v="253"/>
    <n v="28"/>
    <x v="0"/>
    <x v="1"/>
  </r>
  <r>
    <n v="19712"/>
    <s v="85200,_x000a_85310"/>
    <x v="254"/>
    <n v="20.6"/>
    <x v="0"/>
    <x v="2"/>
  </r>
  <r>
    <n v="9256"/>
    <n v="85310"/>
    <x v="255"/>
    <n v="20"/>
    <x v="0"/>
    <x v="1"/>
  </r>
  <r>
    <n v="9265"/>
    <s v="85200,_x000a_85310"/>
    <x v="256"/>
    <n v="17.8"/>
    <x v="0"/>
    <x v="2"/>
  </r>
  <r>
    <n v="17089"/>
    <s v="1,_x000a_85320,_x000a_85421"/>
    <x v="257"/>
    <n v="15.2"/>
    <x v="0"/>
    <x v="2"/>
  </r>
  <r>
    <n v="20543"/>
    <n v="85320"/>
    <x v="258"/>
    <n v="6.8"/>
    <x v="0"/>
    <x v="1"/>
  </r>
  <r>
    <n v="12593"/>
    <n v="85310"/>
    <x v="259"/>
    <n v="30"/>
    <x v="0"/>
    <x v="2"/>
  </r>
  <r>
    <n v="9451"/>
    <s v="85100,_x000a_85200,_x000a_85310"/>
    <x v="260"/>
    <n v="25.4"/>
    <x v="0"/>
    <x v="2"/>
  </r>
  <r>
    <n v="9610"/>
    <s v="85100,_x000a_85200,_x000a_85310"/>
    <x v="261"/>
    <n v="23.2"/>
    <x v="0"/>
    <x v="2"/>
  </r>
  <r>
    <n v="8613"/>
    <s v="85200,_x000a_85310"/>
    <x v="262"/>
    <n v="17.3"/>
    <x v="0"/>
    <x v="2"/>
  </r>
  <r>
    <n v="9673"/>
    <s v="58110,_x000a_78300,_x000a_85320,_x000a_85600"/>
    <x v="263"/>
    <n v="9"/>
    <x v="0"/>
    <x v="1"/>
  </r>
  <r>
    <n v="9769"/>
    <s v="1,_x000a_85320"/>
    <x v="264"/>
    <n v="3.7"/>
    <x v="0"/>
    <x v="2"/>
  </r>
  <r>
    <n v="9867"/>
    <s v="85200,_x000a_86900"/>
    <x v="265"/>
    <n v="11.7"/>
    <x v="0"/>
    <x v="1"/>
  </r>
  <r>
    <n v="15862"/>
    <s v="1,_x000a_85310"/>
    <x v="266"/>
    <n v="13.4"/>
    <x v="0"/>
    <x v="2"/>
  </r>
  <r>
    <n v="9890"/>
    <s v="85200,_x000a_85310"/>
    <x v="267"/>
    <n v="18"/>
    <x v="0"/>
    <x v="2"/>
  </r>
  <r>
    <n v="17135"/>
    <s v="85100,_x000a_85200,_x000a_85310"/>
    <x v="268"/>
    <n v="18.8"/>
    <x v="0"/>
    <x v="1"/>
  </r>
  <r>
    <n v="18537"/>
    <s v="85200,_x000a_85310"/>
    <x v="269"/>
    <n v="41"/>
    <x v="0"/>
    <x v="2"/>
  </r>
  <r>
    <n v="9999"/>
    <s v="85100,_x000a_85410"/>
    <x v="270"/>
    <n v="34"/>
    <x v="0"/>
    <x v="1"/>
  </r>
  <r>
    <n v="10008"/>
    <s v="1,_x000a_85320"/>
    <x v="271"/>
    <n v="5.6"/>
    <x v="0"/>
    <x v="2"/>
  </r>
  <r>
    <n v="18674"/>
    <n v="85310"/>
    <x v="272"/>
    <n v="24.7"/>
    <x v="0"/>
    <x v="2"/>
  </r>
  <r>
    <n v="16865"/>
    <n v="85320"/>
    <x v="273"/>
    <n v="4.7"/>
    <x v="2"/>
    <x v="1"/>
  </r>
  <r>
    <n v="16702"/>
    <n v="85310"/>
    <x v="274"/>
    <n v="15.6"/>
    <x v="2"/>
    <x v="0"/>
  </r>
  <r>
    <n v="592"/>
    <s v="1,_x000a_85320"/>
    <x v="275"/>
    <n v="14.1"/>
    <x v="0"/>
    <x v="2"/>
  </r>
  <r>
    <n v="10383"/>
    <s v="85200,_x000a_85310"/>
    <x v="276"/>
    <n v="16.100000000000001"/>
    <x v="0"/>
    <x v="1"/>
  </r>
  <r>
    <n v="10384"/>
    <s v="1,_x000a_85310"/>
    <x v="277"/>
    <n v="16.100000000000001"/>
    <x v="0"/>
    <x v="2"/>
  </r>
  <r>
    <n v="10415"/>
    <n v="85310"/>
    <x v="278"/>
    <n v="34.700000000000003"/>
    <x v="0"/>
    <x v="1"/>
  </r>
  <r>
    <n v="10473"/>
    <s v="1,_x000a_85320"/>
    <x v="279"/>
    <n v="13.7"/>
    <x v="0"/>
    <x v="2"/>
  </r>
  <r>
    <n v="354"/>
    <s v="1,_x000a_85320"/>
    <x v="280"/>
    <n v="8"/>
    <x v="0"/>
    <x v="0"/>
  </r>
  <r>
    <n v="15063"/>
    <n v="85310"/>
    <x v="281"/>
    <n v="2.7"/>
    <x v="2"/>
    <x v="2"/>
  </r>
  <r>
    <n v="14874"/>
    <s v="1,_x000a_85310"/>
    <x v="282"/>
    <n v="8.6"/>
    <x v="0"/>
    <x v="2"/>
  </r>
  <r>
    <n v="10629"/>
    <s v="1,_x000a_85310"/>
    <x v="283"/>
    <n v="16.899999999999999"/>
    <x v="0"/>
    <x v="2"/>
  </r>
  <r>
    <n v="20722"/>
    <s v="85310,_x000a_85320"/>
    <x v="284"/>
    <n v="3.3"/>
    <x v="0"/>
    <x v="1"/>
  </r>
  <r>
    <n v="14200"/>
    <n v="85200"/>
    <x v="285"/>
    <n v="14.5"/>
    <x v="0"/>
    <x v="1"/>
  </r>
  <r>
    <n v="15248"/>
    <s v="1,_x000a_85320"/>
    <x v="286"/>
    <n v="27.6"/>
    <x v="0"/>
    <x v="2"/>
  </r>
  <r>
    <n v="14201"/>
    <n v="85200"/>
    <x v="287"/>
    <n v="29.8"/>
    <x v="0"/>
    <x v="1"/>
  </r>
  <r>
    <n v="10706"/>
    <s v="1,_x000a_85320"/>
    <x v="288"/>
    <n v="13.4"/>
    <x v="0"/>
    <x v="2"/>
  </r>
  <r>
    <n v="10829"/>
    <s v="1,_x000a_85320"/>
    <x v="289"/>
    <n v="6.5"/>
    <x v="0"/>
    <x v="2"/>
  </r>
  <r>
    <n v="17385"/>
    <s v="1,_x000a_85320,_x000a_85410"/>
    <x v="290"/>
    <n v="8.3000000000000007"/>
    <x v="0"/>
    <x v="2"/>
  </r>
  <r>
    <n v="10918"/>
    <s v="85310,_x000a_86900,_x000a_88990"/>
    <x v="291"/>
    <n v="16.2"/>
    <x v="0"/>
    <x v="1"/>
  </r>
  <r>
    <n v="315"/>
    <n v="85320"/>
    <x v="292"/>
    <n v="14.1"/>
    <x v="0"/>
    <x v="1"/>
  </r>
  <r>
    <n v="20787"/>
    <n v="85320"/>
    <x v="293"/>
    <n v="6.8"/>
    <x v="0"/>
    <x v="1"/>
  </r>
  <r>
    <n v="15100"/>
    <s v="1,_x000a_85310"/>
    <x v="294"/>
    <n v="20.2"/>
    <x v="0"/>
    <x v="0"/>
  </r>
  <r>
    <n v="11061"/>
    <n v="85310"/>
    <x v="295"/>
    <n v="3.1"/>
    <x v="0"/>
    <x v="1"/>
  </r>
  <r>
    <n v="17295"/>
    <n v="85100"/>
    <x v="296"/>
    <n v="50"/>
    <x v="0"/>
    <x v="1"/>
  </r>
  <r>
    <n v="15589"/>
    <n v="85310"/>
    <x v="297"/>
    <n v="25.6"/>
    <x v="0"/>
    <x v="0"/>
  </r>
  <r>
    <n v="11132"/>
    <n v="85310"/>
    <x v="298"/>
    <n v="31.8"/>
    <x v="0"/>
    <x v="1"/>
  </r>
  <r>
    <n v="11133"/>
    <n v="85310"/>
    <x v="299"/>
    <n v="11.4"/>
    <x v="0"/>
    <x v="1"/>
  </r>
  <r>
    <n v="15836"/>
    <s v="1,_x000a_85310"/>
    <x v="300"/>
    <n v="2.9"/>
    <x v="0"/>
    <x v="2"/>
  </r>
  <r>
    <n v="15135"/>
    <s v="1,_x000a_85310"/>
    <x v="301"/>
    <n v="15.8"/>
    <x v="0"/>
    <x v="2"/>
  </r>
  <r>
    <n v="14206"/>
    <n v="85200"/>
    <x v="302"/>
    <n v="36.5"/>
    <x v="0"/>
    <x v="1"/>
  </r>
  <r>
    <n v="17516"/>
    <s v="85100,_x000a_85200,_x000a_85310"/>
    <x v="303"/>
    <n v="9.1"/>
    <x v="0"/>
    <x v="1"/>
  </r>
  <r>
    <n v="11208"/>
    <s v="85100,_x000a_85200,_x000a_85310"/>
    <x v="304"/>
    <n v="25.5"/>
    <x v="0"/>
    <x v="1"/>
  </r>
  <r>
    <n v="11227"/>
    <n v="85320"/>
    <x v="305"/>
    <n v="3.7"/>
    <x v="0"/>
    <x v="1"/>
  </r>
  <r>
    <n v="11322"/>
    <s v="1,_x000a_85320"/>
    <x v="306"/>
    <n v="5.9"/>
    <x v="0"/>
    <x v="2"/>
  </r>
  <r>
    <n v="20010"/>
    <s v="85100,_x000a_85200,_x000a_85310"/>
    <x v="307"/>
    <n v="13.6"/>
    <x v="0"/>
    <x v="1"/>
  </r>
  <r>
    <n v="11371"/>
    <s v="1,_x000a_85310"/>
    <x v="308"/>
    <n v="9.1999999999999993"/>
    <x v="0"/>
    <x v="2"/>
  </r>
  <r>
    <n v="4980"/>
    <s v="1,_x000a_85320"/>
    <x v="309"/>
    <n v="3.7"/>
    <x v="0"/>
    <x v="2"/>
  </r>
  <r>
    <n v="214"/>
    <s v="85100,_x000a_85200,_x000a_85310,_x000a_85422"/>
    <x v="310"/>
    <n v="28.8"/>
    <x v="0"/>
    <x v="2"/>
  </r>
  <r>
    <n v="15443"/>
    <s v="1,_x000a_85310"/>
    <x v="311"/>
    <n v="9.6"/>
    <x v="0"/>
    <x v="2"/>
  </r>
  <r>
    <n v="7303"/>
    <s v="1,_x000a_85320"/>
    <x v="312"/>
    <n v="9.6"/>
    <x v="0"/>
    <x v="2"/>
  </r>
  <r>
    <n v="617"/>
    <s v="1,_x000a_85320"/>
    <x v="313"/>
    <n v="5.2"/>
    <x v="0"/>
    <x v="2"/>
  </r>
  <r>
    <n v="11427"/>
    <s v="1,_x000a_85320"/>
    <x v="314"/>
    <n v="13.9"/>
    <x v="0"/>
    <x v="2"/>
  </r>
  <r>
    <n v="11525"/>
    <s v="72190,_x000a_75000,_x000a_85310"/>
    <x v="315"/>
    <n v="16.3"/>
    <x v="0"/>
    <x v="1"/>
  </r>
  <r>
    <n v="275"/>
    <s v="1,_x000a_85310"/>
    <x v="316"/>
    <n v="15.1"/>
    <x v="0"/>
    <x v="2"/>
  </r>
  <r>
    <n v="426"/>
    <s v="85100,_x000a_85200,_x000a_85310"/>
    <x v="317"/>
    <n v="19"/>
    <x v="0"/>
    <x v="1"/>
  </r>
  <r>
    <n v="11545"/>
    <s v="1,_x000a_85320"/>
    <x v="318"/>
    <n v="6.1"/>
    <x v="0"/>
    <x v="0"/>
  </r>
  <r>
    <n v="14502"/>
    <s v="85100,_x000a_85200,_x000a_85310"/>
    <x v="319"/>
    <n v="15.8"/>
    <x v="0"/>
    <x v="2"/>
  </r>
  <r>
    <n v="11556"/>
    <s v="85100,_x000a_85200,_x000a_85310"/>
    <x v="320"/>
    <n v="15"/>
    <x v="0"/>
    <x v="1"/>
  </r>
  <r>
    <n v="10814"/>
    <s v="1,_x000a_85320"/>
    <x v="321"/>
    <n v="20.2"/>
    <x v="0"/>
    <x v="2"/>
  </r>
  <r>
    <n v="11569"/>
    <s v="85200,_x000a_85310,_x000a_85410,_x000a_85590"/>
    <x v="322"/>
    <n v="4"/>
    <x v="2"/>
    <x v="2"/>
  </r>
  <r>
    <n v="18265"/>
    <n v="85310"/>
    <x v="323"/>
    <n v="3.9"/>
    <x v="0"/>
    <x v="1"/>
  </r>
  <r>
    <n v="15717"/>
    <n v="85310"/>
    <x v="324"/>
    <n v="7.7"/>
    <x v="0"/>
    <x v="1"/>
  </r>
  <r>
    <n v="11583"/>
    <s v="1,_x000a_85310"/>
    <x v="325"/>
    <n v="13.4"/>
    <x v="0"/>
    <x v="2"/>
  </r>
  <r>
    <n v="15590"/>
    <s v="85200,_x000a_85310"/>
    <x v="326"/>
    <n v="32.6"/>
    <x v="0"/>
    <x v="1"/>
  </r>
  <r>
    <n v="16974"/>
    <n v="85310"/>
    <x v="327"/>
    <n v="2.5"/>
    <x v="2"/>
    <x v="1"/>
  </r>
  <r>
    <n v="11610"/>
    <s v="85200,_x000a_85310"/>
    <x v="328"/>
    <n v="14.5"/>
    <x v="0"/>
    <x v="1"/>
  </r>
  <r>
    <n v="11614"/>
    <n v="85310"/>
    <x v="329"/>
    <n v="17.5"/>
    <x v="0"/>
    <x v="1"/>
  </r>
  <r>
    <n v="11615"/>
    <s v="85200,_x000a_85310"/>
    <x v="330"/>
    <n v="4.8"/>
    <x v="2"/>
    <x v="1"/>
  </r>
  <r>
    <n v="16626"/>
    <s v="85200,_x000a_85310"/>
    <x v="331"/>
    <n v="15.6"/>
    <x v="0"/>
    <x v="1"/>
  </r>
  <r>
    <n v="12029"/>
    <s v="85200,_x000a_85310,_x000a_85422,_x000a_85600"/>
    <x v="332"/>
    <n v="20.2"/>
    <x v="0"/>
    <x v="2"/>
  </r>
  <r>
    <n v="18920"/>
    <n v="85200"/>
    <x v="333"/>
    <n v="26"/>
    <x v="0"/>
    <x v="2"/>
  </r>
  <r>
    <n v="15703"/>
    <s v="85100,_x000a_85200,_x000a_85310"/>
    <x v="334"/>
    <n v="21.4"/>
    <x v="0"/>
    <x v="1"/>
  </r>
  <r>
    <n v="14873"/>
    <s v="1,_x000a_85310"/>
    <x v="335"/>
    <n v="8.5"/>
    <x v="0"/>
    <x v="2"/>
  </r>
  <r>
    <n v="11742"/>
    <s v="85100,_x000a_85200,_x000a_85310,_x000a_85510"/>
    <x v="336"/>
    <n v="10"/>
    <x v="0"/>
    <x v="1"/>
  </r>
  <r>
    <n v="11750"/>
    <n v="85310"/>
    <x v="337"/>
    <n v="15.9"/>
    <x v="0"/>
    <x v="1"/>
  </r>
  <r>
    <n v="1960"/>
    <n v="85310"/>
    <x v="338"/>
    <n v="6.2"/>
    <x v="0"/>
    <x v="1"/>
  </r>
  <r>
    <n v="11772"/>
    <n v="85310"/>
    <x v="339"/>
    <n v="28.6"/>
    <x v="0"/>
    <x v="1"/>
  </r>
  <r>
    <n v="11792"/>
    <s v="1,_x000a_85320"/>
    <x v="340"/>
    <n v="9.6"/>
    <x v="0"/>
    <x v="2"/>
  </r>
  <r>
    <n v="1941"/>
    <s v="1,_x000a_85320"/>
    <x v="341"/>
    <n v="6.4"/>
    <x v="0"/>
    <x v="2"/>
  </r>
  <r>
    <n v="19542"/>
    <s v="85200,_x000a_85310"/>
    <x v="342"/>
    <n v="32.6"/>
    <x v="0"/>
    <x v="2"/>
  </r>
  <r>
    <n v="19076"/>
    <s v="85100,_x000a_85200,_x000a_85310"/>
    <x v="343"/>
    <n v="15.6"/>
    <x v="0"/>
    <x v="1"/>
  </r>
  <r>
    <n v="12102"/>
    <s v="1,_x000a_85320"/>
    <x v="344"/>
    <n v="7.5"/>
    <x v="0"/>
    <x v="2"/>
  </r>
  <r>
    <n v="12177"/>
    <n v="85310"/>
    <x v="345"/>
    <n v="8.9"/>
    <x v="0"/>
    <x v="1"/>
  </r>
  <r>
    <n v="15614"/>
    <s v="85100,_x000a_85200,_x000a_85310"/>
    <x v="346"/>
    <n v="19.399999999999999"/>
    <x v="0"/>
    <x v="1"/>
  </r>
  <r>
    <n v="12192"/>
    <s v="85200,_x000a_85310"/>
    <x v="347"/>
    <n v="16.3"/>
    <x v="0"/>
    <x v="2"/>
  </r>
  <r>
    <n v="16399"/>
    <n v="85310"/>
    <x v="348"/>
    <n v="12.4"/>
    <x v="0"/>
    <x v="0"/>
  </r>
  <r>
    <n v="14585"/>
    <s v="85100,_x000a_85200,_x000a_85310"/>
    <x v="349"/>
    <n v="18.899999999999999"/>
    <x v="0"/>
    <x v="2"/>
  </r>
  <r>
    <n v="19602"/>
    <n v="85310"/>
    <x v="350"/>
    <n v="34"/>
    <x v="0"/>
    <x v="2"/>
  </r>
  <r>
    <n v="12277"/>
    <s v="1,_x000a_85320"/>
    <x v="351"/>
    <n v="4.5999999999999996"/>
    <x v="0"/>
    <x v="2"/>
  </r>
  <r>
    <n v="12288"/>
    <s v="1,_x000a_85320"/>
    <x v="352"/>
    <n v="8.5"/>
    <x v="0"/>
    <x v="2"/>
  </r>
  <r>
    <n v="12313"/>
    <s v="85100,_x000a_85200,_x000a_85310"/>
    <x v="353"/>
    <n v="26"/>
    <x v="0"/>
    <x v="1"/>
  </r>
  <r>
    <n v="12336"/>
    <s v="85200,_x000a_85310"/>
    <x v="354"/>
    <n v="29"/>
    <x v="0"/>
    <x v="2"/>
  </r>
  <r>
    <n v="12340"/>
    <n v="85310"/>
    <x v="355"/>
    <n v="30"/>
    <x v="0"/>
    <x v="2"/>
  </r>
  <r>
    <n v="11731"/>
    <s v="1,_x000a_85320"/>
    <x v="356"/>
    <n v="12.5"/>
    <x v="0"/>
    <x v="2"/>
  </r>
  <r>
    <n v="15638"/>
    <s v="1,_x000a_85310"/>
    <x v="357"/>
    <n v="15"/>
    <x v="0"/>
    <x v="2"/>
  </r>
  <r>
    <n v="12380"/>
    <n v="85310"/>
    <x v="358"/>
    <n v="10.8"/>
    <x v="0"/>
    <x v="1"/>
  </r>
  <r>
    <n v="14591"/>
    <s v="85200,_x000a_85310"/>
    <x v="359"/>
    <n v="23.8"/>
    <x v="0"/>
    <x v="2"/>
  </r>
  <r>
    <n v="12400"/>
    <s v="85100,_x000a_85200,_x000a_85310"/>
    <x v="360"/>
    <n v="28.2"/>
    <x v="0"/>
    <x v="2"/>
  </r>
  <r>
    <n v="15432"/>
    <s v="1,_x000a_85310"/>
    <x v="361"/>
    <n v="5.4"/>
    <x v="0"/>
    <x v="0"/>
  </r>
  <r>
    <n v="14216"/>
    <n v="85310"/>
    <x v="362"/>
    <n v="18"/>
    <x v="0"/>
    <x v="1"/>
  </r>
  <r>
    <n v="12421"/>
    <s v="85100,_x000a_85200,_x000a_85310"/>
    <x v="363"/>
    <n v="20.5"/>
    <x v="0"/>
    <x v="1"/>
  </r>
  <r>
    <n v="15247"/>
    <s v="85100,_x000a_85200,_x000a_85310"/>
    <x v="364"/>
    <n v="9.9"/>
    <x v="0"/>
    <x v="1"/>
  </r>
  <r>
    <n v="12423"/>
    <s v="85200,_x000a_85310"/>
    <x v="365"/>
    <n v="2.2000000000000002"/>
    <x v="0"/>
    <x v="1"/>
  </r>
  <r>
    <n v="16390"/>
    <s v="85200,_x000a_85310"/>
    <x v="366"/>
    <n v="7.1"/>
    <x v="0"/>
    <x v="1"/>
  </r>
  <r>
    <n v="18742"/>
    <s v="85200,_x000a_85310"/>
    <x v="367"/>
    <n v="23.4"/>
    <x v="0"/>
    <x v="1"/>
  </r>
  <r>
    <n v="19375"/>
    <n v="85200"/>
    <x v="368"/>
    <n v="47"/>
    <x v="0"/>
    <x v="1"/>
  </r>
  <r>
    <n v="12426"/>
    <s v="85200,_x000a_85310"/>
    <x v="369"/>
    <n v="18"/>
    <x v="0"/>
    <x v="2"/>
  </r>
  <r>
    <n v="12456"/>
    <n v="85310"/>
    <x v="370"/>
    <n v="2"/>
    <x v="0"/>
    <x v="0"/>
  </r>
  <r>
    <n v="12464"/>
    <s v="85200,_x000a_85310"/>
    <x v="371"/>
    <n v="13.2"/>
    <x v="0"/>
    <x v="2"/>
  </r>
  <r>
    <n v="12468"/>
    <s v="85200,_x000a_85310"/>
    <x v="372"/>
    <n v="15"/>
    <x v="0"/>
    <x v="2"/>
  </r>
  <r>
    <n v="19353"/>
    <s v="85200,_x000a_85310"/>
    <x v="373"/>
    <n v="32"/>
    <x v="0"/>
    <x v="0"/>
  </r>
  <r>
    <n v="12484"/>
    <s v="85100,_x000a_85200,_x000a_85310"/>
    <x v="374"/>
    <n v="21.5"/>
    <x v="0"/>
    <x v="2"/>
  </r>
  <r>
    <n v="16400"/>
    <n v="85310"/>
    <x v="375"/>
    <n v="10"/>
    <x v="0"/>
    <x v="1"/>
  </r>
  <r>
    <n v="12522"/>
    <s v="85200,_x000a_85310"/>
    <x v="376"/>
    <n v="13.1"/>
    <x v="0"/>
    <x v="1"/>
  </r>
  <r>
    <n v="12504"/>
    <s v="85200,_x000a_85310,_x000a_85410"/>
    <x v="377"/>
    <n v="30.4"/>
    <x v="0"/>
    <x v="2"/>
  </r>
  <r>
    <n v="16834"/>
    <n v="85310"/>
    <x v="378"/>
    <n v="24"/>
    <x v="0"/>
    <x v="2"/>
  </r>
  <r>
    <n v="12513"/>
    <s v="85200,_x000a_85310,_x000a_87300,_x000a_88100"/>
    <x v="379"/>
    <n v="3.1"/>
    <x v="0"/>
    <x v="2"/>
  </r>
  <r>
    <n v="12515"/>
    <s v="85100,_x000a_85200,_x000a_85310"/>
    <x v="380"/>
    <n v="5.0999999999999996"/>
    <x v="0"/>
    <x v="1"/>
  </r>
  <r>
    <n v="14597"/>
    <n v="85200"/>
    <x v="381"/>
    <n v="14.4"/>
    <x v="0"/>
    <x v="2"/>
  </r>
  <r>
    <n v="17371"/>
    <s v="85100,_x000a_85200,_x000a_85310"/>
    <x v="382"/>
    <n v="15.6"/>
    <x v="0"/>
    <x v="1"/>
  </r>
  <r>
    <n v="12530"/>
    <s v="85100,_x000a_85200,_x000a_85310,_x000a_85410"/>
    <x v="383"/>
    <n v="25"/>
    <x v="0"/>
    <x v="2"/>
  </r>
  <r>
    <n v="19612"/>
    <n v="85200"/>
    <x v="384"/>
    <n v="9.1"/>
    <x v="0"/>
    <x v="2"/>
  </r>
  <r>
    <n v="12552"/>
    <s v="85100,_x000a_85200,_x000a_85310"/>
    <x v="385"/>
    <n v="25"/>
    <x v="0"/>
    <x v="2"/>
  </r>
  <r>
    <n v="624"/>
    <s v="85200,_x000a_85310"/>
    <x v="386"/>
    <n v="17"/>
    <x v="0"/>
    <x v="1"/>
  </r>
  <r>
    <n v="12561"/>
    <s v="1,_x000a_85310"/>
    <x v="387"/>
    <n v="25.8"/>
    <x v="0"/>
    <x v="2"/>
  </r>
  <r>
    <n v="16889"/>
    <n v="85310"/>
    <x v="388"/>
    <n v="1.6"/>
    <x v="0"/>
    <x v="2"/>
  </r>
  <r>
    <n v="17848"/>
    <s v="85310,_x000a_85600"/>
    <x v="389"/>
    <n v="13.4"/>
    <x v="0"/>
    <x v="1"/>
  </r>
  <r>
    <n v="14969"/>
    <s v="85200,_x000a_85310,_x000a_87900"/>
    <x v="390"/>
    <n v="5.5"/>
    <x v="0"/>
    <x v="1"/>
  </r>
  <r>
    <n v="18835"/>
    <s v="85310,_x000a_85410"/>
    <x v="391"/>
    <n v="25.1"/>
    <x v="0"/>
    <x v="1"/>
  </r>
  <r>
    <n v="12582"/>
    <s v="1,_x000a_85320"/>
    <x v="392"/>
    <n v="12.1"/>
    <x v="0"/>
    <x v="2"/>
  </r>
  <r>
    <n v="15136"/>
    <n v="85310"/>
    <x v="393"/>
    <n v="5.7"/>
    <x v="0"/>
    <x v="1"/>
  </r>
  <r>
    <n v="12877"/>
    <s v="1,_x000a_85320"/>
    <x v="394"/>
    <n v="4.3"/>
    <x v="0"/>
    <x v="2"/>
  </r>
  <r>
    <n v="19401"/>
    <s v="85200,_x000a_85310"/>
    <x v="395"/>
    <n v="20.100000000000001"/>
    <x v="0"/>
    <x v="1"/>
  </r>
  <r>
    <n v="16492"/>
    <n v="85310"/>
    <x v="396"/>
    <n v="19.399999999999999"/>
    <x v="0"/>
    <x v="2"/>
  </r>
  <r>
    <n v="17404"/>
    <s v="85100,_x000a_85200,_x000a_85310"/>
    <x v="397"/>
    <n v="21.8"/>
    <x v="0"/>
    <x v="1"/>
  </r>
  <r>
    <n v="14947"/>
    <s v="1,_x000a_85310"/>
    <x v="398"/>
    <n v="6.2"/>
    <x v="0"/>
    <x v="2"/>
  </r>
  <r>
    <n v="12637"/>
    <s v="85100,_x000a_85200,_x000a_85310"/>
    <x v="399"/>
    <n v="26"/>
    <x v="0"/>
    <x v="2"/>
  </r>
  <r>
    <n v="16847"/>
    <s v="85310,_x000a_87300"/>
    <x v="400"/>
    <n v="12"/>
    <x v="0"/>
    <x v="1"/>
  </r>
  <r>
    <n v="16787"/>
    <s v="85200,_x000a_85310"/>
    <x v="401"/>
    <n v="3.2"/>
    <x v="0"/>
    <x v="1"/>
  </r>
  <r>
    <n v="12793"/>
    <n v="85310"/>
    <x v="402"/>
    <n v="35.700000000000003"/>
    <x v="0"/>
    <x v="1"/>
  </r>
  <r>
    <n v="17324"/>
    <n v="85100"/>
    <x v="403"/>
    <n v="5.9"/>
    <x v="0"/>
    <x v="1"/>
  </r>
  <r>
    <n v="12923"/>
    <n v="85100"/>
    <x v="404"/>
    <n v="5.4"/>
    <x v="0"/>
    <x v="1"/>
  </r>
  <r>
    <n v="12930"/>
    <s v="85200,_x000a_85310"/>
    <x v="405"/>
    <n v="18"/>
    <x v="0"/>
    <x v="1"/>
  </r>
  <r>
    <n v="17186"/>
    <s v="1,_x000a_85200,_x000a_85310"/>
    <x v="406"/>
    <n v="19.899999999999999"/>
    <x v="0"/>
    <x v="2"/>
  </r>
  <r>
    <n v="14724"/>
    <s v="1,_x000a_85310"/>
    <x v="407"/>
    <n v="11.3"/>
    <x v="0"/>
    <x v="2"/>
  </r>
  <r>
    <n v="13045"/>
    <s v="85200,_x000a_85310"/>
    <x v="408"/>
    <n v="15.9"/>
    <x v="0"/>
    <x v="2"/>
  </r>
  <r>
    <n v="18953"/>
    <s v="85200,_x000a_85310"/>
    <x v="409"/>
    <n v="24.8"/>
    <x v="0"/>
    <x v="2"/>
  </r>
  <r>
    <n v="13038"/>
    <s v="70229,_x000a_72190,_x000a_85320"/>
    <x v="410"/>
    <n v="22.3"/>
    <x v="0"/>
    <x v="1"/>
  </r>
  <r>
    <n v="284"/>
    <s v="85100,_x000a_85200,_x000a_85310,_x000a_85600"/>
    <x v="411"/>
    <n v="6.7"/>
    <x v="0"/>
    <x v="1"/>
  </r>
  <r>
    <n v="15213"/>
    <s v="1,_x000a_85310"/>
    <x v="412"/>
    <n v="5.3"/>
    <x v="0"/>
    <x v="2"/>
  </r>
  <r>
    <n v="10996"/>
    <s v="1,_x000a_85320"/>
    <x v="413"/>
    <n v="22.9"/>
    <x v="0"/>
    <x v="2"/>
  </r>
  <r>
    <n v="10845"/>
    <s v="85200,_x000a_85310"/>
    <x v="414"/>
    <n v="23.9"/>
    <x v="0"/>
    <x v="2"/>
  </r>
  <r>
    <n v="16585"/>
    <s v="85200,_x000a_85310"/>
    <x v="415"/>
    <n v="14.4"/>
    <x v="0"/>
    <x v="1"/>
  </r>
  <r>
    <n v="13221"/>
    <s v="1,_x000a_85320"/>
    <x v="416"/>
    <n v="15"/>
    <x v="0"/>
    <x v="2"/>
  </r>
  <r>
    <n v="13204"/>
    <n v="85310"/>
    <x v="417"/>
    <n v="36.1"/>
    <x v="0"/>
    <x v="1"/>
  </r>
  <r>
    <n v="13273"/>
    <s v="85200,_x000a_85310"/>
    <x v="418"/>
    <n v="21.1"/>
    <x v="0"/>
    <x v="2"/>
  </r>
  <r>
    <n v="13351"/>
    <s v="1,_x000a_85320"/>
    <x v="419"/>
    <n v="19.600000000000001"/>
    <x v="0"/>
    <x v="2"/>
  </r>
  <r>
    <n v="12237"/>
    <s v="85100,_x000a_85200,_x000a_85310"/>
    <x v="420"/>
    <n v="17.3"/>
    <x v="0"/>
    <x v="2"/>
  </r>
  <r>
    <n v="16380"/>
    <s v="1,_x000a_85310"/>
    <x v="421"/>
    <n v="10.8"/>
    <x v="0"/>
    <x v="2"/>
  </r>
  <r>
    <n v="13449"/>
    <s v="85100,_x000a_85200,_x000a_85310"/>
    <x v="422"/>
    <n v="22.4"/>
    <x v="0"/>
    <x v="1"/>
  </r>
  <r>
    <n v="13468"/>
    <s v="1,_x000a_85320"/>
    <x v="423"/>
    <n v="14.5"/>
    <x v="0"/>
    <x v="2"/>
  </r>
  <r>
    <n v="13481"/>
    <s v="1,_x000a_85320"/>
    <x v="424"/>
    <n v="4.0999999999999996"/>
    <x v="0"/>
    <x v="2"/>
  </r>
  <r>
    <n v="13513"/>
    <s v="55900,_x000a_85100,_x000a_85200,_x000a_85310"/>
    <x v="425"/>
    <n v="16"/>
    <x v="0"/>
    <x v="1"/>
  </r>
  <r>
    <n v="13514"/>
    <s v="1,_x000a_85310"/>
    <x v="426"/>
    <n v="11.6"/>
    <x v="0"/>
    <x v="2"/>
  </r>
  <r>
    <n v="16749"/>
    <n v="85310"/>
    <x v="427"/>
    <n v="11.8"/>
    <x v="0"/>
    <x v="1"/>
  </r>
  <r>
    <n v="13597"/>
    <s v="1,_x000a_85320"/>
    <x v="428"/>
    <n v="14.9"/>
    <x v="0"/>
    <x v="2"/>
  </r>
  <r>
    <n v="13619"/>
    <s v="1,_x000a_85320"/>
    <x v="429"/>
    <n v="3"/>
    <x v="0"/>
    <x v="2"/>
  </r>
  <r>
    <n v="17219"/>
    <s v="1,_x000a_85310"/>
    <x v="430"/>
    <n v="11.8"/>
    <x v="0"/>
    <x v="2"/>
  </r>
  <r>
    <n v="13680"/>
    <s v="1,_x000a_85320"/>
    <x v="431"/>
    <n v="13.6"/>
    <x v="0"/>
    <x v="2"/>
  </r>
  <r>
    <n v="13694"/>
    <s v="1,_x000a_85320"/>
    <x v="432"/>
    <n v="6.6"/>
    <x v="0"/>
    <x v="2"/>
  </r>
  <r>
    <n v="13758"/>
    <s v="1,_x000a_85320"/>
    <x v="433"/>
    <n v="7.4"/>
    <x v="0"/>
    <x v="2"/>
  </r>
  <r>
    <n v="13817"/>
    <s v="1,_x000a_85310"/>
    <x v="434"/>
    <n v="16.100000000000001"/>
    <x v="0"/>
    <x v="2"/>
  </r>
  <r>
    <n v="13820"/>
    <s v="1,_x000a_85320"/>
    <x v="435"/>
    <n v="12.9"/>
    <x v="0"/>
    <x v="2"/>
  </r>
  <r>
    <n v="13835"/>
    <s v="85200,_x000a_85310"/>
    <x v="436"/>
    <n v="12.3"/>
    <x v="0"/>
    <x v="2"/>
  </r>
  <r>
    <n v="14619"/>
    <n v="85200"/>
    <x v="437"/>
    <n v="12.1"/>
    <x v="0"/>
    <x v="2"/>
  </r>
  <r>
    <n v="13856"/>
    <s v="85200,_x000a_85310,_x000a_87900"/>
    <x v="438"/>
    <n v="0.9"/>
    <x v="1"/>
    <x v="1"/>
  </r>
  <r>
    <n v="17625"/>
    <s v="85200,_x000a_85310,_x000a_85320"/>
    <x v="439"/>
    <n v="4.9000000000000004"/>
    <x v="0"/>
    <x v="1"/>
  </r>
  <r>
    <n v="14013"/>
    <s v="1,_x000a_85320"/>
    <x v="440"/>
    <n v="16.8"/>
    <x v="0"/>
    <x v="2"/>
  </r>
  <r>
    <n v="14620"/>
    <n v="85310"/>
    <x v="441"/>
    <n v="15.2"/>
    <x v="0"/>
    <x v="2"/>
  </r>
  <r>
    <n v="17198"/>
    <s v="85310,_x000a_94910"/>
    <x v="442"/>
    <n v="15.1"/>
    <x v="0"/>
    <x v="1"/>
  </r>
  <r>
    <n v="17036"/>
    <s v="85100,_x000a_85200,_x000a_85310"/>
    <x v="443"/>
    <n v="17.8"/>
    <x v="0"/>
    <x v="1"/>
  </r>
  <r>
    <n v="15727"/>
    <s v="1,_x000a_85310"/>
    <x v="444"/>
    <n v="15"/>
    <x v="0"/>
    <x v="2"/>
  </r>
  <r>
    <n v="13973"/>
    <s v="1,_x000a_85310"/>
    <x v="445"/>
    <n v="30.1"/>
    <x v="0"/>
    <x v="2"/>
  </r>
  <r>
    <n v="131"/>
    <s v="1,_x000a_85320"/>
    <x v="446"/>
    <n v="11.3"/>
    <x v="0"/>
    <x v="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x v="0"/>
    <s v="men"/>
    <n v="96"/>
    <n v="19.21"/>
  </r>
  <r>
    <x v="1"/>
    <x v="1"/>
    <s v="neither"/>
    <n v="385"/>
    <n v="0.08"/>
  </r>
  <r>
    <x v="1"/>
    <x v="2"/>
    <s v="men"/>
    <n v="1442"/>
    <n v="16.649999999999999"/>
  </r>
  <r>
    <x v="1"/>
    <x v="1"/>
    <s v="men"/>
    <n v="4800"/>
    <n v="16.66"/>
  </r>
  <r>
    <x v="1"/>
    <x v="0"/>
    <s v="women"/>
    <n v="63"/>
    <n v="-13.35"/>
  </r>
  <r>
    <x v="1"/>
    <x v="1"/>
    <s v="women"/>
    <n v="706"/>
    <n v="-10.050000000000001"/>
  </r>
  <r>
    <x v="0"/>
    <x v="2"/>
    <s v="neither"/>
    <n v="4"/>
    <n v="0.15"/>
  </r>
  <r>
    <x v="0"/>
    <x v="1"/>
    <s v="men"/>
    <n v="1629"/>
    <n v="19.43"/>
  </r>
  <r>
    <x v="0"/>
    <x v="1"/>
    <s v="women"/>
    <n v="138"/>
    <n v="-9.76"/>
  </r>
  <r>
    <x v="2"/>
    <x v="0"/>
    <s v="neither"/>
    <n v="2"/>
    <n v="0"/>
  </r>
  <r>
    <x v="2"/>
    <x v="1"/>
    <s v="women"/>
    <n v="20"/>
    <n v="-7.73"/>
  </r>
  <r>
    <x v="2"/>
    <x v="1"/>
    <s v="men"/>
    <n v="116"/>
    <n v="17.03"/>
  </r>
  <r>
    <x v="1"/>
    <x v="0"/>
    <s v="neither"/>
    <n v="24"/>
    <n v="0.19"/>
  </r>
  <r>
    <x v="1"/>
    <x v="0"/>
    <s v="men"/>
    <n v="326"/>
    <n v="20.05"/>
  </r>
  <r>
    <x v="2"/>
    <x v="0"/>
    <s v="men"/>
    <n v="2"/>
    <n v="32.15"/>
  </r>
  <r>
    <x v="0"/>
    <x v="0"/>
    <s v="neither"/>
    <n v="8"/>
    <n v="-0.2"/>
  </r>
  <r>
    <x v="2"/>
    <x v="2"/>
    <s v="neither"/>
    <n v="1"/>
    <n v="0"/>
  </r>
  <r>
    <x v="0"/>
    <x v="2"/>
    <s v="women"/>
    <n v="12"/>
    <n v="-5.69"/>
  </r>
  <r>
    <x v="1"/>
    <x v="2"/>
    <s v="neither"/>
    <n v="47"/>
    <n v="0.03"/>
  </r>
  <r>
    <x v="0"/>
    <x v="0"/>
    <s v="women"/>
    <n v="11"/>
    <n v="-11.53"/>
  </r>
  <r>
    <x v="0"/>
    <x v="1"/>
    <s v="neither"/>
    <n v="64"/>
    <n v="0.18"/>
  </r>
  <r>
    <x v="0"/>
    <x v="2"/>
    <s v="men"/>
    <n v="173"/>
    <n v="11.77"/>
  </r>
  <r>
    <x v="2"/>
    <x v="1"/>
    <s v="neither"/>
    <n v="9"/>
    <n v="0.11"/>
  </r>
  <r>
    <x v="1"/>
    <x v="2"/>
    <s v="women"/>
    <n v="58"/>
    <n v="-6.16"/>
  </r>
  <r>
    <x v="2"/>
    <x v="2"/>
    <s v="women"/>
    <n v="1"/>
    <n v="-1.2"/>
  </r>
  <r>
    <x v="2"/>
    <x v="2"/>
    <s v="men"/>
    <n v="37"/>
    <n v="16.14"/>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s v="V"/>
    <x v="0"/>
    <n v="96"/>
    <n v="19.21"/>
  </r>
  <r>
    <x v="1"/>
    <s v="PP"/>
    <x v="1"/>
    <n v="385"/>
    <n v="0.08"/>
  </r>
  <r>
    <x v="1"/>
    <s v="PAE"/>
    <x v="0"/>
    <n v="1442"/>
    <n v="16.649999999999999"/>
  </r>
  <r>
    <x v="1"/>
    <s v="PP"/>
    <x v="0"/>
    <n v="4800"/>
    <n v="16.66"/>
  </r>
  <r>
    <x v="1"/>
    <s v="V"/>
    <x v="2"/>
    <n v="63"/>
    <n v="13.35"/>
  </r>
  <r>
    <x v="1"/>
    <s v="PP"/>
    <x v="2"/>
    <n v="706"/>
    <n v="10.050000000000001"/>
  </r>
  <r>
    <x v="0"/>
    <s v="PAE"/>
    <x v="1"/>
    <n v="4"/>
    <n v="0.15"/>
  </r>
  <r>
    <x v="0"/>
    <s v="PP"/>
    <x v="0"/>
    <n v="1629"/>
    <n v="19.43"/>
  </r>
  <r>
    <x v="0"/>
    <s v="PP"/>
    <x v="2"/>
    <n v="138"/>
    <n v="9.76"/>
  </r>
  <r>
    <x v="2"/>
    <s v="V"/>
    <x v="1"/>
    <n v="2"/>
    <n v="0"/>
  </r>
  <r>
    <x v="2"/>
    <s v="PP"/>
    <x v="2"/>
    <n v="20"/>
    <n v="7.73"/>
  </r>
  <r>
    <x v="2"/>
    <s v="PP"/>
    <x v="0"/>
    <n v="116"/>
    <n v="17.03"/>
  </r>
  <r>
    <x v="1"/>
    <s v="V"/>
    <x v="1"/>
    <n v="24"/>
    <n v="0.19"/>
  </r>
  <r>
    <x v="1"/>
    <s v="V"/>
    <x v="0"/>
    <n v="326"/>
    <n v="20.05"/>
  </r>
  <r>
    <x v="2"/>
    <s v="V"/>
    <x v="0"/>
    <n v="2"/>
    <n v="32.15"/>
  </r>
  <r>
    <x v="0"/>
    <s v="V"/>
    <x v="1"/>
    <n v="8"/>
    <n v="0.2"/>
  </r>
  <r>
    <x v="2"/>
    <s v="PAE"/>
    <x v="1"/>
    <n v="1"/>
    <n v="0"/>
  </r>
  <r>
    <x v="0"/>
    <s v="PAE"/>
    <x v="2"/>
    <n v="12"/>
    <n v="5.69"/>
  </r>
  <r>
    <x v="1"/>
    <s v="PAE"/>
    <x v="1"/>
    <n v="47"/>
    <n v="0.03"/>
  </r>
  <r>
    <x v="0"/>
    <s v="V"/>
    <x v="2"/>
    <n v="11"/>
    <n v="11.53"/>
  </r>
  <r>
    <x v="0"/>
    <s v="PP"/>
    <x v="1"/>
    <n v="64"/>
    <n v="0.18"/>
  </r>
  <r>
    <x v="0"/>
    <s v="PAE"/>
    <x v="0"/>
    <n v="173"/>
    <n v="11.77"/>
  </r>
  <r>
    <x v="2"/>
    <s v="PP"/>
    <x v="1"/>
    <n v="9"/>
    <n v="0.11"/>
  </r>
  <r>
    <x v="1"/>
    <s v="PAE"/>
    <x v="2"/>
    <n v="58"/>
    <n v="6.16"/>
  </r>
  <r>
    <x v="2"/>
    <s v="PAE"/>
    <x v="2"/>
    <n v="1"/>
    <n v="1.2"/>
  </r>
  <r>
    <x v="2"/>
    <s v="PAE"/>
    <x v="0"/>
    <n v="37"/>
    <n v="16.14"/>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s v="V"/>
    <x v="0"/>
    <n v="96"/>
    <n v="19.21"/>
  </r>
  <r>
    <x v="1"/>
    <s v="PP"/>
    <x v="1"/>
    <n v="394"/>
    <n v="0.08"/>
  </r>
  <r>
    <x v="1"/>
    <s v="PAE"/>
    <x v="0"/>
    <n v="1479"/>
    <n v="16.63"/>
  </r>
  <r>
    <x v="1"/>
    <s v="PP"/>
    <x v="0"/>
    <n v="4916"/>
    <n v="16.670000000000002"/>
  </r>
  <r>
    <x v="1"/>
    <s v="V"/>
    <x v="2"/>
    <n v="63"/>
    <n v="-13.35"/>
  </r>
  <r>
    <x v="1"/>
    <s v="PP"/>
    <x v="2"/>
    <n v="726"/>
    <n v="-9.99"/>
  </r>
  <r>
    <x v="0"/>
    <s v="PAE"/>
    <x v="1"/>
    <n v="4"/>
    <n v="0.15"/>
  </r>
  <r>
    <x v="0"/>
    <s v="PP"/>
    <x v="0"/>
    <n v="1629"/>
    <n v="19.43"/>
  </r>
  <r>
    <x v="0"/>
    <s v="PP"/>
    <x v="2"/>
    <n v="138"/>
    <n v="-9.76"/>
  </r>
  <r>
    <x v="1"/>
    <s v="V"/>
    <x v="1"/>
    <n v="26"/>
    <n v="0.17"/>
  </r>
  <r>
    <x v="1"/>
    <s v="V"/>
    <x v="0"/>
    <n v="328"/>
    <n v="20.12"/>
  </r>
  <r>
    <x v="0"/>
    <s v="V"/>
    <x v="1"/>
    <n v="8"/>
    <n v="-0.2"/>
  </r>
  <r>
    <x v="0"/>
    <s v="PAE"/>
    <x v="2"/>
    <n v="12"/>
    <n v="-5.69"/>
  </r>
  <r>
    <x v="1"/>
    <s v="PAE"/>
    <x v="1"/>
    <n v="48"/>
    <n v="0.03"/>
  </r>
  <r>
    <x v="0"/>
    <s v="V"/>
    <x v="2"/>
    <n v="11"/>
    <n v="-11.53"/>
  </r>
  <r>
    <x v="0"/>
    <s v="PP"/>
    <x v="1"/>
    <n v="64"/>
    <n v="0.18"/>
  </r>
  <r>
    <x v="0"/>
    <s v="PAE"/>
    <x v="0"/>
    <n v="173"/>
    <n v="11.77"/>
  </r>
  <r>
    <x v="1"/>
    <s v="PAE"/>
    <x v="2"/>
    <n v="59"/>
    <n v="-6.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Employer Category" colHeaderCaption="Bias">
  <location ref="I15:K20" firstHeaderRow="1" firstDataRow="2" firstDataCol="1"/>
  <pivotFields count="5">
    <pivotField axis="axisCol" showAll="0">
      <items count="4">
        <item h="1" x="1"/>
        <item h="1" x="0"/>
        <item x="2"/>
        <item t="default"/>
      </items>
    </pivotField>
    <pivotField axis="axisRow" showAll="0">
      <items count="4">
        <item x="0"/>
        <item x="1"/>
        <item x="2"/>
        <item t="default"/>
      </items>
    </pivotField>
    <pivotField dataField="1" showAll="0"/>
    <pivotField showAll="0"/>
    <pivotField showAll="0"/>
  </pivotFields>
  <rowFields count="1">
    <field x="1"/>
  </rowFields>
  <rowItems count="4">
    <i>
      <x/>
    </i>
    <i>
      <x v="1"/>
    </i>
    <i>
      <x v="2"/>
    </i>
    <i t="grand">
      <x/>
    </i>
  </rowItems>
  <colFields count="1">
    <field x="0"/>
  </colFields>
  <colItems count="2">
    <i>
      <x v="2"/>
    </i>
    <i t="grand">
      <x/>
    </i>
  </colItems>
  <dataFields count="1">
    <dataField name="Percent of grand total employers" fld="2" showDataAs="percentOfTotal" baseField="0" baseItem="0" numFmtId="10"/>
  </dataField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0" count="1" selected="0">
            <x v="0"/>
          </reference>
        </references>
      </pivotArea>
    </chartFormat>
    <chartFormat chart="0" format="4" series="1">
      <pivotArea type="data" outline="0" fieldPosition="0">
        <references count="2">
          <reference field="4294967294" count="1" selected="0">
            <x v="0"/>
          </reference>
          <reference field="0" count="1" selected="0">
            <x v="1"/>
          </reference>
        </references>
      </pivotArea>
    </chartFormat>
    <chartFormat chart="0" format="5" series="1">
      <pivotArea type="data" outline="0" fieldPosition="0">
        <references count="2">
          <reference field="4294967294" count="1" selected="0">
            <x v="0"/>
          </reference>
          <reference field="0" count="1" selected="0">
            <x v="2"/>
          </reference>
        </references>
      </pivotArea>
    </chartFormat>
    <chartFormat chart="0" format="6">
      <pivotArea type="data" outline="0" fieldPosition="0">
        <references count="3">
          <reference field="4294967294" count="1" selected="0">
            <x v="0"/>
          </reference>
          <reference field="0" count="1" selected="0">
            <x v="2"/>
          </reference>
          <reference field="1" count="1" selected="0">
            <x v="0"/>
          </reference>
        </references>
      </pivotArea>
    </chartFormat>
    <chartFormat chart="0" format="7">
      <pivotArea type="data" outline="0" fieldPosition="0">
        <references count="3">
          <reference field="4294967294" count="1" selected="0">
            <x v="0"/>
          </reference>
          <reference field="0" count="1" selected="0">
            <x v="2"/>
          </reference>
          <reference field="1" count="1" selected="0">
            <x v="1"/>
          </reference>
        </references>
      </pivotArea>
    </chartFormat>
    <chartFormat chart="0" format="8">
      <pivotArea type="data" outline="0" fieldPosition="0">
        <references count="3">
          <reference field="4294967294" count="1" selected="0">
            <x v="0"/>
          </reference>
          <reference field="0" count="1" selected="0">
            <x v="2"/>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5A20346-BEC2-41EE-BCC2-A8876D4BC1D0}" name="PivotTable7"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ity" colHeaderCaption="Bias">
  <location ref="A22:E26" firstHeaderRow="1" firstDataRow="2" firstDataCol="1"/>
  <pivotFields count="5">
    <pivotField axis="axisRow" showAll="0">
      <items count="3">
        <item x="0"/>
        <item x="1"/>
        <item t="default"/>
      </items>
    </pivotField>
    <pivotField showAll="0"/>
    <pivotField axis="axisCol" showAll="0">
      <items count="4">
        <item x="0"/>
        <item x="1"/>
        <item x="2"/>
        <item t="default"/>
      </items>
    </pivotField>
    <pivotField showAll="0"/>
    <pivotField dataField="1" showAll="0"/>
  </pivotFields>
  <rowFields count="1">
    <field x="0"/>
  </rowFields>
  <rowItems count="3">
    <i>
      <x/>
    </i>
    <i>
      <x v="1"/>
    </i>
    <i t="grand">
      <x/>
    </i>
  </rowItems>
  <colFields count="1">
    <field x="2"/>
  </colFields>
  <colItems count="4">
    <i>
      <x/>
    </i>
    <i>
      <x v="1"/>
    </i>
    <i>
      <x v="2"/>
    </i>
    <i t="grand">
      <x/>
    </i>
  </colItems>
  <dataFields count="1">
    <dataField name="Average Pay Gap" fld="4" subtotal="average" baseField="0" baseItem="0" numFmtId="2"/>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1EA93FA-4C18-4DD0-B561-1741E7AF2988}" name="PivotTable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ity" colHeaderCaption="Employer Category">
  <location ref="A31:E36" firstHeaderRow="1" firstDataRow="2" firstDataCol="1"/>
  <pivotFields count="5">
    <pivotField axis="axisRow" showAll="0">
      <items count="4">
        <item x="2"/>
        <item x="0"/>
        <item x="1"/>
        <item t="default"/>
      </items>
    </pivotField>
    <pivotField axis="axisCol" showAll="0">
      <items count="4">
        <item x="2"/>
        <item x="1"/>
        <item x="0"/>
        <item t="default"/>
      </items>
    </pivotField>
    <pivotField showAll="0"/>
    <pivotField showAll="0"/>
    <pivotField dataField="1" showAll="0"/>
  </pivotFields>
  <rowFields count="1">
    <field x="0"/>
  </rowFields>
  <rowItems count="4">
    <i>
      <x/>
    </i>
    <i>
      <x v="1"/>
    </i>
    <i>
      <x v="2"/>
    </i>
    <i t="grand">
      <x/>
    </i>
  </rowItems>
  <colFields count="1">
    <field x="1"/>
  </colFields>
  <colItems count="4">
    <i>
      <x/>
    </i>
    <i>
      <x v="1"/>
    </i>
    <i>
      <x v="2"/>
    </i>
    <i t="grand">
      <x/>
    </i>
  </colItems>
  <dataFields count="1">
    <dataField name="Average Pay Gap" fld="4" subtotal="average" baseField="0" baseItem="0" numFmtId="2"/>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8187316-497E-405C-9A1B-5030A37A8381}" name="PivotTable6" cacheId="5"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rowHeaderCaption="City" colHeaderCaption="Bias">
  <location ref="I31:L36" firstHeaderRow="1" firstDataRow="2" firstDataCol="1"/>
  <pivotFields count="5">
    <pivotField axis="axisRow" showAll="0">
      <items count="4">
        <item x="2"/>
        <item x="0"/>
        <item x="1"/>
        <item t="default"/>
      </items>
    </pivotField>
    <pivotField showAll="0"/>
    <pivotField axis="axisCol" showAll="0">
      <items count="4">
        <item x="0"/>
        <item x="1"/>
        <item x="2"/>
        <item t="default"/>
      </items>
    </pivotField>
    <pivotField showAll="0"/>
    <pivotField dataField="1" showAll="0"/>
  </pivotFields>
  <rowFields count="1">
    <field x="0"/>
  </rowFields>
  <rowItems count="4">
    <i>
      <x/>
    </i>
    <i>
      <x v="1"/>
    </i>
    <i>
      <x v="2"/>
    </i>
    <i t="grand">
      <x/>
    </i>
  </rowItems>
  <colFields count="1">
    <field x="2"/>
  </colFields>
  <colItems count="3">
    <i>
      <x/>
    </i>
    <i>
      <x v="1"/>
    </i>
    <i>
      <x v="2"/>
    </i>
  </colItems>
  <dataFields count="1">
    <dataField name="Average Pay Gap" fld="4" subtotal="average" baseField="0" baseItem="0" numFmtId="2"/>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Employer Category">
  <location ref="D15:E19" firstHeaderRow="1" firstDataRow="1" firstDataCol="1"/>
  <pivotFields count="5">
    <pivotField axis="axisRow" showAll="0">
      <items count="4">
        <item x="1"/>
        <item x="0"/>
        <item x="2"/>
        <item t="default"/>
      </items>
    </pivotField>
    <pivotField showAll="0">
      <items count="4">
        <item x="0"/>
        <item x="1"/>
        <item x="2"/>
        <item t="default"/>
      </items>
    </pivotField>
    <pivotField showAll="0"/>
    <pivotField dataField="1" showAll="0">
      <items count="9">
        <item x="4"/>
        <item x="3"/>
        <item x="7"/>
        <item x="6"/>
        <item x="5"/>
        <item x="1"/>
        <item x="0"/>
        <item x="2"/>
        <item t="default"/>
      </items>
    </pivotField>
    <pivotField showAll="0"/>
  </pivotFields>
  <rowFields count="1">
    <field x="0"/>
  </rowFields>
  <rowItems count="4">
    <i>
      <x/>
    </i>
    <i>
      <x v="1"/>
    </i>
    <i>
      <x v="2"/>
    </i>
    <i t="grand">
      <x/>
    </i>
  </rowItems>
  <colItems count="1">
    <i/>
  </colItems>
  <dataFields count="1">
    <dataField name="Average Pay Gap" fld="3" subtotal="average" baseField="0" baseItem="0" numFmtId="2"/>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Bias">
  <location ref="A15:B19" firstHeaderRow="1" firstDataRow="1" firstDataCol="1"/>
  <pivotFields count="5">
    <pivotField showAll="0"/>
    <pivotField axis="axisRow" showAll="0">
      <items count="4">
        <item x="0"/>
        <item x="1"/>
        <item x="2"/>
        <item t="default"/>
      </items>
    </pivotField>
    <pivotField dataField="1" showAll="0"/>
    <pivotField showAll="0"/>
    <pivotField showAll="0"/>
  </pivotFields>
  <rowFields count="1">
    <field x="1"/>
  </rowFields>
  <rowItems count="4">
    <i>
      <x/>
    </i>
    <i>
      <x v="1"/>
    </i>
    <i>
      <x v="2"/>
    </i>
    <i t="grand">
      <x/>
    </i>
  </rowItems>
  <colItems count="1">
    <i/>
  </colItems>
  <dataFields count="1">
    <dataField name="Percent of  total_employers" fld="2" showDataAs="percentOfCol" baseField="1" baseItem="0" numFmtId="1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Employer Size" colHeaderCaption="Employer Category">
  <location ref="J2:N11" firstHeaderRow="1" firstDataRow="2" firstDataCol="1"/>
  <pivotFields count="8">
    <pivotField axis="axisRow" showAll="0">
      <items count="8">
        <item x="1"/>
        <item x="0"/>
        <item x="5"/>
        <item x="3"/>
        <item x="2"/>
        <item x="6"/>
        <item x="4"/>
        <item t="default"/>
      </items>
    </pivotField>
    <pivotField axis="axisCol" showAll="0">
      <items count="4">
        <item x="0"/>
        <item x="1"/>
        <item x="2"/>
        <item t="default"/>
      </items>
    </pivotField>
    <pivotField showAll="0"/>
    <pivotField dataField="1" showAll="0"/>
    <pivotField showAll="0"/>
    <pivotField showAll="0"/>
    <pivotField showAll="0"/>
    <pivotField showAll="0"/>
  </pivotFields>
  <rowFields count="1">
    <field x="0"/>
  </rowFields>
  <rowItems count="8">
    <i>
      <x/>
    </i>
    <i>
      <x v="1"/>
    </i>
    <i>
      <x v="2"/>
    </i>
    <i>
      <x v="3"/>
    </i>
    <i>
      <x v="4"/>
    </i>
    <i>
      <x v="5"/>
    </i>
    <i>
      <x v="6"/>
    </i>
    <i t="grand">
      <x/>
    </i>
  </rowItems>
  <colFields count="1">
    <field x="1"/>
  </colFields>
  <colItems count="4">
    <i>
      <x/>
    </i>
    <i>
      <x v="1"/>
    </i>
    <i>
      <x v="2"/>
    </i>
    <i t="grand">
      <x/>
    </i>
  </colItems>
  <dataFields count="1">
    <dataField name="Average Pay Gap" fld="3" subtotal="average" baseField="0" baseItem="0"/>
  </dataFields>
  <formats count="1">
    <format dxfId="15">
      <pivotArea grandRow="1"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Employer Size" colHeaderCaption="Employer Category">
  <location ref="A18:E27" firstHeaderRow="1" firstDataRow="2" firstDataCol="1"/>
  <pivotFields count="8">
    <pivotField axis="axisRow" showAll="0">
      <items count="8">
        <item x="1"/>
        <item x="0"/>
        <item x="5"/>
        <item x="3"/>
        <item x="2"/>
        <item x="6"/>
        <item x="4"/>
        <item t="default"/>
      </items>
    </pivotField>
    <pivotField axis="axisCol" showAll="0">
      <items count="4">
        <item x="0"/>
        <item x="1"/>
        <item x="2"/>
        <item t="default"/>
      </items>
    </pivotField>
    <pivotField dataField="1" showAll="0"/>
    <pivotField showAll="0"/>
    <pivotField showAll="0"/>
    <pivotField showAll="0"/>
    <pivotField showAll="0"/>
    <pivotField showAll="0"/>
  </pivotFields>
  <rowFields count="1">
    <field x="0"/>
  </rowFields>
  <rowItems count="8">
    <i>
      <x/>
    </i>
    <i>
      <x v="1"/>
    </i>
    <i>
      <x v="2"/>
    </i>
    <i>
      <x v="3"/>
    </i>
    <i>
      <x v="4"/>
    </i>
    <i>
      <x v="5"/>
    </i>
    <i>
      <x v="6"/>
    </i>
    <i t="grand">
      <x/>
    </i>
  </rowItems>
  <colFields count="1">
    <field x="1"/>
  </colFields>
  <colItems count="4">
    <i>
      <x/>
    </i>
    <i>
      <x v="1"/>
    </i>
    <i>
      <x v="2"/>
    </i>
    <i t="grand">
      <x/>
    </i>
  </colItems>
  <dataFields count="1">
    <dataField name="Sum of total_employer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CBC2FC-B761-48B6-9321-F84B49772E59}"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1:P10" firstHeaderRow="1" firstDataRow="2" firstDataCol="1"/>
  <pivotFields count="8">
    <pivotField axis="axisRow" showAll="0">
      <items count="8">
        <item x="1"/>
        <item x="6"/>
        <item x="3"/>
        <item x="5"/>
        <item x="4"/>
        <item x="0"/>
        <item x="2"/>
        <item t="default"/>
      </items>
    </pivotField>
    <pivotField axis="axisCol" showAll="0">
      <items count="4">
        <item x="2"/>
        <item x="1"/>
        <item x="0"/>
        <item t="default"/>
      </items>
    </pivotField>
    <pivotField showAll="0"/>
    <pivotField dataField="1" showAll="0"/>
    <pivotField showAll="0"/>
    <pivotField showAll="0"/>
    <pivotField showAll="0"/>
    <pivotField showAll="0"/>
  </pivotFields>
  <rowFields count="1">
    <field x="0"/>
  </rowFields>
  <rowItems count="8">
    <i>
      <x/>
    </i>
    <i>
      <x v="1"/>
    </i>
    <i>
      <x v="2"/>
    </i>
    <i>
      <x v="3"/>
    </i>
    <i>
      <x v="4"/>
    </i>
    <i>
      <x v="5"/>
    </i>
    <i>
      <x v="6"/>
    </i>
    <i t="grand">
      <x/>
    </i>
  </rowItems>
  <colFields count="1">
    <field x="1"/>
  </colFields>
  <colItems count="4">
    <i>
      <x/>
    </i>
    <i>
      <x v="1"/>
    </i>
    <i>
      <x v="2"/>
    </i>
    <i t="grand">
      <x/>
    </i>
  </colItems>
  <dataFields count="1">
    <dataField name="Average Pay Gap" fld="3" subtotal="average" baseField="0" baseItem="0"/>
  </dataFields>
  <formats count="1">
    <format dxfId="14">
      <pivotArea grandRow="1"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Employer Size" colHeaderCaption="Employer Category">
  <location ref="A19:E28" firstHeaderRow="1" firstDataRow="2" firstDataCol="1"/>
  <pivotFields count="8">
    <pivotField axis="axisRow" showAll="0">
      <items count="8">
        <item x="1"/>
        <item x="6"/>
        <item x="3"/>
        <item x="5"/>
        <item x="4"/>
        <item x="0"/>
        <item x="2"/>
        <item t="default"/>
      </items>
    </pivotField>
    <pivotField axis="axisCol" showAll="0">
      <items count="4">
        <item x="2"/>
        <item x="1"/>
        <item x="0"/>
        <item t="default"/>
      </items>
    </pivotField>
    <pivotField dataField="1" showAll="0"/>
    <pivotField showAll="0"/>
    <pivotField showAll="0"/>
    <pivotField showAll="0"/>
    <pivotField showAll="0"/>
    <pivotField showAll="0"/>
  </pivotFields>
  <rowFields count="1">
    <field x="0"/>
  </rowFields>
  <rowItems count="8">
    <i>
      <x/>
    </i>
    <i>
      <x v="1"/>
    </i>
    <i>
      <x v="2"/>
    </i>
    <i>
      <x v="3"/>
    </i>
    <i>
      <x v="4"/>
    </i>
    <i>
      <x v="5"/>
    </i>
    <i>
      <x v="6"/>
    </i>
    <i t="grand">
      <x/>
    </i>
  </rowItems>
  <colFields count="1">
    <field x="1"/>
  </colFields>
  <colItems count="4">
    <i>
      <x/>
    </i>
    <i>
      <x v="1"/>
    </i>
    <i>
      <x v="2"/>
    </i>
    <i t="grand">
      <x/>
    </i>
  </colItems>
  <dataFields count="1">
    <dataField name=" total_employer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271DB1-515A-486A-92EE-3EC6AA6CE9AF}" name="PivotTable2"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Bias" colHeaderCaption="Employer Category">
  <location ref="J3:N7" firstHeaderRow="1" firstDataRow="2" firstDataCol="1"/>
  <pivotFields count="6">
    <pivotField showAll="0"/>
    <pivotField showAll="0"/>
    <pivotField showAll="0"/>
    <pivotField dataField="1" showAll="0"/>
    <pivotField axis="axisRow" showAll="0">
      <items count="4">
        <item x="0"/>
        <item x="1"/>
        <item x="2"/>
        <item t="default"/>
      </items>
    </pivotField>
    <pivotField name="Employer category" axis="axisCol" showAll="0">
      <items count="4">
        <item x="2"/>
        <item x="1"/>
        <item x="0"/>
        <item t="default"/>
      </items>
    </pivotField>
  </pivotFields>
  <rowFields count="1">
    <field x="4"/>
  </rowFields>
  <rowItems count="3">
    <i>
      <x/>
    </i>
    <i>
      <x v="1"/>
    </i>
    <i>
      <x v="2"/>
    </i>
  </rowItems>
  <colFields count="1">
    <field x="5"/>
  </colFields>
  <colItems count="4">
    <i>
      <x/>
    </i>
    <i>
      <x v="1"/>
    </i>
    <i>
      <x v="2"/>
    </i>
    <i t="grand">
      <x/>
    </i>
  </colItems>
  <dataFields count="1">
    <dataField name="Average Pay Gap" fld="3" subtotal="average" baseField="4" baseItem="0" numFmtId="2"/>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BE1A60-F6BB-4E3E-884D-D62C5A9C3C47}"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Bias" colHeaderCaption="Employer category">
  <location ref="J9:N14" firstHeaderRow="1" firstDataRow="2" firstDataCol="1"/>
  <pivotFields count="6">
    <pivotField dataField="1" showAll="0"/>
    <pivotField showAll="0"/>
    <pivotField showAll="0">
      <items count="448">
        <item x="0"/>
        <item x="1"/>
        <item x="2"/>
        <item x="3"/>
        <item x="4"/>
        <item x="5"/>
        <item x="6"/>
        <item x="7"/>
        <item x="8"/>
        <item x="9"/>
        <item x="10"/>
        <item x="11"/>
        <item x="12"/>
        <item x="13"/>
        <item x="14"/>
        <item x="15"/>
        <item x="16"/>
        <item x="18"/>
        <item x="19"/>
        <item x="17"/>
        <item x="20"/>
        <item x="21"/>
        <item x="22"/>
        <item x="23"/>
        <item x="25"/>
        <item x="26"/>
        <item x="27"/>
        <item x="24"/>
        <item x="28"/>
        <item x="29"/>
        <item x="30"/>
        <item x="31"/>
        <item x="32"/>
        <item x="33"/>
        <item x="34"/>
        <item x="35"/>
        <item x="36"/>
        <item x="37"/>
        <item x="38"/>
        <item x="39"/>
        <item x="41"/>
        <item x="42"/>
        <item x="40"/>
        <item x="43"/>
        <item x="44"/>
        <item x="45"/>
        <item x="46"/>
        <item x="47"/>
        <item x="48"/>
        <item x="49"/>
        <item x="50"/>
        <item x="51"/>
        <item x="52"/>
        <item x="53"/>
        <item x="54"/>
        <item x="55"/>
        <item x="56"/>
        <item x="57"/>
        <item x="58"/>
        <item x="59"/>
        <item x="60"/>
        <item x="61"/>
        <item x="62"/>
        <item x="63"/>
        <item x="64"/>
        <item x="65"/>
        <item x="66"/>
        <item x="67"/>
        <item x="69"/>
        <item x="70"/>
        <item x="71"/>
        <item x="72"/>
        <item x="73"/>
        <item x="74"/>
        <item x="75"/>
        <item x="76"/>
        <item x="77"/>
        <item x="78"/>
        <item x="79"/>
        <item x="80"/>
        <item x="68"/>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8"/>
        <item x="139"/>
        <item x="140"/>
        <item x="141"/>
        <item x="137"/>
        <item x="142"/>
        <item x="143"/>
        <item x="144"/>
        <item x="145"/>
        <item x="146"/>
        <item x="147"/>
        <item x="148"/>
        <item x="149"/>
        <item x="150"/>
        <item x="151"/>
        <item x="153"/>
        <item x="154"/>
        <item x="155"/>
        <item x="156"/>
        <item x="157"/>
        <item x="152"/>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6"/>
        <item x="194"/>
        <item x="195"/>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70"/>
        <item x="271"/>
        <item x="272"/>
        <item x="273"/>
        <item x="274"/>
        <item x="275"/>
        <item x="276"/>
        <item x="277"/>
        <item x="278"/>
        <item x="279"/>
        <item x="280"/>
        <item x="281"/>
        <item x="282"/>
        <item x="269"/>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7"/>
        <item x="378"/>
        <item x="379"/>
        <item x="380"/>
        <item x="381"/>
        <item x="376"/>
        <item x="382"/>
        <item x="383"/>
        <item x="384"/>
        <item x="385"/>
        <item x="386"/>
        <item x="387"/>
        <item x="388"/>
        <item x="389"/>
        <item x="390"/>
        <item x="391"/>
        <item x="392"/>
        <item x="393"/>
        <item x="394"/>
        <item x="395"/>
        <item x="396"/>
        <item x="397"/>
        <item x="398"/>
        <item x="399"/>
        <item x="400"/>
        <item x="401"/>
        <item x="402"/>
        <item x="403"/>
        <item x="404"/>
        <item x="405"/>
        <item x="406"/>
        <item x="407"/>
        <item x="409"/>
        <item x="410"/>
        <item x="411"/>
        <item x="408"/>
        <item x="412"/>
        <item x="413"/>
        <item x="414"/>
        <item x="415"/>
        <item x="417"/>
        <item x="416"/>
        <item x="418"/>
        <item x="419"/>
        <item x="420"/>
        <item x="421"/>
        <item x="422"/>
        <item x="423"/>
        <item x="424"/>
        <item x="425"/>
        <item x="426"/>
        <item x="427"/>
        <item x="428"/>
        <item x="429"/>
        <item x="430"/>
        <item x="431"/>
        <item x="432"/>
        <item x="433"/>
        <item x="434"/>
        <item x="435"/>
        <item x="436"/>
        <item x="437"/>
        <item x="438"/>
        <item x="439"/>
        <item x="441"/>
        <item x="442"/>
        <item x="443"/>
        <item x="444"/>
        <item x="445"/>
        <item x="440"/>
        <item x="446"/>
        <item t="default"/>
      </items>
    </pivotField>
    <pivotField showAll="0"/>
    <pivotField axis="axisRow" showAll="0">
      <items count="4">
        <item x="0"/>
        <item x="1"/>
        <item x="2"/>
        <item t="default"/>
      </items>
    </pivotField>
    <pivotField axis="axisCol" showAll="0">
      <items count="4">
        <item x="2"/>
        <item x="1"/>
        <item x="0"/>
        <item t="default"/>
      </items>
    </pivotField>
  </pivotFields>
  <rowFields count="1">
    <field x="4"/>
  </rowFields>
  <rowItems count="4">
    <i>
      <x/>
    </i>
    <i>
      <x v="1"/>
    </i>
    <i>
      <x v="2"/>
    </i>
    <i t="grand">
      <x/>
    </i>
  </rowItems>
  <colFields count="1">
    <field x="5"/>
  </colFields>
  <colItems count="4">
    <i>
      <x/>
    </i>
    <i>
      <x v="1"/>
    </i>
    <i>
      <x v="2"/>
    </i>
    <i t="grand">
      <x/>
    </i>
  </colItems>
  <dataFields count="1">
    <dataField name="Total employers" fld="0" subtotal="count" baseField="4"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5" format="6" series="1">
      <pivotArea type="data" outline="0" fieldPosition="0">
        <references count="2">
          <reference field="4294967294" count="1" selected="0">
            <x v="0"/>
          </reference>
          <reference field="5" count="1" selected="0">
            <x v="0"/>
          </reference>
        </references>
      </pivotArea>
    </chartFormat>
    <chartFormat chart="5" format="7" series="1">
      <pivotArea type="data" outline="0" fieldPosition="0">
        <references count="2">
          <reference field="4294967294" count="1" selected="0">
            <x v="0"/>
          </reference>
          <reference field="5" count="1" selected="0">
            <x v="1"/>
          </reference>
        </references>
      </pivotArea>
    </chartFormat>
    <chartFormat chart="5"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r_category" xr10:uid="{00000000-0013-0000-FFFF-FFFF01000000}" sourceName="employer_category">
  <pivotTables>
    <pivotTable tabId="1" name="PivotTable8"/>
  </pivotTables>
  <data>
    <tabular pivotCacheId="168954207">
      <items count="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as" xr10:uid="{00000000-0013-0000-FFFF-FFFF02000000}" sourceName="bias">
  <pivotTables>
    <pivotTable tabId="1" name="PivotTable8"/>
  </pivotTables>
  <data>
    <tabular pivotCacheId="168954207">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as1" xr10:uid="{00000000-0013-0000-FFFF-FFFF03000000}" sourceName="bias">
  <pivotTables>
    <pivotTable tabId="1" name="PivotTable7"/>
  </pivotTables>
  <data>
    <tabular pivotCacheId="16895420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r_category" xr10:uid="{00000000-0014-0000-FFFF-FFFF01000000}" cache="Slicer_employer_category" caption="employer_category" rowHeight="241300"/>
  <slicer name="bias" xr10:uid="{00000000-0014-0000-FFFF-FFFF02000000}" cache="Slicer_bias" caption="bias" rowHeight="241300"/>
  <slicer name="bias 1" xr10:uid="{00000000-0014-0000-FFFF-FFFF03000000}" cache="Slicer_bias1" caption="bia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11" totalsRowShown="0">
  <autoFilter ref="A1:E11" xr:uid="{00000000-0009-0000-0100-000001000000}"/>
  <tableColumns count="5">
    <tableColumn id="1" xr3:uid="{00000000-0010-0000-0000-000001000000}" name="employer_category"/>
    <tableColumn id="2" xr3:uid="{00000000-0010-0000-0000-000002000000}" name="bias"/>
    <tableColumn id="3" xr3:uid="{00000000-0010-0000-0000-000003000000}" name="total_employers"/>
    <tableColumn id="4" xr3:uid="{00000000-0010-0000-0000-000004000000}" name="avg_diff_mean_hourly_percent"/>
    <tableColumn id="5" xr3:uid="{00000000-0010-0000-0000-000005000000}" name="avg_diff_median_hourly_percent"/>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1:AC21" totalsRowShown="0">
  <autoFilter ref="A1:AC21" xr:uid="{00000000-0009-0000-0100-00000A000000}"/>
  <tableColumns count="29">
    <tableColumn id="1" xr3:uid="{00000000-0010-0000-0900-000001000000}" name="employername"/>
    <tableColumn id="2" xr3:uid="{00000000-0010-0000-0900-000002000000}" name="employerid"/>
    <tableColumn id="3" xr3:uid="{00000000-0010-0000-0900-000003000000}" name="address"/>
    <tableColumn id="4" xr3:uid="{00000000-0010-0000-0900-000004000000}" name="postcode"/>
    <tableColumn id="5" xr3:uid="{00000000-0010-0000-0900-000005000000}" name="companynumber"/>
    <tableColumn id="6" xr3:uid="{00000000-0010-0000-0900-000006000000}" name="siccodes"/>
    <tableColumn id="7" xr3:uid="{00000000-0010-0000-0900-000007000000}" name="diffmeanhourlypercent"/>
    <tableColumn id="8" xr3:uid="{00000000-0010-0000-0900-000008000000}" name="diffmedianhourlypercent"/>
    <tableColumn id="9" xr3:uid="{00000000-0010-0000-0900-000009000000}" name="diffmeanbonuspercent"/>
    <tableColumn id="10" xr3:uid="{00000000-0010-0000-0900-00000A000000}" name="diffmedianbonuspercent"/>
    <tableColumn id="11" xr3:uid="{00000000-0010-0000-0900-00000B000000}" name="malebonuspercent"/>
    <tableColumn id="12" xr3:uid="{00000000-0010-0000-0900-00000C000000}" name="femalebonuspercent"/>
    <tableColumn id="13" xr3:uid="{00000000-0010-0000-0900-00000D000000}" name="malelowerquartile"/>
    <tableColumn id="14" xr3:uid="{00000000-0010-0000-0900-00000E000000}" name="femalelowerquartile"/>
    <tableColumn id="15" xr3:uid="{00000000-0010-0000-0900-00000F000000}" name="malelowermiddlequartile"/>
    <tableColumn id="16" xr3:uid="{00000000-0010-0000-0900-000010000000}" name="femalelowermiddlequartile"/>
    <tableColumn id="17" xr3:uid="{00000000-0010-0000-0900-000011000000}" name="maleuppermiddlequartile"/>
    <tableColumn id="18" xr3:uid="{00000000-0010-0000-0900-000012000000}" name="femaleuppermiddlequartile"/>
    <tableColumn id="19" xr3:uid="{00000000-0010-0000-0900-000013000000}" name="maletopquartile"/>
    <tableColumn id="20" xr3:uid="{00000000-0010-0000-0900-000014000000}" name="femaletopquartile"/>
    <tableColumn id="21" xr3:uid="{00000000-0010-0000-0900-000015000000}" name="companylinktogpginfo"/>
    <tableColumn id="22" xr3:uid="{00000000-0010-0000-0900-000016000000}" name="responsibleperson"/>
    <tableColumn id="23" xr3:uid="{00000000-0010-0000-0900-000017000000}" name="employersize"/>
    <tableColumn id="24" xr3:uid="{00000000-0010-0000-0900-000018000000}" name="currentname"/>
    <tableColumn id="25" xr3:uid="{00000000-0010-0000-0900-000019000000}" name="submittedafterthedeadline"/>
    <tableColumn id="26" xr3:uid="{00000000-0010-0000-0900-00001A000000}" name="duedate" dataDxfId="8"/>
    <tableColumn id="27" xr3:uid="{00000000-0010-0000-0900-00001B000000}" name="datesubmitted" dataDxfId="7"/>
    <tableColumn id="28" xr3:uid="{00000000-0010-0000-0900-00001C000000}" name="employer_category"/>
    <tableColumn id="29" xr3:uid="{00000000-0010-0000-0900-00001D000000}" name="bias"/>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1:AC11" totalsRowShown="0">
  <autoFilter ref="A1:AC11" xr:uid="{00000000-0009-0000-0100-00000B000000}"/>
  <tableColumns count="29">
    <tableColumn id="1" xr3:uid="{00000000-0010-0000-0A00-000001000000}" name="employername"/>
    <tableColumn id="2" xr3:uid="{00000000-0010-0000-0A00-000002000000}" name="employerid"/>
    <tableColumn id="3" xr3:uid="{00000000-0010-0000-0A00-000003000000}" name="address"/>
    <tableColumn id="4" xr3:uid="{00000000-0010-0000-0A00-000004000000}" name="postcode"/>
    <tableColumn id="5" xr3:uid="{00000000-0010-0000-0A00-000005000000}" name="companynumber"/>
    <tableColumn id="6" xr3:uid="{00000000-0010-0000-0A00-000006000000}" name="siccodes"/>
    <tableColumn id="7" xr3:uid="{00000000-0010-0000-0A00-000007000000}" name="diffmeanhourlypercent"/>
    <tableColumn id="8" xr3:uid="{00000000-0010-0000-0A00-000008000000}" name="diffmedianhourlypercent"/>
    <tableColumn id="9" xr3:uid="{00000000-0010-0000-0A00-000009000000}" name="diffmeanbonuspercent"/>
    <tableColumn id="10" xr3:uid="{00000000-0010-0000-0A00-00000A000000}" name="diffmedianbonuspercent"/>
    <tableColumn id="11" xr3:uid="{00000000-0010-0000-0A00-00000B000000}" name="malebonuspercent"/>
    <tableColumn id="12" xr3:uid="{00000000-0010-0000-0A00-00000C000000}" name="femalebonuspercent"/>
    <tableColumn id="13" xr3:uid="{00000000-0010-0000-0A00-00000D000000}" name="malelowerquartile"/>
    <tableColumn id="14" xr3:uid="{00000000-0010-0000-0A00-00000E000000}" name="femalelowerquartile"/>
    <tableColumn id="15" xr3:uid="{00000000-0010-0000-0A00-00000F000000}" name="malelowermiddlequartile"/>
    <tableColumn id="16" xr3:uid="{00000000-0010-0000-0A00-000010000000}" name="femalelowermiddlequartile"/>
    <tableColumn id="17" xr3:uid="{00000000-0010-0000-0A00-000011000000}" name="maleuppermiddlequartile"/>
    <tableColumn id="18" xr3:uid="{00000000-0010-0000-0A00-000012000000}" name="femaleuppermiddlequartile"/>
    <tableColumn id="19" xr3:uid="{00000000-0010-0000-0A00-000013000000}" name="maletopquartile"/>
    <tableColumn id="20" xr3:uid="{00000000-0010-0000-0A00-000014000000}" name="femaletopquartile"/>
    <tableColumn id="21" xr3:uid="{00000000-0010-0000-0A00-000015000000}" name="companylinktogpginfo"/>
    <tableColumn id="22" xr3:uid="{00000000-0010-0000-0A00-000016000000}" name="responsibleperson"/>
    <tableColumn id="23" xr3:uid="{00000000-0010-0000-0A00-000017000000}" name="employersize"/>
    <tableColumn id="24" xr3:uid="{00000000-0010-0000-0A00-000018000000}" name="currentname"/>
    <tableColumn id="25" xr3:uid="{00000000-0010-0000-0A00-000019000000}" name="submittedafterthedeadline"/>
    <tableColumn id="26" xr3:uid="{00000000-0010-0000-0A00-00001A000000}" name="duedate" dataDxfId="6"/>
    <tableColumn id="27" xr3:uid="{00000000-0010-0000-0A00-00001B000000}" name="datesubmitted" dataDxfId="5"/>
    <tableColumn id="28" xr3:uid="{00000000-0010-0000-0A00-00001C000000}" name="employer_category"/>
    <tableColumn id="29" xr3:uid="{00000000-0010-0000-0A00-00001D000000}" name="bias"/>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AC11" totalsRowShown="0">
  <autoFilter ref="A1:AC11" xr:uid="{00000000-0009-0000-0100-00000C000000}"/>
  <tableColumns count="29">
    <tableColumn id="1" xr3:uid="{00000000-0010-0000-0B00-000001000000}" name="employername"/>
    <tableColumn id="2" xr3:uid="{00000000-0010-0000-0B00-000002000000}" name="employerid"/>
    <tableColumn id="3" xr3:uid="{00000000-0010-0000-0B00-000003000000}" name="address"/>
    <tableColumn id="4" xr3:uid="{00000000-0010-0000-0B00-000004000000}" name="postcode"/>
    <tableColumn id="5" xr3:uid="{00000000-0010-0000-0B00-000005000000}" name="companynumber"/>
    <tableColumn id="6" xr3:uid="{00000000-0010-0000-0B00-000006000000}" name="siccodes" dataDxfId="4"/>
    <tableColumn id="7" xr3:uid="{00000000-0010-0000-0B00-000007000000}" name="diffmeanhourlypercent"/>
    <tableColumn id="8" xr3:uid="{00000000-0010-0000-0B00-000008000000}" name="diffmedianhourlypercent"/>
    <tableColumn id="9" xr3:uid="{00000000-0010-0000-0B00-000009000000}" name="diffmeanbonuspercent"/>
    <tableColumn id="10" xr3:uid="{00000000-0010-0000-0B00-00000A000000}" name="diffmedianbonuspercent"/>
    <tableColumn id="11" xr3:uid="{00000000-0010-0000-0B00-00000B000000}" name="malebonuspercent"/>
    <tableColumn id="12" xr3:uid="{00000000-0010-0000-0B00-00000C000000}" name="femalebonuspercent"/>
    <tableColumn id="13" xr3:uid="{00000000-0010-0000-0B00-00000D000000}" name="malelowerquartile"/>
    <tableColumn id="14" xr3:uid="{00000000-0010-0000-0B00-00000E000000}" name="femalelowerquartile"/>
    <tableColumn id="15" xr3:uid="{00000000-0010-0000-0B00-00000F000000}" name="malelowermiddlequartile"/>
    <tableColumn id="16" xr3:uid="{00000000-0010-0000-0B00-000010000000}" name="femalelowermiddlequartile"/>
    <tableColumn id="17" xr3:uid="{00000000-0010-0000-0B00-000011000000}" name="maleuppermiddlequartile"/>
    <tableColumn id="18" xr3:uid="{00000000-0010-0000-0B00-000012000000}" name="femaleuppermiddlequartile"/>
    <tableColumn id="19" xr3:uid="{00000000-0010-0000-0B00-000013000000}" name="maletopquartile"/>
    <tableColumn id="20" xr3:uid="{00000000-0010-0000-0B00-000014000000}" name="femaletopquartile"/>
    <tableColumn id="21" xr3:uid="{00000000-0010-0000-0B00-000015000000}" name="companylinktogpginfo"/>
    <tableColumn id="22" xr3:uid="{00000000-0010-0000-0B00-000016000000}" name="responsibleperson"/>
    <tableColumn id="23" xr3:uid="{00000000-0010-0000-0B00-000017000000}" name="employersize"/>
    <tableColumn id="24" xr3:uid="{00000000-0010-0000-0B00-000018000000}" name="currentname"/>
    <tableColumn id="25" xr3:uid="{00000000-0010-0000-0B00-000019000000}" name="submittedafterthedeadline"/>
    <tableColumn id="26" xr3:uid="{00000000-0010-0000-0B00-00001A000000}" name="duedate" dataDxfId="3"/>
    <tableColumn id="27" xr3:uid="{00000000-0010-0000-0B00-00001B000000}" name="datesubmitted" dataDxfId="2"/>
    <tableColumn id="28" xr3:uid="{00000000-0010-0000-0B00-00001C000000}" name="employer_category"/>
    <tableColumn id="29" xr3:uid="{00000000-0010-0000-0B00-00001D000000}" name="bias"/>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13" displayName="Table13" ref="A1:AC11" totalsRowShown="0">
  <autoFilter ref="A1:AC11" xr:uid="{00000000-0009-0000-0100-00000D000000}"/>
  <tableColumns count="29">
    <tableColumn id="1" xr3:uid="{00000000-0010-0000-0C00-000001000000}" name="employername"/>
    <tableColumn id="2" xr3:uid="{00000000-0010-0000-0C00-000002000000}" name="employerid"/>
    <tableColumn id="3" xr3:uid="{00000000-0010-0000-0C00-000003000000}" name="address"/>
    <tableColumn id="4" xr3:uid="{00000000-0010-0000-0C00-000004000000}" name="postcode"/>
    <tableColumn id="5" xr3:uid="{00000000-0010-0000-0C00-000005000000}" name="companynumber"/>
    <tableColumn id="6" xr3:uid="{00000000-0010-0000-0C00-000006000000}" name="siccodes"/>
    <tableColumn id="7" xr3:uid="{00000000-0010-0000-0C00-000007000000}" name="diffmeanhourlypercent"/>
    <tableColumn id="8" xr3:uid="{00000000-0010-0000-0C00-000008000000}" name="diffmedianhourlypercent"/>
    <tableColumn id="9" xr3:uid="{00000000-0010-0000-0C00-000009000000}" name="diffmeanbonuspercent"/>
    <tableColumn id="10" xr3:uid="{00000000-0010-0000-0C00-00000A000000}" name="diffmedianbonuspercent"/>
    <tableColumn id="11" xr3:uid="{00000000-0010-0000-0C00-00000B000000}" name="malebonuspercent"/>
    <tableColumn id="12" xr3:uid="{00000000-0010-0000-0C00-00000C000000}" name="femalebonuspercent"/>
    <tableColumn id="13" xr3:uid="{00000000-0010-0000-0C00-00000D000000}" name="malelowerquartile"/>
    <tableColumn id="14" xr3:uid="{00000000-0010-0000-0C00-00000E000000}" name="femalelowerquartile"/>
    <tableColumn id="15" xr3:uid="{00000000-0010-0000-0C00-00000F000000}" name="malelowermiddlequartile"/>
    <tableColumn id="16" xr3:uid="{00000000-0010-0000-0C00-000010000000}" name="femalelowermiddlequartile"/>
    <tableColumn id="17" xr3:uid="{00000000-0010-0000-0C00-000011000000}" name="maleuppermiddlequartile"/>
    <tableColumn id="18" xr3:uid="{00000000-0010-0000-0C00-000012000000}" name="femaleuppermiddlequartile"/>
    <tableColumn id="19" xr3:uid="{00000000-0010-0000-0C00-000013000000}" name="maletopquartile"/>
    <tableColumn id="20" xr3:uid="{00000000-0010-0000-0C00-000014000000}" name="femaletopquartile"/>
    <tableColumn id="21" xr3:uid="{00000000-0010-0000-0C00-000015000000}" name="companylinktogpginfo"/>
    <tableColumn id="22" xr3:uid="{00000000-0010-0000-0C00-000016000000}" name="responsibleperson"/>
    <tableColumn id="23" xr3:uid="{00000000-0010-0000-0C00-000017000000}" name="employersize"/>
    <tableColumn id="24" xr3:uid="{00000000-0010-0000-0C00-000018000000}" name="currentname"/>
    <tableColumn id="25" xr3:uid="{00000000-0010-0000-0C00-000019000000}" name="submittedafterthedeadline"/>
    <tableColumn id="26" xr3:uid="{00000000-0010-0000-0C00-00001A000000}" name="duedate" dataDxfId="1"/>
    <tableColumn id="27" xr3:uid="{00000000-0010-0000-0C00-00001B000000}" name="datesubmitted" dataDxfId="0"/>
    <tableColumn id="28" xr3:uid="{00000000-0010-0000-0C00-00001C000000}" name="employer_category"/>
    <tableColumn id="29" xr3:uid="{00000000-0010-0000-0C00-00001D000000}" name="bia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H14" totalsRowShown="0">
  <autoFilter ref="A1:H14" xr:uid="{00000000-0009-0000-0100-000002000000}"/>
  <tableColumns count="8">
    <tableColumn id="1" xr3:uid="{00000000-0010-0000-0100-000001000000}" name="employersize"/>
    <tableColumn id="2" xr3:uid="{00000000-0010-0000-0100-000002000000}" name="employer_category"/>
    <tableColumn id="3" xr3:uid="{00000000-0010-0000-0100-000003000000}" name="total_employers"/>
    <tableColumn id="4" xr3:uid="{00000000-0010-0000-0100-000004000000}" name="avg_diff_mean_hourly"/>
    <tableColumn id="5" xr3:uid="{00000000-0010-0000-0100-000005000000}" name="avg_f_lower_quartile"/>
    <tableColumn id="6" xr3:uid="{00000000-0010-0000-0100-000006000000}" name="avg_m_lower_quartile"/>
    <tableColumn id="7" xr3:uid="{00000000-0010-0000-0100-000007000000}" name="avg_f_top_quartile"/>
    <tableColumn id="8" xr3:uid="{00000000-0010-0000-0100-000008000000}" name="avg_m_top_quartile"/>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H13" totalsRowShown="0">
  <autoFilter ref="A1:H13" xr:uid="{00000000-0009-0000-0100-000003000000}"/>
  <tableColumns count="8">
    <tableColumn id="1" xr3:uid="{00000000-0010-0000-0200-000001000000}" name="employersize"/>
    <tableColumn id="2" xr3:uid="{00000000-0010-0000-0200-000002000000}" name="employer_category"/>
    <tableColumn id="3" xr3:uid="{00000000-0010-0000-0200-000003000000}" name="total_employers"/>
    <tableColumn id="4" xr3:uid="{00000000-0010-0000-0200-000004000000}" name="avg_diff_mean_hourly"/>
    <tableColumn id="5" xr3:uid="{00000000-0010-0000-0200-000005000000}" name="avg_f_lower_quartile"/>
    <tableColumn id="6" xr3:uid="{00000000-0010-0000-0200-000006000000}" name="avg_m_lower_quartile"/>
    <tableColumn id="7" xr3:uid="{00000000-0010-0000-0200-000007000000}" name="avg_f_top_quartile"/>
    <tableColumn id="8" xr3:uid="{00000000-0010-0000-0200-000008000000}" name="avg_m_top_quartile"/>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H14" totalsRowShown="0">
  <autoFilter ref="A1:H14" xr:uid="{00000000-0009-0000-0100-000005000000}"/>
  <tableColumns count="8">
    <tableColumn id="1" xr3:uid="{00000000-0010-0000-0300-000001000000}" name="employersize"/>
    <tableColumn id="2" xr3:uid="{00000000-0010-0000-0300-000002000000}" name="employer_category"/>
    <tableColumn id="3" xr3:uid="{00000000-0010-0000-0300-000003000000}" name="total_employers"/>
    <tableColumn id="4" xr3:uid="{00000000-0010-0000-0300-000004000000}" name="avg_diff_mean_hourly"/>
    <tableColumn id="5" xr3:uid="{00000000-0010-0000-0300-000005000000}" name="avg_f_lower_quartile"/>
    <tableColumn id="6" xr3:uid="{00000000-0010-0000-0300-000006000000}" name="avg_m_lower_quartile"/>
    <tableColumn id="7" xr3:uid="{00000000-0010-0000-0300-000007000000}" name="avg_f_top_quartile"/>
    <tableColumn id="8" xr3:uid="{00000000-0010-0000-0300-000008000000}" name="avg_m_top_quartile"/>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 displayName="Table4" ref="A1:G4" totalsRowShown="0">
  <autoFilter ref="A1:G4" xr:uid="{00000000-0009-0000-0100-000004000000}"/>
  <tableColumns count="7">
    <tableColumn id="1" xr3:uid="{00000000-0010-0000-0400-000001000000}" name="bank_type"/>
    <tableColumn id="2" xr3:uid="{00000000-0010-0000-0400-000002000000}" name="total_employers"/>
    <tableColumn id="3" xr3:uid="{00000000-0010-0000-0400-000003000000}" name="avg_diff_mean_hourly"/>
    <tableColumn id="4" xr3:uid="{00000000-0010-0000-0400-000004000000}" name="avg_f_lower_quartile"/>
    <tableColumn id="5" xr3:uid="{00000000-0010-0000-0400-000005000000}" name="avg_m_lower_quartile"/>
    <tableColumn id="6" xr3:uid="{00000000-0010-0000-0400-000006000000}" name="avg_f_top_quartile"/>
    <tableColumn id="7" xr3:uid="{00000000-0010-0000-0400-000007000000}" name="avg_m_top_quartile"/>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74912E3-85F1-454E-BFEC-16AB98919577}" name="Table15" displayName="Table15" ref="A1:F448" totalsRowShown="0">
  <autoFilter ref="A1:F448" xr:uid="{374912E3-85F1-454E-BFEC-16AB98919577}"/>
  <tableColumns count="6">
    <tableColumn id="1" xr3:uid="{8D2513AC-494A-4268-A32E-77C34CCF2580}" name="employerid"/>
    <tableColumn id="2" xr3:uid="{5BF373B5-F55C-47C4-ABF3-7B996F35F99D}" name="siccodes" dataDxfId="12"/>
    <tableColumn id="3" xr3:uid="{70D9F4F2-2E18-45E5-B3F4-11A243232E2D}" name="employername"/>
    <tableColumn id="4" xr3:uid="{A3991BAB-5255-4777-8020-223DE4B5EDC5}" name="diffmeanhourlypercent"/>
    <tableColumn id="5" xr3:uid="{DC753482-4CC9-4F94-8132-516DDB975A54}" name="bias"/>
    <tableColumn id="6" xr3:uid="{58F79485-83BA-4A79-B2B0-2EF012A23EB5}" name="employer_category"/>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Table6" displayName="Table6" ref="A1:E19" totalsRowShown="0">
  <autoFilter ref="A1:E19" xr:uid="{00000000-0009-0000-0100-000006000000}"/>
  <tableColumns count="5">
    <tableColumn id="1" xr3:uid="{00000000-0010-0000-0700-000001000000}" name="city"/>
    <tableColumn id="2" xr3:uid="{00000000-0010-0000-0700-000002000000}" name="employer_category"/>
    <tableColumn id="3" xr3:uid="{00000000-0010-0000-0700-000003000000}" name="bias"/>
    <tableColumn id="4" xr3:uid="{00000000-0010-0000-0700-000004000000}" name="total_employers"/>
    <tableColumn id="5" xr3:uid="{00000000-0010-0000-0700-000005000000}" name="avg_diff_mean_hourly"/>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le7" displayName="Table7" ref="A1:E27" totalsRowShown="0">
  <autoFilter ref="A1:E27" xr:uid="{00000000-0009-0000-0100-000007000000}"/>
  <tableColumns count="5">
    <tableColumn id="1" xr3:uid="{00000000-0010-0000-0800-000001000000}" name="city"/>
    <tableColumn id="2" xr3:uid="{00000000-0010-0000-0800-000002000000}" name="employer_category"/>
    <tableColumn id="3" xr3:uid="{00000000-0010-0000-0800-000003000000}" name="bias"/>
    <tableColumn id="4" xr3:uid="{00000000-0010-0000-0800-000004000000}" name="total_employers"/>
    <tableColumn id="5" xr3:uid="{00000000-0010-0000-0800-000005000000}" name="avg_diff_mean_hourly"/>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D4A8C5D-1D95-4E50-A997-72AA023593CC}" name="Table16" displayName="Table16" ref="I1:M27" totalsRowShown="0">
  <autoFilter ref="I1:M27" xr:uid="{5D4A8C5D-1D95-4E50-A997-72AA023593CC}"/>
  <tableColumns count="5">
    <tableColumn id="1" xr3:uid="{FAD84687-5A70-402B-8D15-34D26A9FCB78}" name="city"/>
    <tableColumn id="2" xr3:uid="{6699B814-74A3-4B49-8727-275AB7FFCBA3}" name="employer_category"/>
    <tableColumn id="3" xr3:uid="{EA81ED4F-9147-402D-9340-C28C10E8EF0D}" name="bias"/>
    <tableColumn id="4" xr3:uid="{F20BB154-3AD7-4405-A72D-CB289AFD156D}" name="total_employers"/>
    <tableColumn id="5" xr3:uid="{2C4E9C84-C7D0-45D9-AB91-D6066AEF4B6B}" name="avg_diff_mean_hourl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iccode.co.uk/search/bank" TargetMode="External"/><Relationship Id="rId2" Type="http://schemas.openxmlformats.org/officeDocument/2006/relationships/hyperlink" Target="https://gender-pay-gap.service.gov.uk/viewing/download" TargetMode="External"/><Relationship Id="rId1" Type="http://schemas.openxmlformats.org/officeDocument/2006/relationships/hyperlink" Target="https://gender-pay-gap.service.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openxmlformats.org/officeDocument/2006/relationships/table" Target="../tables/table6.xml"/><Relationship Id="rId4" Type="http://schemas.openxmlformats.org/officeDocument/2006/relationships/drawing" Target="../drawings/drawing9.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rinterSettings" Target="../printerSettings/printerSettings5.bin"/><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openxmlformats.org/officeDocument/2006/relationships/table" Target="../tables/table9.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52140-A55E-4C0F-A287-89B6DC6C9DE8}">
  <dimension ref="A25:A31"/>
  <sheetViews>
    <sheetView tabSelected="1" workbookViewId="0">
      <selection activeCell="L27" sqref="L27"/>
    </sheetView>
  </sheetViews>
  <sheetFormatPr defaultRowHeight="15" x14ac:dyDescent="0.25"/>
  <sheetData>
    <row r="25" spans="1:1" ht="24" x14ac:dyDescent="0.25">
      <c r="A25" s="12" t="s">
        <v>789</v>
      </c>
    </row>
    <row r="26" spans="1:1" ht="23.25" x14ac:dyDescent="0.25">
      <c r="A26" s="12" t="s">
        <v>783</v>
      </c>
    </row>
    <row r="27" spans="1:1" x14ac:dyDescent="0.25">
      <c r="A27" s="13" t="s">
        <v>784</v>
      </c>
    </row>
    <row r="28" spans="1:1" ht="23.25" x14ac:dyDescent="0.25">
      <c r="A28" s="12" t="s">
        <v>785</v>
      </c>
    </row>
    <row r="29" spans="1:1" x14ac:dyDescent="0.25">
      <c r="A29" s="13" t="s">
        <v>786</v>
      </c>
    </row>
    <row r="30" spans="1:1" ht="23.25" x14ac:dyDescent="0.25">
      <c r="A30" s="12" t="s">
        <v>787</v>
      </c>
    </row>
    <row r="31" spans="1:1" x14ac:dyDescent="0.25">
      <c r="A31" s="14" t="s">
        <v>788</v>
      </c>
    </row>
  </sheetData>
  <hyperlinks>
    <hyperlink ref="A27" r:id="rId1" xr:uid="{7A64B7A6-E9A2-42B1-B370-A670CD6A0C59}"/>
    <hyperlink ref="A29" r:id="rId2" xr:uid="{01B331A4-8FD2-4426-96D5-02EC176ACD8F}"/>
    <hyperlink ref="A31" r:id="rId3" display="https://www.siccode.co.uk/search/bank" xr:uid="{87BD9BDE-066B-4DB6-91E9-36180FA95FBA}"/>
  </hyperlinks>
  <pageMargins left="0.7" right="0.7" top="0.75" bottom="0.75" header="0.3" footer="0.3"/>
  <pageSetup orientation="portrait" horizontalDpi="0" verticalDpi="0"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23"/>
  <sheetViews>
    <sheetView workbookViewId="0">
      <selection activeCell="A4" sqref="A4"/>
    </sheetView>
  </sheetViews>
  <sheetFormatPr defaultRowHeight="15" x14ac:dyDescent="0.25"/>
  <cols>
    <col min="1" max="1" width="15.42578125" customWidth="1"/>
    <col min="2" max="2" width="12.28515625" customWidth="1"/>
    <col min="3" max="3" width="9.42578125" customWidth="1"/>
    <col min="4" max="4" width="10.42578125" customWidth="1"/>
    <col min="5" max="5" width="17.140625" customWidth="1"/>
    <col min="6" max="6" width="9.7109375" customWidth="1"/>
    <col min="7" max="7" width="22.140625" customWidth="1"/>
    <col min="8" max="8" width="23.5703125" customWidth="1"/>
    <col min="9" max="9" width="21.85546875" customWidth="1"/>
    <col min="10" max="10" width="23.42578125" customWidth="1"/>
    <col min="11" max="11" width="18.42578125" customWidth="1"/>
    <col min="12" max="12" width="20.140625" customWidth="1"/>
    <col min="13" max="13" width="18.140625" customWidth="1"/>
    <col min="14" max="14" width="19.7109375" customWidth="1"/>
    <col min="15" max="15" width="23.85546875" customWidth="1"/>
    <col min="16" max="16" width="25.42578125" customWidth="1"/>
    <col min="17" max="17" width="24.140625" customWidth="1"/>
    <col min="18" max="18" width="25.7109375" customWidth="1"/>
    <col min="19" max="19" width="16.140625" customWidth="1"/>
    <col min="20" max="20" width="17.85546875" customWidth="1"/>
    <col min="21" max="21" width="21.28515625" customWidth="1"/>
    <col min="22" max="22" width="18.28515625" customWidth="1"/>
    <col min="23" max="23" width="13.85546875" customWidth="1"/>
    <col min="24" max="24" width="13.5703125" customWidth="1"/>
    <col min="25" max="25" width="25.140625" customWidth="1"/>
    <col min="26" max="26" width="19.28515625" customWidth="1"/>
    <col min="27" max="27" width="15" customWidth="1"/>
    <col min="28" max="28" width="18.85546875" customWidth="1"/>
  </cols>
  <sheetData>
    <row r="1" spans="1:29" x14ac:dyDescent="0.25">
      <c r="A1" t="s">
        <v>144</v>
      </c>
      <c r="B1" t="s">
        <v>143</v>
      </c>
      <c r="C1" t="s">
        <v>142</v>
      </c>
      <c r="D1" t="s">
        <v>141</v>
      </c>
      <c r="E1" t="s">
        <v>140</v>
      </c>
      <c r="F1" t="s">
        <v>139</v>
      </c>
      <c r="G1" t="s">
        <v>138</v>
      </c>
      <c r="H1" t="s">
        <v>137</v>
      </c>
      <c r="I1" t="s">
        <v>136</v>
      </c>
      <c r="J1" t="s">
        <v>135</v>
      </c>
      <c r="K1" t="s">
        <v>134</v>
      </c>
      <c r="L1" t="s">
        <v>133</v>
      </c>
      <c r="M1" t="s">
        <v>132</v>
      </c>
      <c r="N1" t="s">
        <v>131</v>
      </c>
      <c r="O1" t="s">
        <v>130</v>
      </c>
      <c r="P1" t="s">
        <v>129</v>
      </c>
      <c r="Q1" t="s">
        <v>128</v>
      </c>
      <c r="R1" t="s">
        <v>127</v>
      </c>
      <c r="S1" t="s">
        <v>126</v>
      </c>
      <c r="T1" t="s">
        <v>125</v>
      </c>
      <c r="U1" t="s">
        <v>124</v>
      </c>
      <c r="V1" t="s">
        <v>123</v>
      </c>
      <c r="W1" t="s">
        <v>27</v>
      </c>
      <c r="X1" t="s">
        <v>122</v>
      </c>
      <c r="Y1" t="s">
        <v>121</v>
      </c>
      <c r="Z1" t="s">
        <v>120</v>
      </c>
      <c r="AA1" t="s">
        <v>119</v>
      </c>
      <c r="AB1" t="s">
        <v>0</v>
      </c>
      <c r="AC1" t="s">
        <v>1</v>
      </c>
    </row>
    <row r="2" spans="1:29" x14ac:dyDescent="0.25">
      <c r="A2" t="s">
        <v>114</v>
      </c>
      <c r="B2">
        <v>20315</v>
      </c>
      <c r="C2" t="s">
        <v>118</v>
      </c>
      <c r="D2" t="s">
        <v>117</v>
      </c>
      <c r="E2">
        <v>2207082</v>
      </c>
      <c r="F2">
        <v>41100</v>
      </c>
      <c r="G2">
        <v>100</v>
      </c>
      <c r="H2">
        <v>100</v>
      </c>
      <c r="I2">
        <v>100</v>
      </c>
      <c r="J2">
        <v>100</v>
      </c>
      <c r="K2">
        <v>14</v>
      </c>
      <c r="L2">
        <v>0</v>
      </c>
      <c r="M2">
        <v>100</v>
      </c>
      <c r="N2">
        <v>0</v>
      </c>
      <c r="O2">
        <v>100</v>
      </c>
      <c r="P2">
        <v>0</v>
      </c>
      <c r="Q2">
        <v>100</v>
      </c>
      <c r="R2">
        <v>0</v>
      </c>
      <c r="S2">
        <v>100</v>
      </c>
      <c r="T2">
        <v>0</v>
      </c>
      <c r="U2" t="s">
        <v>116</v>
      </c>
      <c r="V2" t="s">
        <v>115</v>
      </c>
      <c r="W2" t="s">
        <v>22</v>
      </c>
      <c r="X2" t="s">
        <v>114</v>
      </c>
      <c r="Y2" t="b">
        <v>0</v>
      </c>
      <c r="Z2" s="1">
        <v>44656</v>
      </c>
      <c r="AA2" s="1">
        <v>44655.504432870373</v>
      </c>
      <c r="AB2" t="s">
        <v>5</v>
      </c>
      <c r="AC2" t="s">
        <v>6</v>
      </c>
    </row>
    <row r="3" spans="1:29" x14ac:dyDescent="0.25">
      <c r="A3" t="s">
        <v>110</v>
      </c>
      <c r="B3">
        <v>6357</v>
      </c>
      <c r="C3" t="s">
        <v>113</v>
      </c>
      <c r="D3" t="s">
        <v>112</v>
      </c>
      <c r="E3">
        <v>5598207</v>
      </c>
      <c r="F3">
        <v>55100</v>
      </c>
      <c r="G3">
        <v>100</v>
      </c>
      <c r="H3">
        <v>100</v>
      </c>
      <c r="I3">
        <v>2</v>
      </c>
      <c r="J3">
        <v>59</v>
      </c>
      <c r="K3">
        <v>11</v>
      </c>
      <c r="L3">
        <v>4</v>
      </c>
      <c r="M3">
        <v>100</v>
      </c>
      <c r="N3">
        <v>0</v>
      </c>
      <c r="O3">
        <v>100</v>
      </c>
      <c r="P3">
        <v>0</v>
      </c>
      <c r="Q3">
        <v>100</v>
      </c>
      <c r="R3">
        <v>0</v>
      </c>
      <c r="S3">
        <v>100</v>
      </c>
      <c r="T3">
        <v>0</v>
      </c>
      <c r="U3">
        <v>0</v>
      </c>
      <c r="V3" t="s">
        <v>111</v>
      </c>
      <c r="W3" t="s">
        <v>22</v>
      </c>
      <c r="X3" t="s">
        <v>110</v>
      </c>
      <c r="Y3" t="b">
        <v>0</v>
      </c>
      <c r="Z3" s="1">
        <v>44656</v>
      </c>
      <c r="AA3" s="1">
        <v>44655.67392361111</v>
      </c>
      <c r="AB3" t="s">
        <v>5</v>
      </c>
      <c r="AC3" t="s">
        <v>6</v>
      </c>
    </row>
    <row r="4" spans="1:29" x14ac:dyDescent="0.25">
      <c r="A4" t="s">
        <v>106</v>
      </c>
      <c r="B4">
        <v>19413</v>
      </c>
      <c r="C4" t="s">
        <v>109</v>
      </c>
      <c r="D4" t="s">
        <v>108</v>
      </c>
      <c r="E4">
        <v>1205595</v>
      </c>
      <c r="F4">
        <v>25110</v>
      </c>
      <c r="G4">
        <v>100</v>
      </c>
      <c r="H4">
        <v>100</v>
      </c>
      <c r="I4">
        <v>100</v>
      </c>
      <c r="J4">
        <v>100</v>
      </c>
      <c r="K4">
        <v>3.7</v>
      </c>
      <c r="L4">
        <v>0</v>
      </c>
      <c r="M4">
        <v>100</v>
      </c>
      <c r="N4">
        <v>0</v>
      </c>
      <c r="O4">
        <v>100</v>
      </c>
      <c r="P4">
        <v>0</v>
      </c>
      <c r="Q4">
        <v>100</v>
      </c>
      <c r="R4">
        <v>0</v>
      </c>
      <c r="S4">
        <v>100</v>
      </c>
      <c r="T4">
        <v>0</v>
      </c>
      <c r="U4">
        <v>0</v>
      </c>
      <c r="V4" t="s">
        <v>107</v>
      </c>
      <c r="W4" t="s">
        <v>24</v>
      </c>
      <c r="X4" t="s">
        <v>106</v>
      </c>
      <c r="Y4" t="b">
        <v>0</v>
      </c>
      <c r="Z4" s="1">
        <v>44656</v>
      </c>
      <c r="AA4" s="1">
        <v>44652.369143518517</v>
      </c>
      <c r="AB4" t="s">
        <v>8</v>
      </c>
      <c r="AC4" t="s">
        <v>6</v>
      </c>
    </row>
    <row r="5" spans="1:29" x14ac:dyDescent="0.25">
      <c r="A5" t="s">
        <v>102</v>
      </c>
      <c r="B5">
        <v>15371</v>
      </c>
      <c r="C5" t="s">
        <v>105</v>
      </c>
      <c r="D5" t="s">
        <v>104</v>
      </c>
      <c r="E5">
        <v>27318</v>
      </c>
      <c r="F5">
        <v>93120</v>
      </c>
      <c r="G5">
        <v>99</v>
      </c>
      <c r="H5">
        <v>20</v>
      </c>
      <c r="I5">
        <v>94</v>
      </c>
      <c r="J5">
        <v>92</v>
      </c>
      <c r="K5">
        <v>4</v>
      </c>
      <c r="L5">
        <v>2</v>
      </c>
      <c r="M5">
        <v>87</v>
      </c>
      <c r="N5">
        <v>13</v>
      </c>
      <c r="O5">
        <v>61</v>
      </c>
      <c r="P5">
        <v>39</v>
      </c>
      <c r="Q5">
        <v>77</v>
      </c>
      <c r="R5">
        <v>23</v>
      </c>
      <c r="S5">
        <v>94</v>
      </c>
      <c r="T5">
        <v>6</v>
      </c>
      <c r="U5">
        <v>0</v>
      </c>
      <c r="V5" t="s">
        <v>103</v>
      </c>
      <c r="W5" t="s">
        <v>22</v>
      </c>
      <c r="X5" t="s">
        <v>102</v>
      </c>
      <c r="Y5" t="b">
        <v>0</v>
      </c>
      <c r="Z5" s="1">
        <v>44656</v>
      </c>
      <c r="AA5" s="1">
        <v>44655.396747685183</v>
      </c>
      <c r="AB5" t="s">
        <v>5</v>
      </c>
      <c r="AC5" t="s">
        <v>6</v>
      </c>
    </row>
    <row r="6" spans="1:29" x14ac:dyDescent="0.25">
      <c r="A6" t="s">
        <v>98</v>
      </c>
      <c r="B6">
        <v>883</v>
      </c>
      <c r="C6" t="s">
        <v>101</v>
      </c>
      <c r="D6" t="s">
        <v>100</v>
      </c>
      <c r="E6">
        <v>1198336</v>
      </c>
      <c r="F6">
        <v>32300</v>
      </c>
      <c r="G6">
        <v>96.8</v>
      </c>
      <c r="H6">
        <v>32.6</v>
      </c>
      <c r="I6">
        <v>96.8</v>
      </c>
      <c r="J6">
        <v>32.6</v>
      </c>
      <c r="K6">
        <v>93.6</v>
      </c>
      <c r="L6">
        <v>91.7</v>
      </c>
      <c r="M6">
        <v>27.4</v>
      </c>
      <c r="N6">
        <v>72.599999999999994</v>
      </c>
      <c r="O6">
        <v>43.8</v>
      </c>
      <c r="P6">
        <v>56.2</v>
      </c>
      <c r="Q6">
        <v>72.599999999999994</v>
      </c>
      <c r="R6">
        <v>27.4</v>
      </c>
      <c r="S6">
        <v>86.3</v>
      </c>
      <c r="T6">
        <v>13.7</v>
      </c>
      <c r="U6">
        <v>0</v>
      </c>
      <c r="V6" t="s">
        <v>99</v>
      </c>
      <c r="W6" t="s">
        <v>22</v>
      </c>
      <c r="X6" t="s">
        <v>98</v>
      </c>
      <c r="Y6" t="b">
        <v>0</v>
      </c>
      <c r="Z6" s="1">
        <v>44656</v>
      </c>
      <c r="AA6" s="1">
        <v>44652.389652777776</v>
      </c>
      <c r="AB6" t="s">
        <v>5</v>
      </c>
      <c r="AC6" t="s">
        <v>6</v>
      </c>
    </row>
    <row r="7" spans="1:29" x14ac:dyDescent="0.25">
      <c r="A7" t="s">
        <v>94</v>
      </c>
      <c r="B7">
        <v>6290</v>
      </c>
      <c r="C7" t="s">
        <v>97</v>
      </c>
      <c r="D7" t="s">
        <v>96</v>
      </c>
      <c r="E7">
        <v>5969169</v>
      </c>
      <c r="F7">
        <v>1470</v>
      </c>
      <c r="G7">
        <v>92</v>
      </c>
      <c r="H7">
        <v>8</v>
      </c>
      <c r="I7">
        <v>7</v>
      </c>
      <c r="J7">
        <v>-15</v>
      </c>
      <c r="K7">
        <v>43</v>
      </c>
      <c r="L7">
        <v>34</v>
      </c>
      <c r="M7">
        <v>89</v>
      </c>
      <c r="N7">
        <v>11</v>
      </c>
      <c r="O7">
        <v>91</v>
      </c>
      <c r="P7">
        <v>9</v>
      </c>
      <c r="Q7">
        <v>93</v>
      </c>
      <c r="R7">
        <v>7</v>
      </c>
      <c r="S7">
        <v>95</v>
      </c>
      <c r="T7">
        <v>5</v>
      </c>
      <c r="U7">
        <v>0</v>
      </c>
      <c r="V7" t="s">
        <v>95</v>
      </c>
      <c r="W7" t="s">
        <v>23</v>
      </c>
      <c r="X7" t="s">
        <v>94</v>
      </c>
      <c r="Y7" t="b">
        <v>0</v>
      </c>
      <c r="Z7" s="1">
        <v>44656</v>
      </c>
      <c r="AA7" s="1">
        <v>44355.363680555558</v>
      </c>
      <c r="AB7" t="s">
        <v>5</v>
      </c>
      <c r="AC7" t="s">
        <v>6</v>
      </c>
    </row>
    <row r="8" spans="1:29" x14ac:dyDescent="0.25">
      <c r="A8" t="s">
        <v>90</v>
      </c>
      <c r="B8">
        <v>3148</v>
      </c>
      <c r="C8" t="s">
        <v>93</v>
      </c>
      <c r="D8" t="s">
        <v>92</v>
      </c>
      <c r="E8">
        <v>1965149</v>
      </c>
      <c r="F8">
        <v>93120</v>
      </c>
      <c r="G8">
        <v>91.6</v>
      </c>
      <c r="H8">
        <v>16.3</v>
      </c>
      <c r="I8">
        <v>94.3</v>
      </c>
      <c r="J8">
        <v>87.2</v>
      </c>
      <c r="K8">
        <v>18.100000000000001</v>
      </c>
      <c r="L8">
        <v>15.1</v>
      </c>
      <c r="M8">
        <v>82.4</v>
      </c>
      <c r="N8">
        <v>17.600000000000001</v>
      </c>
      <c r="O8">
        <v>75.7</v>
      </c>
      <c r="P8">
        <v>24.3</v>
      </c>
      <c r="Q8">
        <v>82.4</v>
      </c>
      <c r="R8">
        <v>17.600000000000001</v>
      </c>
      <c r="S8">
        <v>93.4</v>
      </c>
      <c r="T8">
        <v>6.6</v>
      </c>
      <c r="U8">
        <v>0</v>
      </c>
      <c r="V8" t="s">
        <v>91</v>
      </c>
      <c r="W8" t="s">
        <v>26</v>
      </c>
      <c r="X8" t="s">
        <v>90</v>
      </c>
      <c r="Y8" t="b">
        <v>0</v>
      </c>
      <c r="Z8" s="1">
        <v>44656</v>
      </c>
      <c r="AA8" s="1">
        <v>44651.9690162037</v>
      </c>
      <c r="AB8" t="s">
        <v>5</v>
      </c>
      <c r="AC8" t="s">
        <v>6</v>
      </c>
    </row>
    <row r="9" spans="1:29" x14ac:dyDescent="0.25">
      <c r="A9" t="s">
        <v>85</v>
      </c>
      <c r="B9">
        <v>8049</v>
      </c>
      <c r="C9" t="s">
        <v>89</v>
      </c>
      <c r="D9" t="s">
        <v>88</v>
      </c>
      <c r="E9">
        <v>40946</v>
      </c>
      <c r="F9">
        <v>93120</v>
      </c>
      <c r="G9">
        <v>91</v>
      </c>
      <c r="H9">
        <v>24.8</v>
      </c>
      <c r="I9">
        <v>99.2</v>
      </c>
      <c r="J9">
        <v>49.1</v>
      </c>
      <c r="K9">
        <v>51.7</v>
      </c>
      <c r="L9">
        <v>65.400000000000006</v>
      </c>
      <c r="M9">
        <v>67.7</v>
      </c>
      <c r="N9">
        <v>32.299999999999997</v>
      </c>
      <c r="O9">
        <v>70.8</v>
      </c>
      <c r="P9">
        <v>29.2</v>
      </c>
      <c r="Q9">
        <v>76.2</v>
      </c>
      <c r="R9">
        <v>23.8</v>
      </c>
      <c r="S9">
        <v>90.3</v>
      </c>
      <c r="T9">
        <v>9.6999999999999993</v>
      </c>
      <c r="U9" t="s">
        <v>87</v>
      </c>
      <c r="V9" t="s">
        <v>86</v>
      </c>
      <c r="W9" t="s">
        <v>23</v>
      </c>
      <c r="X9" t="s">
        <v>85</v>
      </c>
      <c r="Y9" t="b">
        <v>0</v>
      </c>
      <c r="Z9" s="1">
        <v>44656</v>
      </c>
      <c r="AA9" s="1">
        <v>44655.612118055556</v>
      </c>
      <c r="AB9" t="s">
        <v>5</v>
      </c>
      <c r="AC9" t="s">
        <v>6</v>
      </c>
    </row>
    <row r="10" spans="1:29" x14ac:dyDescent="0.25">
      <c r="A10" t="s">
        <v>80</v>
      </c>
      <c r="B10">
        <v>2321</v>
      </c>
      <c r="C10" t="s">
        <v>84</v>
      </c>
      <c r="D10" t="s">
        <v>83</v>
      </c>
      <c r="E10">
        <v>8729615</v>
      </c>
      <c r="F10">
        <v>96090</v>
      </c>
      <c r="G10">
        <v>91</v>
      </c>
      <c r="H10">
        <v>89</v>
      </c>
      <c r="I10">
        <v>57</v>
      </c>
      <c r="J10">
        <v>80</v>
      </c>
      <c r="K10">
        <v>37</v>
      </c>
      <c r="L10">
        <v>23</v>
      </c>
      <c r="M10">
        <v>89</v>
      </c>
      <c r="N10">
        <v>11</v>
      </c>
      <c r="O10">
        <v>95</v>
      </c>
      <c r="P10">
        <v>5</v>
      </c>
      <c r="Q10">
        <v>95</v>
      </c>
      <c r="R10">
        <v>5</v>
      </c>
      <c r="S10">
        <v>96</v>
      </c>
      <c r="T10">
        <v>4</v>
      </c>
      <c r="U10" t="s">
        <v>82</v>
      </c>
      <c r="V10" t="s">
        <v>81</v>
      </c>
      <c r="W10" t="s">
        <v>26</v>
      </c>
      <c r="X10" t="s">
        <v>80</v>
      </c>
      <c r="Y10" t="b">
        <v>0</v>
      </c>
      <c r="Z10" s="1">
        <v>44656</v>
      </c>
      <c r="AA10" s="1">
        <v>44406.370949074073</v>
      </c>
      <c r="AB10" t="s">
        <v>5</v>
      </c>
      <c r="AC10" t="s">
        <v>6</v>
      </c>
    </row>
    <row r="11" spans="1:29" x14ac:dyDescent="0.25">
      <c r="A11" t="s">
        <v>75</v>
      </c>
      <c r="B11">
        <v>8911</v>
      </c>
      <c r="C11" t="s">
        <v>79</v>
      </c>
      <c r="D11" t="s">
        <v>78</v>
      </c>
      <c r="E11">
        <v>31014</v>
      </c>
      <c r="F11">
        <v>93110</v>
      </c>
      <c r="G11">
        <v>90.4</v>
      </c>
      <c r="H11">
        <v>18.899999999999999</v>
      </c>
      <c r="I11">
        <v>93.2</v>
      </c>
      <c r="J11">
        <v>31.2</v>
      </c>
      <c r="K11">
        <v>55.1</v>
      </c>
      <c r="L11">
        <v>81.400000000000006</v>
      </c>
      <c r="M11">
        <v>66</v>
      </c>
      <c r="N11">
        <v>34</v>
      </c>
      <c r="O11">
        <v>79</v>
      </c>
      <c r="P11">
        <v>21</v>
      </c>
      <c r="Q11">
        <v>78</v>
      </c>
      <c r="R11">
        <v>22</v>
      </c>
      <c r="S11">
        <v>95</v>
      </c>
      <c r="T11">
        <v>5</v>
      </c>
      <c r="U11" t="s">
        <v>77</v>
      </c>
      <c r="V11" t="s">
        <v>76</v>
      </c>
      <c r="W11" t="s">
        <v>26</v>
      </c>
      <c r="X11" t="s">
        <v>75</v>
      </c>
      <c r="Y11" t="b">
        <v>0</v>
      </c>
      <c r="Z11" s="1">
        <v>44656</v>
      </c>
      <c r="AA11" s="1">
        <v>44657.467488425929</v>
      </c>
      <c r="AB11" t="s">
        <v>5</v>
      </c>
      <c r="AC11" t="s">
        <v>6</v>
      </c>
    </row>
    <row r="12" spans="1:29" x14ac:dyDescent="0.25">
      <c r="A12" t="s">
        <v>70</v>
      </c>
      <c r="B12">
        <v>7535</v>
      </c>
      <c r="C12" t="s">
        <v>74</v>
      </c>
      <c r="D12" t="s">
        <v>73</v>
      </c>
      <c r="E12">
        <v>6233875</v>
      </c>
      <c r="F12">
        <v>93110</v>
      </c>
      <c r="G12">
        <v>90</v>
      </c>
      <c r="H12">
        <v>27</v>
      </c>
      <c r="I12">
        <v>95</v>
      </c>
      <c r="J12">
        <v>23</v>
      </c>
      <c r="K12">
        <v>80</v>
      </c>
      <c r="L12">
        <v>54</v>
      </c>
      <c r="M12">
        <v>59</v>
      </c>
      <c r="N12">
        <v>41</v>
      </c>
      <c r="O12">
        <v>67</v>
      </c>
      <c r="P12">
        <v>33</v>
      </c>
      <c r="Q12">
        <v>79</v>
      </c>
      <c r="R12">
        <v>21</v>
      </c>
      <c r="S12">
        <v>90</v>
      </c>
      <c r="T12">
        <v>10</v>
      </c>
      <c r="U12" t="s">
        <v>72</v>
      </c>
      <c r="V12" t="s">
        <v>71</v>
      </c>
      <c r="W12" t="s">
        <v>26</v>
      </c>
      <c r="X12" t="s">
        <v>70</v>
      </c>
      <c r="Y12" t="b">
        <v>0</v>
      </c>
      <c r="Z12" s="1">
        <v>44656</v>
      </c>
      <c r="AA12" s="1">
        <v>44652.659594907411</v>
      </c>
      <c r="AB12" t="s">
        <v>5</v>
      </c>
      <c r="AC12" t="s">
        <v>6</v>
      </c>
    </row>
    <row r="13" spans="1:29" x14ac:dyDescent="0.25">
      <c r="A13" t="s">
        <v>66</v>
      </c>
      <c r="B13">
        <v>6221</v>
      </c>
      <c r="C13" t="s">
        <v>69</v>
      </c>
      <c r="D13" t="s">
        <v>68</v>
      </c>
      <c r="E13">
        <v>5765857</v>
      </c>
      <c r="F13">
        <v>85320</v>
      </c>
      <c r="G13">
        <v>89.9</v>
      </c>
      <c r="H13">
        <v>0</v>
      </c>
      <c r="I13">
        <v>-347</v>
      </c>
      <c r="J13">
        <v>44</v>
      </c>
      <c r="K13">
        <v>35.5</v>
      </c>
      <c r="L13">
        <v>64.5</v>
      </c>
      <c r="M13">
        <v>10</v>
      </c>
      <c r="N13">
        <v>90</v>
      </c>
      <c r="O13">
        <v>44</v>
      </c>
      <c r="P13">
        <v>56</v>
      </c>
      <c r="Q13">
        <v>22</v>
      </c>
      <c r="R13">
        <v>78</v>
      </c>
      <c r="S13">
        <v>44</v>
      </c>
      <c r="T13">
        <v>56</v>
      </c>
      <c r="U13">
        <v>0</v>
      </c>
      <c r="V13" t="s">
        <v>67</v>
      </c>
      <c r="W13" t="s">
        <v>22</v>
      </c>
      <c r="X13" t="s">
        <v>66</v>
      </c>
      <c r="Y13" t="b">
        <v>0</v>
      </c>
      <c r="Z13" s="1">
        <v>44656</v>
      </c>
      <c r="AA13" s="1">
        <v>44628.602488425924</v>
      </c>
      <c r="AB13" t="s">
        <v>5</v>
      </c>
      <c r="AC13" t="s">
        <v>6</v>
      </c>
    </row>
    <row r="14" spans="1:29" x14ac:dyDescent="0.25">
      <c r="A14" t="s">
        <v>62</v>
      </c>
      <c r="B14">
        <v>15584</v>
      </c>
      <c r="C14" t="s">
        <v>65</v>
      </c>
      <c r="D14" t="s">
        <v>64</v>
      </c>
      <c r="E14">
        <v>54222</v>
      </c>
      <c r="F14">
        <v>93110</v>
      </c>
      <c r="G14">
        <v>88.8</v>
      </c>
      <c r="H14">
        <v>11.2</v>
      </c>
      <c r="I14">
        <v>100</v>
      </c>
      <c r="J14">
        <v>100</v>
      </c>
      <c r="K14">
        <v>26</v>
      </c>
      <c r="L14">
        <v>0</v>
      </c>
      <c r="M14">
        <v>88</v>
      </c>
      <c r="N14">
        <v>12</v>
      </c>
      <c r="O14">
        <v>79.099999999999994</v>
      </c>
      <c r="P14">
        <v>20.9</v>
      </c>
      <c r="Q14">
        <v>83.6</v>
      </c>
      <c r="R14">
        <v>16.399999999999999</v>
      </c>
      <c r="S14">
        <v>95.6</v>
      </c>
      <c r="T14">
        <v>4.4000000000000004</v>
      </c>
      <c r="U14">
        <v>0</v>
      </c>
      <c r="V14" t="s">
        <v>63</v>
      </c>
      <c r="W14" t="s">
        <v>22</v>
      </c>
      <c r="X14" t="s">
        <v>62</v>
      </c>
      <c r="Y14" t="b">
        <v>0</v>
      </c>
      <c r="Z14" s="1">
        <v>44656</v>
      </c>
      <c r="AA14" s="1">
        <v>44655.413032407407</v>
      </c>
      <c r="AB14" t="s">
        <v>5</v>
      </c>
      <c r="AC14" t="s">
        <v>6</v>
      </c>
    </row>
    <row r="15" spans="1:29" x14ac:dyDescent="0.25">
      <c r="A15" t="s">
        <v>58</v>
      </c>
      <c r="B15">
        <v>15863</v>
      </c>
      <c r="C15" t="s">
        <v>61</v>
      </c>
      <c r="D15" t="s">
        <v>60</v>
      </c>
      <c r="E15">
        <v>3295063</v>
      </c>
      <c r="F15">
        <v>93120</v>
      </c>
      <c r="G15">
        <v>88.6</v>
      </c>
      <c r="H15">
        <v>12.4</v>
      </c>
      <c r="I15">
        <v>98.6</v>
      </c>
      <c r="J15">
        <v>48.8</v>
      </c>
      <c r="K15">
        <v>57.7</v>
      </c>
      <c r="L15">
        <v>78.599999999999994</v>
      </c>
      <c r="M15">
        <v>88</v>
      </c>
      <c r="N15">
        <v>12</v>
      </c>
      <c r="O15">
        <v>66.7</v>
      </c>
      <c r="P15">
        <v>33.299999999999997</v>
      </c>
      <c r="Q15">
        <v>77.099999999999994</v>
      </c>
      <c r="R15">
        <v>22.9</v>
      </c>
      <c r="S15">
        <v>94</v>
      </c>
      <c r="T15">
        <v>6</v>
      </c>
      <c r="U15">
        <v>0</v>
      </c>
      <c r="V15" t="s">
        <v>59</v>
      </c>
      <c r="W15" t="s">
        <v>22</v>
      </c>
      <c r="X15" t="s">
        <v>58</v>
      </c>
      <c r="Y15" t="b">
        <v>0</v>
      </c>
      <c r="Z15" s="1">
        <v>44656</v>
      </c>
      <c r="AA15" s="1">
        <v>44655.538912037038</v>
      </c>
      <c r="AB15" t="s">
        <v>5</v>
      </c>
      <c r="AC15" t="s">
        <v>6</v>
      </c>
    </row>
    <row r="16" spans="1:29" x14ac:dyDescent="0.25">
      <c r="A16" t="s">
        <v>54</v>
      </c>
      <c r="B16">
        <v>15360</v>
      </c>
      <c r="C16" t="s">
        <v>57</v>
      </c>
      <c r="D16">
        <v>0</v>
      </c>
      <c r="E16">
        <v>61564</v>
      </c>
      <c r="F16">
        <v>93120</v>
      </c>
      <c r="G16">
        <v>87.9</v>
      </c>
      <c r="H16">
        <v>25</v>
      </c>
      <c r="I16">
        <v>99.4</v>
      </c>
      <c r="J16">
        <v>66.3</v>
      </c>
      <c r="K16">
        <v>18.600000000000001</v>
      </c>
      <c r="L16">
        <v>1</v>
      </c>
      <c r="M16">
        <v>67.7</v>
      </c>
      <c r="N16">
        <v>32.299999999999997</v>
      </c>
      <c r="O16">
        <v>70.8</v>
      </c>
      <c r="P16">
        <v>29.2</v>
      </c>
      <c r="Q16">
        <v>77.099999999999994</v>
      </c>
      <c r="R16">
        <v>22.9</v>
      </c>
      <c r="S16">
        <v>87.3</v>
      </c>
      <c r="T16">
        <v>12.7</v>
      </c>
      <c r="U16" t="s">
        <v>56</v>
      </c>
      <c r="V16" t="s">
        <v>55</v>
      </c>
      <c r="W16" t="s">
        <v>22</v>
      </c>
      <c r="X16" t="s">
        <v>54</v>
      </c>
      <c r="Y16" t="b">
        <v>0</v>
      </c>
      <c r="Z16" s="1">
        <v>44656</v>
      </c>
      <c r="AA16" s="1">
        <v>44474.731099537035</v>
      </c>
      <c r="AB16" t="s">
        <v>5</v>
      </c>
      <c r="AC16" t="s">
        <v>6</v>
      </c>
    </row>
    <row r="17" spans="1:29" x14ac:dyDescent="0.25">
      <c r="A17" t="s">
        <v>50</v>
      </c>
      <c r="B17">
        <v>15972</v>
      </c>
      <c r="C17" t="s">
        <v>53</v>
      </c>
      <c r="D17" t="s">
        <v>52</v>
      </c>
      <c r="E17">
        <v>104194</v>
      </c>
      <c r="F17">
        <v>93199</v>
      </c>
      <c r="G17">
        <v>87.8</v>
      </c>
      <c r="H17">
        <v>25.8</v>
      </c>
      <c r="I17">
        <v>90</v>
      </c>
      <c r="J17">
        <v>59.1</v>
      </c>
      <c r="K17">
        <v>3</v>
      </c>
      <c r="L17">
        <v>1</v>
      </c>
      <c r="M17">
        <v>77.900000000000006</v>
      </c>
      <c r="N17">
        <v>22.1</v>
      </c>
      <c r="O17">
        <v>76.599999999999994</v>
      </c>
      <c r="P17">
        <v>23.4</v>
      </c>
      <c r="Q17">
        <v>85.7</v>
      </c>
      <c r="R17">
        <v>14.3</v>
      </c>
      <c r="S17">
        <v>72.2</v>
      </c>
      <c r="T17">
        <v>27.8</v>
      </c>
      <c r="U17">
        <v>0</v>
      </c>
      <c r="V17" t="s">
        <v>51</v>
      </c>
      <c r="W17" t="s">
        <v>22</v>
      </c>
      <c r="X17" t="s">
        <v>50</v>
      </c>
      <c r="Y17" t="b">
        <v>1</v>
      </c>
      <c r="Z17" s="1">
        <v>44656</v>
      </c>
      <c r="AA17" s="1">
        <v>44657.684166666666</v>
      </c>
      <c r="AB17" t="s">
        <v>5</v>
      </c>
      <c r="AC17" t="s">
        <v>6</v>
      </c>
    </row>
    <row r="18" spans="1:29" x14ac:dyDescent="0.25">
      <c r="A18" t="s">
        <v>46</v>
      </c>
      <c r="B18">
        <v>16253</v>
      </c>
      <c r="C18" t="s">
        <v>49</v>
      </c>
      <c r="D18" t="s">
        <v>48</v>
      </c>
      <c r="E18">
        <v>4593477</v>
      </c>
      <c r="F18">
        <v>93199</v>
      </c>
      <c r="G18">
        <v>87.8</v>
      </c>
      <c r="H18">
        <v>5.7</v>
      </c>
      <c r="I18">
        <v>97.7</v>
      </c>
      <c r="J18">
        <v>-18</v>
      </c>
      <c r="K18">
        <v>84.5</v>
      </c>
      <c r="L18">
        <v>88.3</v>
      </c>
      <c r="M18">
        <v>74.400000000000006</v>
      </c>
      <c r="N18">
        <v>25.6</v>
      </c>
      <c r="O18">
        <v>80.400000000000006</v>
      </c>
      <c r="P18">
        <v>19.600000000000001</v>
      </c>
      <c r="Q18">
        <v>74</v>
      </c>
      <c r="R18">
        <v>26</v>
      </c>
      <c r="S18">
        <v>89.4</v>
      </c>
      <c r="T18">
        <v>10.6</v>
      </c>
      <c r="U18">
        <v>0</v>
      </c>
      <c r="V18" t="s">
        <v>47</v>
      </c>
      <c r="W18" t="s">
        <v>23</v>
      </c>
      <c r="X18" t="s">
        <v>46</v>
      </c>
      <c r="Y18" t="b">
        <v>0</v>
      </c>
      <c r="Z18" s="1">
        <v>44656</v>
      </c>
      <c r="AA18" s="1">
        <v>44652.718425925923</v>
      </c>
      <c r="AB18" t="s">
        <v>5</v>
      </c>
      <c r="AC18" t="s">
        <v>6</v>
      </c>
    </row>
    <row r="19" spans="1:29" x14ac:dyDescent="0.25">
      <c r="A19" t="s">
        <v>42</v>
      </c>
      <c r="B19">
        <v>15648</v>
      </c>
      <c r="C19" t="s">
        <v>45</v>
      </c>
      <c r="D19" t="s">
        <v>44</v>
      </c>
      <c r="E19">
        <v>2114486</v>
      </c>
      <c r="F19">
        <v>93120</v>
      </c>
      <c r="G19">
        <v>87</v>
      </c>
      <c r="H19">
        <v>12</v>
      </c>
      <c r="I19">
        <v>98</v>
      </c>
      <c r="J19">
        <v>26</v>
      </c>
      <c r="K19">
        <v>56</v>
      </c>
      <c r="L19">
        <v>67</v>
      </c>
      <c r="M19">
        <v>85</v>
      </c>
      <c r="N19">
        <v>15</v>
      </c>
      <c r="O19">
        <v>72</v>
      </c>
      <c r="P19">
        <v>28</v>
      </c>
      <c r="Q19">
        <v>78</v>
      </c>
      <c r="R19">
        <v>22</v>
      </c>
      <c r="S19">
        <v>95</v>
      </c>
      <c r="T19">
        <v>5</v>
      </c>
      <c r="U19">
        <v>0</v>
      </c>
      <c r="V19" t="s">
        <v>43</v>
      </c>
      <c r="W19" t="s">
        <v>22</v>
      </c>
      <c r="X19" t="s">
        <v>42</v>
      </c>
      <c r="Y19" t="b">
        <v>0</v>
      </c>
      <c r="Z19" s="1">
        <v>44656</v>
      </c>
      <c r="AA19" s="1">
        <v>44645.668969907405</v>
      </c>
      <c r="AB19" t="s">
        <v>5</v>
      </c>
      <c r="AC19" t="s">
        <v>6</v>
      </c>
    </row>
    <row r="20" spans="1:29" x14ac:dyDescent="0.25">
      <c r="A20" t="s">
        <v>37</v>
      </c>
      <c r="B20">
        <v>8054</v>
      </c>
      <c r="C20" t="s">
        <v>41</v>
      </c>
      <c r="D20" t="s">
        <v>40</v>
      </c>
      <c r="E20">
        <v>95489</v>
      </c>
      <c r="F20">
        <v>93120</v>
      </c>
      <c r="G20">
        <v>86.1</v>
      </c>
      <c r="H20">
        <v>4.2</v>
      </c>
      <c r="I20">
        <v>66.8</v>
      </c>
      <c r="J20">
        <v>-9.8000000000000007</v>
      </c>
      <c r="K20">
        <v>59</v>
      </c>
      <c r="L20">
        <v>68</v>
      </c>
      <c r="M20">
        <v>71.7</v>
      </c>
      <c r="N20">
        <v>28.3</v>
      </c>
      <c r="O20">
        <v>72.5</v>
      </c>
      <c r="P20">
        <v>27.5</v>
      </c>
      <c r="Q20">
        <v>65.900000000000006</v>
      </c>
      <c r="R20">
        <v>34.1</v>
      </c>
      <c r="S20">
        <v>81.2</v>
      </c>
      <c r="T20">
        <v>18.8</v>
      </c>
      <c r="U20" t="s">
        <v>39</v>
      </c>
      <c r="V20" t="s">
        <v>38</v>
      </c>
      <c r="W20" t="s">
        <v>26</v>
      </c>
      <c r="X20" t="s">
        <v>37</v>
      </c>
      <c r="Y20" t="b">
        <v>0</v>
      </c>
      <c r="Z20" s="1">
        <v>44656</v>
      </c>
      <c r="AA20" s="1">
        <v>44655.64167824074</v>
      </c>
      <c r="AB20" t="s">
        <v>5</v>
      </c>
      <c r="AC20" t="s">
        <v>6</v>
      </c>
    </row>
    <row r="21" spans="1:29" x14ac:dyDescent="0.25">
      <c r="A21" t="s">
        <v>32</v>
      </c>
      <c r="B21">
        <v>4082</v>
      </c>
      <c r="C21" t="s">
        <v>36</v>
      </c>
      <c r="D21" t="s">
        <v>35</v>
      </c>
      <c r="E21">
        <v>1380089</v>
      </c>
      <c r="F21">
        <v>27400</v>
      </c>
      <c r="G21">
        <v>86</v>
      </c>
      <c r="H21">
        <v>0</v>
      </c>
      <c r="I21">
        <v>94</v>
      </c>
      <c r="J21">
        <v>1</v>
      </c>
      <c r="K21">
        <v>20.3</v>
      </c>
      <c r="L21">
        <v>2.1</v>
      </c>
      <c r="M21">
        <v>67</v>
      </c>
      <c r="N21">
        <v>33</v>
      </c>
      <c r="O21">
        <v>71.5</v>
      </c>
      <c r="P21">
        <v>28.5</v>
      </c>
      <c r="Q21">
        <v>65</v>
      </c>
      <c r="R21">
        <v>35</v>
      </c>
      <c r="S21">
        <v>68.099999999999994</v>
      </c>
      <c r="T21">
        <v>31.9</v>
      </c>
      <c r="U21" t="s">
        <v>34</v>
      </c>
      <c r="V21" t="s">
        <v>33</v>
      </c>
      <c r="W21" t="s">
        <v>22</v>
      </c>
      <c r="X21" t="s">
        <v>32</v>
      </c>
      <c r="Y21" t="b">
        <v>1</v>
      </c>
      <c r="Z21" s="1">
        <v>44656</v>
      </c>
      <c r="AA21" s="1">
        <v>44658.663391203707</v>
      </c>
      <c r="AB21" t="s">
        <v>5</v>
      </c>
      <c r="AC21" t="s">
        <v>6</v>
      </c>
    </row>
    <row r="23" spans="1:29" x14ac:dyDescent="0.25">
      <c r="F23" t="s">
        <v>775</v>
      </c>
      <c r="G23">
        <f>AVERAGE(Table10[diffmeanhourlypercent])</f>
        <v>91.584999999999994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C13"/>
  <sheetViews>
    <sheetView workbookViewId="0">
      <selection activeCell="G14" sqref="G14"/>
    </sheetView>
  </sheetViews>
  <sheetFormatPr defaultRowHeight="15" x14ac:dyDescent="0.25"/>
  <cols>
    <col min="1" max="1" width="15.42578125" customWidth="1"/>
    <col min="2" max="2" width="12.28515625" customWidth="1"/>
    <col min="3" max="3" width="9.42578125" customWidth="1"/>
    <col min="4" max="4" width="10.42578125" customWidth="1"/>
    <col min="5" max="5" width="17.140625" customWidth="1"/>
    <col min="6" max="6" width="9.7109375" customWidth="1"/>
    <col min="7" max="7" width="22.140625" customWidth="1"/>
    <col min="8" max="8" width="23.5703125" customWidth="1"/>
    <col min="9" max="9" width="21.85546875" customWidth="1"/>
    <col min="10" max="10" width="23.42578125" customWidth="1"/>
    <col min="11" max="11" width="18.42578125" customWidth="1"/>
    <col min="12" max="12" width="20.140625" customWidth="1"/>
    <col min="13" max="13" width="18.140625" customWidth="1"/>
    <col min="14" max="14" width="19.7109375" customWidth="1"/>
    <col min="15" max="15" width="23.85546875" customWidth="1"/>
    <col min="16" max="16" width="25.42578125" customWidth="1"/>
    <col min="17" max="17" width="24.140625" customWidth="1"/>
    <col min="18" max="18" width="25.7109375" customWidth="1"/>
    <col min="19" max="19" width="16.140625" customWidth="1"/>
    <col min="20" max="20" width="17.85546875" customWidth="1"/>
    <col min="21" max="21" width="21.28515625" customWidth="1"/>
    <col min="22" max="22" width="18.28515625" customWidth="1"/>
    <col min="23" max="23" width="13.85546875" customWidth="1"/>
    <col min="24" max="24" width="13.5703125" customWidth="1"/>
    <col min="25" max="25" width="25.140625" customWidth="1"/>
    <col min="26" max="26" width="9.7109375" customWidth="1"/>
    <col min="27" max="27" width="15" customWidth="1"/>
    <col min="28" max="28" width="18.85546875" customWidth="1"/>
  </cols>
  <sheetData>
    <row r="1" spans="1:29" x14ac:dyDescent="0.25">
      <c r="A1" t="s">
        <v>144</v>
      </c>
      <c r="B1" t="s">
        <v>143</v>
      </c>
      <c r="C1" t="s">
        <v>142</v>
      </c>
      <c r="D1" t="s">
        <v>141</v>
      </c>
      <c r="E1" t="s">
        <v>140</v>
      </c>
      <c r="F1" t="s">
        <v>139</v>
      </c>
      <c r="G1" t="s">
        <v>138</v>
      </c>
      <c r="H1" t="s">
        <v>137</v>
      </c>
      <c r="I1" t="s">
        <v>136</v>
      </c>
      <c r="J1" t="s">
        <v>135</v>
      </c>
      <c r="K1" t="s">
        <v>134</v>
      </c>
      <c r="L1" t="s">
        <v>133</v>
      </c>
      <c r="M1" t="s">
        <v>132</v>
      </c>
      <c r="N1" t="s">
        <v>131</v>
      </c>
      <c r="O1" t="s">
        <v>130</v>
      </c>
      <c r="P1" t="s">
        <v>129</v>
      </c>
      <c r="Q1" t="s">
        <v>128</v>
      </c>
      <c r="R1" t="s">
        <v>127</v>
      </c>
      <c r="S1" t="s">
        <v>126</v>
      </c>
      <c r="T1" t="s">
        <v>125</v>
      </c>
      <c r="U1" t="s">
        <v>124</v>
      </c>
      <c r="V1" t="s">
        <v>123</v>
      </c>
      <c r="W1" t="s">
        <v>27</v>
      </c>
      <c r="X1" t="s">
        <v>122</v>
      </c>
      <c r="Y1" t="s">
        <v>121</v>
      </c>
      <c r="Z1" t="s">
        <v>120</v>
      </c>
      <c r="AA1" t="s">
        <v>119</v>
      </c>
      <c r="AB1" t="s">
        <v>0</v>
      </c>
      <c r="AC1" t="s">
        <v>1</v>
      </c>
    </row>
    <row r="2" spans="1:29" x14ac:dyDescent="0.25">
      <c r="A2" t="s">
        <v>90</v>
      </c>
      <c r="B2">
        <v>3148</v>
      </c>
      <c r="C2" t="s">
        <v>93</v>
      </c>
      <c r="D2" t="s">
        <v>92</v>
      </c>
      <c r="E2">
        <v>1965149</v>
      </c>
      <c r="F2">
        <v>93120</v>
      </c>
      <c r="G2">
        <v>91.6</v>
      </c>
      <c r="H2">
        <v>16.3</v>
      </c>
      <c r="I2">
        <v>94.3</v>
      </c>
      <c r="J2">
        <v>87.2</v>
      </c>
      <c r="K2">
        <v>18.100000000000001</v>
      </c>
      <c r="L2">
        <v>15.1</v>
      </c>
      <c r="M2">
        <v>82.4</v>
      </c>
      <c r="N2">
        <v>17.600000000000001</v>
      </c>
      <c r="O2">
        <v>75.7</v>
      </c>
      <c r="P2">
        <v>24.3</v>
      </c>
      <c r="Q2">
        <v>82.4</v>
      </c>
      <c r="R2">
        <v>17.600000000000001</v>
      </c>
      <c r="S2">
        <v>93.4</v>
      </c>
      <c r="T2">
        <v>6.6</v>
      </c>
      <c r="U2">
        <v>0</v>
      </c>
      <c r="V2" t="s">
        <v>91</v>
      </c>
      <c r="W2" t="s">
        <v>26</v>
      </c>
      <c r="X2" t="s">
        <v>90</v>
      </c>
      <c r="Y2" t="b">
        <v>0</v>
      </c>
      <c r="Z2" s="1">
        <v>44656</v>
      </c>
      <c r="AA2" s="1">
        <v>44651.9690162037</v>
      </c>
      <c r="AB2" t="s">
        <v>5</v>
      </c>
      <c r="AC2" t="s">
        <v>6</v>
      </c>
    </row>
    <row r="3" spans="1:29" x14ac:dyDescent="0.25">
      <c r="A3" t="s">
        <v>80</v>
      </c>
      <c r="B3">
        <v>2321</v>
      </c>
      <c r="C3" t="s">
        <v>84</v>
      </c>
      <c r="D3" t="s">
        <v>83</v>
      </c>
      <c r="E3">
        <v>8729615</v>
      </c>
      <c r="F3">
        <v>96090</v>
      </c>
      <c r="G3">
        <v>91</v>
      </c>
      <c r="H3">
        <v>89</v>
      </c>
      <c r="I3">
        <v>57</v>
      </c>
      <c r="J3">
        <v>80</v>
      </c>
      <c r="K3">
        <v>37</v>
      </c>
      <c r="L3">
        <v>23</v>
      </c>
      <c r="M3">
        <v>89</v>
      </c>
      <c r="N3">
        <v>11</v>
      </c>
      <c r="O3">
        <v>95</v>
      </c>
      <c r="P3">
        <v>5</v>
      </c>
      <c r="Q3">
        <v>95</v>
      </c>
      <c r="R3">
        <v>5</v>
      </c>
      <c r="S3">
        <v>96</v>
      </c>
      <c r="T3">
        <v>4</v>
      </c>
      <c r="U3" t="s">
        <v>82</v>
      </c>
      <c r="V3" t="s">
        <v>81</v>
      </c>
      <c r="W3" t="s">
        <v>26</v>
      </c>
      <c r="X3" t="s">
        <v>80</v>
      </c>
      <c r="Y3" t="b">
        <v>0</v>
      </c>
      <c r="Z3" s="1">
        <v>44656</v>
      </c>
      <c r="AA3" s="1">
        <v>44406.370949074073</v>
      </c>
      <c r="AB3" t="s">
        <v>5</v>
      </c>
      <c r="AC3" t="s">
        <v>6</v>
      </c>
    </row>
    <row r="4" spans="1:29" x14ac:dyDescent="0.25">
      <c r="A4" t="s">
        <v>75</v>
      </c>
      <c r="B4">
        <v>8911</v>
      </c>
      <c r="C4" t="s">
        <v>79</v>
      </c>
      <c r="D4" t="s">
        <v>78</v>
      </c>
      <c r="E4">
        <v>31014</v>
      </c>
      <c r="F4">
        <v>93110</v>
      </c>
      <c r="G4">
        <v>90.4</v>
      </c>
      <c r="H4">
        <v>18.899999999999999</v>
      </c>
      <c r="I4">
        <v>93.2</v>
      </c>
      <c r="J4">
        <v>31.2</v>
      </c>
      <c r="K4">
        <v>55.1</v>
      </c>
      <c r="L4">
        <v>81.400000000000006</v>
      </c>
      <c r="M4">
        <v>66</v>
      </c>
      <c r="N4">
        <v>34</v>
      </c>
      <c r="O4">
        <v>79</v>
      </c>
      <c r="P4">
        <v>21</v>
      </c>
      <c r="Q4">
        <v>78</v>
      </c>
      <c r="R4">
        <v>22</v>
      </c>
      <c r="S4">
        <v>95</v>
      </c>
      <c r="T4">
        <v>5</v>
      </c>
      <c r="U4" t="s">
        <v>77</v>
      </c>
      <c r="V4" t="s">
        <v>76</v>
      </c>
      <c r="W4" t="s">
        <v>26</v>
      </c>
      <c r="X4" t="s">
        <v>75</v>
      </c>
      <c r="Y4" t="b">
        <v>0</v>
      </c>
      <c r="Z4" s="1">
        <v>44656</v>
      </c>
      <c r="AA4" s="1">
        <v>44657.467488425929</v>
      </c>
      <c r="AB4" t="s">
        <v>5</v>
      </c>
      <c r="AC4" t="s">
        <v>6</v>
      </c>
    </row>
    <row r="5" spans="1:29" x14ac:dyDescent="0.25">
      <c r="A5" t="s">
        <v>70</v>
      </c>
      <c r="B5">
        <v>7535</v>
      </c>
      <c r="C5" t="s">
        <v>74</v>
      </c>
      <c r="D5" t="s">
        <v>73</v>
      </c>
      <c r="E5">
        <v>6233875</v>
      </c>
      <c r="F5">
        <v>93110</v>
      </c>
      <c r="G5">
        <v>90</v>
      </c>
      <c r="H5">
        <v>27</v>
      </c>
      <c r="I5">
        <v>95</v>
      </c>
      <c r="J5">
        <v>23</v>
      </c>
      <c r="K5">
        <v>80</v>
      </c>
      <c r="L5">
        <v>54</v>
      </c>
      <c r="M5">
        <v>59</v>
      </c>
      <c r="N5">
        <v>41</v>
      </c>
      <c r="O5">
        <v>67</v>
      </c>
      <c r="P5">
        <v>33</v>
      </c>
      <c r="Q5">
        <v>79</v>
      </c>
      <c r="R5">
        <v>21</v>
      </c>
      <c r="S5">
        <v>90</v>
      </c>
      <c r="T5">
        <v>10</v>
      </c>
      <c r="U5" t="s">
        <v>72</v>
      </c>
      <c r="V5" t="s">
        <v>71</v>
      </c>
      <c r="W5" t="s">
        <v>26</v>
      </c>
      <c r="X5" t="s">
        <v>70</v>
      </c>
      <c r="Y5" t="b">
        <v>0</v>
      </c>
      <c r="Z5" s="1">
        <v>44656</v>
      </c>
      <c r="AA5" s="1">
        <v>44652.659594907411</v>
      </c>
      <c r="AB5" t="s">
        <v>5</v>
      </c>
      <c r="AC5" t="s">
        <v>6</v>
      </c>
    </row>
    <row r="6" spans="1:29" x14ac:dyDescent="0.25">
      <c r="A6" t="s">
        <v>37</v>
      </c>
      <c r="B6">
        <v>8054</v>
      </c>
      <c r="C6" t="s">
        <v>41</v>
      </c>
      <c r="D6" t="s">
        <v>40</v>
      </c>
      <c r="E6">
        <v>95489</v>
      </c>
      <c r="F6">
        <v>93120</v>
      </c>
      <c r="G6">
        <v>86.1</v>
      </c>
      <c r="H6">
        <v>4.2</v>
      </c>
      <c r="I6">
        <v>66.8</v>
      </c>
      <c r="J6">
        <v>-9.8000000000000007</v>
      </c>
      <c r="K6">
        <v>59</v>
      </c>
      <c r="L6">
        <v>68</v>
      </c>
      <c r="M6">
        <v>71.7</v>
      </c>
      <c r="N6">
        <v>28.3</v>
      </c>
      <c r="O6">
        <v>72.5</v>
      </c>
      <c r="P6">
        <v>27.5</v>
      </c>
      <c r="Q6">
        <v>65.900000000000006</v>
      </c>
      <c r="R6">
        <v>34.1</v>
      </c>
      <c r="S6">
        <v>81.2</v>
      </c>
      <c r="T6">
        <v>18.8</v>
      </c>
      <c r="U6" t="s">
        <v>39</v>
      </c>
      <c r="V6" t="s">
        <v>38</v>
      </c>
      <c r="W6" t="s">
        <v>26</v>
      </c>
      <c r="X6" t="s">
        <v>37</v>
      </c>
      <c r="Y6" t="b">
        <v>0</v>
      </c>
      <c r="Z6" s="1">
        <v>44656</v>
      </c>
      <c r="AA6" s="1">
        <v>44655.64167824074</v>
      </c>
      <c r="AB6" t="s">
        <v>5</v>
      </c>
      <c r="AC6" t="s">
        <v>6</v>
      </c>
    </row>
    <row r="7" spans="1:29" x14ac:dyDescent="0.25">
      <c r="A7" t="s">
        <v>165</v>
      </c>
      <c r="B7">
        <v>12433</v>
      </c>
      <c r="C7" t="s">
        <v>168</v>
      </c>
      <c r="D7" t="s">
        <v>167</v>
      </c>
      <c r="E7">
        <v>35668</v>
      </c>
      <c r="F7">
        <v>93110</v>
      </c>
      <c r="G7">
        <v>85.7</v>
      </c>
      <c r="H7">
        <v>8.8000000000000007</v>
      </c>
      <c r="I7">
        <v>94.5</v>
      </c>
      <c r="J7">
        <v>65.8</v>
      </c>
      <c r="K7">
        <v>3.3</v>
      </c>
      <c r="L7">
        <v>0.1</v>
      </c>
      <c r="M7">
        <v>60.7</v>
      </c>
      <c r="N7">
        <v>39.299999999999997</v>
      </c>
      <c r="O7">
        <v>61.8</v>
      </c>
      <c r="P7">
        <v>38.200000000000003</v>
      </c>
      <c r="Q7">
        <v>62.4</v>
      </c>
      <c r="R7">
        <v>37.6</v>
      </c>
      <c r="S7">
        <v>70.7</v>
      </c>
      <c r="T7">
        <v>29.3</v>
      </c>
      <c r="U7">
        <v>0</v>
      </c>
      <c r="V7" t="s">
        <v>166</v>
      </c>
      <c r="W7" t="s">
        <v>26</v>
      </c>
      <c r="X7" t="s">
        <v>165</v>
      </c>
      <c r="Y7" t="b">
        <v>0</v>
      </c>
      <c r="Z7" s="1">
        <v>44656</v>
      </c>
      <c r="AA7" s="1">
        <v>44655.681388888886</v>
      </c>
      <c r="AB7" t="s">
        <v>5</v>
      </c>
      <c r="AC7" t="s">
        <v>6</v>
      </c>
    </row>
    <row r="8" spans="1:29" x14ac:dyDescent="0.25">
      <c r="A8" t="s">
        <v>160</v>
      </c>
      <c r="B8">
        <v>12831</v>
      </c>
      <c r="C8" t="s">
        <v>164</v>
      </c>
      <c r="D8" t="s">
        <v>163</v>
      </c>
      <c r="E8">
        <v>57186</v>
      </c>
      <c r="F8">
        <v>93110</v>
      </c>
      <c r="G8">
        <v>84</v>
      </c>
      <c r="H8">
        <v>10</v>
      </c>
      <c r="I8">
        <v>99</v>
      </c>
      <c r="J8">
        <v>96</v>
      </c>
      <c r="K8">
        <v>9</v>
      </c>
      <c r="L8">
        <v>8</v>
      </c>
      <c r="M8">
        <v>61</v>
      </c>
      <c r="N8">
        <v>39</v>
      </c>
      <c r="O8">
        <v>73</v>
      </c>
      <c r="P8">
        <v>27</v>
      </c>
      <c r="Q8">
        <v>67</v>
      </c>
      <c r="R8">
        <v>33</v>
      </c>
      <c r="S8">
        <v>81</v>
      </c>
      <c r="T8">
        <v>19</v>
      </c>
      <c r="U8" t="s">
        <v>162</v>
      </c>
      <c r="V8" t="s">
        <v>161</v>
      </c>
      <c r="W8" t="s">
        <v>26</v>
      </c>
      <c r="X8" t="s">
        <v>160</v>
      </c>
      <c r="Y8" t="b">
        <v>0</v>
      </c>
      <c r="Z8" s="1">
        <v>44656</v>
      </c>
      <c r="AA8" s="1">
        <v>44655.666967592595</v>
      </c>
      <c r="AB8" t="s">
        <v>5</v>
      </c>
      <c r="AC8" t="s">
        <v>6</v>
      </c>
    </row>
    <row r="9" spans="1:29" x14ac:dyDescent="0.25">
      <c r="A9" t="s">
        <v>155</v>
      </c>
      <c r="B9">
        <v>12501</v>
      </c>
      <c r="C9" t="s">
        <v>159</v>
      </c>
      <c r="D9" t="s">
        <v>158</v>
      </c>
      <c r="E9">
        <v>5163827</v>
      </c>
      <c r="F9">
        <v>93199</v>
      </c>
      <c r="G9">
        <v>79.3</v>
      </c>
      <c r="H9">
        <v>41.1</v>
      </c>
      <c r="I9">
        <v>-66.099999999999994</v>
      </c>
      <c r="J9">
        <v>-316.7</v>
      </c>
      <c r="K9">
        <v>1.5</v>
      </c>
      <c r="L9">
        <v>2.8</v>
      </c>
      <c r="M9">
        <v>33.299999999999997</v>
      </c>
      <c r="N9">
        <v>66.7</v>
      </c>
      <c r="O9">
        <v>50</v>
      </c>
      <c r="P9">
        <v>50</v>
      </c>
      <c r="Q9">
        <v>100</v>
      </c>
      <c r="R9">
        <v>0</v>
      </c>
      <c r="S9">
        <v>100</v>
      </c>
      <c r="T9">
        <v>0</v>
      </c>
      <c r="U9" t="s">
        <v>157</v>
      </c>
      <c r="V9" t="s">
        <v>156</v>
      </c>
      <c r="W9" t="s">
        <v>26</v>
      </c>
      <c r="X9" t="s">
        <v>155</v>
      </c>
      <c r="Y9" t="b">
        <v>0</v>
      </c>
      <c r="Z9" s="1">
        <v>44656</v>
      </c>
      <c r="AA9" s="1">
        <v>44650.918252314812</v>
      </c>
      <c r="AB9" t="s">
        <v>5</v>
      </c>
      <c r="AC9" t="s">
        <v>6</v>
      </c>
    </row>
    <row r="10" spans="1:29" x14ac:dyDescent="0.25">
      <c r="A10" t="s">
        <v>150</v>
      </c>
      <c r="B10">
        <v>9164</v>
      </c>
      <c r="C10" t="s">
        <v>154</v>
      </c>
      <c r="D10" t="s">
        <v>153</v>
      </c>
      <c r="E10">
        <v>154044</v>
      </c>
      <c r="F10">
        <v>93120</v>
      </c>
      <c r="G10">
        <v>77</v>
      </c>
      <c r="H10">
        <v>24</v>
      </c>
      <c r="I10">
        <v>100</v>
      </c>
      <c r="J10">
        <v>100</v>
      </c>
      <c r="K10">
        <v>17</v>
      </c>
      <c r="L10">
        <v>0</v>
      </c>
      <c r="M10">
        <v>58</v>
      </c>
      <c r="N10">
        <v>42</v>
      </c>
      <c r="O10">
        <v>64</v>
      </c>
      <c r="P10">
        <v>36</v>
      </c>
      <c r="Q10">
        <v>71</v>
      </c>
      <c r="R10">
        <v>29</v>
      </c>
      <c r="S10">
        <v>95</v>
      </c>
      <c r="T10">
        <v>5</v>
      </c>
      <c r="U10" t="s">
        <v>152</v>
      </c>
      <c r="V10" t="s">
        <v>151</v>
      </c>
      <c r="W10" t="s">
        <v>26</v>
      </c>
      <c r="X10" t="s">
        <v>150</v>
      </c>
      <c r="Y10" t="b">
        <v>0</v>
      </c>
      <c r="Z10" s="1">
        <v>44656</v>
      </c>
      <c r="AA10" s="1">
        <v>44652.393449074072</v>
      </c>
      <c r="AB10" t="s">
        <v>5</v>
      </c>
      <c r="AC10" t="s">
        <v>6</v>
      </c>
    </row>
    <row r="11" spans="1:29" x14ac:dyDescent="0.25">
      <c r="A11" t="s">
        <v>145</v>
      </c>
      <c r="B11">
        <v>13330</v>
      </c>
      <c r="C11" t="s">
        <v>149</v>
      </c>
      <c r="D11" t="s">
        <v>148</v>
      </c>
      <c r="E11">
        <v>8867781</v>
      </c>
      <c r="F11">
        <v>70100</v>
      </c>
      <c r="G11">
        <v>60.9</v>
      </c>
      <c r="H11">
        <v>41.5</v>
      </c>
      <c r="I11">
        <v>88.3</v>
      </c>
      <c r="J11">
        <v>27.8</v>
      </c>
      <c r="K11">
        <v>23.2</v>
      </c>
      <c r="L11">
        <v>47.9</v>
      </c>
      <c r="M11">
        <v>31.6</v>
      </c>
      <c r="N11">
        <v>68.400000000000006</v>
      </c>
      <c r="O11">
        <v>30.7</v>
      </c>
      <c r="P11">
        <v>69.3</v>
      </c>
      <c r="Q11">
        <v>59.4</v>
      </c>
      <c r="R11">
        <v>40.6</v>
      </c>
      <c r="S11">
        <v>81.3</v>
      </c>
      <c r="T11">
        <v>18.7</v>
      </c>
      <c r="U11" t="s">
        <v>147</v>
      </c>
      <c r="V11" t="s">
        <v>146</v>
      </c>
      <c r="W11" t="s">
        <v>26</v>
      </c>
      <c r="X11" t="s">
        <v>145</v>
      </c>
      <c r="Y11" t="b">
        <v>0</v>
      </c>
      <c r="Z11" s="1">
        <v>44656</v>
      </c>
      <c r="AA11" s="1">
        <v>44473.714224537034</v>
      </c>
      <c r="AB11" t="s">
        <v>5</v>
      </c>
      <c r="AC11" t="s">
        <v>6</v>
      </c>
    </row>
    <row r="13" spans="1:29" x14ac:dyDescent="0.25">
      <c r="F13" t="s">
        <v>775</v>
      </c>
      <c r="G13">
        <f>AVERAGE(Table11[diffmeanhourlypercent])</f>
        <v>83.6</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C13"/>
  <sheetViews>
    <sheetView workbookViewId="0">
      <selection activeCell="G14" sqref="G14"/>
    </sheetView>
  </sheetViews>
  <sheetFormatPr defaultRowHeight="15" x14ac:dyDescent="0.25"/>
  <cols>
    <col min="1" max="1" width="15.42578125" customWidth="1"/>
    <col min="2" max="2" width="12.28515625" customWidth="1"/>
    <col min="3" max="3" width="9.42578125" customWidth="1"/>
    <col min="4" max="4" width="10.42578125" customWidth="1"/>
    <col min="5" max="5" width="17.140625" customWidth="1"/>
    <col min="6" max="6" width="9.7109375" customWidth="1"/>
    <col min="7" max="7" width="22.140625" customWidth="1"/>
    <col min="8" max="8" width="23.5703125" customWidth="1"/>
    <col min="9" max="9" width="21.85546875" customWidth="1"/>
    <col min="10" max="10" width="23.42578125" customWidth="1"/>
    <col min="11" max="11" width="18.42578125" customWidth="1"/>
    <col min="12" max="12" width="20.140625" customWidth="1"/>
    <col min="13" max="13" width="18.140625" customWidth="1"/>
    <col min="14" max="14" width="19.7109375" customWidth="1"/>
    <col min="15" max="15" width="23.85546875" customWidth="1"/>
    <col min="16" max="16" width="25.42578125" customWidth="1"/>
    <col min="17" max="17" width="24.140625" customWidth="1"/>
    <col min="18" max="18" width="25.7109375" customWidth="1"/>
    <col min="19" max="19" width="16.140625" customWidth="1"/>
    <col min="20" max="20" width="17.85546875" customWidth="1"/>
    <col min="21" max="21" width="21.28515625" customWidth="1"/>
    <col min="22" max="22" width="18.28515625" customWidth="1"/>
    <col min="23" max="23" width="13.85546875" customWidth="1"/>
    <col min="24" max="24" width="13.5703125" customWidth="1"/>
    <col min="25" max="25" width="25.140625" customWidth="1"/>
    <col min="26" max="26" width="9.7109375" customWidth="1"/>
    <col min="27" max="27" width="15" customWidth="1"/>
    <col min="28" max="28" width="18.85546875" customWidth="1"/>
  </cols>
  <sheetData>
    <row r="1" spans="1:29" x14ac:dyDescent="0.25">
      <c r="A1" t="s">
        <v>144</v>
      </c>
      <c r="B1" t="s">
        <v>143</v>
      </c>
      <c r="C1" t="s">
        <v>142</v>
      </c>
      <c r="D1" t="s">
        <v>141</v>
      </c>
      <c r="E1" t="s">
        <v>140</v>
      </c>
      <c r="F1" t="s">
        <v>139</v>
      </c>
      <c r="G1" t="s">
        <v>138</v>
      </c>
      <c r="H1" t="s">
        <v>137</v>
      </c>
      <c r="I1" t="s">
        <v>136</v>
      </c>
      <c r="J1" t="s">
        <v>135</v>
      </c>
      <c r="K1" t="s">
        <v>134</v>
      </c>
      <c r="L1" t="s">
        <v>133</v>
      </c>
      <c r="M1" t="s">
        <v>132</v>
      </c>
      <c r="N1" t="s">
        <v>131</v>
      </c>
      <c r="O1" t="s">
        <v>130</v>
      </c>
      <c r="P1" t="s">
        <v>129</v>
      </c>
      <c r="Q1" t="s">
        <v>128</v>
      </c>
      <c r="R1" t="s">
        <v>127</v>
      </c>
      <c r="S1" t="s">
        <v>126</v>
      </c>
      <c r="T1" t="s">
        <v>125</v>
      </c>
      <c r="U1" t="s">
        <v>124</v>
      </c>
      <c r="V1" t="s">
        <v>123</v>
      </c>
      <c r="W1" t="s">
        <v>27</v>
      </c>
      <c r="X1" t="s">
        <v>122</v>
      </c>
      <c r="Y1" t="s">
        <v>121</v>
      </c>
      <c r="Z1" t="s">
        <v>120</v>
      </c>
      <c r="AA1" t="s">
        <v>119</v>
      </c>
      <c r="AB1" t="s">
        <v>0</v>
      </c>
      <c r="AC1" t="s">
        <v>1</v>
      </c>
    </row>
    <row r="2" spans="1:29" x14ac:dyDescent="0.25">
      <c r="A2" t="s">
        <v>213</v>
      </c>
      <c r="B2">
        <v>4432</v>
      </c>
      <c r="C2" t="s">
        <v>217</v>
      </c>
      <c r="D2" t="s">
        <v>216</v>
      </c>
      <c r="E2">
        <v>3034606</v>
      </c>
      <c r="F2">
        <v>51101</v>
      </c>
      <c r="G2">
        <v>53.1</v>
      </c>
      <c r="H2">
        <v>63.6</v>
      </c>
      <c r="I2">
        <v>52.3</v>
      </c>
      <c r="J2">
        <v>12.9</v>
      </c>
      <c r="K2">
        <v>34.1</v>
      </c>
      <c r="L2">
        <v>65.900000000000006</v>
      </c>
      <c r="M2">
        <v>33</v>
      </c>
      <c r="N2">
        <v>67</v>
      </c>
      <c r="O2">
        <v>51</v>
      </c>
      <c r="P2">
        <v>49</v>
      </c>
      <c r="Q2">
        <v>78</v>
      </c>
      <c r="R2">
        <v>22</v>
      </c>
      <c r="S2">
        <v>92</v>
      </c>
      <c r="T2">
        <v>8</v>
      </c>
      <c r="U2" t="s">
        <v>215</v>
      </c>
      <c r="V2" t="s">
        <v>214</v>
      </c>
      <c r="W2" t="s">
        <v>21</v>
      </c>
      <c r="X2" t="s">
        <v>213</v>
      </c>
      <c r="Y2" t="b">
        <v>0</v>
      </c>
      <c r="Z2" s="1">
        <v>44656</v>
      </c>
      <c r="AA2" s="1">
        <v>44655.458668981482</v>
      </c>
      <c r="AB2" t="s">
        <v>5</v>
      </c>
      <c r="AC2" t="s">
        <v>6</v>
      </c>
    </row>
    <row r="3" spans="1:29" x14ac:dyDescent="0.25">
      <c r="A3" t="s">
        <v>208</v>
      </c>
      <c r="B3">
        <v>9780</v>
      </c>
      <c r="C3" t="s">
        <v>212</v>
      </c>
      <c r="D3" t="s">
        <v>211</v>
      </c>
      <c r="E3" t="s">
        <v>210</v>
      </c>
      <c r="F3">
        <v>86230</v>
      </c>
      <c r="G3">
        <v>49.7</v>
      </c>
      <c r="H3">
        <v>30.2</v>
      </c>
      <c r="I3">
        <v>90.7</v>
      </c>
      <c r="J3">
        <v>62.1</v>
      </c>
      <c r="K3">
        <v>46.7</v>
      </c>
      <c r="L3">
        <v>37.6</v>
      </c>
      <c r="M3">
        <v>4.0999999999999996</v>
      </c>
      <c r="N3">
        <v>95.9</v>
      </c>
      <c r="O3">
        <v>3.9</v>
      </c>
      <c r="P3">
        <v>96.1</v>
      </c>
      <c r="Q3">
        <v>2.7</v>
      </c>
      <c r="R3">
        <v>97.3</v>
      </c>
      <c r="S3">
        <v>16.899999999999999</v>
      </c>
      <c r="T3">
        <v>83.1</v>
      </c>
      <c r="U3">
        <v>0</v>
      </c>
      <c r="V3" t="s">
        <v>209</v>
      </c>
      <c r="W3" t="s">
        <v>21</v>
      </c>
      <c r="X3" t="s">
        <v>208</v>
      </c>
      <c r="Y3" t="b">
        <v>0</v>
      </c>
      <c r="Z3" s="1">
        <v>44656</v>
      </c>
      <c r="AA3" s="1">
        <v>44655.611770833333</v>
      </c>
      <c r="AB3" t="s">
        <v>5</v>
      </c>
      <c r="AC3" t="s">
        <v>6</v>
      </c>
    </row>
    <row r="4" spans="1:29" x14ac:dyDescent="0.25">
      <c r="A4" t="s">
        <v>203</v>
      </c>
      <c r="B4">
        <v>1805</v>
      </c>
      <c r="C4" t="s">
        <v>207</v>
      </c>
      <c r="D4" t="s">
        <v>206</v>
      </c>
      <c r="E4">
        <v>1026167</v>
      </c>
      <c r="F4">
        <v>64110</v>
      </c>
      <c r="G4">
        <v>43.2</v>
      </c>
      <c r="H4">
        <v>34.5</v>
      </c>
      <c r="I4">
        <v>69.900000000000006</v>
      </c>
      <c r="J4">
        <v>62.4</v>
      </c>
      <c r="K4">
        <v>89</v>
      </c>
      <c r="L4">
        <v>89</v>
      </c>
      <c r="M4">
        <v>44</v>
      </c>
      <c r="N4">
        <v>56</v>
      </c>
      <c r="O4">
        <v>54</v>
      </c>
      <c r="P4">
        <v>46</v>
      </c>
      <c r="Q4">
        <v>70</v>
      </c>
      <c r="R4">
        <v>30</v>
      </c>
      <c r="S4">
        <v>82</v>
      </c>
      <c r="T4">
        <v>18</v>
      </c>
      <c r="U4" t="s">
        <v>205</v>
      </c>
      <c r="V4" t="s">
        <v>204</v>
      </c>
      <c r="W4" t="s">
        <v>21</v>
      </c>
      <c r="X4" t="s">
        <v>203</v>
      </c>
      <c r="Y4" t="b">
        <v>0</v>
      </c>
      <c r="Z4" s="1">
        <v>44656</v>
      </c>
      <c r="AA4" s="1">
        <v>44615.313738425924</v>
      </c>
      <c r="AB4" t="s">
        <v>5</v>
      </c>
      <c r="AC4" t="s">
        <v>6</v>
      </c>
    </row>
    <row r="5" spans="1:29" x14ac:dyDescent="0.25">
      <c r="A5" t="s">
        <v>198</v>
      </c>
      <c r="B5">
        <v>3842</v>
      </c>
      <c r="C5" t="s">
        <v>202</v>
      </c>
      <c r="D5" t="s">
        <v>201</v>
      </c>
      <c r="E5">
        <v>3777473</v>
      </c>
      <c r="F5">
        <v>75000</v>
      </c>
      <c r="G5">
        <v>42.6</v>
      </c>
      <c r="H5">
        <v>42.9</v>
      </c>
      <c r="I5">
        <v>76</v>
      </c>
      <c r="J5">
        <v>89.2</v>
      </c>
      <c r="K5">
        <v>73.3</v>
      </c>
      <c r="L5">
        <v>65.7</v>
      </c>
      <c r="M5">
        <v>5.3</v>
      </c>
      <c r="N5">
        <v>94.7</v>
      </c>
      <c r="O5">
        <v>11.2</v>
      </c>
      <c r="P5">
        <v>88.8</v>
      </c>
      <c r="Q5">
        <v>11.2</v>
      </c>
      <c r="R5">
        <v>88.8</v>
      </c>
      <c r="S5">
        <v>31.5</v>
      </c>
      <c r="T5">
        <v>68.5</v>
      </c>
      <c r="U5" t="s">
        <v>200</v>
      </c>
      <c r="V5" t="s">
        <v>199</v>
      </c>
      <c r="W5" t="s">
        <v>21</v>
      </c>
      <c r="X5" t="s">
        <v>198</v>
      </c>
      <c r="Y5" t="b">
        <v>0</v>
      </c>
      <c r="Z5" s="1">
        <v>44656</v>
      </c>
      <c r="AA5" s="1">
        <v>44655.466192129628</v>
      </c>
      <c r="AB5" t="s">
        <v>5</v>
      </c>
      <c r="AC5" t="s">
        <v>6</v>
      </c>
    </row>
    <row r="6" spans="1:29" x14ac:dyDescent="0.25">
      <c r="A6" t="s">
        <v>193</v>
      </c>
      <c r="B6">
        <v>6576</v>
      </c>
      <c r="C6" t="s">
        <v>197</v>
      </c>
      <c r="D6" t="s">
        <v>196</v>
      </c>
      <c r="E6">
        <v>7746795</v>
      </c>
      <c r="F6">
        <v>75000</v>
      </c>
      <c r="G6">
        <v>41.5</v>
      </c>
      <c r="H6">
        <v>49.4</v>
      </c>
      <c r="I6">
        <v>86.3</v>
      </c>
      <c r="J6">
        <v>88.5</v>
      </c>
      <c r="K6">
        <v>53.5</v>
      </c>
      <c r="L6">
        <v>46.1</v>
      </c>
      <c r="M6">
        <v>4.5</v>
      </c>
      <c r="N6">
        <v>95.5</v>
      </c>
      <c r="O6">
        <v>4.4000000000000004</v>
      </c>
      <c r="P6">
        <v>95.6</v>
      </c>
      <c r="Q6">
        <v>10.6</v>
      </c>
      <c r="R6">
        <v>89.4</v>
      </c>
      <c r="S6">
        <v>32.1</v>
      </c>
      <c r="T6">
        <v>67.900000000000006</v>
      </c>
      <c r="U6" t="s">
        <v>195</v>
      </c>
      <c r="V6" t="s">
        <v>194</v>
      </c>
      <c r="W6" t="s">
        <v>21</v>
      </c>
      <c r="X6" t="s">
        <v>193</v>
      </c>
      <c r="Y6" t="b">
        <v>0</v>
      </c>
      <c r="Z6" s="1">
        <v>44656</v>
      </c>
      <c r="AA6" s="1">
        <v>44655.362986111111</v>
      </c>
      <c r="AB6" t="s">
        <v>5</v>
      </c>
      <c r="AC6" t="s">
        <v>6</v>
      </c>
    </row>
    <row r="7" spans="1:29" ht="30" x14ac:dyDescent="0.25">
      <c r="A7" t="s">
        <v>187</v>
      </c>
      <c r="B7">
        <v>654</v>
      </c>
      <c r="C7" t="s">
        <v>192</v>
      </c>
      <c r="D7" t="s">
        <v>191</v>
      </c>
      <c r="E7">
        <v>2605138</v>
      </c>
      <c r="F7" s="2" t="s">
        <v>190</v>
      </c>
      <c r="G7">
        <v>39.6</v>
      </c>
      <c r="H7">
        <v>41.1</v>
      </c>
      <c r="I7">
        <v>77.2</v>
      </c>
      <c r="J7">
        <v>77.400000000000006</v>
      </c>
      <c r="K7">
        <v>87.9</v>
      </c>
      <c r="L7">
        <v>82.2</v>
      </c>
      <c r="M7">
        <v>28</v>
      </c>
      <c r="N7">
        <v>72</v>
      </c>
      <c r="O7">
        <v>31</v>
      </c>
      <c r="P7">
        <v>69</v>
      </c>
      <c r="Q7">
        <v>54</v>
      </c>
      <c r="R7">
        <v>46</v>
      </c>
      <c r="S7">
        <v>77</v>
      </c>
      <c r="T7">
        <v>23</v>
      </c>
      <c r="U7" t="s">
        <v>189</v>
      </c>
      <c r="V7" t="s">
        <v>188</v>
      </c>
      <c r="W7" t="s">
        <v>21</v>
      </c>
      <c r="X7" t="s">
        <v>187</v>
      </c>
      <c r="Y7" t="b">
        <v>0</v>
      </c>
      <c r="Z7" s="1">
        <v>44656</v>
      </c>
      <c r="AA7" s="1">
        <v>44651.700023148151</v>
      </c>
      <c r="AB7" t="s">
        <v>5</v>
      </c>
      <c r="AC7" t="s">
        <v>6</v>
      </c>
    </row>
    <row r="8" spans="1:29" ht="30" x14ac:dyDescent="0.25">
      <c r="A8" t="s">
        <v>183</v>
      </c>
      <c r="B8">
        <v>3645</v>
      </c>
      <c r="C8" t="s">
        <v>186</v>
      </c>
      <c r="D8" t="s">
        <v>185</v>
      </c>
      <c r="E8">
        <v>0</v>
      </c>
      <c r="F8" s="2" t="s">
        <v>171</v>
      </c>
      <c r="G8">
        <v>37.4</v>
      </c>
      <c r="H8">
        <v>22.2</v>
      </c>
      <c r="I8">
        <v>74.5</v>
      </c>
      <c r="J8">
        <v>84.4</v>
      </c>
      <c r="K8">
        <v>22.8</v>
      </c>
      <c r="L8">
        <v>5.7</v>
      </c>
      <c r="M8">
        <v>9.5</v>
      </c>
      <c r="N8">
        <v>90.5</v>
      </c>
      <c r="O8">
        <v>9.5</v>
      </c>
      <c r="P8">
        <v>90.5</v>
      </c>
      <c r="Q8">
        <v>11.8</v>
      </c>
      <c r="R8">
        <v>88.2</v>
      </c>
      <c r="S8">
        <v>29.2</v>
      </c>
      <c r="T8">
        <v>70.8</v>
      </c>
      <c r="U8" t="s">
        <v>184</v>
      </c>
      <c r="V8">
        <v>0</v>
      </c>
      <c r="W8" t="s">
        <v>21</v>
      </c>
      <c r="X8" t="s">
        <v>183</v>
      </c>
      <c r="Y8" t="b">
        <v>0</v>
      </c>
      <c r="Z8" s="1">
        <v>44651</v>
      </c>
      <c r="AA8" s="1">
        <v>44649.442164351851</v>
      </c>
      <c r="AB8" t="s">
        <v>7</v>
      </c>
      <c r="AC8" t="s">
        <v>6</v>
      </c>
    </row>
    <row r="9" spans="1:29" x14ac:dyDescent="0.25">
      <c r="A9" t="s">
        <v>178</v>
      </c>
      <c r="B9">
        <v>19265</v>
      </c>
      <c r="C9" t="s">
        <v>182</v>
      </c>
      <c r="D9" t="s">
        <v>181</v>
      </c>
      <c r="E9">
        <v>10084952</v>
      </c>
      <c r="F9">
        <v>75000</v>
      </c>
      <c r="G9">
        <v>36</v>
      </c>
      <c r="H9">
        <v>41</v>
      </c>
      <c r="I9">
        <v>-7</v>
      </c>
      <c r="J9">
        <v>53</v>
      </c>
      <c r="K9">
        <v>21</v>
      </c>
      <c r="L9">
        <v>10</v>
      </c>
      <c r="M9">
        <v>6</v>
      </c>
      <c r="N9">
        <v>94</v>
      </c>
      <c r="O9">
        <v>5</v>
      </c>
      <c r="P9">
        <v>95</v>
      </c>
      <c r="Q9">
        <v>14</v>
      </c>
      <c r="R9">
        <v>86</v>
      </c>
      <c r="S9">
        <v>36</v>
      </c>
      <c r="T9">
        <v>64</v>
      </c>
      <c r="U9" t="s">
        <v>180</v>
      </c>
      <c r="V9" t="s">
        <v>179</v>
      </c>
      <c r="W9" t="s">
        <v>21</v>
      </c>
      <c r="X9" t="s">
        <v>178</v>
      </c>
      <c r="Y9" t="b">
        <v>0</v>
      </c>
      <c r="Z9" s="1">
        <v>44656</v>
      </c>
      <c r="AA9" s="1">
        <v>44651.387870370374</v>
      </c>
      <c r="AB9" t="s">
        <v>5</v>
      </c>
      <c r="AC9" t="s">
        <v>6</v>
      </c>
    </row>
    <row r="10" spans="1:29" ht="30" x14ac:dyDescent="0.25">
      <c r="A10" t="s">
        <v>174</v>
      </c>
      <c r="B10">
        <v>12332</v>
      </c>
      <c r="C10" t="s">
        <v>177</v>
      </c>
      <c r="D10" t="s">
        <v>176</v>
      </c>
      <c r="E10">
        <v>0</v>
      </c>
      <c r="F10" s="2" t="s">
        <v>171</v>
      </c>
      <c r="G10">
        <v>35.4</v>
      </c>
      <c r="H10">
        <v>23.3</v>
      </c>
      <c r="I10">
        <v>0</v>
      </c>
      <c r="J10">
        <v>0</v>
      </c>
      <c r="K10">
        <v>75</v>
      </c>
      <c r="L10">
        <v>25</v>
      </c>
      <c r="M10">
        <v>13.5</v>
      </c>
      <c r="N10">
        <v>86.5</v>
      </c>
      <c r="O10">
        <v>12.8</v>
      </c>
      <c r="P10">
        <v>87.2</v>
      </c>
      <c r="Q10">
        <v>15</v>
      </c>
      <c r="R10">
        <v>85</v>
      </c>
      <c r="S10">
        <v>35.5</v>
      </c>
      <c r="T10">
        <v>64.5</v>
      </c>
      <c r="U10" t="s">
        <v>175</v>
      </c>
      <c r="V10">
        <v>0</v>
      </c>
      <c r="W10" t="s">
        <v>21</v>
      </c>
      <c r="X10" t="s">
        <v>174</v>
      </c>
      <c r="Y10" t="b">
        <v>0</v>
      </c>
      <c r="Z10" s="1">
        <v>44651</v>
      </c>
      <c r="AA10" s="1">
        <v>44650.390949074077</v>
      </c>
      <c r="AB10" t="s">
        <v>7</v>
      </c>
      <c r="AC10" t="s">
        <v>6</v>
      </c>
    </row>
    <row r="11" spans="1:29" ht="30" x14ac:dyDescent="0.25">
      <c r="A11" t="s">
        <v>169</v>
      </c>
      <c r="B11">
        <v>16207</v>
      </c>
      <c r="C11" t="s">
        <v>173</v>
      </c>
      <c r="D11" t="s">
        <v>172</v>
      </c>
      <c r="E11">
        <v>0</v>
      </c>
      <c r="F11" s="2" t="s">
        <v>171</v>
      </c>
      <c r="G11">
        <v>34.200000000000003</v>
      </c>
      <c r="H11">
        <v>20.5</v>
      </c>
      <c r="I11">
        <v>10.9</v>
      </c>
      <c r="J11">
        <v>33.299999999999997</v>
      </c>
      <c r="K11">
        <v>44.2</v>
      </c>
      <c r="L11">
        <v>28.3</v>
      </c>
      <c r="M11">
        <v>15.1</v>
      </c>
      <c r="N11">
        <v>84.9</v>
      </c>
      <c r="O11">
        <v>15.5</v>
      </c>
      <c r="P11">
        <v>84.5</v>
      </c>
      <c r="Q11">
        <v>15.5</v>
      </c>
      <c r="R11">
        <v>84.5</v>
      </c>
      <c r="S11">
        <v>32.1</v>
      </c>
      <c r="T11">
        <v>67.900000000000006</v>
      </c>
      <c r="U11" t="s">
        <v>170</v>
      </c>
      <c r="V11">
        <v>0</v>
      </c>
      <c r="W11" t="s">
        <v>21</v>
      </c>
      <c r="X11" t="s">
        <v>169</v>
      </c>
      <c r="Y11" t="b">
        <v>0</v>
      </c>
      <c r="Z11" s="1">
        <v>44651</v>
      </c>
      <c r="AA11" s="1">
        <v>44620.419664351852</v>
      </c>
      <c r="AB11" t="s">
        <v>7</v>
      </c>
      <c r="AC11" t="s">
        <v>6</v>
      </c>
    </row>
    <row r="13" spans="1:29" x14ac:dyDescent="0.25">
      <c r="F13" t="s">
        <v>775</v>
      </c>
      <c r="G13">
        <f>AVERAGE(Table12[diffmeanhourlypercent])</f>
        <v>41.269999999999996</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4"/>
  <sheetViews>
    <sheetView workbookViewId="0">
      <selection activeCell="L26" sqref="L26"/>
    </sheetView>
  </sheetViews>
  <sheetFormatPr defaultRowHeight="15" x14ac:dyDescent="0.25"/>
  <cols>
    <col min="1" max="1" width="15.42578125" customWidth="1"/>
    <col min="2" max="2" width="12.28515625" customWidth="1"/>
    <col min="3" max="3" width="9.42578125" customWidth="1"/>
    <col min="4" max="4" width="10.42578125" customWidth="1"/>
    <col min="5" max="5" width="17.140625" customWidth="1"/>
    <col min="6" max="6" width="9.7109375" customWidth="1"/>
    <col min="7" max="7" width="22.140625" customWidth="1"/>
    <col min="8" max="8" width="23.5703125" customWidth="1"/>
    <col min="9" max="9" width="21.85546875" customWidth="1"/>
    <col min="10" max="10" width="23.42578125" customWidth="1"/>
    <col min="11" max="11" width="18.42578125" customWidth="1"/>
    <col min="12" max="12" width="20.140625" customWidth="1"/>
    <col min="13" max="13" width="18.140625" customWidth="1"/>
    <col min="14" max="14" width="19.7109375" customWidth="1"/>
    <col min="15" max="15" width="23.85546875" customWidth="1"/>
    <col min="16" max="16" width="25.42578125" customWidth="1"/>
    <col min="17" max="17" width="24.140625" customWidth="1"/>
    <col min="18" max="18" width="25.7109375" customWidth="1"/>
    <col min="19" max="19" width="16.140625" customWidth="1"/>
    <col min="20" max="20" width="17.85546875" customWidth="1"/>
    <col min="21" max="21" width="21.28515625" customWidth="1"/>
    <col min="22" max="22" width="18.28515625" customWidth="1"/>
    <col min="23" max="23" width="13.85546875" customWidth="1"/>
    <col min="24" max="24" width="13.5703125" customWidth="1"/>
    <col min="25" max="25" width="25.140625" customWidth="1"/>
    <col min="26" max="26" width="9.7109375" customWidth="1"/>
    <col min="27" max="27" width="15" customWidth="1"/>
    <col min="28" max="28" width="18.85546875" customWidth="1"/>
  </cols>
  <sheetData>
    <row r="1" spans="1:29" x14ac:dyDescent="0.25">
      <c r="A1" t="s">
        <v>144</v>
      </c>
      <c r="B1" t="s">
        <v>143</v>
      </c>
      <c r="C1" t="s">
        <v>142</v>
      </c>
      <c r="D1" t="s">
        <v>141</v>
      </c>
      <c r="E1" t="s">
        <v>140</v>
      </c>
      <c r="F1" t="s">
        <v>139</v>
      </c>
      <c r="G1" t="s">
        <v>138</v>
      </c>
      <c r="H1" t="s">
        <v>137</v>
      </c>
      <c r="I1" t="s">
        <v>136</v>
      </c>
      <c r="J1" t="s">
        <v>135</v>
      </c>
      <c r="K1" t="s">
        <v>134</v>
      </c>
      <c r="L1" t="s">
        <v>133</v>
      </c>
      <c r="M1" t="s">
        <v>132</v>
      </c>
      <c r="N1" t="s">
        <v>131</v>
      </c>
      <c r="O1" t="s">
        <v>130</v>
      </c>
      <c r="P1" t="s">
        <v>129</v>
      </c>
      <c r="Q1" t="s">
        <v>128</v>
      </c>
      <c r="R1" t="s">
        <v>127</v>
      </c>
      <c r="S1" t="s">
        <v>126</v>
      </c>
      <c r="T1" t="s">
        <v>125</v>
      </c>
      <c r="U1" t="s">
        <v>124</v>
      </c>
      <c r="V1" t="s">
        <v>123</v>
      </c>
      <c r="W1" t="s">
        <v>27</v>
      </c>
      <c r="X1" t="s">
        <v>122</v>
      </c>
      <c r="Y1" t="s">
        <v>121</v>
      </c>
      <c r="Z1" t="s">
        <v>120</v>
      </c>
      <c r="AA1" t="s">
        <v>119</v>
      </c>
      <c r="AB1" t="s">
        <v>0</v>
      </c>
      <c r="AC1" t="s">
        <v>1</v>
      </c>
    </row>
    <row r="2" spans="1:29" ht="60" x14ac:dyDescent="0.25">
      <c r="A2" t="s">
        <v>253</v>
      </c>
      <c r="B2">
        <v>549</v>
      </c>
      <c r="C2" t="s">
        <v>258</v>
      </c>
      <c r="D2" t="s">
        <v>257</v>
      </c>
      <c r="E2">
        <v>1777777</v>
      </c>
      <c r="F2" s="2" t="s">
        <v>256</v>
      </c>
      <c r="G2">
        <v>45.4</v>
      </c>
      <c r="H2">
        <v>22.2</v>
      </c>
      <c r="I2">
        <v>13.5</v>
      </c>
      <c r="J2">
        <v>-3.3</v>
      </c>
      <c r="K2">
        <v>23.4</v>
      </c>
      <c r="L2">
        <v>66</v>
      </c>
      <c r="M2">
        <v>50</v>
      </c>
      <c r="N2">
        <v>50</v>
      </c>
      <c r="O2">
        <v>64.5</v>
      </c>
      <c r="P2">
        <v>35.5</v>
      </c>
      <c r="Q2">
        <v>68.599999999999994</v>
      </c>
      <c r="R2">
        <v>31.4</v>
      </c>
      <c r="S2">
        <v>81.5</v>
      </c>
      <c r="T2">
        <v>18.5</v>
      </c>
      <c r="U2" t="s">
        <v>255</v>
      </c>
      <c r="V2" t="s">
        <v>254</v>
      </c>
      <c r="W2" t="s">
        <v>25</v>
      </c>
      <c r="X2" t="s">
        <v>253</v>
      </c>
      <c r="Y2" t="b">
        <v>0</v>
      </c>
      <c r="Z2" s="1">
        <v>44656</v>
      </c>
      <c r="AA2" s="1">
        <v>44652.712939814817</v>
      </c>
      <c r="AB2" t="s">
        <v>5</v>
      </c>
      <c r="AC2" t="s">
        <v>6</v>
      </c>
    </row>
    <row r="3" spans="1:29" x14ac:dyDescent="0.25">
      <c r="A3" t="s">
        <v>250</v>
      </c>
      <c r="B3">
        <v>7727</v>
      </c>
      <c r="C3" t="s">
        <v>252</v>
      </c>
      <c r="D3" t="s">
        <v>251</v>
      </c>
      <c r="E3">
        <v>2065</v>
      </c>
      <c r="F3">
        <v>64191</v>
      </c>
      <c r="G3">
        <v>32.6</v>
      </c>
      <c r="H3">
        <v>40.9</v>
      </c>
      <c r="I3">
        <v>42.7</v>
      </c>
      <c r="J3">
        <v>23.8</v>
      </c>
      <c r="K3">
        <v>49.7</v>
      </c>
      <c r="L3">
        <v>26.6</v>
      </c>
      <c r="M3">
        <v>31.1</v>
      </c>
      <c r="N3">
        <v>68.900000000000006</v>
      </c>
      <c r="O3">
        <v>33.9</v>
      </c>
      <c r="P3">
        <v>66.099999999999994</v>
      </c>
      <c r="Q3">
        <v>49.5</v>
      </c>
      <c r="R3">
        <v>50.5</v>
      </c>
      <c r="S3">
        <v>65.2</v>
      </c>
      <c r="T3">
        <v>34.799999999999997</v>
      </c>
      <c r="U3" t="s">
        <v>226</v>
      </c>
      <c r="V3" t="s">
        <v>225</v>
      </c>
      <c r="W3" t="s">
        <v>25</v>
      </c>
      <c r="X3" t="s">
        <v>250</v>
      </c>
      <c r="Y3" t="b">
        <v>0</v>
      </c>
      <c r="Z3" s="1">
        <v>44656</v>
      </c>
      <c r="AA3" s="1">
        <v>44536.527766203704</v>
      </c>
      <c r="AB3" t="s">
        <v>5</v>
      </c>
      <c r="AC3" t="s">
        <v>6</v>
      </c>
    </row>
    <row r="4" spans="1:29" x14ac:dyDescent="0.25">
      <c r="A4" t="s">
        <v>245</v>
      </c>
      <c r="B4">
        <v>13691</v>
      </c>
      <c r="C4" t="s">
        <v>249</v>
      </c>
      <c r="D4" t="s">
        <v>248</v>
      </c>
      <c r="E4">
        <v>1709784</v>
      </c>
      <c r="F4">
        <v>56302</v>
      </c>
      <c r="G4">
        <v>32.5</v>
      </c>
      <c r="H4">
        <v>29.5</v>
      </c>
      <c r="I4">
        <v>35.9</v>
      </c>
      <c r="J4">
        <v>25.7</v>
      </c>
      <c r="K4">
        <v>99</v>
      </c>
      <c r="L4">
        <v>99</v>
      </c>
      <c r="M4">
        <v>33</v>
      </c>
      <c r="N4">
        <v>67</v>
      </c>
      <c r="O4">
        <v>55</v>
      </c>
      <c r="P4">
        <v>45</v>
      </c>
      <c r="Q4">
        <v>67</v>
      </c>
      <c r="R4">
        <v>33</v>
      </c>
      <c r="S4">
        <v>71</v>
      </c>
      <c r="T4">
        <v>29</v>
      </c>
      <c r="U4" t="s">
        <v>247</v>
      </c>
      <c r="V4" t="s">
        <v>246</v>
      </c>
      <c r="W4" t="s">
        <v>25</v>
      </c>
      <c r="X4" t="s">
        <v>245</v>
      </c>
      <c r="Y4" t="b">
        <v>0</v>
      </c>
      <c r="Z4" s="1">
        <v>44656</v>
      </c>
      <c r="AA4" s="1">
        <v>44655.662847222222</v>
      </c>
      <c r="AB4" t="s">
        <v>5</v>
      </c>
      <c r="AC4" t="s">
        <v>6</v>
      </c>
    </row>
    <row r="5" spans="1:29" x14ac:dyDescent="0.25">
      <c r="A5" t="s">
        <v>240</v>
      </c>
      <c r="B5">
        <v>18672</v>
      </c>
      <c r="C5" t="s">
        <v>244</v>
      </c>
      <c r="D5" t="s">
        <v>243</v>
      </c>
      <c r="E5">
        <v>9928412</v>
      </c>
      <c r="F5">
        <v>64191</v>
      </c>
      <c r="G5">
        <v>30.5</v>
      </c>
      <c r="H5">
        <v>19.3</v>
      </c>
      <c r="I5">
        <v>51</v>
      </c>
      <c r="J5">
        <v>40.9</v>
      </c>
      <c r="K5">
        <v>91.3</v>
      </c>
      <c r="L5">
        <v>90.5</v>
      </c>
      <c r="M5">
        <v>31</v>
      </c>
      <c r="N5">
        <v>69</v>
      </c>
      <c r="O5">
        <v>30</v>
      </c>
      <c r="P5">
        <v>70</v>
      </c>
      <c r="Q5">
        <v>38</v>
      </c>
      <c r="R5">
        <v>62</v>
      </c>
      <c r="S5">
        <v>61</v>
      </c>
      <c r="T5">
        <v>39</v>
      </c>
      <c r="U5" t="s">
        <v>242</v>
      </c>
      <c r="V5" t="s">
        <v>241</v>
      </c>
      <c r="W5" t="s">
        <v>25</v>
      </c>
      <c r="X5" t="s">
        <v>240</v>
      </c>
      <c r="Y5" t="b">
        <v>0</v>
      </c>
      <c r="Z5" s="1">
        <v>44656</v>
      </c>
      <c r="AA5" s="1">
        <v>44614.51290509259</v>
      </c>
      <c r="AB5" t="s">
        <v>5</v>
      </c>
      <c r="AC5" t="s">
        <v>6</v>
      </c>
    </row>
    <row r="6" spans="1:29" x14ac:dyDescent="0.25">
      <c r="A6" t="s">
        <v>781</v>
      </c>
      <c r="B6">
        <v>8819</v>
      </c>
      <c r="C6" t="s">
        <v>239</v>
      </c>
      <c r="D6" t="s">
        <v>238</v>
      </c>
      <c r="E6">
        <v>929027</v>
      </c>
      <c r="F6">
        <v>66190</v>
      </c>
      <c r="G6">
        <v>30.1</v>
      </c>
      <c r="H6">
        <v>34.200000000000003</v>
      </c>
      <c r="I6">
        <v>50.5</v>
      </c>
      <c r="J6">
        <v>92.9</v>
      </c>
      <c r="K6">
        <v>59.4</v>
      </c>
      <c r="L6">
        <v>47.3</v>
      </c>
      <c r="M6">
        <v>30.4</v>
      </c>
      <c r="N6">
        <v>69.599999999999994</v>
      </c>
      <c r="O6">
        <v>41.5</v>
      </c>
      <c r="P6">
        <v>58.5</v>
      </c>
      <c r="Q6">
        <v>54.9</v>
      </c>
      <c r="R6">
        <v>45.1</v>
      </c>
      <c r="S6">
        <v>68.8</v>
      </c>
      <c r="T6">
        <v>31.2</v>
      </c>
      <c r="U6" t="s">
        <v>237</v>
      </c>
      <c r="V6" t="s">
        <v>236</v>
      </c>
      <c r="W6" t="s">
        <v>25</v>
      </c>
      <c r="X6" t="s">
        <v>235</v>
      </c>
      <c r="Y6" t="b">
        <v>0</v>
      </c>
      <c r="Z6" s="1">
        <v>44656</v>
      </c>
      <c r="AA6" s="1">
        <v>44610.593912037039</v>
      </c>
      <c r="AB6" t="s">
        <v>5</v>
      </c>
      <c r="AC6" t="s">
        <v>6</v>
      </c>
    </row>
    <row r="7" spans="1:29" x14ac:dyDescent="0.25">
      <c r="A7" t="s">
        <v>233</v>
      </c>
      <c r="B7">
        <v>7728</v>
      </c>
      <c r="C7" t="s">
        <v>229</v>
      </c>
      <c r="D7" t="s">
        <v>228</v>
      </c>
      <c r="E7" t="s">
        <v>234</v>
      </c>
      <c r="F7">
        <v>64205</v>
      </c>
      <c r="G7">
        <v>29.9</v>
      </c>
      <c r="H7">
        <v>34.200000000000003</v>
      </c>
      <c r="I7">
        <v>41</v>
      </c>
      <c r="J7">
        <v>22.7</v>
      </c>
      <c r="K7">
        <v>52.3</v>
      </c>
      <c r="L7">
        <v>28.5</v>
      </c>
      <c r="M7">
        <v>28.7</v>
      </c>
      <c r="N7">
        <v>71.3</v>
      </c>
      <c r="O7">
        <v>33.4</v>
      </c>
      <c r="P7">
        <v>66.599999999999994</v>
      </c>
      <c r="Q7">
        <v>47</v>
      </c>
      <c r="R7">
        <v>53</v>
      </c>
      <c r="S7">
        <v>62.5</v>
      </c>
      <c r="T7">
        <v>37.5</v>
      </c>
      <c r="U7" t="s">
        <v>226</v>
      </c>
      <c r="V7" t="s">
        <v>225</v>
      </c>
      <c r="W7" t="s">
        <v>25</v>
      </c>
      <c r="X7" t="s">
        <v>233</v>
      </c>
      <c r="Y7" t="b">
        <v>0</v>
      </c>
      <c r="Z7" s="1">
        <v>44656</v>
      </c>
      <c r="AA7" s="1">
        <v>44536.527025462965</v>
      </c>
      <c r="AB7" t="s">
        <v>5</v>
      </c>
      <c r="AC7" t="s">
        <v>6</v>
      </c>
    </row>
    <row r="8" spans="1:29" ht="30" x14ac:dyDescent="0.25">
      <c r="A8" t="s">
        <v>782</v>
      </c>
      <c r="B8">
        <v>13161</v>
      </c>
      <c r="C8" t="s">
        <v>232</v>
      </c>
      <c r="D8" t="s">
        <v>231</v>
      </c>
      <c r="E8">
        <v>0</v>
      </c>
      <c r="F8" s="2" t="s">
        <v>171</v>
      </c>
      <c r="G8">
        <v>26.7</v>
      </c>
      <c r="H8">
        <v>10.7</v>
      </c>
      <c r="I8">
        <v>46.2</v>
      </c>
      <c r="J8">
        <v>51.1</v>
      </c>
      <c r="K8">
        <v>5.5</v>
      </c>
      <c r="L8">
        <v>0.8</v>
      </c>
      <c r="M8">
        <v>23.4</v>
      </c>
      <c r="N8">
        <v>76.599999999999994</v>
      </c>
      <c r="O8">
        <v>19.2</v>
      </c>
      <c r="P8">
        <v>80.8</v>
      </c>
      <c r="Q8">
        <v>18.2</v>
      </c>
      <c r="R8">
        <v>81.8</v>
      </c>
      <c r="S8">
        <v>37.6</v>
      </c>
      <c r="T8">
        <v>62.4</v>
      </c>
      <c r="U8">
        <v>0</v>
      </c>
      <c r="V8">
        <v>0</v>
      </c>
      <c r="W8" t="s">
        <v>25</v>
      </c>
      <c r="X8" t="s">
        <v>230</v>
      </c>
      <c r="Y8" t="b">
        <v>0</v>
      </c>
      <c r="Z8" s="1">
        <v>44651</v>
      </c>
      <c r="AA8" s="1">
        <v>44649.658067129632</v>
      </c>
      <c r="AB8" t="s">
        <v>7</v>
      </c>
      <c r="AC8" t="s">
        <v>6</v>
      </c>
    </row>
    <row r="9" spans="1:29" x14ac:dyDescent="0.25">
      <c r="A9" t="s">
        <v>224</v>
      </c>
      <c r="B9">
        <v>6025</v>
      </c>
      <c r="C9" t="s">
        <v>229</v>
      </c>
      <c r="D9" t="s">
        <v>228</v>
      </c>
      <c r="E9" t="s">
        <v>227</v>
      </c>
      <c r="F9">
        <v>64205</v>
      </c>
      <c r="G9">
        <v>26</v>
      </c>
      <c r="H9">
        <v>27.8</v>
      </c>
      <c r="I9">
        <v>33.200000000000003</v>
      </c>
      <c r="J9">
        <v>18.3</v>
      </c>
      <c r="K9">
        <v>55.7</v>
      </c>
      <c r="L9">
        <v>29.3</v>
      </c>
      <c r="M9">
        <v>22.1</v>
      </c>
      <c r="N9">
        <v>77.900000000000006</v>
      </c>
      <c r="O9">
        <v>32.4</v>
      </c>
      <c r="P9">
        <v>67.599999999999994</v>
      </c>
      <c r="Q9">
        <v>43.9</v>
      </c>
      <c r="R9">
        <v>56.1</v>
      </c>
      <c r="S9">
        <v>57.3</v>
      </c>
      <c r="T9">
        <v>42.7</v>
      </c>
      <c r="U9" t="s">
        <v>226</v>
      </c>
      <c r="V9" t="s">
        <v>225</v>
      </c>
      <c r="W9" t="s">
        <v>25</v>
      </c>
      <c r="X9" t="s">
        <v>224</v>
      </c>
      <c r="Y9" t="b">
        <v>0</v>
      </c>
      <c r="Z9" s="1">
        <v>44656</v>
      </c>
      <c r="AA9" s="1">
        <v>44536.528553240743</v>
      </c>
      <c r="AB9" t="s">
        <v>5</v>
      </c>
      <c r="AC9" t="s">
        <v>6</v>
      </c>
    </row>
    <row r="10" spans="1:29" x14ac:dyDescent="0.25">
      <c r="A10" t="s">
        <v>222</v>
      </c>
      <c r="B10">
        <v>14262</v>
      </c>
      <c r="C10" t="s">
        <v>223</v>
      </c>
      <c r="D10" t="s">
        <v>206</v>
      </c>
      <c r="E10">
        <v>9740322</v>
      </c>
      <c r="F10">
        <v>64110</v>
      </c>
      <c r="G10">
        <v>24.1</v>
      </c>
      <c r="H10">
        <v>13.5</v>
      </c>
      <c r="I10">
        <v>58.5</v>
      </c>
      <c r="J10">
        <v>48.6</v>
      </c>
      <c r="K10">
        <v>97</v>
      </c>
      <c r="L10">
        <v>97</v>
      </c>
      <c r="M10">
        <v>30</v>
      </c>
      <c r="N10">
        <v>70</v>
      </c>
      <c r="O10">
        <v>30</v>
      </c>
      <c r="P10">
        <v>70</v>
      </c>
      <c r="Q10">
        <v>36</v>
      </c>
      <c r="R10">
        <v>64</v>
      </c>
      <c r="S10">
        <v>57</v>
      </c>
      <c r="T10">
        <v>43</v>
      </c>
      <c r="U10" t="s">
        <v>205</v>
      </c>
      <c r="V10" t="s">
        <v>204</v>
      </c>
      <c r="W10" t="s">
        <v>25</v>
      </c>
      <c r="X10" t="s">
        <v>222</v>
      </c>
      <c r="Y10" t="b">
        <v>0</v>
      </c>
      <c r="Z10" s="1">
        <v>44656</v>
      </c>
      <c r="AA10" s="1">
        <v>44615.314050925925</v>
      </c>
      <c r="AB10" t="s">
        <v>5</v>
      </c>
      <c r="AC10" t="s">
        <v>6</v>
      </c>
    </row>
    <row r="11" spans="1:29" x14ac:dyDescent="0.25">
      <c r="A11" t="s">
        <v>218</v>
      </c>
      <c r="B11">
        <v>18830</v>
      </c>
      <c r="C11" t="s">
        <v>221</v>
      </c>
      <c r="D11" t="s">
        <v>220</v>
      </c>
      <c r="E11">
        <v>0</v>
      </c>
      <c r="F11">
        <v>1</v>
      </c>
      <c r="G11">
        <v>24</v>
      </c>
      <c r="H11">
        <v>12</v>
      </c>
      <c r="I11">
        <v>31</v>
      </c>
      <c r="J11">
        <v>33</v>
      </c>
      <c r="K11">
        <v>5</v>
      </c>
      <c r="L11">
        <v>1</v>
      </c>
      <c r="M11">
        <v>22</v>
      </c>
      <c r="N11">
        <v>78</v>
      </c>
      <c r="O11">
        <v>13</v>
      </c>
      <c r="P11">
        <v>87</v>
      </c>
      <c r="Q11">
        <v>14</v>
      </c>
      <c r="R11">
        <v>86</v>
      </c>
      <c r="S11">
        <v>32</v>
      </c>
      <c r="T11">
        <v>68</v>
      </c>
      <c r="U11" t="s">
        <v>219</v>
      </c>
      <c r="V11">
        <v>0</v>
      </c>
      <c r="W11" t="s">
        <v>25</v>
      </c>
      <c r="X11" t="s">
        <v>218</v>
      </c>
      <c r="Y11" t="b">
        <v>0</v>
      </c>
      <c r="Z11" s="1">
        <v>44651</v>
      </c>
      <c r="AA11" s="1">
        <v>44628.721412037034</v>
      </c>
      <c r="AB11" t="s">
        <v>7</v>
      </c>
      <c r="AC11" t="s">
        <v>6</v>
      </c>
    </row>
    <row r="13" spans="1:29" x14ac:dyDescent="0.25">
      <c r="F13" t="s">
        <v>775</v>
      </c>
      <c r="G13">
        <f>AVERAGE(Table13[diffmeanhourlypercent])</f>
        <v>30.18</v>
      </c>
    </row>
    <row r="15" spans="1:29" x14ac:dyDescent="0.25">
      <c r="B15" s="11">
        <f>G2/100</f>
        <v>0.45399999999999996</v>
      </c>
    </row>
    <row r="16" spans="1:29" x14ac:dyDescent="0.25">
      <c r="B16" s="11">
        <f t="shared" ref="B16:B24" si="0">G3/100</f>
        <v>0.32600000000000001</v>
      </c>
    </row>
    <row r="17" spans="2:2" x14ac:dyDescent="0.25">
      <c r="B17" s="11">
        <f t="shared" si="0"/>
        <v>0.32500000000000001</v>
      </c>
    </row>
    <row r="18" spans="2:2" x14ac:dyDescent="0.25">
      <c r="B18" s="11">
        <f t="shared" si="0"/>
        <v>0.30499999999999999</v>
      </c>
    </row>
    <row r="19" spans="2:2" x14ac:dyDescent="0.25">
      <c r="B19" s="11">
        <f t="shared" si="0"/>
        <v>0.30099999999999999</v>
      </c>
    </row>
    <row r="20" spans="2:2" x14ac:dyDescent="0.25">
      <c r="B20" s="11">
        <f t="shared" si="0"/>
        <v>0.29899999999999999</v>
      </c>
    </row>
    <row r="21" spans="2:2" x14ac:dyDescent="0.25">
      <c r="B21" s="11">
        <f t="shared" si="0"/>
        <v>0.26700000000000002</v>
      </c>
    </row>
    <row r="22" spans="2:2" x14ac:dyDescent="0.25">
      <c r="B22" s="11">
        <f t="shared" si="0"/>
        <v>0.26</v>
      </c>
    </row>
    <row r="23" spans="2:2" x14ac:dyDescent="0.25">
      <c r="B23" s="11">
        <f t="shared" si="0"/>
        <v>0.24100000000000002</v>
      </c>
    </row>
    <row r="24" spans="2:2" x14ac:dyDescent="0.25">
      <c r="B24" s="11">
        <f t="shared" si="0"/>
        <v>0.24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
  <sheetViews>
    <sheetView workbookViewId="0">
      <selection activeCell="I1" sqref="I1:I3"/>
    </sheetView>
  </sheetViews>
  <sheetFormatPr defaultRowHeight="15" x14ac:dyDescent="0.25"/>
  <cols>
    <col min="1" max="1" width="12.5703125" bestFit="1" customWidth="1"/>
    <col min="2" max="2" width="24.85546875" bestFit="1" customWidth="1"/>
    <col min="3" max="3" width="16.42578125" customWidth="1"/>
    <col min="4" max="4" width="20.28515625" bestFit="1" customWidth="1"/>
    <col min="5" max="5" width="16" bestFit="1" customWidth="1"/>
    <col min="6" max="8" width="4.85546875" bestFit="1" customWidth="1"/>
    <col min="9" max="9" width="30.7109375" bestFit="1" customWidth="1"/>
    <col min="10" max="10" width="8.140625" bestFit="1" customWidth="1"/>
    <col min="11" max="11" width="11.28515625" bestFit="1" customWidth="1"/>
    <col min="12" max="12" width="7.42578125" bestFit="1" customWidth="1"/>
    <col min="13" max="13" width="10.7109375" bestFit="1" customWidth="1"/>
  </cols>
  <sheetData>
    <row r="1" spans="1:11" x14ac:dyDescent="0.25">
      <c r="A1" t="s">
        <v>0</v>
      </c>
      <c r="B1" t="s">
        <v>1</v>
      </c>
      <c r="C1" t="s">
        <v>2</v>
      </c>
      <c r="D1" t="s">
        <v>3</v>
      </c>
      <c r="E1" t="s">
        <v>4</v>
      </c>
      <c r="I1" t="s">
        <v>778</v>
      </c>
    </row>
    <row r="2" spans="1:11" x14ac:dyDescent="0.25">
      <c r="A2" t="s">
        <v>5</v>
      </c>
      <c r="B2" t="s">
        <v>6</v>
      </c>
      <c r="C2">
        <v>6545</v>
      </c>
      <c r="D2">
        <v>17.350000000000001</v>
      </c>
      <c r="E2">
        <v>13.99</v>
      </c>
      <c r="I2" t="s">
        <v>779</v>
      </c>
    </row>
    <row r="3" spans="1:11" x14ac:dyDescent="0.25">
      <c r="A3" t="s">
        <v>7</v>
      </c>
      <c r="B3" t="s">
        <v>6</v>
      </c>
      <c r="C3">
        <v>1652</v>
      </c>
      <c r="D3">
        <v>16.12</v>
      </c>
      <c r="E3">
        <v>20.420000000000002</v>
      </c>
      <c r="I3" t="s">
        <v>780</v>
      </c>
    </row>
    <row r="4" spans="1:11" x14ac:dyDescent="0.25">
      <c r="A4" t="s">
        <v>8</v>
      </c>
      <c r="B4" t="s">
        <v>6</v>
      </c>
      <c r="C4">
        <v>424</v>
      </c>
      <c r="D4">
        <v>19.91</v>
      </c>
      <c r="E4">
        <v>15.72</v>
      </c>
    </row>
    <row r="5" spans="1:11" x14ac:dyDescent="0.25">
      <c r="A5" t="s">
        <v>8</v>
      </c>
      <c r="B5" t="s">
        <v>9</v>
      </c>
      <c r="C5">
        <v>34</v>
      </c>
      <c r="D5">
        <v>0.09</v>
      </c>
      <c r="E5">
        <v>0.46</v>
      </c>
    </row>
    <row r="6" spans="1:11" x14ac:dyDescent="0.25">
      <c r="A6" t="s">
        <v>7</v>
      </c>
      <c r="B6" t="s">
        <v>9</v>
      </c>
      <c r="C6">
        <v>52</v>
      </c>
      <c r="D6">
        <v>0.04</v>
      </c>
      <c r="E6">
        <v>-1.45</v>
      </c>
    </row>
    <row r="7" spans="1:11" x14ac:dyDescent="0.25">
      <c r="A7" t="s">
        <v>5</v>
      </c>
      <c r="B7" t="s">
        <v>9</v>
      </c>
      <c r="C7">
        <v>458</v>
      </c>
      <c r="D7">
        <v>0.09</v>
      </c>
      <c r="E7">
        <v>0.12</v>
      </c>
    </row>
    <row r="8" spans="1:11" x14ac:dyDescent="0.25">
      <c r="A8" t="s">
        <v>8</v>
      </c>
      <c r="B8" t="s">
        <v>10</v>
      </c>
      <c r="C8">
        <v>74</v>
      </c>
      <c r="D8">
        <v>13.08</v>
      </c>
      <c r="E8">
        <v>8.7100000000000009</v>
      </c>
    </row>
    <row r="9" spans="1:11" x14ac:dyDescent="0.25">
      <c r="A9" t="s">
        <v>5</v>
      </c>
      <c r="B9" t="s">
        <v>10</v>
      </c>
      <c r="C9">
        <v>864</v>
      </c>
      <c r="D9">
        <v>9.9499999999999993</v>
      </c>
      <c r="E9">
        <v>6.39</v>
      </c>
    </row>
    <row r="10" spans="1:11" x14ac:dyDescent="0.25">
      <c r="A10" t="s">
        <v>7</v>
      </c>
      <c r="B10" t="s">
        <v>10</v>
      </c>
      <c r="C10">
        <v>71</v>
      </c>
      <c r="D10">
        <v>6.01</v>
      </c>
      <c r="E10">
        <v>7.34</v>
      </c>
    </row>
    <row r="11" spans="1:11" x14ac:dyDescent="0.25">
      <c r="B11" t="s">
        <v>10</v>
      </c>
      <c r="C11" t="s">
        <v>9</v>
      </c>
      <c r="D11" t="s">
        <v>6</v>
      </c>
      <c r="E11" t="s">
        <v>269</v>
      </c>
    </row>
    <row r="12" spans="1:11" x14ac:dyDescent="0.25">
      <c r="B12">
        <f>SUM(C8:C10)</f>
        <v>1009</v>
      </c>
      <c r="C12">
        <f>SUM(34,52,458)</f>
        <v>544</v>
      </c>
      <c r="D12">
        <f>SUM(C2:C4)</f>
        <v>8621</v>
      </c>
      <c r="E12">
        <f>SUM(B12:D12)</f>
        <v>10174</v>
      </c>
    </row>
    <row r="15" spans="1:11" x14ac:dyDescent="0.25">
      <c r="A15" s="3" t="s">
        <v>265</v>
      </c>
      <c r="B15" t="s">
        <v>266</v>
      </c>
      <c r="D15" s="3" t="s">
        <v>264</v>
      </c>
      <c r="E15" t="s">
        <v>777</v>
      </c>
      <c r="I15" s="3" t="s">
        <v>263</v>
      </c>
      <c r="J15" s="3" t="s">
        <v>265</v>
      </c>
    </row>
    <row r="16" spans="1:11" x14ac:dyDescent="0.25">
      <c r="A16" s="4" t="s">
        <v>6</v>
      </c>
      <c r="B16" s="6">
        <v>0.84735600550422641</v>
      </c>
      <c r="D16" s="4" t="s">
        <v>7</v>
      </c>
      <c r="E16" s="7">
        <v>7.3900000000000006</v>
      </c>
      <c r="I16" s="3" t="s">
        <v>264</v>
      </c>
      <c r="J16" t="s">
        <v>8</v>
      </c>
      <c r="K16" t="s">
        <v>261</v>
      </c>
    </row>
    <row r="17" spans="1:11" x14ac:dyDescent="0.25">
      <c r="A17" s="4" t="s">
        <v>9</v>
      </c>
      <c r="B17" s="6">
        <v>5.3469628464713974E-2</v>
      </c>
      <c r="D17" s="4" t="s">
        <v>5</v>
      </c>
      <c r="E17" s="7">
        <v>9.1300000000000008</v>
      </c>
      <c r="I17" s="4" t="s">
        <v>6</v>
      </c>
      <c r="J17" s="6">
        <v>0.79699248120300747</v>
      </c>
      <c r="K17" s="6">
        <v>0.79699248120300747</v>
      </c>
    </row>
    <row r="18" spans="1:11" x14ac:dyDescent="0.25">
      <c r="A18" s="4" t="s">
        <v>10</v>
      </c>
      <c r="B18" s="6">
        <v>9.9174366031059558E-2</v>
      </c>
      <c r="D18" s="4" t="s">
        <v>8</v>
      </c>
      <c r="E18" s="7">
        <v>11.026666666666666</v>
      </c>
      <c r="I18" s="4" t="s">
        <v>9</v>
      </c>
      <c r="J18" s="6">
        <v>6.3909774436090222E-2</v>
      </c>
      <c r="K18" s="6">
        <v>6.3909774436090222E-2</v>
      </c>
    </row>
    <row r="19" spans="1:11" x14ac:dyDescent="0.25">
      <c r="A19" s="4" t="s">
        <v>261</v>
      </c>
      <c r="B19" s="6">
        <v>1</v>
      </c>
      <c r="D19" s="4" t="s">
        <v>261</v>
      </c>
      <c r="E19" s="7">
        <v>9.1822222222222223</v>
      </c>
      <c r="I19" s="4" t="s">
        <v>10</v>
      </c>
      <c r="J19" s="6">
        <v>0.13909774436090225</v>
      </c>
      <c r="K19" s="6">
        <v>0.13909774436090225</v>
      </c>
    </row>
    <row r="20" spans="1:11" x14ac:dyDescent="0.25">
      <c r="I20" s="4" t="s">
        <v>261</v>
      </c>
      <c r="J20" s="6">
        <v>1</v>
      </c>
      <c r="K20" s="6">
        <v>1</v>
      </c>
    </row>
  </sheetData>
  <pageMargins left="0.7" right="0.7" top="0.75" bottom="0.75" header="0.3" footer="0.3"/>
  <pageSetup orientation="portrait" horizontalDpi="0" verticalDpi="0" r:id="rId4"/>
  <drawing r:id="rId5"/>
  <tableParts count="1">
    <tablePart r:id="rId6"/>
  </tableParts>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9"/>
  <sheetViews>
    <sheetView topLeftCell="B1" workbookViewId="0">
      <selection activeCell="K16" sqref="K16"/>
    </sheetView>
  </sheetViews>
  <sheetFormatPr defaultRowHeight="15" x14ac:dyDescent="0.25"/>
  <cols>
    <col min="1" max="1" width="21.5703125" bestFit="1" customWidth="1"/>
    <col min="2" max="2" width="19.42578125" bestFit="1" customWidth="1"/>
    <col min="3" max="3" width="4.85546875" bestFit="1" customWidth="1"/>
    <col min="4" max="4" width="3.85546875" bestFit="1" customWidth="1"/>
    <col min="5" max="5" width="10.7109375" bestFit="1" customWidth="1"/>
    <col min="6" max="6" width="18.42578125" bestFit="1" customWidth="1"/>
    <col min="7" max="8" width="11.42578125" bestFit="1" customWidth="1"/>
    <col min="9" max="9" width="14.42578125" bestFit="1" customWidth="1"/>
    <col min="10" max="10" width="30.140625" bestFit="1" customWidth="1"/>
    <col min="11" max="11" width="15.5703125" bestFit="1" customWidth="1"/>
    <col min="12" max="12" width="11.85546875" bestFit="1" customWidth="1"/>
    <col min="13" max="13" width="5.85546875" bestFit="1" customWidth="1"/>
    <col min="14" max="14" width="10.7109375" bestFit="1" customWidth="1"/>
    <col min="15" max="16" width="13.7109375" bestFit="1" customWidth="1"/>
    <col min="17" max="17" width="17" bestFit="1" customWidth="1"/>
    <col min="18" max="18" width="10.7109375" bestFit="1" customWidth="1"/>
  </cols>
  <sheetData>
    <row r="1" spans="1:14" x14ac:dyDescent="0.25">
      <c r="A1" t="s">
        <v>27</v>
      </c>
      <c r="B1" t="s">
        <v>0</v>
      </c>
      <c r="C1" t="s">
        <v>2</v>
      </c>
      <c r="D1" t="s">
        <v>18</v>
      </c>
      <c r="E1" t="s">
        <v>17</v>
      </c>
      <c r="F1" t="s">
        <v>16</v>
      </c>
      <c r="G1" t="s">
        <v>15</v>
      </c>
      <c r="H1" t="s">
        <v>14</v>
      </c>
    </row>
    <row r="2" spans="1:14" x14ac:dyDescent="0.25">
      <c r="A2" t="s">
        <v>25</v>
      </c>
      <c r="B2" t="s">
        <v>7</v>
      </c>
      <c r="C2">
        <v>14</v>
      </c>
      <c r="D2">
        <v>10.24</v>
      </c>
      <c r="E2">
        <v>56.46</v>
      </c>
      <c r="F2">
        <v>43.54</v>
      </c>
      <c r="G2">
        <v>45.3</v>
      </c>
      <c r="H2">
        <v>54.7</v>
      </c>
      <c r="J2" s="3" t="s">
        <v>777</v>
      </c>
      <c r="K2" s="3" t="s">
        <v>264</v>
      </c>
    </row>
    <row r="3" spans="1:14" x14ac:dyDescent="0.25">
      <c r="A3" t="s">
        <v>26</v>
      </c>
      <c r="B3" t="s">
        <v>7</v>
      </c>
      <c r="C3">
        <v>444</v>
      </c>
      <c r="D3">
        <v>13.72</v>
      </c>
      <c r="E3">
        <v>72.87</v>
      </c>
      <c r="F3">
        <v>26.45</v>
      </c>
      <c r="G3">
        <v>57.85</v>
      </c>
      <c r="H3">
        <v>41.47</v>
      </c>
      <c r="J3" s="3" t="s">
        <v>267</v>
      </c>
      <c r="K3" t="s">
        <v>7</v>
      </c>
      <c r="L3" t="s">
        <v>5</v>
      </c>
      <c r="M3" t="s">
        <v>8</v>
      </c>
      <c r="N3" t="s">
        <v>261</v>
      </c>
    </row>
    <row r="4" spans="1:14" x14ac:dyDescent="0.25">
      <c r="A4" t="s">
        <v>21</v>
      </c>
      <c r="B4" t="s">
        <v>5</v>
      </c>
      <c r="C4">
        <v>233</v>
      </c>
      <c r="D4">
        <v>14.51</v>
      </c>
      <c r="E4">
        <v>50.51</v>
      </c>
      <c r="F4">
        <v>48.2</v>
      </c>
      <c r="G4">
        <v>35.590000000000003</v>
      </c>
      <c r="H4">
        <v>63.12</v>
      </c>
      <c r="J4" s="4" t="s">
        <v>26</v>
      </c>
      <c r="K4" s="5">
        <v>13.72</v>
      </c>
      <c r="L4" s="5">
        <v>16.53</v>
      </c>
      <c r="M4" s="5"/>
      <c r="N4" s="5">
        <v>15.125</v>
      </c>
    </row>
    <row r="5" spans="1:14" x14ac:dyDescent="0.25">
      <c r="A5" t="s">
        <v>25</v>
      </c>
      <c r="B5" t="s">
        <v>5</v>
      </c>
      <c r="C5">
        <v>42</v>
      </c>
      <c r="D5">
        <v>15.51</v>
      </c>
      <c r="E5">
        <v>59.2</v>
      </c>
      <c r="F5">
        <v>40.799999999999997</v>
      </c>
      <c r="G5">
        <v>37.85</v>
      </c>
      <c r="H5">
        <v>62.15</v>
      </c>
      <c r="J5" s="4" t="s">
        <v>25</v>
      </c>
      <c r="K5" s="5">
        <v>10.24</v>
      </c>
      <c r="L5" s="5">
        <v>15.51</v>
      </c>
      <c r="M5" s="5"/>
      <c r="N5" s="5">
        <v>12.875</v>
      </c>
    </row>
    <row r="6" spans="1:14" x14ac:dyDescent="0.25">
      <c r="A6" t="s">
        <v>23</v>
      </c>
      <c r="B6" t="s">
        <v>7</v>
      </c>
      <c r="C6">
        <v>361</v>
      </c>
      <c r="D6">
        <v>15.95</v>
      </c>
      <c r="E6">
        <v>75.91</v>
      </c>
      <c r="F6">
        <v>22.42</v>
      </c>
      <c r="G6">
        <v>60.26</v>
      </c>
      <c r="H6">
        <v>38.08</v>
      </c>
      <c r="J6" s="4" t="s">
        <v>22</v>
      </c>
      <c r="K6" s="5">
        <v>17.809999999999999</v>
      </c>
      <c r="L6" s="5">
        <v>18.079999999999998</v>
      </c>
      <c r="M6" s="5"/>
      <c r="N6" s="5">
        <v>17.945</v>
      </c>
    </row>
    <row r="7" spans="1:14" x14ac:dyDescent="0.25">
      <c r="A7" t="s">
        <v>26</v>
      </c>
      <c r="B7" t="s">
        <v>5</v>
      </c>
      <c r="C7">
        <v>1409</v>
      </c>
      <c r="D7">
        <v>16.53</v>
      </c>
      <c r="E7">
        <v>51.99</v>
      </c>
      <c r="F7">
        <v>46.94</v>
      </c>
      <c r="G7">
        <v>35.409999999999997</v>
      </c>
      <c r="H7">
        <v>63.53</v>
      </c>
      <c r="J7" s="4" t="s">
        <v>23</v>
      </c>
      <c r="K7" s="5">
        <v>15.95</v>
      </c>
      <c r="L7" s="5">
        <v>17.2</v>
      </c>
      <c r="M7" s="5"/>
      <c r="N7" s="5">
        <v>16.574999999999999</v>
      </c>
    </row>
    <row r="8" spans="1:14" x14ac:dyDescent="0.25">
      <c r="A8" t="s">
        <v>21</v>
      </c>
      <c r="B8" t="s">
        <v>7</v>
      </c>
      <c r="C8">
        <v>199</v>
      </c>
      <c r="D8">
        <v>16.84</v>
      </c>
      <c r="E8">
        <v>71.77</v>
      </c>
      <c r="F8">
        <v>26.22</v>
      </c>
      <c r="G8">
        <v>57.71</v>
      </c>
      <c r="H8">
        <v>40.28</v>
      </c>
      <c r="J8" s="4" t="s">
        <v>21</v>
      </c>
      <c r="K8" s="5">
        <v>16.84</v>
      </c>
      <c r="L8" s="5">
        <v>14.51</v>
      </c>
      <c r="M8" s="5"/>
      <c r="N8" s="5">
        <v>15.675000000000001</v>
      </c>
    </row>
    <row r="9" spans="1:14" x14ac:dyDescent="0.25">
      <c r="A9" t="s">
        <v>23</v>
      </c>
      <c r="B9" t="s">
        <v>5</v>
      </c>
      <c r="C9">
        <v>1770</v>
      </c>
      <c r="D9">
        <v>17.2</v>
      </c>
      <c r="E9">
        <v>50.93</v>
      </c>
      <c r="F9">
        <v>47.15</v>
      </c>
      <c r="G9">
        <v>34.01</v>
      </c>
      <c r="H9">
        <v>64.069999999999993</v>
      </c>
      <c r="J9" s="4" t="s">
        <v>24</v>
      </c>
      <c r="K9" s="5"/>
      <c r="L9" s="5"/>
      <c r="M9" s="5">
        <v>19.91</v>
      </c>
      <c r="N9" s="5">
        <v>19.91</v>
      </c>
    </row>
    <row r="10" spans="1:14" x14ac:dyDescent="0.25">
      <c r="A10" t="s">
        <v>20</v>
      </c>
      <c r="B10" t="s">
        <v>5</v>
      </c>
      <c r="C10">
        <v>77</v>
      </c>
      <c r="D10">
        <v>17.399999999999999</v>
      </c>
      <c r="E10">
        <v>52.26</v>
      </c>
      <c r="F10">
        <v>47.74</v>
      </c>
      <c r="G10">
        <v>36.71</v>
      </c>
      <c r="H10">
        <v>63.29</v>
      </c>
      <c r="J10" s="4" t="s">
        <v>20</v>
      </c>
      <c r="K10" s="5">
        <v>17.809999999999999</v>
      </c>
      <c r="L10" s="5">
        <v>17.399999999999999</v>
      </c>
      <c r="M10" s="5"/>
      <c r="N10" s="5">
        <v>17.604999999999997</v>
      </c>
    </row>
    <row r="11" spans="1:14" x14ac:dyDescent="0.25">
      <c r="A11" t="s">
        <v>22</v>
      </c>
      <c r="B11" t="s">
        <v>7</v>
      </c>
      <c r="C11">
        <v>539</v>
      </c>
      <c r="D11">
        <v>17.809999999999999</v>
      </c>
      <c r="E11">
        <v>79.23</v>
      </c>
      <c r="F11">
        <v>19.100000000000001</v>
      </c>
      <c r="G11">
        <v>63.66</v>
      </c>
      <c r="H11">
        <v>34.67</v>
      </c>
      <c r="J11" s="4" t="s">
        <v>261</v>
      </c>
      <c r="K11" s="5">
        <v>15.395000000000001</v>
      </c>
      <c r="L11" s="5">
        <v>16.53833333333333</v>
      </c>
      <c r="M11" s="5">
        <v>19.91</v>
      </c>
      <c r="N11" s="10">
        <v>16.27</v>
      </c>
    </row>
    <row r="12" spans="1:14" x14ac:dyDescent="0.25">
      <c r="A12" t="s">
        <v>20</v>
      </c>
      <c r="B12" t="s">
        <v>7</v>
      </c>
      <c r="C12">
        <v>95</v>
      </c>
      <c r="D12">
        <v>17.809999999999999</v>
      </c>
      <c r="E12">
        <v>76.86</v>
      </c>
      <c r="F12">
        <v>23.14</v>
      </c>
      <c r="G12">
        <v>60.89</v>
      </c>
      <c r="H12">
        <v>39.11</v>
      </c>
    </row>
    <row r="13" spans="1:14" x14ac:dyDescent="0.25">
      <c r="A13" t="s">
        <v>22</v>
      </c>
      <c r="B13" t="s">
        <v>5</v>
      </c>
      <c r="C13">
        <v>3014</v>
      </c>
      <c r="D13">
        <v>18.079999999999998</v>
      </c>
      <c r="E13">
        <v>51.01</v>
      </c>
      <c r="F13">
        <v>47.69</v>
      </c>
      <c r="G13">
        <v>33.020000000000003</v>
      </c>
      <c r="H13">
        <v>65.680000000000007</v>
      </c>
    </row>
    <row r="14" spans="1:14" x14ac:dyDescent="0.25">
      <c r="A14" t="s">
        <v>24</v>
      </c>
      <c r="B14" t="s">
        <v>8</v>
      </c>
      <c r="C14">
        <v>424</v>
      </c>
      <c r="D14">
        <v>19.91</v>
      </c>
      <c r="E14">
        <v>55.04</v>
      </c>
      <c r="F14">
        <v>42.36</v>
      </c>
      <c r="G14">
        <v>35.840000000000003</v>
      </c>
      <c r="H14">
        <v>61.57</v>
      </c>
    </row>
    <row r="18" spans="1:5" x14ac:dyDescent="0.25">
      <c r="A18" s="3" t="s">
        <v>259</v>
      </c>
      <c r="B18" s="3" t="s">
        <v>264</v>
      </c>
    </row>
    <row r="19" spans="1:5" x14ac:dyDescent="0.25">
      <c r="A19" s="3" t="s">
        <v>267</v>
      </c>
      <c r="B19" t="s">
        <v>7</v>
      </c>
      <c r="C19" t="s">
        <v>5</v>
      </c>
      <c r="D19" t="s">
        <v>8</v>
      </c>
      <c r="E19" t="s">
        <v>261</v>
      </c>
    </row>
    <row r="20" spans="1:5" x14ac:dyDescent="0.25">
      <c r="A20" s="4" t="s">
        <v>26</v>
      </c>
      <c r="B20" s="5">
        <v>444</v>
      </c>
      <c r="C20" s="5">
        <v>1409</v>
      </c>
      <c r="D20" s="5"/>
      <c r="E20" s="5">
        <v>1853</v>
      </c>
    </row>
    <row r="21" spans="1:5" x14ac:dyDescent="0.25">
      <c r="A21" s="4" t="s">
        <v>25</v>
      </c>
      <c r="B21" s="5">
        <v>14</v>
      </c>
      <c r="C21" s="5">
        <v>42</v>
      </c>
      <c r="D21" s="5"/>
      <c r="E21" s="5">
        <v>56</v>
      </c>
    </row>
    <row r="22" spans="1:5" x14ac:dyDescent="0.25">
      <c r="A22" s="4" t="s">
        <v>22</v>
      </c>
      <c r="B22" s="5">
        <v>539</v>
      </c>
      <c r="C22" s="5">
        <v>3014</v>
      </c>
      <c r="D22" s="5"/>
      <c r="E22" s="5">
        <v>3553</v>
      </c>
    </row>
    <row r="23" spans="1:5" x14ac:dyDescent="0.25">
      <c r="A23" s="4" t="s">
        <v>23</v>
      </c>
      <c r="B23" s="5">
        <v>361</v>
      </c>
      <c r="C23" s="5">
        <v>1770</v>
      </c>
      <c r="D23" s="5"/>
      <c r="E23" s="5">
        <v>2131</v>
      </c>
    </row>
    <row r="24" spans="1:5" x14ac:dyDescent="0.25">
      <c r="A24" s="4" t="s">
        <v>21</v>
      </c>
      <c r="B24" s="5">
        <v>199</v>
      </c>
      <c r="C24" s="5">
        <v>233</v>
      </c>
      <c r="D24" s="5"/>
      <c r="E24" s="5">
        <v>432</v>
      </c>
    </row>
    <row r="25" spans="1:5" x14ac:dyDescent="0.25">
      <c r="A25" s="4" t="s">
        <v>24</v>
      </c>
      <c r="B25" s="5"/>
      <c r="C25" s="5"/>
      <c r="D25" s="5">
        <v>424</v>
      </c>
      <c r="E25" s="5">
        <v>424</v>
      </c>
    </row>
    <row r="26" spans="1:5" x14ac:dyDescent="0.25">
      <c r="A26" s="4" t="s">
        <v>20</v>
      </c>
      <c r="B26" s="5">
        <v>95</v>
      </c>
      <c r="C26" s="5">
        <v>77</v>
      </c>
      <c r="D26" s="5"/>
      <c r="E26" s="5">
        <v>172</v>
      </c>
    </row>
    <row r="27" spans="1:5" x14ac:dyDescent="0.25">
      <c r="A27" s="4" t="s">
        <v>261</v>
      </c>
      <c r="B27" s="5">
        <v>1652</v>
      </c>
      <c r="C27" s="5">
        <v>6545</v>
      </c>
      <c r="D27" s="5">
        <v>424</v>
      </c>
      <c r="E27" s="5">
        <v>8621</v>
      </c>
    </row>
    <row r="29" spans="1:5" x14ac:dyDescent="0.25">
      <c r="A29" t="s">
        <v>267</v>
      </c>
      <c r="B29" t="s">
        <v>7</v>
      </c>
      <c r="C29" t="s">
        <v>5</v>
      </c>
      <c r="D29" t="s">
        <v>8</v>
      </c>
    </row>
    <row r="30" spans="1:5" x14ac:dyDescent="0.25">
      <c r="A30" t="s">
        <v>24</v>
      </c>
      <c r="D30">
        <v>424</v>
      </c>
    </row>
    <row r="31" spans="1:5" x14ac:dyDescent="0.25">
      <c r="A31" t="s">
        <v>22</v>
      </c>
      <c r="B31">
        <v>539</v>
      </c>
      <c r="C31">
        <v>3014</v>
      </c>
    </row>
    <row r="32" spans="1:5" x14ac:dyDescent="0.25">
      <c r="A32" t="s">
        <v>23</v>
      </c>
      <c r="B32">
        <v>361</v>
      </c>
      <c r="C32">
        <v>1770</v>
      </c>
    </row>
    <row r="33" spans="1:6" x14ac:dyDescent="0.25">
      <c r="A33" t="s">
        <v>26</v>
      </c>
      <c r="B33">
        <v>444</v>
      </c>
      <c r="C33">
        <v>1409</v>
      </c>
    </row>
    <row r="34" spans="1:6" x14ac:dyDescent="0.25">
      <c r="A34" t="s">
        <v>21</v>
      </c>
      <c r="B34">
        <v>199</v>
      </c>
      <c r="C34">
        <v>233</v>
      </c>
    </row>
    <row r="35" spans="1:6" x14ac:dyDescent="0.25">
      <c r="A35" t="s">
        <v>25</v>
      </c>
      <c r="B35">
        <v>14</v>
      </c>
      <c r="C35">
        <v>42</v>
      </c>
    </row>
    <row r="36" spans="1:6" x14ac:dyDescent="0.25">
      <c r="A36" t="s">
        <v>20</v>
      </c>
      <c r="B36">
        <v>95</v>
      </c>
      <c r="C36">
        <v>77</v>
      </c>
    </row>
    <row r="39" spans="1:6" x14ac:dyDescent="0.25">
      <c r="F39">
        <f>8621/(8621+1009+544)</f>
        <v>0.84735600550422641</v>
      </c>
    </row>
  </sheetData>
  <pageMargins left="0.7" right="0.7" top="0.75" bottom="0.75" header="0.3" footer="0.3"/>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8"/>
  <sheetViews>
    <sheetView workbookViewId="0">
      <selection activeCell="L2" sqref="L2"/>
    </sheetView>
  </sheetViews>
  <sheetFormatPr defaultRowHeight="15" x14ac:dyDescent="0.25"/>
  <cols>
    <col min="1" max="1" width="14.85546875" bestFit="1" customWidth="1"/>
    <col min="2" max="2" width="19.85546875" bestFit="1" customWidth="1"/>
    <col min="3" max="3" width="17.28515625" bestFit="1" customWidth="1"/>
    <col min="4" max="4" width="22.42578125" bestFit="1" customWidth="1"/>
    <col min="5" max="5" width="21.5703125" bestFit="1" customWidth="1"/>
    <col min="6" max="6" width="22.42578125" bestFit="1" customWidth="1"/>
    <col min="7" max="7" width="19.42578125" bestFit="1" customWidth="1"/>
    <col min="8" max="8" width="20.42578125" bestFit="1" customWidth="1"/>
    <col min="12" max="12" width="31.5703125" bestFit="1" customWidth="1"/>
    <col min="13" max="13" width="16.28515625" bestFit="1" customWidth="1"/>
    <col min="14" max="14" width="12" bestFit="1" customWidth="1"/>
    <col min="15" max="15" width="6" bestFit="1" customWidth="1"/>
    <col min="16" max="16" width="11.28515625" bestFit="1" customWidth="1"/>
  </cols>
  <sheetData>
    <row r="1" spans="1:16" x14ac:dyDescent="0.25">
      <c r="A1" t="s">
        <v>27</v>
      </c>
      <c r="B1" t="s">
        <v>0</v>
      </c>
      <c r="C1" t="s">
        <v>2</v>
      </c>
      <c r="D1" t="s">
        <v>18</v>
      </c>
      <c r="E1" t="s">
        <v>17</v>
      </c>
      <c r="F1" t="s">
        <v>16</v>
      </c>
      <c r="G1" t="s">
        <v>15</v>
      </c>
      <c r="H1" t="s">
        <v>14</v>
      </c>
      <c r="L1" s="3" t="s">
        <v>777</v>
      </c>
      <c r="M1" s="3" t="s">
        <v>262</v>
      </c>
    </row>
    <row r="2" spans="1:16" x14ac:dyDescent="0.25">
      <c r="A2" t="s">
        <v>24</v>
      </c>
      <c r="B2" t="s">
        <v>8</v>
      </c>
      <c r="C2">
        <v>74</v>
      </c>
      <c r="D2">
        <v>13.08</v>
      </c>
      <c r="E2">
        <v>39.49</v>
      </c>
      <c r="F2">
        <v>57.81</v>
      </c>
      <c r="G2">
        <v>48.05</v>
      </c>
      <c r="H2">
        <v>49.24</v>
      </c>
      <c r="L2" s="3" t="s">
        <v>260</v>
      </c>
      <c r="M2" t="s">
        <v>7</v>
      </c>
      <c r="N2" t="s">
        <v>5</v>
      </c>
      <c r="O2" t="s">
        <v>8</v>
      </c>
      <c r="P2" t="s">
        <v>261</v>
      </c>
    </row>
    <row r="3" spans="1:16" x14ac:dyDescent="0.25">
      <c r="A3" t="s">
        <v>26</v>
      </c>
      <c r="B3" t="s">
        <v>5</v>
      </c>
      <c r="C3">
        <v>149</v>
      </c>
      <c r="D3">
        <v>11.96</v>
      </c>
      <c r="E3">
        <v>32.61</v>
      </c>
      <c r="F3">
        <v>66.040000000000006</v>
      </c>
      <c r="G3">
        <v>35.700000000000003</v>
      </c>
      <c r="H3">
        <v>62.95</v>
      </c>
      <c r="L3" s="4" t="s">
        <v>26</v>
      </c>
      <c r="M3" s="5">
        <v>5.03</v>
      </c>
      <c r="N3" s="5">
        <v>11.96</v>
      </c>
      <c r="O3" s="5"/>
      <c r="P3" s="5">
        <v>8.495000000000001</v>
      </c>
    </row>
    <row r="4" spans="1:16" x14ac:dyDescent="0.25">
      <c r="A4" t="s">
        <v>20</v>
      </c>
      <c r="B4" t="s">
        <v>5</v>
      </c>
      <c r="C4">
        <v>25</v>
      </c>
      <c r="D4">
        <v>11.61</v>
      </c>
      <c r="E4">
        <v>35.39</v>
      </c>
      <c r="F4">
        <v>60.61</v>
      </c>
      <c r="G4">
        <v>43.96</v>
      </c>
      <c r="H4">
        <v>52.04</v>
      </c>
      <c r="L4" s="4" t="s">
        <v>25</v>
      </c>
      <c r="M4" s="5"/>
      <c r="N4" s="5">
        <v>6.83</v>
      </c>
      <c r="O4" s="5"/>
      <c r="P4" s="5">
        <v>6.83</v>
      </c>
    </row>
    <row r="5" spans="1:16" x14ac:dyDescent="0.25">
      <c r="A5" t="s">
        <v>22</v>
      </c>
      <c r="B5" t="s">
        <v>5</v>
      </c>
      <c r="C5">
        <v>455</v>
      </c>
      <c r="D5">
        <v>9.6199999999999992</v>
      </c>
      <c r="E5">
        <v>37.619999999999997</v>
      </c>
      <c r="F5">
        <v>60.18</v>
      </c>
      <c r="G5">
        <v>42.65</v>
      </c>
      <c r="H5">
        <v>55.15</v>
      </c>
      <c r="L5" s="4" t="s">
        <v>22</v>
      </c>
      <c r="M5" s="5">
        <v>7.29</v>
      </c>
      <c r="N5" s="5">
        <v>9.6199999999999992</v>
      </c>
      <c r="O5" s="5"/>
      <c r="P5" s="5">
        <v>8.4550000000000001</v>
      </c>
    </row>
    <row r="6" spans="1:16" x14ac:dyDescent="0.25">
      <c r="A6" t="s">
        <v>21</v>
      </c>
      <c r="B6" t="s">
        <v>5</v>
      </c>
      <c r="C6">
        <v>18</v>
      </c>
      <c r="D6">
        <v>9.4499999999999993</v>
      </c>
      <c r="E6">
        <v>30.96</v>
      </c>
      <c r="F6">
        <v>69.040000000000006</v>
      </c>
      <c r="G6">
        <v>35.340000000000003</v>
      </c>
      <c r="H6">
        <v>64.66</v>
      </c>
      <c r="L6" s="4" t="s">
        <v>23</v>
      </c>
      <c r="M6" s="5">
        <v>4.87</v>
      </c>
      <c r="N6" s="5">
        <v>9.16</v>
      </c>
      <c r="O6" s="5"/>
      <c r="P6" s="5">
        <v>7.0150000000000006</v>
      </c>
    </row>
    <row r="7" spans="1:16" x14ac:dyDescent="0.25">
      <c r="A7" t="s">
        <v>23</v>
      </c>
      <c r="B7" t="s">
        <v>5</v>
      </c>
      <c r="C7">
        <v>214</v>
      </c>
      <c r="D7">
        <v>9.16</v>
      </c>
      <c r="E7">
        <v>37.200000000000003</v>
      </c>
      <c r="F7">
        <v>59.53</v>
      </c>
      <c r="G7">
        <v>41.9</v>
      </c>
      <c r="H7">
        <v>54.83</v>
      </c>
      <c r="L7" s="4" t="s">
        <v>21</v>
      </c>
      <c r="M7" s="5">
        <v>5.7</v>
      </c>
      <c r="N7" s="5">
        <v>9.4499999999999993</v>
      </c>
      <c r="O7" s="5"/>
      <c r="P7" s="5">
        <v>7.5749999999999993</v>
      </c>
    </row>
    <row r="8" spans="1:16" x14ac:dyDescent="0.25">
      <c r="A8" t="s">
        <v>22</v>
      </c>
      <c r="B8" t="s">
        <v>7</v>
      </c>
      <c r="C8">
        <v>31</v>
      </c>
      <c r="D8">
        <v>7.29</v>
      </c>
      <c r="E8">
        <v>47.93</v>
      </c>
      <c r="F8">
        <v>52.07</v>
      </c>
      <c r="G8">
        <v>60.66</v>
      </c>
      <c r="H8">
        <v>39.340000000000003</v>
      </c>
      <c r="L8" s="4" t="s">
        <v>24</v>
      </c>
      <c r="M8" s="5"/>
      <c r="N8" s="5"/>
      <c r="O8" s="5">
        <v>13.08</v>
      </c>
      <c r="P8" s="5">
        <v>13.08</v>
      </c>
    </row>
    <row r="9" spans="1:16" x14ac:dyDescent="0.25">
      <c r="A9" t="s">
        <v>25</v>
      </c>
      <c r="B9" t="s">
        <v>5</v>
      </c>
      <c r="C9">
        <v>3</v>
      </c>
      <c r="D9">
        <v>6.83</v>
      </c>
      <c r="E9">
        <v>29.73</v>
      </c>
      <c r="F9">
        <v>70.27</v>
      </c>
      <c r="G9">
        <v>34.1</v>
      </c>
      <c r="H9">
        <v>65.900000000000006</v>
      </c>
      <c r="L9" s="4" t="s">
        <v>20</v>
      </c>
      <c r="M9" s="5">
        <v>5.3</v>
      </c>
      <c r="N9" s="5">
        <v>11.61</v>
      </c>
      <c r="O9" s="5"/>
      <c r="P9" s="5">
        <v>8.4550000000000001</v>
      </c>
    </row>
    <row r="10" spans="1:16" x14ac:dyDescent="0.25">
      <c r="A10" t="s">
        <v>21</v>
      </c>
      <c r="B10" t="s">
        <v>7</v>
      </c>
      <c r="C10">
        <v>2</v>
      </c>
      <c r="D10">
        <v>5.7</v>
      </c>
      <c r="E10">
        <v>38.450000000000003</v>
      </c>
      <c r="F10">
        <v>61.55</v>
      </c>
      <c r="G10">
        <v>43.9</v>
      </c>
      <c r="H10">
        <v>56.1</v>
      </c>
      <c r="L10" s="4" t="s">
        <v>261</v>
      </c>
      <c r="M10" s="5">
        <v>5.6379999999999999</v>
      </c>
      <c r="N10" s="5">
        <v>9.7716666666666665</v>
      </c>
      <c r="O10" s="5">
        <v>13.08</v>
      </c>
      <c r="P10" s="10">
        <v>8.3249999999999993</v>
      </c>
    </row>
    <row r="11" spans="1:16" x14ac:dyDescent="0.25">
      <c r="A11" t="s">
        <v>20</v>
      </c>
      <c r="B11" t="s">
        <v>7</v>
      </c>
      <c r="C11">
        <v>1</v>
      </c>
      <c r="D11">
        <v>5.3</v>
      </c>
      <c r="E11">
        <v>46.6</v>
      </c>
      <c r="F11">
        <v>53.4</v>
      </c>
      <c r="G11">
        <v>52.2</v>
      </c>
      <c r="H11">
        <v>47.8</v>
      </c>
    </row>
    <row r="12" spans="1:16" x14ac:dyDescent="0.25">
      <c r="A12" t="s">
        <v>26</v>
      </c>
      <c r="B12" t="s">
        <v>7</v>
      </c>
      <c r="C12">
        <v>23</v>
      </c>
      <c r="D12">
        <v>5.03</v>
      </c>
      <c r="E12">
        <v>46.39</v>
      </c>
      <c r="F12">
        <v>53.61</v>
      </c>
      <c r="G12">
        <v>54.04</v>
      </c>
      <c r="H12">
        <v>45.96</v>
      </c>
    </row>
    <row r="13" spans="1:16" x14ac:dyDescent="0.25">
      <c r="A13" t="s">
        <v>23</v>
      </c>
      <c r="B13" t="s">
        <v>7</v>
      </c>
      <c r="C13">
        <v>14</v>
      </c>
      <c r="D13">
        <v>4.87</v>
      </c>
      <c r="E13">
        <v>40.54</v>
      </c>
      <c r="F13">
        <v>59.46</v>
      </c>
      <c r="G13">
        <v>54.48</v>
      </c>
      <c r="H13">
        <v>45.52</v>
      </c>
    </row>
    <row r="19" spans="1:5" x14ac:dyDescent="0.25">
      <c r="A19" s="3" t="s">
        <v>268</v>
      </c>
      <c r="B19" s="3" t="s">
        <v>264</v>
      </c>
    </row>
    <row r="20" spans="1:5" x14ac:dyDescent="0.25">
      <c r="A20" s="3" t="s">
        <v>267</v>
      </c>
      <c r="B20" t="s">
        <v>7</v>
      </c>
      <c r="C20" t="s">
        <v>5</v>
      </c>
      <c r="D20" t="s">
        <v>8</v>
      </c>
      <c r="E20" t="s">
        <v>261</v>
      </c>
    </row>
    <row r="21" spans="1:5" x14ac:dyDescent="0.25">
      <c r="A21" s="4" t="s">
        <v>26</v>
      </c>
      <c r="B21" s="5">
        <v>23</v>
      </c>
      <c r="C21" s="5">
        <v>149</v>
      </c>
      <c r="D21" s="5"/>
      <c r="E21" s="5">
        <v>172</v>
      </c>
    </row>
    <row r="22" spans="1:5" x14ac:dyDescent="0.25">
      <c r="A22" s="4" t="s">
        <v>25</v>
      </c>
      <c r="B22" s="5"/>
      <c r="C22" s="5">
        <v>3</v>
      </c>
      <c r="D22" s="5"/>
      <c r="E22" s="5">
        <v>3</v>
      </c>
    </row>
    <row r="23" spans="1:5" x14ac:dyDescent="0.25">
      <c r="A23" s="4" t="s">
        <v>22</v>
      </c>
      <c r="B23" s="5">
        <v>31</v>
      </c>
      <c r="C23" s="5">
        <v>455</v>
      </c>
      <c r="D23" s="5"/>
      <c r="E23" s="5">
        <v>486</v>
      </c>
    </row>
    <row r="24" spans="1:5" x14ac:dyDescent="0.25">
      <c r="A24" s="4" t="s">
        <v>23</v>
      </c>
      <c r="B24" s="5">
        <v>14</v>
      </c>
      <c r="C24" s="5">
        <v>214</v>
      </c>
      <c r="D24" s="5"/>
      <c r="E24" s="5">
        <v>228</v>
      </c>
    </row>
    <row r="25" spans="1:5" x14ac:dyDescent="0.25">
      <c r="A25" s="4" t="s">
        <v>21</v>
      </c>
      <c r="B25" s="5">
        <v>2</v>
      </c>
      <c r="C25" s="5">
        <v>18</v>
      </c>
      <c r="D25" s="5"/>
      <c r="E25" s="5">
        <v>20</v>
      </c>
    </row>
    <row r="26" spans="1:5" x14ac:dyDescent="0.25">
      <c r="A26" s="4" t="s">
        <v>24</v>
      </c>
      <c r="B26" s="5"/>
      <c r="C26" s="5"/>
      <c r="D26" s="5">
        <v>74</v>
      </c>
      <c r="E26" s="5">
        <v>74</v>
      </c>
    </row>
    <row r="27" spans="1:5" x14ac:dyDescent="0.25">
      <c r="A27" s="4" t="s">
        <v>20</v>
      </c>
      <c r="B27" s="5">
        <v>1</v>
      </c>
      <c r="C27" s="5">
        <v>25</v>
      </c>
      <c r="D27" s="5"/>
      <c r="E27" s="5">
        <v>26</v>
      </c>
    </row>
    <row r="28" spans="1:5" x14ac:dyDescent="0.25">
      <c r="A28" s="4" t="s">
        <v>261</v>
      </c>
      <c r="B28" s="5">
        <v>71</v>
      </c>
      <c r="C28" s="5">
        <v>864</v>
      </c>
      <c r="D28" s="5">
        <v>74</v>
      </c>
      <c r="E28" s="5">
        <v>1009</v>
      </c>
    </row>
    <row r="31" spans="1:5" x14ac:dyDescent="0.25">
      <c r="A31" t="s">
        <v>267</v>
      </c>
      <c r="B31" t="s">
        <v>7</v>
      </c>
      <c r="C31" t="s">
        <v>5</v>
      </c>
      <c r="D31" t="s">
        <v>8</v>
      </c>
    </row>
    <row r="32" spans="1:5" x14ac:dyDescent="0.25">
      <c r="A32" t="s">
        <v>24</v>
      </c>
      <c r="D32">
        <v>74</v>
      </c>
    </row>
    <row r="33" spans="1:3" x14ac:dyDescent="0.25">
      <c r="A33" t="s">
        <v>22</v>
      </c>
      <c r="B33">
        <v>31</v>
      </c>
      <c r="C33">
        <v>455</v>
      </c>
    </row>
    <row r="34" spans="1:3" x14ac:dyDescent="0.25">
      <c r="A34" t="s">
        <v>23</v>
      </c>
      <c r="B34">
        <v>14</v>
      </c>
      <c r="C34">
        <v>214</v>
      </c>
    </row>
    <row r="35" spans="1:3" x14ac:dyDescent="0.25">
      <c r="A35" t="s">
        <v>26</v>
      </c>
      <c r="B35">
        <v>23</v>
      </c>
      <c r="C35">
        <v>149</v>
      </c>
    </row>
    <row r="36" spans="1:3" x14ac:dyDescent="0.25">
      <c r="A36" t="s">
        <v>21</v>
      </c>
      <c r="B36">
        <v>2</v>
      </c>
      <c r="C36">
        <v>18</v>
      </c>
    </row>
    <row r="37" spans="1:3" x14ac:dyDescent="0.25">
      <c r="A37" t="s">
        <v>25</v>
      </c>
      <c r="C37">
        <v>3</v>
      </c>
    </row>
    <row r="38" spans="1:3" x14ac:dyDescent="0.25">
      <c r="A38" t="s">
        <v>20</v>
      </c>
      <c r="B38">
        <v>1</v>
      </c>
      <c r="C38">
        <v>25</v>
      </c>
    </row>
  </sheetData>
  <pageMargins left="0.7" right="0.7" top="0.75" bottom="0.75" header="0.3" footer="0.3"/>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4"/>
  <sheetViews>
    <sheetView workbookViewId="0">
      <selection activeCell="C22" sqref="C22"/>
    </sheetView>
  </sheetViews>
  <sheetFormatPr defaultRowHeight="15" x14ac:dyDescent="0.25"/>
  <cols>
    <col min="1" max="1" width="13.85546875" customWidth="1"/>
    <col min="2" max="2" width="18.85546875" customWidth="1"/>
    <col min="3" max="3" width="16.42578125" customWidth="1"/>
    <col min="4" max="4" width="21.5703125" customWidth="1"/>
    <col min="5" max="5" width="20.42578125" customWidth="1"/>
    <col min="6" max="6" width="21.42578125" customWidth="1"/>
    <col min="7" max="7" width="18.5703125" customWidth="1"/>
    <col min="8" max="8" width="19.5703125" customWidth="1"/>
  </cols>
  <sheetData>
    <row r="1" spans="1:8" x14ac:dyDescent="0.25">
      <c r="A1" t="s">
        <v>27</v>
      </c>
      <c r="B1" t="s">
        <v>0</v>
      </c>
      <c r="C1" t="s">
        <v>2</v>
      </c>
      <c r="D1" t="s">
        <v>18</v>
      </c>
      <c r="E1" t="s">
        <v>17</v>
      </c>
      <c r="F1" t="s">
        <v>16</v>
      </c>
      <c r="G1" t="s">
        <v>15</v>
      </c>
      <c r="H1" t="s">
        <v>14</v>
      </c>
    </row>
    <row r="2" spans="1:8" x14ac:dyDescent="0.25">
      <c r="A2" t="s">
        <v>20</v>
      </c>
      <c r="B2" t="s">
        <v>5</v>
      </c>
      <c r="C2">
        <v>113</v>
      </c>
      <c r="D2">
        <v>9.3000000000000007</v>
      </c>
      <c r="E2">
        <v>47.87</v>
      </c>
      <c r="F2">
        <v>49.48</v>
      </c>
      <c r="G2">
        <v>38.99</v>
      </c>
      <c r="H2">
        <v>58.35</v>
      </c>
    </row>
    <row r="3" spans="1:8" x14ac:dyDescent="0.25">
      <c r="A3" t="s">
        <v>25</v>
      </c>
      <c r="B3" t="s">
        <v>7</v>
      </c>
      <c r="C3">
        <v>14</v>
      </c>
      <c r="D3">
        <v>10.24</v>
      </c>
      <c r="E3">
        <v>56.46</v>
      </c>
      <c r="F3">
        <v>43.54</v>
      </c>
      <c r="G3">
        <v>45.3</v>
      </c>
      <c r="H3">
        <v>54.7</v>
      </c>
    </row>
    <row r="4" spans="1:8" x14ac:dyDescent="0.25">
      <c r="A4" t="s">
        <v>21</v>
      </c>
      <c r="B4" t="s">
        <v>5</v>
      </c>
      <c r="C4">
        <v>259</v>
      </c>
      <c r="D4">
        <v>12.4</v>
      </c>
      <c r="E4">
        <v>48.77</v>
      </c>
      <c r="F4">
        <v>49.68</v>
      </c>
      <c r="G4">
        <v>35.630000000000003</v>
      </c>
      <c r="H4">
        <v>62.83</v>
      </c>
    </row>
    <row r="5" spans="1:8" x14ac:dyDescent="0.25">
      <c r="A5" t="s">
        <v>26</v>
      </c>
      <c r="B5" t="s">
        <v>7</v>
      </c>
      <c r="C5">
        <v>481</v>
      </c>
      <c r="D5">
        <v>12.43</v>
      </c>
      <c r="E5">
        <v>71.25</v>
      </c>
      <c r="F5">
        <v>28.13</v>
      </c>
      <c r="G5">
        <v>57.78</v>
      </c>
      <c r="H5">
        <v>41.59</v>
      </c>
    </row>
    <row r="6" spans="1:8" x14ac:dyDescent="0.25">
      <c r="A6" t="s">
        <v>26</v>
      </c>
      <c r="B6" t="s">
        <v>5</v>
      </c>
      <c r="C6">
        <v>1650</v>
      </c>
      <c r="D6">
        <v>13.05</v>
      </c>
      <c r="E6">
        <v>50</v>
      </c>
      <c r="F6">
        <v>48.72</v>
      </c>
      <c r="G6">
        <v>36.04</v>
      </c>
      <c r="H6">
        <v>62.69</v>
      </c>
    </row>
    <row r="7" spans="1:8" x14ac:dyDescent="0.25">
      <c r="A7" t="s">
        <v>25</v>
      </c>
      <c r="B7" t="s">
        <v>5</v>
      </c>
      <c r="C7">
        <v>48</v>
      </c>
      <c r="D7">
        <v>13.13</v>
      </c>
      <c r="E7">
        <v>54.34</v>
      </c>
      <c r="F7">
        <v>41.49</v>
      </c>
      <c r="G7">
        <v>35.94</v>
      </c>
      <c r="H7">
        <v>59.9</v>
      </c>
    </row>
    <row r="8" spans="1:8" x14ac:dyDescent="0.25">
      <c r="A8" t="s">
        <v>23</v>
      </c>
      <c r="B8" t="s">
        <v>5</v>
      </c>
      <c r="C8">
        <v>2111</v>
      </c>
      <c r="D8">
        <v>13.5</v>
      </c>
      <c r="E8">
        <v>49.29</v>
      </c>
      <c r="F8">
        <v>48.53</v>
      </c>
      <c r="G8">
        <v>35.520000000000003</v>
      </c>
      <c r="H8">
        <v>62.3</v>
      </c>
    </row>
    <row r="9" spans="1:8" x14ac:dyDescent="0.25">
      <c r="A9" t="s">
        <v>22</v>
      </c>
      <c r="B9" t="s">
        <v>5</v>
      </c>
      <c r="C9">
        <v>3686</v>
      </c>
      <c r="D9">
        <v>13.6</v>
      </c>
      <c r="E9">
        <v>49.21</v>
      </c>
      <c r="F9">
        <v>49.03</v>
      </c>
      <c r="G9">
        <v>35.06</v>
      </c>
      <c r="H9">
        <v>63.18</v>
      </c>
    </row>
    <row r="10" spans="1:8" x14ac:dyDescent="0.25">
      <c r="A10" t="s">
        <v>24</v>
      </c>
      <c r="B10" t="s">
        <v>8</v>
      </c>
      <c r="C10">
        <v>532</v>
      </c>
      <c r="D10">
        <v>14.06</v>
      </c>
      <c r="E10">
        <v>51.79</v>
      </c>
      <c r="F10">
        <v>44.64</v>
      </c>
      <c r="G10">
        <v>37.46</v>
      </c>
      <c r="H10">
        <v>58.97</v>
      </c>
    </row>
    <row r="11" spans="1:8" x14ac:dyDescent="0.25">
      <c r="A11" t="s">
        <v>23</v>
      </c>
      <c r="B11" t="s">
        <v>7</v>
      </c>
      <c r="C11">
        <v>390</v>
      </c>
      <c r="D11">
        <v>14.59</v>
      </c>
      <c r="E11">
        <v>73.599999999999994</v>
      </c>
      <c r="F11">
        <v>24.86</v>
      </c>
      <c r="G11">
        <v>59.61</v>
      </c>
      <c r="H11">
        <v>38.85</v>
      </c>
    </row>
    <row r="12" spans="1:8" x14ac:dyDescent="0.25">
      <c r="A12" t="s">
        <v>22</v>
      </c>
      <c r="B12" t="s">
        <v>7</v>
      </c>
      <c r="C12">
        <v>588</v>
      </c>
      <c r="D12">
        <v>15.94</v>
      </c>
      <c r="E12">
        <v>76.75</v>
      </c>
      <c r="F12">
        <v>21.55</v>
      </c>
      <c r="G12">
        <v>63.22</v>
      </c>
      <c r="H12">
        <v>35.08</v>
      </c>
    </row>
    <row r="13" spans="1:8" x14ac:dyDescent="0.25">
      <c r="A13" t="s">
        <v>21</v>
      </c>
      <c r="B13" t="s">
        <v>7</v>
      </c>
      <c r="C13">
        <v>205</v>
      </c>
      <c r="D13">
        <v>16.29</v>
      </c>
      <c r="E13">
        <v>71.31</v>
      </c>
      <c r="F13">
        <v>26.74</v>
      </c>
      <c r="G13">
        <v>57.74</v>
      </c>
      <c r="H13">
        <v>40.31</v>
      </c>
    </row>
    <row r="14" spans="1:8" x14ac:dyDescent="0.25">
      <c r="A14" t="s">
        <v>20</v>
      </c>
      <c r="B14" t="s">
        <v>7</v>
      </c>
      <c r="C14">
        <v>97</v>
      </c>
      <c r="D14">
        <v>17.38</v>
      </c>
      <c r="E14">
        <v>76.19</v>
      </c>
      <c r="F14">
        <v>23.81</v>
      </c>
      <c r="G14">
        <v>60.66</v>
      </c>
      <c r="H14">
        <v>39.340000000000003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
  <sheetViews>
    <sheetView workbookViewId="0">
      <selection activeCell="D8" sqref="D8"/>
    </sheetView>
  </sheetViews>
  <sheetFormatPr defaultRowHeight="15" x14ac:dyDescent="0.25"/>
  <cols>
    <col min="1" max="1" width="11.5703125" customWidth="1"/>
    <col min="2" max="2" width="16.42578125" customWidth="1"/>
    <col min="3" max="3" width="21.5703125" customWidth="1"/>
    <col min="4" max="4" width="20.42578125" customWidth="1"/>
    <col min="5" max="5" width="21.42578125" customWidth="1"/>
    <col min="6" max="6" width="18.5703125" customWidth="1"/>
    <col min="7" max="7" width="19.5703125" customWidth="1"/>
  </cols>
  <sheetData>
    <row r="1" spans="1:7" x14ac:dyDescent="0.25">
      <c r="A1" t="s">
        <v>19</v>
      </c>
      <c r="B1" t="s">
        <v>2</v>
      </c>
      <c r="C1" t="s">
        <v>18</v>
      </c>
      <c r="D1" t="s">
        <v>17</v>
      </c>
      <c r="E1" t="s">
        <v>16</v>
      </c>
      <c r="F1" t="s">
        <v>15</v>
      </c>
      <c r="G1" t="s">
        <v>14</v>
      </c>
    </row>
    <row r="2" spans="1:7" x14ac:dyDescent="0.25">
      <c r="A2" t="s">
        <v>13</v>
      </c>
      <c r="B2">
        <v>9585</v>
      </c>
      <c r="C2">
        <v>14.32</v>
      </c>
      <c r="D2">
        <v>54.1</v>
      </c>
      <c r="E2">
        <v>44.38</v>
      </c>
      <c r="F2">
        <v>39.549999999999997</v>
      </c>
      <c r="G2">
        <v>58.92</v>
      </c>
    </row>
    <row r="3" spans="1:7" x14ac:dyDescent="0.25">
      <c r="A3" t="s">
        <v>12</v>
      </c>
      <c r="B3">
        <v>41</v>
      </c>
      <c r="C3">
        <v>31.74</v>
      </c>
      <c r="D3">
        <v>59.69</v>
      </c>
      <c r="E3">
        <v>40.31</v>
      </c>
      <c r="F3">
        <v>25.43</v>
      </c>
      <c r="G3">
        <v>74.569999999999993</v>
      </c>
    </row>
    <row r="4" spans="1:7" x14ac:dyDescent="0.25">
      <c r="A4" t="s">
        <v>11</v>
      </c>
      <c r="B4">
        <v>4</v>
      </c>
      <c r="C4">
        <v>31.15</v>
      </c>
      <c r="D4">
        <v>63.03</v>
      </c>
      <c r="E4">
        <v>36.979999999999997</v>
      </c>
      <c r="F4">
        <v>32.18</v>
      </c>
      <c r="G4">
        <v>67.83</v>
      </c>
    </row>
    <row r="6" spans="1:7" x14ac:dyDescent="0.25">
      <c r="A6" s="8" t="s">
        <v>270</v>
      </c>
      <c r="B6" s="8">
        <f>SUM(B3:B4)</f>
        <v>45</v>
      </c>
      <c r="C6" s="9">
        <f>AVERAGE(C3:C4)</f>
        <v>31.445</v>
      </c>
    </row>
    <row r="8" spans="1:7" x14ac:dyDescent="0.25">
      <c r="A8" t="s">
        <v>6</v>
      </c>
      <c r="B8">
        <v>45</v>
      </c>
    </row>
    <row r="9" spans="1:7" x14ac:dyDescent="0.25">
      <c r="A9" t="s">
        <v>9</v>
      </c>
      <c r="B9">
        <v>0</v>
      </c>
    </row>
    <row r="10" spans="1:7" x14ac:dyDescent="0.25">
      <c r="A10" t="s">
        <v>10</v>
      </c>
      <c r="B10">
        <v>0</v>
      </c>
    </row>
  </sheetData>
  <pageMargins left="0.7" right="0.7" top="0.75" bottom="0.75" header="0.3" footer="0.3"/>
  <pageSetup orientation="portrait" horizontalDpi="0" verticalDpi="0"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C7503-3E66-473D-833D-C3DC50DCBAC1}">
  <dimension ref="A1:U448"/>
  <sheetViews>
    <sheetView workbookViewId="0">
      <selection activeCell="R5" sqref="R5:U7"/>
    </sheetView>
  </sheetViews>
  <sheetFormatPr defaultRowHeight="15" x14ac:dyDescent="0.25"/>
  <cols>
    <col min="1" max="1" width="13.42578125" customWidth="1"/>
    <col min="2" max="2" width="10.5703125" customWidth="1"/>
    <col min="3" max="3" width="16.7109375" customWidth="1"/>
    <col min="4" max="4" width="23.85546875" customWidth="1"/>
    <col min="6" max="6" width="20.28515625" customWidth="1"/>
    <col min="10" max="10" width="32.42578125" bestFit="1" customWidth="1"/>
    <col min="11" max="11" width="20.28515625" bestFit="1" customWidth="1"/>
    <col min="12" max="13" width="5.5703125" bestFit="1" customWidth="1"/>
    <col min="14" max="14" width="11.28515625" bestFit="1" customWidth="1"/>
    <col min="19" max="21" width="10.5703125" bestFit="1" customWidth="1"/>
  </cols>
  <sheetData>
    <row r="1" spans="1:21" x14ac:dyDescent="0.25">
      <c r="A1" t="s">
        <v>143</v>
      </c>
      <c r="B1" t="s">
        <v>139</v>
      </c>
      <c r="C1" t="s">
        <v>144</v>
      </c>
      <c r="D1" t="s">
        <v>138</v>
      </c>
      <c r="E1" t="s">
        <v>1</v>
      </c>
      <c r="F1" t="s">
        <v>0</v>
      </c>
    </row>
    <row r="2" spans="1:21" ht="30" x14ac:dyDescent="0.25">
      <c r="A2">
        <v>15320</v>
      </c>
      <c r="B2" s="2" t="s">
        <v>271</v>
      </c>
      <c r="C2" t="s">
        <v>772</v>
      </c>
      <c r="D2">
        <v>18</v>
      </c>
      <c r="E2" t="s">
        <v>6</v>
      </c>
      <c r="F2" t="s">
        <v>8</v>
      </c>
    </row>
    <row r="3" spans="1:21" ht="30" x14ac:dyDescent="0.25">
      <c r="A3">
        <v>14780</v>
      </c>
      <c r="B3" s="2" t="s">
        <v>771</v>
      </c>
      <c r="C3" t="s">
        <v>770</v>
      </c>
      <c r="D3">
        <v>0</v>
      </c>
      <c r="E3" t="s">
        <v>9</v>
      </c>
      <c r="F3" t="s">
        <v>5</v>
      </c>
      <c r="J3" s="3" t="s">
        <v>777</v>
      </c>
      <c r="K3" s="3" t="s">
        <v>264</v>
      </c>
    </row>
    <row r="4" spans="1:21" ht="30" x14ac:dyDescent="0.25">
      <c r="A4">
        <v>799</v>
      </c>
      <c r="B4" s="2" t="s">
        <v>273</v>
      </c>
      <c r="C4" t="s">
        <v>769</v>
      </c>
      <c r="D4">
        <v>5.6</v>
      </c>
      <c r="E4" t="s">
        <v>6</v>
      </c>
      <c r="F4" t="s">
        <v>7</v>
      </c>
      <c r="J4" s="3" t="s">
        <v>265</v>
      </c>
      <c r="K4" t="s">
        <v>7</v>
      </c>
      <c r="L4" t="s">
        <v>5</v>
      </c>
      <c r="M4" t="s">
        <v>8</v>
      </c>
      <c r="N4" t="s">
        <v>261</v>
      </c>
      <c r="R4" t="s">
        <v>265</v>
      </c>
      <c r="S4" t="s">
        <v>7</v>
      </c>
      <c r="T4" t="s">
        <v>5</v>
      </c>
      <c r="U4" t="s">
        <v>8</v>
      </c>
    </row>
    <row r="5" spans="1:21" ht="30" x14ac:dyDescent="0.25">
      <c r="A5">
        <v>801</v>
      </c>
      <c r="B5" s="2" t="s">
        <v>271</v>
      </c>
      <c r="C5" t="s">
        <v>768</v>
      </c>
      <c r="D5">
        <v>22.8</v>
      </c>
      <c r="E5" t="s">
        <v>6</v>
      </c>
      <c r="F5" t="s">
        <v>5</v>
      </c>
      <c r="J5" s="4" t="s">
        <v>6</v>
      </c>
      <c r="K5" s="7">
        <v>14.748117154811716</v>
      </c>
      <c r="L5" s="7">
        <v>16.701796407185622</v>
      </c>
      <c r="M5" s="7">
        <v>13.693333333333333</v>
      </c>
      <c r="N5" s="7">
        <v>15.485510688836106</v>
      </c>
      <c r="R5" t="s">
        <v>6</v>
      </c>
      <c r="S5" s="11">
        <v>0.14748117154811699</v>
      </c>
      <c r="T5" s="11">
        <v>0.16701796407185601</v>
      </c>
      <c r="U5" s="11">
        <v>0.13693333333333299</v>
      </c>
    </row>
    <row r="6" spans="1:21" x14ac:dyDescent="0.25">
      <c r="A6">
        <v>18521</v>
      </c>
      <c r="B6">
        <v>85200</v>
      </c>
      <c r="C6" t="s">
        <v>767</v>
      </c>
      <c r="D6">
        <v>29.5</v>
      </c>
      <c r="E6" t="s">
        <v>10</v>
      </c>
      <c r="F6" t="s">
        <v>5</v>
      </c>
      <c r="J6" s="4" t="s">
        <v>9</v>
      </c>
      <c r="K6" s="7">
        <v>0.1</v>
      </c>
      <c r="L6" s="7">
        <v>0.53333333333333333</v>
      </c>
      <c r="M6" s="7">
        <v>1</v>
      </c>
      <c r="N6" s="7">
        <v>0.53749999999999998</v>
      </c>
      <c r="R6" t="s">
        <v>9</v>
      </c>
      <c r="S6" s="11">
        <v>1E-3</v>
      </c>
      <c r="T6" s="11">
        <v>5.3333333333333297E-3</v>
      </c>
      <c r="U6" s="11">
        <v>0.01</v>
      </c>
    </row>
    <row r="7" spans="1:21" x14ac:dyDescent="0.25">
      <c r="A7">
        <v>19462</v>
      </c>
      <c r="B7">
        <v>85100</v>
      </c>
      <c r="C7" t="s">
        <v>766</v>
      </c>
      <c r="D7">
        <v>19.8</v>
      </c>
      <c r="E7" t="s">
        <v>6</v>
      </c>
      <c r="F7" t="s">
        <v>5</v>
      </c>
      <c r="J7" s="4" t="s">
        <v>10</v>
      </c>
      <c r="K7" s="7">
        <v>5.65</v>
      </c>
      <c r="L7" s="7">
        <v>7.7583333333333329</v>
      </c>
      <c r="M7" s="7">
        <v>15.05</v>
      </c>
      <c r="N7" s="7">
        <v>8.1</v>
      </c>
      <c r="R7" t="s">
        <v>10</v>
      </c>
      <c r="S7" s="11">
        <v>5.6500000000000002E-2</v>
      </c>
      <c r="T7" s="11">
        <v>7.7583333333333296E-2</v>
      </c>
      <c r="U7" s="11">
        <v>0.15049999999999999</v>
      </c>
    </row>
    <row r="8" spans="1:21" ht="45" x14ac:dyDescent="0.25">
      <c r="A8">
        <v>15604</v>
      </c>
      <c r="B8" s="2" t="s">
        <v>278</v>
      </c>
      <c r="C8" t="s">
        <v>765</v>
      </c>
      <c r="D8">
        <v>3.7</v>
      </c>
      <c r="E8" t="s">
        <v>6</v>
      </c>
      <c r="F8" t="s">
        <v>5</v>
      </c>
    </row>
    <row r="9" spans="1:21" ht="45" x14ac:dyDescent="0.25">
      <c r="A9">
        <v>19574</v>
      </c>
      <c r="B9" s="2" t="s">
        <v>278</v>
      </c>
      <c r="C9" t="s">
        <v>764</v>
      </c>
      <c r="D9">
        <v>18.3</v>
      </c>
      <c r="E9" t="s">
        <v>6</v>
      </c>
      <c r="F9" t="s">
        <v>7</v>
      </c>
      <c r="J9" s="3" t="s">
        <v>773</v>
      </c>
      <c r="K9" s="3" t="s">
        <v>774</v>
      </c>
    </row>
    <row r="10" spans="1:21" ht="30" x14ac:dyDescent="0.25">
      <c r="A10">
        <v>18553</v>
      </c>
      <c r="B10" s="2" t="s">
        <v>271</v>
      </c>
      <c r="C10" t="s">
        <v>763</v>
      </c>
      <c r="D10">
        <v>16.899999999999999</v>
      </c>
      <c r="E10" t="s">
        <v>6</v>
      </c>
      <c r="F10" t="s">
        <v>7</v>
      </c>
      <c r="J10" s="3" t="s">
        <v>265</v>
      </c>
      <c r="K10" t="s">
        <v>7</v>
      </c>
      <c r="L10" t="s">
        <v>5</v>
      </c>
      <c r="M10" t="s">
        <v>8</v>
      </c>
      <c r="N10" t="s">
        <v>261</v>
      </c>
    </row>
    <row r="11" spans="1:21" ht="60" x14ac:dyDescent="0.25">
      <c r="A11">
        <v>1091</v>
      </c>
      <c r="B11" s="2" t="s">
        <v>553</v>
      </c>
      <c r="C11" t="s">
        <v>762</v>
      </c>
      <c r="D11">
        <v>6.4</v>
      </c>
      <c r="E11" t="s">
        <v>6</v>
      </c>
      <c r="F11" t="s">
        <v>7</v>
      </c>
      <c r="J11" s="4" t="s">
        <v>6</v>
      </c>
      <c r="K11" s="5">
        <v>239</v>
      </c>
      <c r="L11" s="5">
        <v>167</v>
      </c>
      <c r="M11" s="5">
        <v>15</v>
      </c>
      <c r="N11" s="5">
        <v>421</v>
      </c>
    </row>
    <row r="12" spans="1:21" ht="30" x14ac:dyDescent="0.25">
      <c r="A12">
        <v>17241</v>
      </c>
      <c r="B12" s="2" t="s">
        <v>271</v>
      </c>
      <c r="C12" t="s">
        <v>761</v>
      </c>
      <c r="D12">
        <v>9</v>
      </c>
      <c r="E12" t="s">
        <v>6</v>
      </c>
      <c r="F12" t="s">
        <v>5</v>
      </c>
      <c r="J12" s="4" t="s">
        <v>9</v>
      </c>
      <c r="K12" s="5">
        <v>1</v>
      </c>
      <c r="L12" s="5">
        <v>6</v>
      </c>
      <c r="M12" s="5">
        <v>1</v>
      </c>
      <c r="N12" s="5">
        <v>8</v>
      </c>
    </row>
    <row r="13" spans="1:21" ht="60" x14ac:dyDescent="0.25">
      <c r="A13">
        <v>1165</v>
      </c>
      <c r="B13" s="2" t="s">
        <v>319</v>
      </c>
      <c r="C13" t="s">
        <v>760</v>
      </c>
      <c r="D13">
        <v>18.899999999999999</v>
      </c>
      <c r="E13" t="s">
        <v>6</v>
      </c>
      <c r="F13" t="s">
        <v>5</v>
      </c>
      <c r="J13" s="4" t="s">
        <v>10</v>
      </c>
      <c r="K13" s="5">
        <v>4</v>
      </c>
      <c r="L13" s="5">
        <v>12</v>
      </c>
      <c r="M13" s="5">
        <v>2</v>
      </c>
      <c r="N13" s="5">
        <v>18</v>
      </c>
    </row>
    <row r="14" spans="1:21" ht="30" x14ac:dyDescent="0.25">
      <c r="A14">
        <v>1284</v>
      </c>
      <c r="B14" s="2" t="s">
        <v>271</v>
      </c>
      <c r="C14" t="s">
        <v>759</v>
      </c>
      <c r="D14">
        <v>19.7</v>
      </c>
      <c r="E14" t="s">
        <v>6</v>
      </c>
      <c r="F14" t="s">
        <v>7</v>
      </c>
      <c r="J14" s="4" t="s">
        <v>261</v>
      </c>
      <c r="K14" s="5">
        <v>244</v>
      </c>
      <c r="L14" s="5">
        <v>185</v>
      </c>
      <c r="M14" s="5">
        <v>18</v>
      </c>
      <c r="N14" s="5">
        <v>447</v>
      </c>
    </row>
    <row r="15" spans="1:21" ht="30" x14ac:dyDescent="0.25">
      <c r="A15">
        <v>19887</v>
      </c>
      <c r="B15" s="2" t="s">
        <v>758</v>
      </c>
      <c r="C15" t="s">
        <v>757</v>
      </c>
      <c r="D15">
        <v>13.8</v>
      </c>
      <c r="E15" t="s">
        <v>6</v>
      </c>
      <c r="F15" t="s">
        <v>5</v>
      </c>
    </row>
    <row r="16" spans="1:21" ht="45" x14ac:dyDescent="0.25">
      <c r="A16">
        <v>1407</v>
      </c>
      <c r="B16" s="2" t="s">
        <v>278</v>
      </c>
      <c r="C16" t="s">
        <v>756</v>
      </c>
      <c r="D16">
        <v>11.1</v>
      </c>
      <c r="E16" t="s">
        <v>6</v>
      </c>
      <c r="F16" t="s">
        <v>7</v>
      </c>
      <c r="N16">
        <f>421/(421+8+18)</f>
        <v>0.94183445190156601</v>
      </c>
    </row>
    <row r="17" spans="1:6" x14ac:dyDescent="0.25">
      <c r="A17">
        <v>16475</v>
      </c>
      <c r="B17">
        <v>85310</v>
      </c>
      <c r="C17" t="s">
        <v>755</v>
      </c>
      <c r="D17">
        <v>8</v>
      </c>
      <c r="E17" t="s">
        <v>6</v>
      </c>
      <c r="F17" t="s">
        <v>5</v>
      </c>
    </row>
    <row r="18" spans="1:6" ht="30" x14ac:dyDescent="0.25">
      <c r="A18">
        <v>14943</v>
      </c>
      <c r="B18" s="2" t="s">
        <v>275</v>
      </c>
      <c r="C18" t="s">
        <v>754</v>
      </c>
      <c r="D18">
        <v>8.6999999999999993</v>
      </c>
      <c r="E18" t="s">
        <v>6</v>
      </c>
      <c r="F18" t="s">
        <v>7</v>
      </c>
    </row>
    <row r="19" spans="1:6" ht="60" x14ac:dyDescent="0.25">
      <c r="A19">
        <v>1598</v>
      </c>
      <c r="B19" s="2" t="s">
        <v>753</v>
      </c>
      <c r="C19" t="s">
        <v>752</v>
      </c>
      <c r="D19">
        <v>1.1000000000000001</v>
      </c>
      <c r="E19" t="s">
        <v>6</v>
      </c>
      <c r="F19" t="s">
        <v>5</v>
      </c>
    </row>
    <row r="20" spans="1:6" x14ac:dyDescent="0.25">
      <c r="A20">
        <v>10050</v>
      </c>
      <c r="B20">
        <v>85310</v>
      </c>
      <c r="C20" t="s">
        <v>751</v>
      </c>
      <c r="D20">
        <v>18.100000000000001</v>
      </c>
      <c r="E20" t="s">
        <v>6</v>
      </c>
      <c r="F20" t="s">
        <v>5</v>
      </c>
    </row>
    <row r="21" spans="1:6" x14ac:dyDescent="0.25">
      <c r="A21">
        <v>1525</v>
      </c>
      <c r="B21">
        <v>85200</v>
      </c>
      <c r="C21" t="s">
        <v>750</v>
      </c>
      <c r="D21">
        <v>17.3</v>
      </c>
      <c r="E21" t="s">
        <v>6</v>
      </c>
      <c r="F21" t="s">
        <v>7</v>
      </c>
    </row>
    <row r="22" spans="1:6" ht="60" x14ac:dyDescent="0.25">
      <c r="A22">
        <v>1600</v>
      </c>
      <c r="B22" s="2" t="s">
        <v>748</v>
      </c>
      <c r="C22" t="s">
        <v>749</v>
      </c>
      <c r="D22">
        <v>0</v>
      </c>
      <c r="E22" t="s">
        <v>9</v>
      </c>
      <c r="F22" t="s">
        <v>5</v>
      </c>
    </row>
    <row r="23" spans="1:6" ht="60" x14ac:dyDescent="0.25">
      <c r="A23">
        <v>1601</v>
      </c>
      <c r="B23" s="2" t="s">
        <v>748</v>
      </c>
      <c r="C23" t="s">
        <v>747</v>
      </c>
      <c r="D23">
        <v>2.6</v>
      </c>
      <c r="E23" t="s">
        <v>10</v>
      </c>
      <c r="F23" t="s">
        <v>5</v>
      </c>
    </row>
    <row r="24" spans="1:6" ht="30" x14ac:dyDescent="0.25">
      <c r="A24">
        <v>1687</v>
      </c>
      <c r="B24" s="2" t="s">
        <v>273</v>
      </c>
      <c r="C24" t="s">
        <v>746</v>
      </c>
      <c r="D24">
        <v>5.0999999999999996</v>
      </c>
      <c r="E24" t="s">
        <v>6</v>
      </c>
      <c r="F24" t="s">
        <v>7</v>
      </c>
    </row>
    <row r="25" spans="1:6" ht="30" x14ac:dyDescent="0.25">
      <c r="A25">
        <v>1729</v>
      </c>
      <c r="B25" s="2" t="s">
        <v>745</v>
      </c>
      <c r="C25" t="s">
        <v>744</v>
      </c>
      <c r="D25">
        <v>16.3</v>
      </c>
      <c r="E25" t="s">
        <v>6</v>
      </c>
      <c r="F25" t="s">
        <v>5</v>
      </c>
    </row>
    <row r="26" spans="1:6" ht="30" x14ac:dyDescent="0.25">
      <c r="A26">
        <v>1853</v>
      </c>
      <c r="B26" s="2" t="s">
        <v>275</v>
      </c>
      <c r="C26" t="s">
        <v>743</v>
      </c>
      <c r="D26">
        <v>17.7</v>
      </c>
      <c r="E26" t="s">
        <v>6</v>
      </c>
      <c r="F26" t="s">
        <v>7</v>
      </c>
    </row>
    <row r="27" spans="1:6" ht="30" x14ac:dyDescent="0.25">
      <c r="A27">
        <v>19212</v>
      </c>
      <c r="B27" s="2" t="s">
        <v>271</v>
      </c>
      <c r="C27" t="s">
        <v>742</v>
      </c>
      <c r="D27">
        <v>14.6</v>
      </c>
      <c r="E27" t="s">
        <v>6</v>
      </c>
      <c r="F27" t="s">
        <v>5</v>
      </c>
    </row>
    <row r="28" spans="1:6" ht="30" x14ac:dyDescent="0.25">
      <c r="A28">
        <v>1819</v>
      </c>
      <c r="B28" s="2" t="s">
        <v>273</v>
      </c>
      <c r="C28" t="s">
        <v>741</v>
      </c>
      <c r="D28">
        <v>3.1</v>
      </c>
      <c r="E28" t="s">
        <v>6</v>
      </c>
      <c r="F28" t="s">
        <v>7</v>
      </c>
    </row>
    <row r="29" spans="1:6" ht="30" x14ac:dyDescent="0.25">
      <c r="A29">
        <v>1828</v>
      </c>
      <c r="B29" s="2" t="s">
        <v>273</v>
      </c>
      <c r="C29" t="s">
        <v>740</v>
      </c>
      <c r="D29">
        <v>8.1999999999999993</v>
      </c>
      <c r="E29" t="s">
        <v>6</v>
      </c>
      <c r="F29" t="s">
        <v>7</v>
      </c>
    </row>
    <row r="30" spans="1:6" ht="30" x14ac:dyDescent="0.25">
      <c r="A30">
        <v>1862</v>
      </c>
      <c r="B30" s="2" t="s">
        <v>273</v>
      </c>
      <c r="C30" t="s">
        <v>739</v>
      </c>
      <c r="D30">
        <v>15.3</v>
      </c>
      <c r="E30" t="s">
        <v>6</v>
      </c>
      <c r="F30" t="s">
        <v>7</v>
      </c>
    </row>
    <row r="31" spans="1:6" x14ac:dyDescent="0.25">
      <c r="A31">
        <v>1940</v>
      </c>
      <c r="B31">
        <v>85310</v>
      </c>
      <c r="C31" t="s">
        <v>738</v>
      </c>
      <c r="D31">
        <v>16</v>
      </c>
      <c r="E31" t="s">
        <v>6</v>
      </c>
      <c r="F31" t="s">
        <v>5</v>
      </c>
    </row>
    <row r="32" spans="1:6" ht="30" x14ac:dyDescent="0.25">
      <c r="A32">
        <v>1942</v>
      </c>
      <c r="B32" s="2" t="s">
        <v>273</v>
      </c>
      <c r="C32" t="s">
        <v>737</v>
      </c>
      <c r="D32">
        <v>1.5</v>
      </c>
      <c r="E32" t="s">
        <v>6</v>
      </c>
      <c r="F32" t="s">
        <v>7</v>
      </c>
    </row>
    <row r="33" spans="1:6" x14ac:dyDescent="0.25">
      <c r="A33">
        <v>1974</v>
      </c>
      <c r="B33">
        <v>85310</v>
      </c>
      <c r="C33" t="s">
        <v>736</v>
      </c>
      <c r="D33">
        <v>12.4</v>
      </c>
      <c r="E33" t="s">
        <v>6</v>
      </c>
      <c r="F33" t="s">
        <v>5</v>
      </c>
    </row>
    <row r="34" spans="1:6" ht="30" x14ac:dyDescent="0.25">
      <c r="A34">
        <v>14880</v>
      </c>
      <c r="B34" s="2" t="s">
        <v>275</v>
      </c>
      <c r="C34" t="s">
        <v>735</v>
      </c>
      <c r="D34">
        <v>5.5</v>
      </c>
      <c r="E34" t="s">
        <v>6</v>
      </c>
      <c r="F34" t="s">
        <v>7</v>
      </c>
    </row>
    <row r="35" spans="1:6" ht="30" x14ac:dyDescent="0.25">
      <c r="A35">
        <v>11748</v>
      </c>
      <c r="B35" s="2" t="s">
        <v>273</v>
      </c>
      <c r="C35" t="s">
        <v>734</v>
      </c>
      <c r="D35">
        <v>3.6</v>
      </c>
      <c r="E35" t="s">
        <v>6</v>
      </c>
      <c r="F35" t="s">
        <v>7</v>
      </c>
    </row>
    <row r="36" spans="1:6" ht="30" x14ac:dyDescent="0.25">
      <c r="A36">
        <v>2096</v>
      </c>
      <c r="B36" s="2" t="s">
        <v>273</v>
      </c>
      <c r="C36" t="s">
        <v>733</v>
      </c>
      <c r="D36">
        <v>7.5</v>
      </c>
      <c r="E36" t="s">
        <v>6</v>
      </c>
      <c r="F36" t="s">
        <v>7</v>
      </c>
    </row>
    <row r="37" spans="1:6" ht="30" x14ac:dyDescent="0.25">
      <c r="A37">
        <v>2107</v>
      </c>
      <c r="B37" s="2" t="s">
        <v>273</v>
      </c>
      <c r="C37" t="s">
        <v>732</v>
      </c>
      <c r="D37">
        <v>8.4</v>
      </c>
      <c r="E37" t="s">
        <v>6</v>
      </c>
      <c r="F37" t="s">
        <v>7</v>
      </c>
    </row>
    <row r="38" spans="1:6" ht="30" x14ac:dyDescent="0.25">
      <c r="A38">
        <v>2112</v>
      </c>
      <c r="B38" s="2" t="s">
        <v>273</v>
      </c>
      <c r="C38" t="s">
        <v>731</v>
      </c>
      <c r="D38">
        <v>9.1999999999999993</v>
      </c>
      <c r="E38" t="s">
        <v>6</v>
      </c>
      <c r="F38" t="s">
        <v>7</v>
      </c>
    </row>
    <row r="39" spans="1:6" ht="30" x14ac:dyDescent="0.25">
      <c r="A39">
        <v>17102</v>
      </c>
      <c r="B39" s="2" t="s">
        <v>271</v>
      </c>
      <c r="C39" t="s">
        <v>730</v>
      </c>
      <c r="D39">
        <v>19.3</v>
      </c>
      <c r="E39" t="s">
        <v>6</v>
      </c>
      <c r="F39" t="s">
        <v>5</v>
      </c>
    </row>
    <row r="40" spans="1:6" ht="30" x14ac:dyDescent="0.25">
      <c r="A40">
        <v>2208</v>
      </c>
      <c r="B40" s="2" t="s">
        <v>273</v>
      </c>
      <c r="C40" t="s">
        <v>729</v>
      </c>
      <c r="D40">
        <v>8.5</v>
      </c>
      <c r="E40" t="s">
        <v>6</v>
      </c>
      <c r="F40" t="s">
        <v>7</v>
      </c>
    </row>
    <row r="41" spans="1:6" ht="30" x14ac:dyDescent="0.25">
      <c r="A41">
        <v>2211</v>
      </c>
      <c r="B41" s="2" t="s">
        <v>271</v>
      </c>
      <c r="C41" t="s">
        <v>728</v>
      </c>
      <c r="D41">
        <v>18.600000000000001</v>
      </c>
      <c r="E41" t="s">
        <v>6</v>
      </c>
      <c r="F41" t="s">
        <v>5</v>
      </c>
    </row>
    <row r="42" spans="1:6" x14ac:dyDescent="0.25">
      <c r="A42">
        <v>14150</v>
      </c>
      <c r="B42">
        <v>85310</v>
      </c>
      <c r="C42" t="s">
        <v>727</v>
      </c>
      <c r="D42">
        <v>21.2</v>
      </c>
      <c r="E42" t="s">
        <v>6</v>
      </c>
      <c r="F42" t="s">
        <v>5</v>
      </c>
    </row>
    <row r="43" spans="1:6" ht="30" x14ac:dyDescent="0.25">
      <c r="A43">
        <v>2251</v>
      </c>
      <c r="B43" s="2" t="s">
        <v>273</v>
      </c>
      <c r="C43" t="s">
        <v>726</v>
      </c>
      <c r="D43">
        <v>5.6</v>
      </c>
      <c r="E43" t="s">
        <v>10</v>
      </c>
      <c r="F43" t="s">
        <v>7</v>
      </c>
    </row>
    <row r="44" spans="1:6" ht="30" x14ac:dyDescent="0.25">
      <c r="A44">
        <v>2262</v>
      </c>
      <c r="B44" s="2" t="s">
        <v>273</v>
      </c>
      <c r="C44" t="s">
        <v>725</v>
      </c>
      <c r="D44">
        <v>12.1</v>
      </c>
      <c r="E44" t="s">
        <v>6</v>
      </c>
      <c r="F44" t="s">
        <v>7</v>
      </c>
    </row>
    <row r="45" spans="1:6" ht="30" x14ac:dyDescent="0.25">
      <c r="A45">
        <v>173</v>
      </c>
      <c r="B45" s="2" t="s">
        <v>273</v>
      </c>
      <c r="C45" t="s">
        <v>724</v>
      </c>
      <c r="D45">
        <v>7.5</v>
      </c>
      <c r="E45" t="s">
        <v>6</v>
      </c>
      <c r="F45" t="s">
        <v>7</v>
      </c>
    </row>
    <row r="46" spans="1:6" ht="30" x14ac:dyDescent="0.25">
      <c r="A46">
        <v>14506</v>
      </c>
      <c r="B46" s="2" t="s">
        <v>271</v>
      </c>
      <c r="C46" t="s">
        <v>723</v>
      </c>
      <c r="D46">
        <v>31</v>
      </c>
      <c r="E46" t="s">
        <v>6</v>
      </c>
      <c r="F46" t="s">
        <v>7</v>
      </c>
    </row>
    <row r="47" spans="1:6" ht="30" x14ac:dyDescent="0.25">
      <c r="A47">
        <v>16708</v>
      </c>
      <c r="B47" s="2" t="s">
        <v>275</v>
      </c>
      <c r="C47" t="s">
        <v>722</v>
      </c>
      <c r="D47">
        <v>17.600000000000001</v>
      </c>
      <c r="E47" t="s">
        <v>6</v>
      </c>
      <c r="F47" t="s">
        <v>7</v>
      </c>
    </row>
    <row r="48" spans="1:6" ht="30" x14ac:dyDescent="0.25">
      <c r="A48">
        <v>16348</v>
      </c>
      <c r="B48" s="2" t="s">
        <v>275</v>
      </c>
      <c r="C48" t="s">
        <v>721</v>
      </c>
      <c r="D48">
        <v>12</v>
      </c>
      <c r="E48" t="s">
        <v>6</v>
      </c>
      <c r="F48" t="s">
        <v>7</v>
      </c>
    </row>
    <row r="49" spans="1:6" x14ac:dyDescent="0.25">
      <c r="A49">
        <v>2390</v>
      </c>
      <c r="B49">
        <v>85100</v>
      </c>
      <c r="C49" t="s">
        <v>720</v>
      </c>
      <c r="D49">
        <v>28.4</v>
      </c>
      <c r="E49" t="s">
        <v>6</v>
      </c>
      <c r="F49" t="s">
        <v>5</v>
      </c>
    </row>
    <row r="50" spans="1:6" ht="60" x14ac:dyDescent="0.25">
      <c r="A50">
        <v>2398</v>
      </c>
      <c r="B50" s="2" t="s">
        <v>296</v>
      </c>
      <c r="C50" t="s">
        <v>719</v>
      </c>
      <c r="D50">
        <v>9.1999999999999993</v>
      </c>
      <c r="E50" t="s">
        <v>6</v>
      </c>
      <c r="F50" t="s">
        <v>5</v>
      </c>
    </row>
    <row r="51" spans="1:6" ht="30" x14ac:dyDescent="0.25">
      <c r="A51">
        <v>580</v>
      </c>
      <c r="B51" s="2" t="s">
        <v>275</v>
      </c>
      <c r="C51" t="s">
        <v>718</v>
      </c>
      <c r="D51">
        <v>3.3</v>
      </c>
      <c r="E51" t="s">
        <v>6</v>
      </c>
      <c r="F51" t="s">
        <v>7</v>
      </c>
    </row>
    <row r="52" spans="1:6" ht="30" x14ac:dyDescent="0.25">
      <c r="A52">
        <v>2414</v>
      </c>
      <c r="B52" s="2" t="s">
        <v>271</v>
      </c>
      <c r="C52" t="s">
        <v>717</v>
      </c>
      <c r="D52">
        <v>13</v>
      </c>
      <c r="E52" t="s">
        <v>6</v>
      </c>
      <c r="F52" t="s">
        <v>5</v>
      </c>
    </row>
    <row r="53" spans="1:6" ht="30" x14ac:dyDescent="0.25">
      <c r="A53">
        <v>623</v>
      </c>
      <c r="B53" s="2" t="s">
        <v>273</v>
      </c>
      <c r="C53" t="s">
        <v>716</v>
      </c>
      <c r="D53">
        <v>10.4</v>
      </c>
      <c r="E53" t="s">
        <v>6</v>
      </c>
      <c r="F53" t="s">
        <v>7</v>
      </c>
    </row>
    <row r="54" spans="1:6" x14ac:dyDescent="0.25">
      <c r="A54">
        <v>2484</v>
      </c>
      <c r="B54">
        <v>85310</v>
      </c>
      <c r="C54" t="s">
        <v>715</v>
      </c>
      <c r="D54">
        <v>22.5</v>
      </c>
      <c r="E54" t="s">
        <v>6</v>
      </c>
      <c r="F54" t="s">
        <v>5</v>
      </c>
    </row>
    <row r="55" spans="1:6" ht="30" x14ac:dyDescent="0.25">
      <c r="A55">
        <v>14949</v>
      </c>
      <c r="B55" s="2" t="s">
        <v>275</v>
      </c>
      <c r="C55" t="s">
        <v>714</v>
      </c>
      <c r="D55">
        <v>21.7</v>
      </c>
      <c r="E55" t="s">
        <v>6</v>
      </c>
      <c r="F55" t="s">
        <v>7</v>
      </c>
    </row>
    <row r="56" spans="1:6" ht="30" x14ac:dyDescent="0.25">
      <c r="A56">
        <v>16502</v>
      </c>
      <c r="B56" s="2" t="s">
        <v>275</v>
      </c>
      <c r="C56" t="s">
        <v>713</v>
      </c>
      <c r="D56">
        <v>11.9</v>
      </c>
      <c r="E56" t="s">
        <v>6</v>
      </c>
      <c r="F56" t="s">
        <v>7</v>
      </c>
    </row>
    <row r="57" spans="1:6" ht="45" x14ac:dyDescent="0.25">
      <c r="A57">
        <v>676</v>
      </c>
      <c r="B57" s="2" t="s">
        <v>278</v>
      </c>
      <c r="C57" t="s">
        <v>712</v>
      </c>
      <c r="D57">
        <v>22.5</v>
      </c>
      <c r="E57" t="s">
        <v>6</v>
      </c>
      <c r="F57" t="s">
        <v>5</v>
      </c>
    </row>
    <row r="58" spans="1:6" ht="30" x14ac:dyDescent="0.25">
      <c r="A58">
        <v>15678</v>
      </c>
      <c r="B58" s="2" t="s">
        <v>275</v>
      </c>
      <c r="C58" t="s">
        <v>711</v>
      </c>
      <c r="D58">
        <v>1.6</v>
      </c>
      <c r="E58" t="s">
        <v>6</v>
      </c>
      <c r="F58" t="s">
        <v>7</v>
      </c>
    </row>
    <row r="59" spans="1:6" ht="30" x14ac:dyDescent="0.25">
      <c r="A59">
        <v>2593</v>
      </c>
      <c r="B59" s="2" t="s">
        <v>273</v>
      </c>
      <c r="C59" t="s">
        <v>710</v>
      </c>
      <c r="D59">
        <v>17.7</v>
      </c>
      <c r="E59" t="s">
        <v>6</v>
      </c>
      <c r="F59" t="s">
        <v>7</v>
      </c>
    </row>
    <row r="60" spans="1:6" ht="30" x14ac:dyDescent="0.25">
      <c r="A60">
        <v>15707</v>
      </c>
      <c r="B60" s="2" t="s">
        <v>275</v>
      </c>
      <c r="C60" t="s">
        <v>709</v>
      </c>
      <c r="D60">
        <v>11.5</v>
      </c>
      <c r="E60" t="s">
        <v>6</v>
      </c>
      <c r="F60" t="s">
        <v>7</v>
      </c>
    </row>
    <row r="61" spans="1:6" x14ac:dyDescent="0.25">
      <c r="A61">
        <v>2601</v>
      </c>
      <c r="B61">
        <v>85100</v>
      </c>
      <c r="C61" t="s">
        <v>708</v>
      </c>
      <c r="D61">
        <v>4.9000000000000004</v>
      </c>
      <c r="E61" t="s">
        <v>6</v>
      </c>
      <c r="F61" t="s">
        <v>5</v>
      </c>
    </row>
    <row r="62" spans="1:6" x14ac:dyDescent="0.25">
      <c r="A62">
        <v>15496</v>
      </c>
      <c r="B62">
        <v>85100</v>
      </c>
      <c r="C62" t="s">
        <v>707</v>
      </c>
      <c r="D62">
        <v>1.1000000000000001</v>
      </c>
      <c r="E62" t="s">
        <v>10</v>
      </c>
      <c r="F62" t="s">
        <v>5</v>
      </c>
    </row>
    <row r="63" spans="1:6" x14ac:dyDescent="0.25">
      <c r="A63">
        <v>2603</v>
      </c>
      <c r="B63">
        <v>85100</v>
      </c>
      <c r="C63" t="s">
        <v>706</v>
      </c>
      <c r="D63">
        <v>25.6</v>
      </c>
      <c r="E63" t="s">
        <v>6</v>
      </c>
      <c r="F63" t="s">
        <v>5</v>
      </c>
    </row>
    <row r="64" spans="1:6" x14ac:dyDescent="0.25">
      <c r="A64">
        <v>2661</v>
      </c>
      <c r="B64">
        <v>85310</v>
      </c>
      <c r="C64" t="s">
        <v>705</v>
      </c>
      <c r="D64">
        <v>21.3</v>
      </c>
      <c r="E64" t="s">
        <v>6</v>
      </c>
      <c r="F64" t="s">
        <v>7</v>
      </c>
    </row>
    <row r="65" spans="1:6" ht="30" x14ac:dyDescent="0.25">
      <c r="A65">
        <v>2680</v>
      </c>
      <c r="B65" s="2" t="s">
        <v>273</v>
      </c>
      <c r="C65" t="s">
        <v>704</v>
      </c>
      <c r="D65">
        <v>6.3</v>
      </c>
      <c r="E65" t="s">
        <v>6</v>
      </c>
      <c r="F65" t="s">
        <v>7</v>
      </c>
    </row>
    <row r="66" spans="1:6" x14ac:dyDescent="0.25">
      <c r="A66">
        <v>2757</v>
      </c>
      <c r="B66">
        <v>85310</v>
      </c>
      <c r="C66" t="s">
        <v>703</v>
      </c>
      <c r="D66">
        <v>7.5</v>
      </c>
      <c r="E66" t="s">
        <v>10</v>
      </c>
      <c r="F66" t="s">
        <v>5</v>
      </c>
    </row>
    <row r="67" spans="1:6" ht="30" x14ac:dyDescent="0.25">
      <c r="A67">
        <v>17249</v>
      </c>
      <c r="B67" s="2" t="s">
        <v>275</v>
      </c>
      <c r="C67" t="s">
        <v>702</v>
      </c>
      <c r="D67">
        <v>11.7</v>
      </c>
      <c r="E67" t="s">
        <v>6</v>
      </c>
      <c r="F67" t="s">
        <v>7</v>
      </c>
    </row>
    <row r="68" spans="1:6" x14ac:dyDescent="0.25">
      <c r="A68">
        <v>15730</v>
      </c>
      <c r="B68">
        <v>85310</v>
      </c>
      <c r="C68" t="s">
        <v>701</v>
      </c>
      <c r="D68">
        <v>11.5</v>
      </c>
      <c r="E68" t="s">
        <v>6</v>
      </c>
      <c r="F68" t="s">
        <v>5</v>
      </c>
    </row>
    <row r="69" spans="1:6" ht="30" x14ac:dyDescent="0.25">
      <c r="A69">
        <v>15647</v>
      </c>
      <c r="B69" s="2" t="s">
        <v>275</v>
      </c>
      <c r="C69" t="s">
        <v>700</v>
      </c>
      <c r="D69">
        <v>10.3</v>
      </c>
      <c r="E69" t="s">
        <v>6</v>
      </c>
      <c r="F69" t="s">
        <v>7</v>
      </c>
    </row>
    <row r="70" spans="1:6" ht="90" x14ac:dyDescent="0.25">
      <c r="A70">
        <v>15330</v>
      </c>
      <c r="B70" s="2" t="s">
        <v>699</v>
      </c>
      <c r="C70" t="s">
        <v>698</v>
      </c>
      <c r="D70">
        <v>14.5</v>
      </c>
      <c r="E70" t="s">
        <v>6</v>
      </c>
      <c r="F70" t="s">
        <v>5</v>
      </c>
    </row>
    <row r="71" spans="1:6" x14ac:dyDescent="0.25">
      <c r="A71">
        <v>2850</v>
      </c>
      <c r="B71">
        <v>85100</v>
      </c>
      <c r="C71" t="s">
        <v>697</v>
      </c>
      <c r="D71">
        <v>11</v>
      </c>
      <c r="E71" t="s">
        <v>6</v>
      </c>
      <c r="F71" t="s">
        <v>5</v>
      </c>
    </row>
    <row r="72" spans="1:6" ht="45" x14ac:dyDescent="0.25">
      <c r="A72">
        <v>14155</v>
      </c>
      <c r="B72" s="2" t="s">
        <v>278</v>
      </c>
      <c r="C72" t="s">
        <v>696</v>
      </c>
      <c r="D72">
        <v>9.4</v>
      </c>
      <c r="E72" t="s">
        <v>6</v>
      </c>
      <c r="F72" t="s">
        <v>5</v>
      </c>
    </row>
    <row r="73" spans="1:6" ht="30" x14ac:dyDescent="0.25">
      <c r="A73">
        <v>3034</v>
      </c>
      <c r="B73" s="2" t="s">
        <v>273</v>
      </c>
      <c r="C73" t="s">
        <v>695</v>
      </c>
      <c r="D73">
        <v>16.2</v>
      </c>
      <c r="E73" t="s">
        <v>6</v>
      </c>
      <c r="F73" t="s">
        <v>7</v>
      </c>
    </row>
    <row r="74" spans="1:6" ht="45" x14ac:dyDescent="0.25">
      <c r="A74">
        <v>3043</v>
      </c>
      <c r="B74" s="2" t="s">
        <v>694</v>
      </c>
      <c r="C74" t="s">
        <v>693</v>
      </c>
      <c r="D74">
        <v>7.6</v>
      </c>
      <c r="E74" t="s">
        <v>10</v>
      </c>
      <c r="F74" t="s">
        <v>5</v>
      </c>
    </row>
    <row r="75" spans="1:6" ht="60" x14ac:dyDescent="0.25">
      <c r="A75">
        <v>3048</v>
      </c>
      <c r="B75" s="2" t="s">
        <v>692</v>
      </c>
      <c r="C75" t="s">
        <v>691</v>
      </c>
      <c r="D75">
        <v>17.399999999999999</v>
      </c>
      <c r="E75" t="s">
        <v>6</v>
      </c>
      <c r="F75" t="s">
        <v>5</v>
      </c>
    </row>
    <row r="76" spans="1:6" ht="60" x14ac:dyDescent="0.25">
      <c r="A76">
        <v>3089</v>
      </c>
      <c r="B76" s="2" t="s">
        <v>690</v>
      </c>
      <c r="C76" t="s">
        <v>689</v>
      </c>
      <c r="D76">
        <v>18.8</v>
      </c>
      <c r="E76" t="s">
        <v>6</v>
      </c>
      <c r="F76" t="s">
        <v>5</v>
      </c>
    </row>
    <row r="77" spans="1:6" x14ac:dyDescent="0.25">
      <c r="A77">
        <v>14632</v>
      </c>
      <c r="B77">
        <v>85200</v>
      </c>
      <c r="C77" t="s">
        <v>688</v>
      </c>
      <c r="D77">
        <v>21.6</v>
      </c>
      <c r="E77" t="s">
        <v>6</v>
      </c>
      <c r="F77" t="s">
        <v>7</v>
      </c>
    </row>
    <row r="78" spans="1:6" x14ac:dyDescent="0.25">
      <c r="A78">
        <v>14156</v>
      </c>
      <c r="B78">
        <v>85310</v>
      </c>
      <c r="C78" t="s">
        <v>687</v>
      </c>
      <c r="D78">
        <v>31.4</v>
      </c>
      <c r="E78" t="s">
        <v>6</v>
      </c>
      <c r="F78" t="s">
        <v>5</v>
      </c>
    </row>
    <row r="79" spans="1:6" x14ac:dyDescent="0.25">
      <c r="A79">
        <v>3140</v>
      </c>
      <c r="B79">
        <v>85310</v>
      </c>
      <c r="C79" t="s">
        <v>686</v>
      </c>
      <c r="D79">
        <v>14.2</v>
      </c>
      <c r="E79" t="s">
        <v>6</v>
      </c>
      <c r="F79" t="s">
        <v>7</v>
      </c>
    </row>
    <row r="80" spans="1:6" ht="30" x14ac:dyDescent="0.25">
      <c r="A80">
        <v>14836</v>
      </c>
      <c r="B80" s="2" t="s">
        <v>275</v>
      </c>
      <c r="C80" t="s">
        <v>685</v>
      </c>
      <c r="D80">
        <v>20.100000000000001</v>
      </c>
      <c r="E80" t="s">
        <v>6</v>
      </c>
      <c r="F80" t="s">
        <v>7</v>
      </c>
    </row>
    <row r="81" spans="1:6" x14ac:dyDescent="0.25">
      <c r="A81">
        <v>14157</v>
      </c>
      <c r="B81">
        <v>85200</v>
      </c>
      <c r="C81" t="s">
        <v>684</v>
      </c>
      <c r="D81">
        <v>17.2</v>
      </c>
      <c r="E81" t="s">
        <v>6</v>
      </c>
      <c r="F81" t="s">
        <v>5</v>
      </c>
    </row>
    <row r="82" spans="1:6" ht="30" x14ac:dyDescent="0.25">
      <c r="A82">
        <v>14872</v>
      </c>
      <c r="B82" s="2" t="s">
        <v>275</v>
      </c>
      <c r="C82" t="s">
        <v>683</v>
      </c>
      <c r="D82">
        <v>10.5</v>
      </c>
      <c r="E82" t="s">
        <v>6</v>
      </c>
      <c r="F82" t="s">
        <v>7</v>
      </c>
    </row>
    <row r="83" spans="1:6" ht="60" x14ac:dyDescent="0.25">
      <c r="A83">
        <v>3215</v>
      </c>
      <c r="B83" s="2" t="s">
        <v>499</v>
      </c>
      <c r="C83" t="s">
        <v>682</v>
      </c>
      <c r="D83">
        <v>24</v>
      </c>
      <c r="E83" t="s">
        <v>6</v>
      </c>
      <c r="F83" t="s">
        <v>7</v>
      </c>
    </row>
    <row r="84" spans="1:6" x14ac:dyDescent="0.25">
      <c r="A84">
        <v>3222</v>
      </c>
      <c r="B84">
        <v>85310</v>
      </c>
      <c r="C84" t="s">
        <v>681</v>
      </c>
      <c r="D84">
        <v>28.6</v>
      </c>
      <c r="E84" t="s">
        <v>6</v>
      </c>
      <c r="F84" t="s">
        <v>5</v>
      </c>
    </row>
    <row r="85" spans="1:6" ht="30" x14ac:dyDescent="0.25">
      <c r="A85">
        <v>16278</v>
      </c>
      <c r="B85" s="2" t="s">
        <v>275</v>
      </c>
      <c r="C85" t="s">
        <v>680</v>
      </c>
      <c r="D85">
        <v>7.2</v>
      </c>
      <c r="E85" t="s">
        <v>6</v>
      </c>
      <c r="F85" t="s">
        <v>7</v>
      </c>
    </row>
    <row r="86" spans="1:6" ht="30" x14ac:dyDescent="0.25">
      <c r="A86">
        <v>3278</v>
      </c>
      <c r="B86" s="2" t="s">
        <v>273</v>
      </c>
      <c r="C86" t="s">
        <v>679</v>
      </c>
      <c r="D86">
        <v>10.7</v>
      </c>
      <c r="E86" t="s">
        <v>6</v>
      </c>
      <c r="F86" t="s">
        <v>7</v>
      </c>
    </row>
    <row r="87" spans="1:6" ht="30" x14ac:dyDescent="0.25">
      <c r="A87">
        <v>3289</v>
      </c>
      <c r="B87" s="2" t="s">
        <v>273</v>
      </c>
      <c r="C87" t="s">
        <v>678</v>
      </c>
      <c r="D87">
        <v>7.3</v>
      </c>
      <c r="E87" t="s">
        <v>6</v>
      </c>
      <c r="F87" t="s">
        <v>7</v>
      </c>
    </row>
    <row r="88" spans="1:6" ht="30" x14ac:dyDescent="0.25">
      <c r="A88">
        <v>14816</v>
      </c>
      <c r="B88" s="2" t="s">
        <v>275</v>
      </c>
      <c r="C88" t="s">
        <v>677</v>
      </c>
      <c r="D88">
        <v>12.8</v>
      </c>
      <c r="E88" t="s">
        <v>6</v>
      </c>
      <c r="F88" t="s">
        <v>7</v>
      </c>
    </row>
    <row r="89" spans="1:6" ht="30" x14ac:dyDescent="0.25">
      <c r="A89">
        <v>561</v>
      </c>
      <c r="B89" s="2" t="s">
        <v>273</v>
      </c>
      <c r="C89" t="s">
        <v>676</v>
      </c>
      <c r="D89">
        <v>15.6</v>
      </c>
      <c r="E89" t="s">
        <v>6</v>
      </c>
      <c r="F89" t="s">
        <v>7</v>
      </c>
    </row>
    <row r="90" spans="1:6" ht="45" x14ac:dyDescent="0.25">
      <c r="A90">
        <v>3315</v>
      </c>
      <c r="B90" s="2" t="s">
        <v>278</v>
      </c>
      <c r="C90" t="s">
        <v>675</v>
      </c>
      <c r="D90">
        <v>7.3</v>
      </c>
      <c r="E90" t="s">
        <v>6</v>
      </c>
      <c r="F90" t="s">
        <v>5</v>
      </c>
    </row>
    <row r="91" spans="1:6" ht="45" x14ac:dyDescent="0.25">
      <c r="A91">
        <v>3336</v>
      </c>
      <c r="B91" s="2" t="s">
        <v>278</v>
      </c>
      <c r="C91" t="s">
        <v>674</v>
      </c>
      <c r="D91">
        <v>2.9</v>
      </c>
      <c r="E91" t="s">
        <v>6</v>
      </c>
      <c r="F91" t="s">
        <v>5</v>
      </c>
    </row>
    <row r="92" spans="1:6" x14ac:dyDescent="0.25">
      <c r="A92">
        <v>249</v>
      </c>
      <c r="B92">
        <v>85200</v>
      </c>
      <c r="C92" t="s">
        <v>673</v>
      </c>
      <c r="D92">
        <v>26.9</v>
      </c>
      <c r="E92" t="s">
        <v>6</v>
      </c>
      <c r="F92" t="s">
        <v>7</v>
      </c>
    </row>
    <row r="93" spans="1:6" ht="45" x14ac:dyDescent="0.25">
      <c r="A93">
        <v>3431</v>
      </c>
      <c r="B93" s="2" t="s">
        <v>278</v>
      </c>
      <c r="C93" t="s">
        <v>672</v>
      </c>
      <c r="D93">
        <v>16.8</v>
      </c>
      <c r="E93" t="s">
        <v>6</v>
      </c>
      <c r="F93" t="s">
        <v>5</v>
      </c>
    </row>
    <row r="94" spans="1:6" ht="30" x14ac:dyDescent="0.25">
      <c r="A94">
        <v>3439</v>
      </c>
      <c r="B94" s="2" t="s">
        <v>273</v>
      </c>
      <c r="C94" t="s">
        <v>671</v>
      </c>
      <c r="D94">
        <v>3.8</v>
      </c>
      <c r="E94" t="s">
        <v>6</v>
      </c>
      <c r="F94" t="s">
        <v>7</v>
      </c>
    </row>
    <row r="95" spans="1:6" ht="30" x14ac:dyDescent="0.25">
      <c r="A95">
        <v>3440</v>
      </c>
      <c r="B95" s="2" t="s">
        <v>273</v>
      </c>
      <c r="C95" t="s">
        <v>670</v>
      </c>
      <c r="D95">
        <v>9.6999999999999993</v>
      </c>
      <c r="E95" t="s">
        <v>6</v>
      </c>
      <c r="F95" t="s">
        <v>7</v>
      </c>
    </row>
    <row r="96" spans="1:6" ht="30" x14ac:dyDescent="0.25">
      <c r="A96">
        <v>3447</v>
      </c>
      <c r="B96" s="2" t="s">
        <v>271</v>
      </c>
      <c r="C96" t="s">
        <v>669</v>
      </c>
      <c r="D96">
        <v>10.5</v>
      </c>
      <c r="E96" t="s">
        <v>6</v>
      </c>
      <c r="F96" t="s">
        <v>5</v>
      </c>
    </row>
    <row r="97" spans="1:6" x14ac:dyDescent="0.25">
      <c r="A97">
        <v>19428</v>
      </c>
      <c r="B97">
        <v>85310</v>
      </c>
      <c r="C97" t="s">
        <v>668</v>
      </c>
      <c r="D97">
        <v>17.2</v>
      </c>
      <c r="E97" t="s">
        <v>6</v>
      </c>
      <c r="F97" t="s">
        <v>7</v>
      </c>
    </row>
    <row r="98" spans="1:6" ht="30" x14ac:dyDescent="0.25">
      <c r="A98">
        <v>21282</v>
      </c>
      <c r="B98" s="2" t="s">
        <v>667</v>
      </c>
      <c r="C98" t="s">
        <v>666</v>
      </c>
      <c r="D98">
        <v>18.2</v>
      </c>
      <c r="E98" t="s">
        <v>6</v>
      </c>
      <c r="F98" t="s">
        <v>5</v>
      </c>
    </row>
    <row r="99" spans="1:6" ht="30" x14ac:dyDescent="0.25">
      <c r="A99">
        <v>3581</v>
      </c>
      <c r="B99" s="2" t="s">
        <v>273</v>
      </c>
      <c r="C99" t="s">
        <v>665</v>
      </c>
      <c r="D99">
        <v>11.5</v>
      </c>
      <c r="E99" t="s">
        <v>6</v>
      </c>
      <c r="F99" t="s">
        <v>7</v>
      </c>
    </row>
    <row r="100" spans="1:6" ht="30" x14ac:dyDescent="0.25">
      <c r="A100">
        <v>3594</v>
      </c>
      <c r="B100" s="2" t="s">
        <v>271</v>
      </c>
      <c r="C100" t="s">
        <v>664</v>
      </c>
      <c r="D100">
        <v>13.5</v>
      </c>
      <c r="E100" t="s">
        <v>6</v>
      </c>
      <c r="F100" t="s">
        <v>5</v>
      </c>
    </row>
    <row r="101" spans="1:6" ht="45" x14ac:dyDescent="0.25">
      <c r="A101">
        <v>18064</v>
      </c>
      <c r="B101" s="2" t="s">
        <v>278</v>
      </c>
      <c r="C101" t="s">
        <v>663</v>
      </c>
      <c r="D101">
        <v>12.4</v>
      </c>
      <c r="E101" t="s">
        <v>6</v>
      </c>
      <c r="F101" t="s">
        <v>5</v>
      </c>
    </row>
    <row r="102" spans="1:6" ht="30" x14ac:dyDescent="0.25">
      <c r="A102">
        <v>3686</v>
      </c>
      <c r="B102" s="2" t="s">
        <v>271</v>
      </c>
      <c r="C102" t="s">
        <v>662</v>
      </c>
      <c r="D102">
        <v>27.3</v>
      </c>
      <c r="E102" t="s">
        <v>6</v>
      </c>
      <c r="F102" t="s">
        <v>5</v>
      </c>
    </row>
    <row r="103" spans="1:6" ht="30" x14ac:dyDescent="0.25">
      <c r="A103">
        <v>17087</v>
      </c>
      <c r="B103" s="2" t="s">
        <v>275</v>
      </c>
      <c r="C103" t="s">
        <v>661</v>
      </c>
      <c r="D103">
        <v>7.6</v>
      </c>
      <c r="E103" t="s">
        <v>6</v>
      </c>
      <c r="F103" t="s">
        <v>7</v>
      </c>
    </row>
    <row r="104" spans="1:6" ht="30" x14ac:dyDescent="0.25">
      <c r="A104">
        <v>3772</v>
      </c>
      <c r="B104" s="2" t="s">
        <v>273</v>
      </c>
      <c r="C104" t="s">
        <v>660</v>
      </c>
      <c r="D104">
        <v>3.2</v>
      </c>
      <c r="E104" t="s">
        <v>6</v>
      </c>
      <c r="F104" t="s">
        <v>7</v>
      </c>
    </row>
    <row r="105" spans="1:6" ht="30" x14ac:dyDescent="0.25">
      <c r="A105">
        <v>3908</v>
      </c>
      <c r="B105" s="2" t="s">
        <v>273</v>
      </c>
      <c r="C105" t="s">
        <v>659</v>
      </c>
      <c r="D105">
        <v>5.0999999999999996</v>
      </c>
      <c r="E105" t="s">
        <v>6</v>
      </c>
      <c r="F105" t="s">
        <v>7</v>
      </c>
    </row>
    <row r="106" spans="1:6" x14ac:dyDescent="0.25">
      <c r="A106">
        <v>3920</v>
      </c>
      <c r="B106">
        <v>85310</v>
      </c>
      <c r="C106" t="s">
        <v>658</v>
      </c>
      <c r="D106">
        <v>22.2</v>
      </c>
      <c r="E106" t="s">
        <v>6</v>
      </c>
      <c r="F106" t="s">
        <v>5</v>
      </c>
    </row>
    <row r="107" spans="1:6" ht="30" x14ac:dyDescent="0.25">
      <c r="A107">
        <v>4040</v>
      </c>
      <c r="B107" s="2" t="s">
        <v>273</v>
      </c>
      <c r="C107" t="s">
        <v>657</v>
      </c>
      <c r="D107">
        <v>8</v>
      </c>
      <c r="E107" t="s">
        <v>6</v>
      </c>
      <c r="F107" t="s">
        <v>7</v>
      </c>
    </row>
    <row r="108" spans="1:6" ht="60" x14ac:dyDescent="0.25">
      <c r="A108">
        <v>4149</v>
      </c>
      <c r="B108" s="2" t="s">
        <v>656</v>
      </c>
      <c r="C108" t="s">
        <v>655</v>
      </c>
      <c r="D108">
        <v>0.3</v>
      </c>
      <c r="E108" t="s">
        <v>9</v>
      </c>
      <c r="F108" t="s">
        <v>5</v>
      </c>
    </row>
    <row r="109" spans="1:6" x14ac:dyDescent="0.25">
      <c r="A109">
        <v>4234</v>
      </c>
      <c r="B109">
        <v>85310</v>
      </c>
      <c r="C109" t="s">
        <v>654</v>
      </c>
      <c r="D109">
        <v>4.3</v>
      </c>
      <c r="E109" t="s">
        <v>6</v>
      </c>
      <c r="F109" t="s">
        <v>5</v>
      </c>
    </row>
    <row r="110" spans="1:6" x14ac:dyDescent="0.25">
      <c r="A110">
        <v>17166</v>
      </c>
      <c r="B110">
        <v>85320</v>
      </c>
      <c r="C110" t="s">
        <v>653</v>
      </c>
      <c r="D110">
        <v>14</v>
      </c>
      <c r="E110" t="s">
        <v>6</v>
      </c>
      <c r="F110" t="s">
        <v>5</v>
      </c>
    </row>
    <row r="111" spans="1:6" x14ac:dyDescent="0.25">
      <c r="A111">
        <v>4301</v>
      </c>
      <c r="B111">
        <v>85310</v>
      </c>
      <c r="C111" t="s">
        <v>652</v>
      </c>
      <c r="D111">
        <v>22.2</v>
      </c>
      <c r="E111" t="s">
        <v>6</v>
      </c>
      <c r="F111" t="s">
        <v>5</v>
      </c>
    </row>
    <row r="112" spans="1:6" x14ac:dyDescent="0.25">
      <c r="A112">
        <v>4350</v>
      </c>
      <c r="B112">
        <v>85310</v>
      </c>
      <c r="C112" t="s">
        <v>651</v>
      </c>
      <c r="D112">
        <v>3</v>
      </c>
      <c r="E112" t="s">
        <v>6</v>
      </c>
      <c r="F112" t="s">
        <v>8</v>
      </c>
    </row>
    <row r="113" spans="1:6" ht="30" x14ac:dyDescent="0.25">
      <c r="A113">
        <v>15067</v>
      </c>
      <c r="B113" s="2" t="s">
        <v>275</v>
      </c>
      <c r="C113" t="s">
        <v>650</v>
      </c>
      <c r="D113">
        <v>14.5</v>
      </c>
      <c r="E113" t="s">
        <v>6</v>
      </c>
      <c r="F113" t="s">
        <v>7</v>
      </c>
    </row>
    <row r="114" spans="1:6" ht="30" x14ac:dyDescent="0.25">
      <c r="A114">
        <v>15134</v>
      </c>
      <c r="B114" s="2" t="s">
        <v>275</v>
      </c>
      <c r="C114" t="s">
        <v>649</v>
      </c>
      <c r="D114">
        <v>3.5</v>
      </c>
      <c r="E114" t="s">
        <v>6</v>
      </c>
      <c r="F114" t="s">
        <v>7</v>
      </c>
    </row>
    <row r="115" spans="1:6" ht="30" x14ac:dyDescent="0.25">
      <c r="A115">
        <v>4410</v>
      </c>
      <c r="B115" s="2" t="s">
        <v>273</v>
      </c>
      <c r="C115" t="s">
        <v>648</v>
      </c>
      <c r="D115">
        <v>6.5</v>
      </c>
      <c r="E115" t="s">
        <v>6</v>
      </c>
      <c r="F115" t="s">
        <v>7</v>
      </c>
    </row>
    <row r="116" spans="1:6" ht="45" x14ac:dyDescent="0.25">
      <c r="A116">
        <v>4419</v>
      </c>
      <c r="B116" s="2" t="s">
        <v>278</v>
      </c>
      <c r="C116" t="s">
        <v>647</v>
      </c>
      <c r="D116">
        <v>16</v>
      </c>
      <c r="E116" t="s">
        <v>6</v>
      </c>
      <c r="F116" t="s">
        <v>5</v>
      </c>
    </row>
    <row r="117" spans="1:6" ht="60" x14ac:dyDescent="0.25">
      <c r="A117">
        <v>19793</v>
      </c>
      <c r="B117" s="2" t="s">
        <v>319</v>
      </c>
      <c r="C117" t="s">
        <v>646</v>
      </c>
      <c r="D117">
        <v>5.4</v>
      </c>
      <c r="E117" t="s">
        <v>6</v>
      </c>
      <c r="F117" t="s">
        <v>5</v>
      </c>
    </row>
    <row r="118" spans="1:6" ht="30" x14ac:dyDescent="0.25">
      <c r="A118">
        <v>4496</v>
      </c>
      <c r="B118" s="2" t="s">
        <v>271</v>
      </c>
      <c r="C118" t="s">
        <v>645</v>
      </c>
      <c r="D118">
        <v>21.7</v>
      </c>
      <c r="E118" t="s">
        <v>6</v>
      </c>
      <c r="F118" t="s">
        <v>7</v>
      </c>
    </row>
    <row r="119" spans="1:6" ht="30" x14ac:dyDescent="0.25">
      <c r="A119">
        <v>4498</v>
      </c>
      <c r="B119" s="2" t="s">
        <v>271</v>
      </c>
      <c r="C119" t="s">
        <v>644</v>
      </c>
      <c r="D119">
        <v>27.5</v>
      </c>
      <c r="E119" t="s">
        <v>6</v>
      </c>
      <c r="F119" t="s">
        <v>7</v>
      </c>
    </row>
    <row r="120" spans="1:6" x14ac:dyDescent="0.25">
      <c r="A120">
        <v>14528</v>
      </c>
      <c r="B120">
        <v>85100</v>
      </c>
      <c r="C120" t="s">
        <v>643</v>
      </c>
      <c r="D120">
        <v>11.4</v>
      </c>
      <c r="E120" t="s">
        <v>6</v>
      </c>
      <c r="F120" t="s">
        <v>7</v>
      </c>
    </row>
    <row r="121" spans="1:6" x14ac:dyDescent="0.25">
      <c r="A121">
        <v>21329</v>
      </c>
      <c r="B121">
        <v>85310</v>
      </c>
      <c r="C121" t="s">
        <v>642</v>
      </c>
      <c r="D121">
        <v>15.7</v>
      </c>
      <c r="E121" t="s">
        <v>6</v>
      </c>
      <c r="F121" t="s">
        <v>5</v>
      </c>
    </row>
    <row r="122" spans="1:6" ht="45" x14ac:dyDescent="0.25">
      <c r="A122">
        <v>10816</v>
      </c>
      <c r="B122" s="2" t="s">
        <v>278</v>
      </c>
      <c r="C122" t="s">
        <v>641</v>
      </c>
      <c r="D122">
        <v>21.4</v>
      </c>
      <c r="E122" t="s">
        <v>6</v>
      </c>
      <c r="F122" t="s">
        <v>7</v>
      </c>
    </row>
    <row r="123" spans="1:6" x14ac:dyDescent="0.25">
      <c r="A123">
        <v>18686</v>
      </c>
      <c r="B123">
        <v>85200</v>
      </c>
      <c r="C123" t="s">
        <v>640</v>
      </c>
      <c r="D123">
        <v>23.2</v>
      </c>
      <c r="E123" t="s">
        <v>6</v>
      </c>
      <c r="F123" t="s">
        <v>5</v>
      </c>
    </row>
    <row r="124" spans="1:6" x14ac:dyDescent="0.25">
      <c r="A124">
        <v>4673</v>
      </c>
      <c r="B124">
        <v>85310</v>
      </c>
      <c r="C124" t="s">
        <v>639</v>
      </c>
      <c r="D124">
        <v>13</v>
      </c>
      <c r="E124" t="s">
        <v>6</v>
      </c>
      <c r="F124" t="s">
        <v>5</v>
      </c>
    </row>
    <row r="125" spans="1:6" ht="45" x14ac:dyDescent="0.25">
      <c r="A125">
        <v>15477</v>
      </c>
      <c r="B125" s="2" t="s">
        <v>278</v>
      </c>
      <c r="C125" t="s">
        <v>638</v>
      </c>
      <c r="D125">
        <v>11.8</v>
      </c>
      <c r="E125" t="s">
        <v>6</v>
      </c>
      <c r="F125" t="s">
        <v>5</v>
      </c>
    </row>
    <row r="126" spans="1:6" x14ac:dyDescent="0.25">
      <c r="A126">
        <v>20079</v>
      </c>
      <c r="B126">
        <v>85200</v>
      </c>
      <c r="C126" t="s">
        <v>637</v>
      </c>
      <c r="D126">
        <v>27.8</v>
      </c>
      <c r="E126" t="s">
        <v>6</v>
      </c>
      <c r="F126" t="s">
        <v>5</v>
      </c>
    </row>
    <row r="127" spans="1:6" ht="30" x14ac:dyDescent="0.25">
      <c r="A127">
        <v>17162</v>
      </c>
      <c r="B127" s="2" t="s">
        <v>275</v>
      </c>
      <c r="C127" t="s">
        <v>636</v>
      </c>
      <c r="D127">
        <v>11.5</v>
      </c>
      <c r="E127" t="s">
        <v>6</v>
      </c>
      <c r="F127" t="s">
        <v>7</v>
      </c>
    </row>
    <row r="128" spans="1:6" x14ac:dyDescent="0.25">
      <c r="A128">
        <v>4834</v>
      </c>
      <c r="B128">
        <v>85310</v>
      </c>
      <c r="C128" t="s">
        <v>635</v>
      </c>
      <c r="D128">
        <v>28.9</v>
      </c>
      <c r="E128" t="s">
        <v>6</v>
      </c>
      <c r="F128" t="s">
        <v>7</v>
      </c>
    </row>
    <row r="129" spans="1:6" x14ac:dyDescent="0.25">
      <c r="A129">
        <v>341</v>
      </c>
      <c r="B129">
        <v>85200</v>
      </c>
      <c r="C129" t="s">
        <v>634</v>
      </c>
      <c r="D129">
        <v>4</v>
      </c>
      <c r="E129" t="s">
        <v>6</v>
      </c>
      <c r="F129" t="s">
        <v>5</v>
      </c>
    </row>
    <row r="130" spans="1:6" ht="45" x14ac:dyDescent="0.25">
      <c r="A130">
        <v>19181</v>
      </c>
      <c r="B130" s="2" t="s">
        <v>352</v>
      </c>
      <c r="C130" t="s">
        <v>633</v>
      </c>
      <c r="D130">
        <v>26.1</v>
      </c>
      <c r="E130" t="s">
        <v>6</v>
      </c>
      <c r="F130" t="s">
        <v>7</v>
      </c>
    </row>
    <row r="131" spans="1:6" ht="30" x14ac:dyDescent="0.25">
      <c r="A131">
        <v>4861</v>
      </c>
      <c r="B131" s="2" t="s">
        <v>271</v>
      </c>
      <c r="C131" t="s">
        <v>632</v>
      </c>
      <c r="D131">
        <v>23.1</v>
      </c>
      <c r="E131" t="s">
        <v>6</v>
      </c>
      <c r="F131" t="s">
        <v>7</v>
      </c>
    </row>
    <row r="132" spans="1:6" ht="30" x14ac:dyDescent="0.25">
      <c r="A132">
        <v>4910</v>
      </c>
      <c r="B132" s="2" t="s">
        <v>273</v>
      </c>
      <c r="C132" t="s">
        <v>631</v>
      </c>
      <c r="D132">
        <v>12</v>
      </c>
      <c r="E132" t="s">
        <v>6</v>
      </c>
      <c r="F132" t="s">
        <v>7</v>
      </c>
    </row>
    <row r="133" spans="1:6" ht="30" x14ac:dyDescent="0.25">
      <c r="A133">
        <v>4918</v>
      </c>
      <c r="B133" s="2" t="s">
        <v>273</v>
      </c>
      <c r="C133" t="s">
        <v>630</v>
      </c>
      <c r="D133">
        <v>12.6</v>
      </c>
      <c r="E133" t="s">
        <v>6</v>
      </c>
      <c r="F133" t="s">
        <v>7</v>
      </c>
    </row>
    <row r="134" spans="1:6" x14ac:dyDescent="0.25">
      <c r="A134">
        <v>14933</v>
      </c>
      <c r="B134">
        <v>85100</v>
      </c>
      <c r="C134" t="s">
        <v>629</v>
      </c>
      <c r="D134">
        <v>28.9</v>
      </c>
      <c r="E134" t="s">
        <v>6</v>
      </c>
      <c r="F134" t="s">
        <v>5</v>
      </c>
    </row>
    <row r="135" spans="1:6" ht="60" x14ac:dyDescent="0.25">
      <c r="A135">
        <v>18216</v>
      </c>
      <c r="B135" s="2" t="s">
        <v>605</v>
      </c>
      <c r="C135" t="s">
        <v>628</v>
      </c>
      <c r="D135">
        <v>10.3</v>
      </c>
      <c r="E135" t="s">
        <v>10</v>
      </c>
      <c r="F135" t="s">
        <v>7</v>
      </c>
    </row>
    <row r="136" spans="1:6" x14ac:dyDescent="0.25">
      <c r="A136">
        <v>17846</v>
      </c>
      <c r="B136">
        <v>85100</v>
      </c>
      <c r="C136" t="s">
        <v>627</v>
      </c>
      <c r="D136">
        <v>14.5</v>
      </c>
      <c r="E136" t="s">
        <v>10</v>
      </c>
      <c r="F136" t="s">
        <v>8</v>
      </c>
    </row>
    <row r="137" spans="1:6" x14ac:dyDescent="0.25">
      <c r="A137">
        <v>16913</v>
      </c>
      <c r="B137">
        <v>85310</v>
      </c>
      <c r="C137" t="s">
        <v>626</v>
      </c>
      <c r="D137">
        <v>14.7</v>
      </c>
      <c r="E137" t="s">
        <v>6</v>
      </c>
      <c r="F137" t="s">
        <v>5</v>
      </c>
    </row>
    <row r="138" spans="1:6" ht="30" x14ac:dyDescent="0.25">
      <c r="A138">
        <v>18661</v>
      </c>
      <c r="B138" s="2" t="s">
        <v>625</v>
      </c>
      <c r="C138" t="s">
        <v>624</v>
      </c>
      <c r="D138">
        <v>23</v>
      </c>
      <c r="E138" t="s">
        <v>6</v>
      </c>
      <c r="F138" t="s">
        <v>7</v>
      </c>
    </row>
    <row r="139" spans="1:6" ht="30" x14ac:dyDescent="0.25">
      <c r="A139">
        <v>5400</v>
      </c>
      <c r="B139" s="2" t="s">
        <v>273</v>
      </c>
      <c r="C139" t="s">
        <v>623</v>
      </c>
      <c r="D139">
        <v>6.1</v>
      </c>
      <c r="E139" t="s">
        <v>6</v>
      </c>
      <c r="F139" t="s">
        <v>7</v>
      </c>
    </row>
    <row r="140" spans="1:6" x14ac:dyDescent="0.25">
      <c r="A140">
        <v>14167</v>
      </c>
      <c r="B140">
        <v>85200</v>
      </c>
      <c r="C140" t="s">
        <v>622</v>
      </c>
      <c r="D140">
        <v>3.2</v>
      </c>
      <c r="E140" t="s">
        <v>10</v>
      </c>
      <c r="F140" t="s">
        <v>5</v>
      </c>
    </row>
    <row r="141" spans="1:6" ht="30" x14ac:dyDescent="0.25">
      <c r="A141">
        <v>5288</v>
      </c>
      <c r="B141" s="2" t="s">
        <v>273</v>
      </c>
      <c r="C141" t="s">
        <v>621</v>
      </c>
      <c r="D141">
        <v>19.2</v>
      </c>
      <c r="E141" t="s">
        <v>6</v>
      </c>
      <c r="F141" t="s">
        <v>7</v>
      </c>
    </row>
    <row r="142" spans="1:6" ht="30" x14ac:dyDescent="0.25">
      <c r="A142">
        <v>13593</v>
      </c>
      <c r="B142" s="2" t="s">
        <v>271</v>
      </c>
      <c r="C142" t="s">
        <v>620</v>
      </c>
      <c r="D142">
        <v>19.7</v>
      </c>
      <c r="E142" t="s">
        <v>6</v>
      </c>
      <c r="F142" t="s">
        <v>7</v>
      </c>
    </row>
    <row r="143" spans="1:6" ht="30" x14ac:dyDescent="0.25">
      <c r="A143">
        <v>5296</v>
      </c>
      <c r="B143" s="2" t="s">
        <v>271</v>
      </c>
      <c r="C143" t="s">
        <v>619</v>
      </c>
      <c r="D143">
        <v>19.3</v>
      </c>
      <c r="E143" t="s">
        <v>6</v>
      </c>
      <c r="F143" t="s">
        <v>7</v>
      </c>
    </row>
    <row r="144" spans="1:6" ht="30" x14ac:dyDescent="0.25">
      <c r="A144">
        <v>5403</v>
      </c>
      <c r="B144" s="2" t="s">
        <v>271</v>
      </c>
      <c r="C144" t="s">
        <v>618</v>
      </c>
      <c r="D144">
        <v>29.1</v>
      </c>
      <c r="E144" t="s">
        <v>6</v>
      </c>
      <c r="F144" t="s">
        <v>7</v>
      </c>
    </row>
    <row r="145" spans="1:6" ht="45" x14ac:dyDescent="0.25">
      <c r="A145">
        <v>16636</v>
      </c>
      <c r="B145" s="2" t="s">
        <v>278</v>
      </c>
      <c r="C145" t="s">
        <v>617</v>
      </c>
      <c r="D145">
        <v>4.9000000000000004</v>
      </c>
      <c r="E145" t="s">
        <v>6</v>
      </c>
      <c r="F145" t="s">
        <v>5</v>
      </c>
    </row>
    <row r="146" spans="1:6" ht="30" x14ac:dyDescent="0.25">
      <c r="A146">
        <v>5485</v>
      </c>
      <c r="B146" s="2" t="s">
        <v>271</v>
      </c>
      <c r="C146" t="s">
        <v>616</v>
      </c>
      <c r="D146">
        <v>15.5</v>
      </c>
      <c r="E146" t="s">
        <v>6</v>
      </c>
      <c r="F146" t="s">
        <v>7</v>
      </c>
    </row>
    <row r="147" spans="1:6" x14ac:dyDescent="0.25">
      <c r="A147">
        <v>5511</v>
      </c>
      <c r="B147">
        <v>85310</v>
      </c>
      <c r="C147" t="s">
        <v>615</v>
      </c>
      <c r="D147">
        <v>8.4</v>
      </c>
      <c r="E147" t="s">
        <v>6</v>
      </c>
      <c r="F147" t="s">
        <v>5</v>
      </c>
    </row>
    <row r="148" spans="1:6" ht="60" x14ac:dyDescent="0.25">
      <c r="A148">
        <v>5551</v>
      </c>
      <c r="B148" s="2" t="s">
        <v>434</v>
      </c>
      <c r="C148" t="s">
        <v>614</v>
      </c>
      <c r="D148">
        <v>27.1</v>
      </c>
      <c r="E148" t="s">
        <v>6</v>
      </c>
      <c r="F148" t="s">
        <v>7</v>
      </c>
    </row>
    <row r="149" spans="1:6" ht="30" x14ac:dyDescent="0.25">
      <c r="A149">
        <v>14847</v>
      </c>
      <c r="B149" s="2" t="s">
        <v>275</v>
      </c>
      <c r="C149" t="s">
        <v>613</v>
      </c>
      <c r="D149">
        <v>14.4</v>
      </c>
      <c r="E149" t="s">
        <v>6</v>
      </c>
      <c r="F149" t="s">
        <v>7</v>
      </c>
    </row>
    <row r="150" spans="1:6" x14ac:dyDescent="0.25">
      <c r="A150">
        <v>18702</v>
      </c>
      <c r="B150">
        <v>85200</v>
      </c>
      <c r="C150" t="s">
        <v>612</v>
      </c>
      <c r="D150">
        <v>20.5</v>
      </c>
      <c r="E150" t="s">
        <v>6</v>
      </c>
      <c r="F150" t="s">
        <v>7</v>
      </c>
    </row>
    <row r="151" spans="1:6" x14ac:dyDescent="0.25">
      <c r="A151">
        <v>137</v>
      </c>
      <c r="B151">
        <v>85310</v>
      </c>
      <c r="C151" t="s">
        <v>611</v>
      </c>
      <c r="D151">
        <v>9.9</v>
      </c>
      <c r="E151" t="s">
        <v>6</v>
      </c>
      <c r="F151" t="s">
        <v>5</v>
      </c>
    </row>
    <row r="152" spans="1:6" ht="30" x14ac:dyDescent="0.25">
      <c r="A152">
        <v>5659</v>
      </c>
      <c r="B152" s="2" t="s">
        <v>271</v>
      </c>
      <c r="C152" t="s">
        <v>610</v>
      </c>
      <c r="D152">
        <v>21.8</v>
      </c>
      <c r="E152" t="s">
        <v>6</v>
      </c>
      <c r="F152" t="s">
        <v>5</v>
      </c>
    </row>
    <row r="153" spans="1:6" ht="30" x14ac:dyDescent="0.25">
      <c r="A153">
        <v>5667</v>
      </c>
      <c r="B153" s="2" t="s">
        <v>273</v>
      </c>
      <c r="C153" t="s">
        <v>609</v>
      </c>
      <c r="D153">
        <v>6.6</v>
      </c>
      <c r="E153" t="s">
        <v>6</v>
      </c>
      <c r="F153" t="s">
        <v>7</v>
      </c>
    </row>
    <row r="154" spans="1:6" x14ac:dyDescent="0.25">
      <c r="A154">
        <v>14663</v>
      </c>
      <c r="B154">
        <v>85100</v>
      </c>
      <c r="C154" t="s">
        <v>608</v>
      </c>
      <c r="D154">
        <v>4.8</v>
      </c>
      <c r="E154" t="s">
        <v>6</v>
      </c>
      <c r="F154" t="s">
        <v>5</v>
      </c>
    </row>
    <row r="155" spans="1:6" ht="30" x14ac:dyDescent="0.25">
      <c r="A155">
        <v>15086</v>
      </c>
      <c r="B155" s="2" t="s">
        <v>275</v>
      </c>
      <c r="C155" t="s">
        <v>607</v>
      </c>
      <c r="D155">
        <v>1.6</v>
      </c>
      <c r="E155" t="s">
        <v>6</v>
      </c>
      <c r="F155" t="s">
        <v>7</v>
      </c>
    </row>
    <row r="156" spans="1:6" ht="30" x14ac:dyDescent="0.25">
      <c r="A156">
        <v>15143</v>
      </c>
      <c r="B156" s="2" t="s">
        <v>275</v>
      </c>
      <c r="C156" t="s">
        <v>606</v>
      </c>
      <c r="D156">
        <v>22.5</v>
      </c>
      <c r="E156" t="s">
        <v>6</v>
      </c>
      <c r="F156" t="s">
        <v>7</v>
      </c>
    </row>
    <row r="157" spans="1:6" ht="60" x14ac:dyDescent="0.25">
      <c r="A157">
        <v>17628</v>
      </c>
      <c r="B157" s="2" t="s">
        <v>605</v>
      </c>
      <c r="C157" t="s">
        <v>604</v>
      </c>
      <c r="D157">
        <v>10.4</v>
      </c>
      <c r="E157" t="s">
        <v>6</v>
      </c>
      <c r="F157" t="s">
        <v>7</v>
      </c>
    </row>
    <row r="158" spans="1:6" ht="30" x14ac:dyDescent="0.25">
      <c r="A158">
        <v>5790</v>
      </c>
      <c r="B158" s="2" t="s">
        <v>271</v>
      </c>
      <c r="C158" t="s">
        <v>603</v>
      </c>
      <c r="D158">
        <v>21.3</v>
      </c>
      <c r="E158" t="s">
        <v>6</v>
      </c>
      <c r="F158" t="s">
        <v>7</v>
      </c>
    </row>
    <row r="159" spans="1:6" ht="45" x14ac:dyDescent="0.25">
      <c r="A159">
        <v>5907</v>
      </c>
      <c r="B159" s="2" t="s">
        <v>278</v>
      </c>
      <c r="C159" t="s">
        <v>602</v>
      </c>
      <c r="D159">
        <v>25.6</v>
      </c>
      <c r="E159" t="s">
        <v>6</v>
      </c>
      <c r="F159" t="s">
        <v>5</v>
      </c>
    </row>
    <row r="160" spans="1:6" x14ac:dyDescent="0.25">
      <c r="A160">
        <v>15367</v>
      </c>
      <c r="B160">
        <v>85310</v>
      </c>
      <c r="C160" t="s">
        <v>601</v>
      </c>
      <c r="D160">
        <v>24.9</v>
      </c>
      <c r="E160" t="s">
        <v>6</v>
      </c>
      <c r="F160" t="s">
        <v>8</v>
      </c>
    </row>
    <row r="161" spans="1:6" ht="30" x14ac:dyDescent="0.25">
      <c r="A161">
        <v>15331</v>
      </c>
      <c r="B161" s="2" t="s">
        <v>275</v>
      </c>
      <c r="C161" t="s">
        <v>600</v>
      </c>
      <c r="D161">
        <v>4.0999999999999996</v>
      </c>
      <c r="E161" t="s">
        <v>6</v>
      </c>
      <c r="F161" t="s">
        <v>7</v>
      </c>
    </row>
    <row r="162" spans="1:6" ht="30" x14ac:dyDescent="0.25">
      <c r="A162">
        <v>5965</v>
      </c>
      <c r="B162" s="2" t="s">
        <v>273</v>
      </c>
      <c r="C162" t="s">
        <v>599</v>
      </c>
      <c r="D162">
        <v>1</v>
      </c>
      <c r="E162" t="s">
        <v>9</v>
      </c>
      <c r="F162" t="s">
        <v>8</v>
      </c>
    </row>
    <row r="163" spans="1:6" x14ac:dyDescent="0.25">
      <c r="A163">
        <v>16105</v>
      </c>
      <c r="B163">
        <v>85310</v>
      </c>
      <c r="C163" t="s">
        <v>598</v>
      </c>
      <c r="D163">
        <v>19</v>
      </c>
      <c r="E163" t="s">
        <v>6</v>
      </c>
      <c r="F163" t="s">
        <v>7</v>
      </c>
    </row>
    <row r="164" spans="1:6" ht="30" x14ac:dyDescent="0.25">
      <c r="A164">
        <v>5974</v>
      </c>
      <c r="B164" s="2" t="s">
        <v>273</v>
      </c>
      <c r="C164" t="s">
        <v>597</v>
      </c>
      <c r="D164">
        <v>16</v>
      </c>
      <c r="E164" t="s">
        <v>6</v>
      </c>
      <c r="F164" t="s">
        <v>7</v>
      </c>
    </row>
    <row r="165" spans="1:6" ht="30" x14ac:dyDescent="0.25">
      <c r="A165">
        <v>5975</v>
      </c>
      <c r="B165" s="2" t="s">
        <v>273</v>
      </c>
      <c r="C165" t="s">
        <v>596</v>
      </c>
      <c r="D165">
        <v>6.6</v>
      </c>
      <c r="E165" t="s">
        <v>6</v>
      </c>
      <c r="F165" t="s">
        <v>7</v>
      </c>
    </row>
    <row r="166" spans="1:6" x14ac:dyDescent="0.25">
      <c r="A166">
        <v>19426</v>
      </c>
      <c r="B166">
        <v>85200</v>
      </c>
      <c r="C166" t="s">
        <v>595</v>
      </c>
      <c r="D166">
        <v>20.7</v>
      </c>
      <c r="E166" t="s">
        <v>6</v>
      </c>
      <c r="F166" t="s">
        <v>5</v>
      </c>
    </row>
    <row r="167" spans="1:6" x14ac:dyDescent="0.25">
      <c r="A167">
        <v>18675</v>
      </c>
      <c r="B167">
        <v>85310</v>
      </c>
      <c r="C167" t="s">
        <v>594</v>
      </c>
      <c r="D167">
        <v>13</v>
      </c>
      <c r="E167" t="s">
        <v>6</v>
      </c>
      <c r="F167" t="s">
        <v>5</v>
      </c>
    </row>
    <row r="168" spans="1:6" ht="45" x14ac:dyDescent="0.25">
      <c r="A168">
        <v>16792</v>
      </c>
      <c r="B168" s="2" t="s">
        <v>278</v>
      </c>
      <c r="C168" t="s">
        <v>593</v>
      </c>
      <c r="D168">
        <v>1</v>
      </c>
      <c r="E168" t="s">
        <v>9</v>
      </c>
      <c r="F168" t="s">
        <v>5</v>
      </c>
    </row>
    <row r="169" spans="1:6" ht="30" x14ac:dyDescent="0.25">
      <c r="A169">
        <v>6109</v>
      </c>
      <c r="B169" s="2" t="s">
        <v>273</v>
      </c>
      <c r="C169" t="s">
        <v>592</v>
      </c>
      <c r="D169">
        <v>13.2</v>
      </c>
      <c r="E169" t="s">
        <v>6</v>
      </c>
      <c r="F169" t="s">
        <v>7</v>
      </c>
    </row>
    <row r="170" spans="1:6" ht="30" x14ac:dyDescent="0.25">
      <c r="A170">
        <v>6125</v>
      </c>
      <c r="B170" s="2" t="s">
        <v>273</v>
      </c>
      <c r="C170" t="s">
        <v>591</v>
      </c>
      <c r="D170">
        <v>14</v>
      </c>
      <c r="E170" t="s">
        <v>6</v>
      </c>
      <c r="F170" t="s">
        <v>7</v>
      </c>
    </row>
    <row r="171" spans="1:6" x14ac:dyDescent="0.25">
      <c r="A171">
        <v>14171</v>
      </c>
      <c r="B171">
        <v>85200</v>
      </c>
      <c r="C171" t="s">
        <v>590</v>
      </c>
      <c r="D171">
        <v>13.9</v>
      </c>
      <c r="E171" t="s">
        <v>6</v>
      </c>
      <c r="F171" t="s">
        <v>5</v>
      </c>
    </row>
    <row r="172" spans="1:6" ht="30" x14ac:dyDescent="0.25">
      <c r="A172">
        <v>6204</v>
      </c>
      <c r="B172" s="2" t="s">
        <v>273</v>
      </c>
      <c r="C172" t="s">
        <v>589</v>
      </c>
      <c r="D172">
        <v>10.9</v>
      </c>
      <c r="E172" t="s">
        <v>6</v>
      </c>
      <c r="F172" t="s">
        <v>7</v>
      </c>
    </row>
    <row r="173" spans="1:6" x14ac:dyDescent="0.25">
      <c r="A173">
        <v>6221</v>
      </c>
      <c r="B173">
        <v>85320</v>
      </c>
      <c r="C173" t="s">
        <v>66</v>
      </c>
      <c r="D173">
        <v>89.9</v>
      </c>
      <c r="E173" t="s">
        <v>6</v>
      </c>
      <c r="F173" t="s">
        <v>5</v>
      </c>
    </row>
    <row r="174" spans="1:6" ht="30" x14ac:dyDescent="0.25">
      <c r="A174">
        <v>6298</v>
      </c>
      <c r="B174" s="2" t="s">
        <v>273</v>
      </c>
      <c r="C174" t="s">
        <v>588</v>
      </c>
      <c r="D174">
        <v>6.5</v>
      </c>
      <c r="E174" t="s">
        <v>6</v>
      </c>
      <c r="F174" t="s">
        <v>7</v>
      </c>
    </row>
    <row r="175" spans="1:6" ht="30" x14ac:dyDescent="0.25">
      <c r="A175">
        <v>6380</v>
      </c>
      <c r="B175" s="2" t="s">
        <v>273</v>
      </c>
      <c r="C175" t="s">
        <v>587</v>
      </c>
      <c r="D175">
        <v>6.2</v>
      </c>
      <c r="E175" t="s">
        <v>6</v>
      </c>
      <c r="F175" t="s">
        <v>7</v>
      </c>
    </row>
    <row r="176" spans="1:6" ht="30" x14ac:dyDescent="0.25">
      <c r="A176">
        <v>17073</v>
      </c>
      <c r="B176" s="2" t="s">
        <v>275</v>
      </c>
      <c r="C176" t="s">
        <v>586</v>
      </c>
      <c r="D176">
        <v>10.8</v>
      </c>
      <c r="E176" t="s">
        <v>6</v>
      </c>
      <c r="F176" t="s">
        <v>7</v>
      </c>
    </row>
    <row r="177" spans="1:6" ht="30" x14ac:dyDescent="0.25">
      <c r="A177">
        <v>6408</v>
      </c>
      <c r="B177" s="2" t="s">
        <v>271</v>
      </c>
      <c r="C177" t="s">
        <v>585</v>
      </c>
      <c r="D177">
        <v>6.2</v>
      </c>
      <c r="E177" t="s">
        <v>6</v>
      </c>
      <c r="F177" t="s">
        <v>5</v>
      </c>
    </row>
    <row r="178" spans="1:6" ht="30" x14ac:dyDescent="0.25">
      <c r="A178">
        <v>6562</v>
      </c>
      <c r="B178" s="2" t="s">
        <v>271</v>
      </c>
      <c r="C178" t="s">
        <v>584</v>
      </c>
      <c r="D178">
        <v>18.7</v>
      </c>
      <c r="E178" t="s">
        <v>6</v>
      </c>
      <c r="F178" t="s">
        <v>5</v>
      </c>
    </row>
    <row r="179" spans="1:6" ht="30" x14ac:dyDescent="0.25">
      <c r="A179">
        <v>19575</v>
      </c>
      <c r="B179" s="2" t="s">
        <v>380</v>
      </c>
      <c r="C179" t="s">
        <v>583</v>
      </c>
      <c r="D179">
        <v>14.1</v>
      </c>
      <c r="E179" t="s">
        <v>6</v>
      </c>
      <c r="F179" t="s">
        <v>7</v>
      </c>
    </row>
    <row r="180" spans="1:6" x14ac:dyDescent="0.25">
      <c r="A180">
        <v>14546</v>
      </c>
      <c r="B180">
        <v>85200</v>
      </c>
      <c r="C180" t="s">
        <v>582</v>
      </c>
      <c r="D180">
        <v>18.899999999999999</v>
      </c>
      <c r="E180" t="s">
        <v>6</v>
      </c>
      <c r="F180" t="s">
        <v>7</v>
      </c>
    </row>
    <row r="181" spans="1:6" ht="45" x14ac:dyDescent="0.25">
      <c r="A181">
        <v>16125</v>
      </c>
      <c r="B181" s="2" t="s">
        <v>581</v>
      </c>
      <c r="C181" t="s">
        <v>580</v>
      </c>
      <c r="D181">
        <v>2.6</v>
      </c>
      <c r="E181" t="s">
        <v>6</v>
      </c>
      <c r="F181" t="s">
        <v>5</v>
      </c>
    </row>
    <row r="182" spans="1:6" ht="60" x14ac:dyDescent="0.25">
      <c r="A182">
        <v>17215</v>
      </c>
      <c r="B182" s="2" t="s">
        <v>579</v>
      </c>
      <c r="C182" t="s">
        <v>578</v>
      </c>
      <c r="D182">
        <v>7</v>
      </c>
      <c r="E182" t="s">
        <v>6</v>
      </c>
      <c r="F182" t="s">
        <v>5</v>
      </c>
    </row>
    <row r="183" spans="1:6" ht="30" x14ac:dyDescent="0.25">
      <c r="A183">
        <v>6799</v>
      </c>
      <c r="B183" s="2" t="s">
        <v>273</v>
      </c>
      <c r="C183" t="s">
        <v>577</v>
      </c>
      <c r="D183">
        <v>12</v>
      </c>
      <c r="E183" t="s">
        <v>6</v>
      </c>
      <c r="F183" t="s">
        <v>7</v>
      </c>
    </row>
    <row r="184" spans="1:6" ht="30" x14ac:dyDescent="0.25">
      <c r="A184">
        <v>6813</v>
      </c>
      <c r="B184" s="2" t="s">
        <v>576</v>
      </c>
      <c r="C184" t="s">
        <v>575</v>
      </c>
      <c r="D184">
        <v>17.100000000000001</v>
      </c>
      <c r="E184" t="s">
        <v>6</v>
      </c>
      <c r="F184" t="s">
        <v>7</v>
      </c>
    </row>
    <row r="185" spans="1:6" ht="45" x14ac:dyDescent="0.25">
      <c r="A185">
        <v>6899</v>
      </c>
      <c r="B185" s="2" t="s">
        <v>278</v>
      </c>
      <c r="C185" t="s">
        <v>574</v>
      </c>
      <c r="D185">
        <v>6.6</v>
      </c>
      <c r="E185" t="s">
        <v>10</v>
      </c>
      <c r="F185" t="s">
        <v>5</v>
      </c>
    </row>
    <row r="186" spans="1:6" ht="45" x14ac:dyDescent="0.25">
      <c r="A186">
        <v>7015</v>
      </c>
      <c r="B186" s="2" t="s">
        <v>278</v>
      </c>
      <c r="C186" t="s">
        <v>573</v>
      </c>
      <c r="D186">
        <v>24.9</v>
      </c>
      <c r="E186" t="s">
        <v>6</v>
      </c>
      <c r="F186" t="s">
        <v>7</v>
      </c>
    </row>
    <row r="187" spans="1:6" x14ac:dyDescent="0.25">
      <c r="A187">
        <v>357</v>
      </c>
      <c r="B187">
        <v>85320</v>
      </c>
      <c r="C187" t="s">
        <v>572</v>
      </c>
      <c r="D187">
        <v>17.399999999999999</v>
      </c>
      <c r="E187" t="s">
        <v>6</v>
      </c>
      <c r="F187" t="s">
        <v>5</v>
      </c>
    </row>
    <row r="188" spans="1:6" x14ac:dyDescent="0.25">
      <c r="A188">
        <v>16690</v>
      </c>
      <c r="B188">
        <v>85100</v>
      </c>
      <c r="C188" t="s">
        <v>571</v>
      </c>
      <c r="D188">
        <v>48</v>
      </c>
      <c r="E188" t="s">
        <v>6</v>
      </c>
      <c r="F188" t="s">
        <v>5</v>
      </c>
    </row>
    <row r="189" spans="1:6" ht="30" x14ac:dyDescent="0.25">
      <c r="A189">
        <v>16624</v>
      </c>
      <c r="B189" s="2" t="s">
        <v>570</v>
      </c>
      <c r="C189" t="s">
        <v>569</v>
      </c>
      <c r="D189">
        <v>3.8</v>
      </c>
      <c r="E189" t="s">
        <v>6</v>
      </c>
      <c r="F189" t="s">
        <v>5</v>
      </c>
    </row>
    <row r="190" spans="1:6" x14ac:dyDescent="0.25">
      <c r="A190">
        <v>7242</v>
      </c>
      <c r="B190">
        <v>85100</v>
      </c>
      <c r="C190" t="s">
        <v>568</v>
      </c>
      <c r="D190">
        <v>6.6</v>
      </c>
      <c r="E190" t="s">
        <v>10</v>
      </c>
      <c r="F190" t="s">
        <v>5</v>
      </c>
    </row>
    <row r="191" spans="1:6" x14ac:dyDescent="0.25">
      <c r="A191">
        <v>7243</v>
      </c>
      <c r="B191">
        <v>85100</v>
      </c>
      <c r="C191" t="s">
        <v>567</v>
      </c>
      <c r="D191">
        <v>17.5</v>
      </c>
      <c r="E191" t="s">
        <v>6</v>
      </c>
      <c r="F191" t="s">
        <v>5</v>
      </c>
    </row>
    <row r="192" spans="1:6" ht="30" x14ac:dyDescent="0.25">
      <c r="A192">
        <v>7266</v>
      </c>
      <c r="B192" s="2" t="s">
        <v>271</v>
      </c>
      <c r="C192" t="s">
        <v>566</v>
      </c>
      <c r="D192">
        <v>14.6</v>
      </c>
      <c r="E192" t="s">
        <v>6</v>
      </c>
      <c r="F192" t="s">
        <v>5</v>
      </c>
    </row>
    <row r="193" spans="1:6" ht="30" x14ac:dyDescent="0.25">
      <c r="A193">
        <v>7276</v>
      </c>
      <c r="B193" s="2" t="s">
        <v>271</v>
      </c>
      <c r="C193" t="s">
        <v>565</v>
      </c>
      <c r="D193">
        <v>17.8</v>
      </c>
      <c r="E193" t="s">
        <v>6</v>
      </c>
      <c r="F193" t="s">
        <v>5</v>
      </c>
    </row>
    <row r="194" spans="1:6" ht="60" x14ac:dyDescent="0.25">
      <c r="A194">
        <v>16545</v>
      </c>
      <c r="B194" s="2" t="s">
        <v>313</v>
      </c>
      <c r="C194" t="s">
        <v>564</v>
      </c>
      <c r="D194">
        <v>12.4</v>
      </c>
      <c r="E194" t="s">
        <v>6</v>
      </c>
      <c r="F194" t="s">
        <v>7</v>
      </c>
    </row>
    <row r="195" spans="1:6" ht="30" x14ac:dyDescent="0.25">
      <c r="A195">
        <v>18710</v>
      </c>
      <c r="B195" s="2" t="s">
        <v>271</v>
      </c>
      <c r="C195" t="s">
        <v>563</v>
      </c>
      <c r="D195">
        <v>36</v>
      </c>
      <c r="E195" t="s">
        <v>6</v>
      </c>
      <c r="F195" t="s">
        <v>7</v>
      </c>
    </row>
    <row r="196" spans="1:6" ht="45" x14ac:dyDescent="0.25">
      <c r="A196">
        <v>7289</v>
      </c>
      <c r="B196" s="2" t="s">
        <v>278</v>
      </c>
      <c r="C196" t="s">
        <v>562</v>
      </c>
      <c r="D196">
        <v>26</v>
      </c>
      <c r="E196" t="s">
        <v>6</v>
      </c>
      <c r="F196" t="s">
        <v>5</v>
      </c>
    </row>
    <row r="197" spans="1:6" ht="45" x14ac:dyDescent="0.25">
      <c r="A197">
        <v>17014</v>
      </c>
      <c r="B197" s="2" t="s">
        <v>278</v>
      </c>
      <c r="C197" t="s">
        <v>561</v>
      </c>
      <c r="D197">
        <v>13.9</v>
      </c>
      <c r="E197" t="s">
        <v>6</v>
      </c>
      <c r="F197" t="s">
        <v>5</v>
      </c>
    </row>
    <row r="198" spans="1:6" ht="30" x14ac:dyDescent="0.25">
      <c r="A198">
        <v>14946</v>
      </c>
      <c r="B198" s="2" t="s">
        <v>275</v>
      </c>
      <c r="C198" t="s">
        <v>560</v>
      </c>
      <c r="D198">
        <v>30.3</v>
      </c>
      <c r="E198" t="s">
        <v>6</v>
      </c>
      <c r="F198" t="s">
        <v>7</v>
      </c>
    </row>
    <row r="199" spans="1:6" x14ac:dyDescent="0.25">
      <c r="A199">
        <v>7293</v>
      </c>
      <c r="B199">
        <v>85310</v>
      </c>
      <c r="C199" t="s">
        <v>559</v>
      </c>
      <c r="D199">
        <v>23.5</v>
      </c>
      <c r="E199" t="s">
        <v>6</v>
      </c>
      <c r="F199" t="s">
        <v>7</v>
      </c>
    </row>
    <row r="200" spans="1:6" ht="30" x14ac:dyDescent="0.25">
      <c r="A200">
        <v>7304</v>
      </c>
      <c r="B200" s="2" t="s">
        <v>273</v>
      </c>
      <c r="C200" t="s">
        <v>558</v>
      </c>
      <c r="D200">
        <v>15.3</v>
      </c>
      <c r="E200" t="s">
        <v>6</v>
      </c>
      <c r="F200" t="s">
        <v>7</v>
      </c>
    </row>
    <row r="201" spans="1:6" ht="30" x14ac:dyDescent="0.25">
      <c r="A201">
        <v>4079</v>
      </c>
      <c r="B201" s="2" t="s">
        <v>275</v>
      </c>
      <c r="C201" t="s">
        <v>557</v>
      </c>
      <c r="D201">
        <v>8</v>
      </c>
      <c r="E201" t="s">
        <v>6</v>
      </c>
      <c r="F201" t="s">
        <v>7</v>
      </c>
    </row>
    <row r="202" spans="1:6" ht="30" x14ac:dyDescent="0.25">
      <c r="A202">
        <v>7430</v>
      </c>
      <c r="B202" s="2" t="s">
        <v>273</v>
      </c>
      <c r="C202" t="s">
        <v>556</v>
      </c>
      <c r="D202">
        <v>12.5</v>
      </c>
      <c r="E202" t="s">
        <v>6</v>
      </c>
      <c r="F202" t="s">
        <v>7</v>
      </c>
    </row>
    <row r="203" spans="1:6" ht="45" x14ac:dyDescent="0.25">
      <c r="A203">
        <v>7437</v>
      </c>
      <c r="B203" s="2" t="s">
        <v>278</v>
      </c>
      <c r="C203" t="s">
        <v>555</v>
      </c>
      <c r="D203">
        <v>21.9</v>
      </c>
      <c r="E203" t="s">
        <v>6</v>
      </c>
      <c r="F203" t="s">
        <v>5</v>
      </c>
    </row>
    <row r="204" spans="1:6" ht="45" x14ac:dyDescent="0.25">
      <c r="A204">
        <v>19173</v>
      </c>
      <c r="B204" s="2" t="s">
        <v>284</v>
      </c>
      <c r="C204" t="s">
        <v>554</v>
      </c>
      <c r="D204">
        <v>26.2</v>
      </c>
      <c r="E204" t="s">
        <v>6</v>
      </c>
      <c r="F204" t="s">
        <v>5</v>
      </c>
    </row>
    <row r="205" spans="1:6" ht="60" x14ac:dyDescent="0.25">
      <c r="A205">
        <v>7476</v>
      </c>
      <c r="B205" s="2" t="s">
        <v>553</v>
      </c>
      <c r="C205" t="s">
        <v>552</v>
      </c>
      <c r="D205">
        <v>18.5</v>
      </c>
      <c r="E205" t="s">
        <v>6</v>
      </c>
      <c r="F205" t="s">
        <v>7</v>
      </c>
    </row>
    <row r="206" spans="1:6" x14ac:dyDescent="0.25">
      <c r="A206">
        <v>7516</v>
      </c>
      <c r="B206">
        <v>85200</v>
      </c>
      <c r="C206" t="s">
        <v>551</v>
      </c>
      <c r="D206">
        <v>32.299999999999997</v>
      </c>
      <c r="E206" t="s">
        <v>6</v>
      </c>
      <c r="F206" t="s">
        <v>7</v>
      </c>
    </row>
    <row r="207" spans="1:6" ht="30" x14ac:dyDescent="0.25">
      <c r="A207">
        <v>17403</v>
      </c>
      <c r="B207" s="2" t="s">
        <v>275</v>
      </c>
      <c r="C207" t="s">
        <v>550</v>
      </c>
      <c r="D207">
        <v>14.1</v>
      </c>
      <c r="E207" t="s">
        <v>6</v>
      </c>
      <c r="F207" t="s">
        <v>7</v>
      </c>
    </row>
    <row r="208" spans="1:6" ht="30" x14ac:dyDescent="0.25">
      <c r="A208">
        <v>7527</v>
      </c>
      <c r="B208" s="2" t="s">
        <v>273</v>
      </c>
      <c r="C208" t="s">
        <v>549</v>
      </c>
      <c r="D208">
        <v>5.2</v>
      </c>
      <c r="E208" t="s">
        <v>6</v>
      </c>
      <c r="F208" t="s">
        <v>7</v>
      </c>
    </row>
    <row r="209" spans="1:6" ht="30" x14ac:dyDescent="0.25">
      <c r="A209">
        <v>7530</v>
      </c>
      <c r="B209" s="2" t="s">
        <v>273</v>
      </c>
      <c r="C209" t="s">
        <v>548</v>
      </c>
      <c r="D209">
        <v>18.7</v>
      </c>
      <c r="E209" t="s">
        <v>6</v>
      </c>
      <c r="F209" t="s">
        <v>7</v>
      </c>
    </row>
    <row r="210" spans="1:6" ht="30" x14ac:dyDescent="0.25">
      <c r="A210">
        <v>7553</v>
      </c>
      <c r="B210" s="2" t="s">
        <v>273</v>
      </c>
      <c r="C210" t="s">
        <v>547</v>
      </c>
      <c r="D210">
        <v>7.8</v>
      </c>
      <c r="E210" t="s">
        <v>6</v>
      </c>
      <c r="F210" t="s">
        <v>7</v>
      </c>
    </row>
    <row r="211" spans="1:6" ht="30" x14ac:dyDescent="0.25">
      <c r="A211">
        <v>15911</v>
      </c>
      <c r="B211" s="2" t="s">
        <v>275</v>
      </c>
      <c r="C211" t="s">
        <v>546</v>
      </c>
      <c r="D211">
        <v>6</v>
      </c>
      <c r="E211" t="s">
        <v>6</v>
      </c>
      <c r="F211" t="s">
        <v>7</v>
      </c>
    </row>
    <row r="212" spans="1:6" ht="45" x14ac:dyDescent="0.25">
      <c r="A212">
        <v>14552</v>
      </c>
      <c r="B212" s="2" t="s">
        <v>278</v>
      </c>
      <c r="C212" t="s">
        <v>545</v>
      </c>
      <c r="D212">
        <v>25.7</v>
      </c>
      <c r="E212" t="s">
        <v>6</v>
      </c>
      <c r="F212" t="s">
        <v>7</v>
      </c>
    </row>
    <row r="213" spans="1:6" ht="30" x14ac:dyDescent="0.25">
      <c r="A213">
        <v>16447</v>
      </c>
      <c r="B213" s="2" t="s">
        <v>275</v>
      </c>
      <c r="C213" t="s">
        <v>544</v>
      </c>
      <c r="D213">
        <v>12.4</v>
      </c>
      <c r="E213" t="s">
        <v>6</v>
      </c>
      <c r="F213" t="s">
        <v>7</v>
      </c>
    </row>
    <row r="214" spans="1:6" x14ac:dyDescent="0.25">
      <c r="A214">
        <v>7691</v>
      </c>
      <c r="B214">
        <v>85200</v>
      </c>
      <c r="C214" t="s">
        <v>543</v>
      </c>
      <c r="D214">
        <v>42.1</v>
      </c>
      <c r="E214" t="s">
        <v>6</v>
      </c>
      <c r="F214" t="s">
        <v>7</v>
      </c>
    </row>
    <row r="215" spans="1:6" ht="60" x14ac:dyDescent="0.25">
      <c r="A215">
        <v>7708</v>
      </c>
      <c r="B215" s="2" t="s">
        <v>542</v>
      </c>
      <c r="C215" t="s">
        <v>541</v>
      </c>
      <c r="D215">
        <v>7.6</v>
      </c>
      <c r="E215" t="s">
        <v>6</v>
      </c>
      <c r="F215" t="s">
        <v>5</v>
      </c>
    </row>
    <row r="216" spans="1:6" ht="30" x14ac:dyDescent="0.25">
      <c r="A216">
        <v>5716</v>
      </c>
      <c r="B216" s="2" t="s">
        <v>273</v>
      </c>
      <c r="C216" t="s">
        <v>540</v>
      </c>
      <c r="D216">
        <v>6.2</v>
      </c>
      <c r="E216" t="s">
        <v>6</v>
      </c>
      <c r="F216" t="s">
        <v>7</v>
      </c>
    </row>
    <row r="217" spans="1:6" x14ac:dyDescent="0.25">
      <c r="A217">
        <v>21270</v>
      </c>
      <c r="B217">
        <v>85310</v>
      </c>
      <c r="C217" t="s">
        <v>539</v>
      </c>
      <c r="D217">
        <v>13.2</v>
      </c>
      <c r="E217" t="s">
        <v>6</v>
      </c>
      <c r="F217" t="s">
        <v>8</v>
      </c>
    </row>
    <row r="218" spans="1:6" ht="30" x14ac:dyDescent="0.25">
      <c r="A218">
        <v>17313</v>
      </c>
      <c r="B218" s="2" t="s">
        <v>275</v>
      </c>
      <c r="C218" t="s">
        <v>538</v>
      </c>
      <c r="D218">
        <v>7.6</v>
      </c>
      <c r="E218" t="s">
        <v>6</v>
      </c>
      <c r="F218" t="s">
        <v>7</v>
      </c>
    </row>
    <row r="219" spans="1:6" ht="30" x14ac:dyDescent="0.25">
      <c r="A219">
        <v>630</v>
      </c>
      <c r="B219" s="2" t="s">
        <v>275</v>
      </c>
      <c r="C219" t="s">
        <v>537</v>
      </c>
      <c r="D219">
        <v>13.6</v>
      </c>
      <c r="E219" t="s">
        <v>6</v>
      </c>
      <c r="F219" t="s">
        <v>7</v>
      </c>
    </row>
    <row r="220" spans="1:6" ht="45" x14ac:dyDescent="0.25">
      <c r="A220">
        <v>7867</v>
      </c>
      <c r="B220" s="2" t="s">
        <v>278</v>
      </c>
      <c r="C220" t="s">
        <v>536</v>
      </c>
      <c r="D220">
        <v>21.9</v>
      </c>
      <c r="E220" t="s">
        <v>6</v>
      </c>
      <c r="F220" t="s">
        <v>5</v>
      </c>
    </row>
    <row r="221" spans="1:6" ht="30" x14ac:dyDescent="0.25">
      <c r="A221">
        <v>12449</v>
      </c>
      <c r="B221" s="2" t="s">
        <v>273</v>
      </c>
      <c r="C221" t="s">
        <v>535</v>
      </c>
      <c r="D221">
        <v>8.3000000000000007</v>
      </c>
      <c r="E221" t="s">
        <v>6</v>
      </c>
      <c r="F221" t="s">
        <v>7</v>
      </c>
    </row>
    <row r="222" spans="1:6" ht="45" x14ac:dyDescent="0.25">
      <c r="A222">
        <v>7901</v>
      </c>
      <c r="B222" s="2" t="s">
        <v>278</v>
      </c>
      <c r="C222" t="s">
        <v>534</v>
      </c>
      <c r="D222">
        <v>16.100000000000001</v>
      </c>
      <c r="E222" t="s">
        <v>6</v>
      </c>
      <c r="F222" t="s">
        <v>7</v>
      </c>
    </row>
    <row r="223" spans="1:6" ht="30" x14ac:dyDescent="0.25">
      <c r="A223">
        <v>7911</v>
      </c>
      <c r="B223" s="2" t="s">
        <v>275</v>
      </c>
      <c r="C223" t="s">
        <v>533</v>
      </c>
      <c r="D223">
        <v>11.4</v>
      </c>
      <c r="E223" t="s">
        <v>6</v>
      </c>
      <c r="F223" t="s">
        <v>7</v>
      </c>
    </row>
    <row r="224" spans="1:6" ht="30" x14ac:dyDescent="0.25">
      <c r="A224">
        <v>14444</v>
      </c>
      <c r="B224" s="2" t="s">
        <v>271</v>
      </c>
      <c r="C224" t="s">
        <v>532</v>
      </c>
      <c r="D224">
        <v>11.6</v>
      </c>
      <c r="E224" t="s">
        <v>6</v>
      </c>
      <c r="F224" t="s">
        <v>5</v>
      </c>
    </row>
    <row r="225" spans="1:6" ht="30" x14ac:dyDescent="0.25">
      <c r="A225">
        <v>18681</v>
      </c>
      <c r="B225" s="2" t="s">
        <v>271</v>
      </c>
      <c r="C225" t="s">
        <v>531</v>
      </c>
      <c r="D225">
        <v>18.100000000000001</v>
      </c>
      <c r="E225" t="s">
        <v>6</v>
      </c>
      <c r="F225" t="s">
        <v>7</v>
      </c>
    </row>
    <row r="226" spans="1:6" ht="30" x14ac:dyDescent="0.25">
      <c r="A226">
        <v>8033</v>
      </c>
      <c r="B226" s="2" t="s">
        <v>271</v>
      </c>
      <c r="C226" t="s">
        <v>530</v>
      </c>
      <c r="D226">
        <v>16.399999999999999</v>
      </c>
      <c r="E226" t="s">
        <v>10</v>
      </c>
      <c r="F226" t="s">
        <v>5</v>
      </c>
    </row>
    <row r="227" spans="1:6" x14ac:dyDescent="0.25">
      <c r="A227">
        <v>8058</v>
      </c>
      <c r="B227">
        <v>85310</v>
      </c>
      <c r="C227" t="s">
        <v>529</v>
      </c>
      <c r="D227">
        <v>14.1</v>
      </c>
      <c r="E227" t="s">
        <v>6</v>
      </c>
      <c r="F227" t="s">
        <v>5</v>
      </c>
    </row>
    <row r="228" spans="1:6" ht="45" x14ac:dyDescent="0.25">
      <c r="A228">
        <v>8162</v>
      </c>
      <c r="B228" s="2" t="s">
        <v>528</v>
      </c>
      <c r="C228" t="s">
        <v>527</v>
      </c>
      <c r="D228">
        <v>18.5</v>
      </c>
      <c r="E228" t="s">
        <v>6</v>
      </c>
      <c r="F228" t="s">
        <v>5</v>
      </c>
    </row>
    <row r="229" spans="1:6" ht="60" x14ac:dyDescent="0.25">
      <c r="A229">
        <v>17358</v>
      </c>
      <c r="B229" s="2" t="s">
        <v>294</v>
      </c>
      <c r="C229" t="s">
        <v>526</v>
      </c>
      <c r="D229">
        <v>19</v>
      </c>
      <c r="E229" t="s">
        <v>6</v>
      </c>
      <c r="F229" t="s">
        <v>5</v>
      </c>
    </row>
    <row r="230" spans="1:6" x14ac:dyDescent="0.25">
      <c r="A230">
        <v>16408</v>
      </c>
      <c r="B230">
        <v>85310</v>
      </c>
      <c r="C230" t="s">
        <v>525</v>
      </c>
      <c r="D230">
        <v>23.6</v>
      </c>
      <c r="E230" t="s">
        <v>6</v>
      </c>
      <c r="F230" t="s">
        <v>5</v>
      </c>
    </row>
    <row r="231" spans="1:6" ht="30" x14ac:dyDescent="0.25">
      <c r="A231">
        <v>8436</v>
      </c>
      <c r="B231" s="2" t="s">
        <v>273</v>
      </c>
      <c r="C231" t="s">
        <v>524</v>
      </c>
      <c r="D231">
        <v>8.1</v>
      </c>
      <c r="E231" t="s">
        <v>6</v>
      </c>
      <c r="F231" t="s">
        <v>7</v>
      </c>
    </row>
    <row r="232" spans="1:6" ht="30" x14ac:dyDescent="0.25">
      <c r="A232">
        <v>12207</v>
      </c>
      <c r="B232" s="2" t="s">
        <v>271</v>
      </c>
      <c r="C232" t="s">
        <v>523</v>
      </c>
      <c r="D232">
        <v>29.6</v>
      </c>
      <c r="E232" t="s">
        <v>6</v>
      </c>
      <c r="F232" t="s">
        <v>7</v>
      </c>
    </row>
    <row r="233" spans="1:6" ht="60" x14ac:dyDescent="0.25">
      <c r="A233">
        <v>8452</v>
      </c>
      <c r="B233" s="2" t="s">
        <v>499</v>
      </c>
      <c r="C233" t="s">
        <v>522</v>
      </c>
      <c r="D233">
        <v>29.2</v>
      </c>
      <c r="E233" t="s">
        <v>6</v>
      </c>
      <c r="F233" t="s">
        <v>7</v>
      </c>
    </row>
    <row r="234" spans="1:6" ht="45" x14ac:dyDescent="0.25">
      <c r="A234">
        <v>8476</v>
      </c>
      <c r="B234" s="2" t="s">
        <v>278</v>
      </c>
      <c r="C234" t="s">
        <v>521</v>
      </c>
      <c r="D234">
        <v>22.7</v>
      </c>
      <c r="E234" t="s">
        <v>6</v>
      </c>
      <c r="F234" t="s">
        <v>5</v>
      </c>
    </row>
    <row r="235" spans="1:6" ht="30" x14ac:dyDescent="0.25">
      <c r="A235">
        <v>16550</v>
      </c>
      <c r="B235" s="2" t="s">
        <v>275</v>
      </c>
      <c r="C235" t="s">
        <v>520</v>
      </c>
      <c r="D235">
        <v>7.9</v>
      </c>
      <c r="E235" t="s">
        <v>6</v>
      </c>
      <c r="F235" t="s">
        <v>7</v>
      </c>
    </row>
    <row r="236" spans="1:6" ht="45" x14ac:dyDescent="0.25">
      <c r="A236">
        <v>8605</v>
      </c>
      <c r="B236" s="2" t="s">
        <v>278</v>
      </c>
      <c r="C236" t="s">
        <v>519</v>
      </c>
      <c r="D236">
        <v>7.1</v>
      </c>
      <c r="E236" t="s">
        <v>6</v>
      </c>
      <c r="F236" t="s">
        <v>5</v>
      </c>
    </row>
    <row r="237" spans="1:6" x14ac:dyDescent="0.25">
      <c r="A237">
        <v>21374</v>
      </c>
      <c r="B237">
        <v>85100</v>
      </c>
      <c r="C237" t="s">
        <v>518</v>
      </c>
      <c r="D237">
        <v>41.1</v>
      </c>
      <c r="E237" t="s">
        <v>6</v>
      </c>
      <c r="F237" t="s">
        <v>5</v>
      </c>
    </row>
    <row r="238" spans="1:6" ht="30" x14ac:dyDescent="0.25">
      <c r="A238">
        <v>16831</v>
      </c>
      <c r="B238" s="2" t="s">
        <v>275</v>
      </c>
      <c r="C238" t="s">
        <v>517</v>
      </c>
      <c r="D238">
        <v>0.1</v>
      </c>
      <c r="E238" t="s">
        <v>9</v>
      </c>
      <c r="F238" t="s">
        <v>7</v>
      </c>
    </row>
    <row r="239" spans="1:6" ht="30" x14ac:dyDescent="0.25">
      <c r="A239">
        <v>8858</v>
      </c>
      <c r="B239" s="2" t="s">
        <v>273</v>
      </c>
      <c r="C239" t="s">
        <v>516</v>
      </c>
      <c r="D239">
        <v>2.6</v>
      </c>
      <c r="E239" t="s">
        <v>6</v>
      </c>
      <c r="F239" t="s">
        <v>7</v>
      </c>
    </row>
    <row r="240" spans="1:6" ht="30" x14ac:dyDescent="0.25">
      <c r="A240">
        <v>8885</v>
      </c>
      <c r="B240" s="2" t="s">
        <v>273</v>
      </c>
      <c r="C240" t="s">
        <v>515</v>
      </c>
      <c r="D240">
        <v>12.8</v>
      </c>
      <c r="E240" t="s">
        <v>6</v>
      </c>
      <c r="F240" t="s">
        <v>7</v>
      </c>
    </row>
    <row r="241" spans="1:6" ht="30" x14ac:dyDescent="0.25">
      <c r="A241">
        <v>8884</v>
      </c>
      <c r="B241" s="2" t="s">
        <v>273</v>
      </c>
      <c r="C241" t="s">
        <v>514</v>
      </c>
      <c r="D241">
        <v>12.8</v>
      </c>
      <c r="E241" t="s">
        <v>6</v>
      </c>
      <c r="F241" t="s">
        <v>7</v>
      </c>
    </row>
    <row r="242" spans="1:6" ht="60" x14ac:dyDescent="0.25">
      <c r="A242">
        <v>19717</v>
      </c>
      <c r="B242" s="2" t="s">
        <v>513</v>
      </c>
      <c r="C242" t="s">
        <v>512</v>
      </c>
      <c r="D242">
        <v>12.2</v>
      </c>
      <c r="E242" t="s">
        <v>6</v>
      </c>
      <c r="F242" t="s">
        <v>5</v>
      </c>
    </row>
    <row r="243" spans="1:6" ht="30" x14ac:dyDescent="0.25">
      <c r="A243">
        <v>8904</v>
      </c>
      <c r="B243" s="2" t="s">
        <v>273</v>
      </c>
      <c r="C243" t="s">
        <v>511</v>
      </c>
      <c r="D243">
        <v>20.6</v>
      </c>
      <c r="E243" t="s">
        <v>6</v>
      </c>
      <c r="F243" t="s">
        <v>8</v>
      </c>
    </row>
    <row r="244" spans="1:6" ht="30" x14ac:dyDescent="0.25">
      <c r="A244">
        <v>8910</v>
      </c>
      <c r="B244" s="2" t="s">
        <v>273</v>
      </c>
      <c r="C244" t="s">
        <v>510</v>
      </c>
      <c r="D244">
        <v>8.6999999999999993</v>
      </c>
      <c r="E244" t="s">
        <v>6</v>
      </c>
      <c r="F244" t="s">
        <v>7</v>
      </c>
    </row>
    <row r="245" spans="1:6" ht="30" x14ac:dyDescent="0.25">
      <c r="A245">
        <v>8918</v>
      </c>
      <c r="B245" s="2" t="s">
        <v>273</v>
      </c>
      <c r="C245" t="s">
        <v>509</v>
      </c>
      <c r="D245">
        <v>10.199999999999999</v>
      </c>
      <c r="E245" t="s">
        <v>6</v>
      </c>
      <c r="F245" t="s">
        <v>7</v>
      </c>
    </row>
    <row r="246" spans="1:6" ht="30" x14ac:dyDescent="0.25">
      <c r="A246">
        <v>8942</v>
      </c>
      <c r="B246" s="2" t="s">
        <v>275</v>
      </c>
      <c r="C246" t="s">
        <v>508</v>
      </c>
      <c r="D246">
        <v>3.7</v>
      </c>
      <c r="E246" t="s">
        <v>6</v>
      </c>
      <c r="F246" t="s">
        <v>8</v>
      </c>
    </row>
    <row r="247" spans="1:6" ht="60" x14ac:dyDescent="0.25">
      <c r="A247">
        <v>9068</v>
      </c>
      <c r="B247" s="2" t="s">
        <v>507</v>
      </c>
      <c r="C247" t="s">
        <v>506</v>
      </c>
      <c r="D247">
        <v>2.1</v>
      </c>
      <c r="E247" t="s">
        <v>6</v>
      </c>
      <c r="F247" t="s">
        <v>5</v>
      </c>
    </row>
    <row r="248" spans="1:6" ht="30" x14ac:dyDescent="0.25">
      <c r="A248">
        <v>16609</v>
      </c>
      <c r="B248" s="2" t="s">
        <v>275</v>
      </c>
      <c r="C248" t="s">
        <v>505</v>
      </c>
      <c r="D248">
        <v>17</v>
      </c>
      <c r="E248" t="s">
        <v>6</v>
      </c>
      <c r="F248" t="s">
        <v>7</v>
      </c>
    </row>
    <row r="249" spans="1:6" ht="30" x14ac:dyDescent="0.25">
      <c r="A249">
        <v>9073</v>
      </c>
      <c r="B249" s="2" t="s">
        <v>273</v>
      </c>
      <c r="C249" t="s">
        <v>504</v>
      </c>
      <c r="D249">
        <v>9.9</v>
      </c>
      <c r="E249" t="s">
        <v>6</v>
      </c>
      <c r="F249" t="s">
        <v>7</v>
      </c>
    </row>
    <row r="250" spans="1:6" ht="30" x14ac:dyDescent="0.25">
      <c r="A250">
        <v>9076</v>
      </c>
      <c r="B250" s="2" t="s">
        <v>273</v>
      </c>
      <c r="C250" t="s">
        <v>503</v>
      </c>
      <c r="D250">
        <v>14.5</v>
      </c>
      <c r="E250" t="s">
        <v>6</v>
      </c>
      <c r="F250" t="s">
        <v>7</v>
      </c>
    </row>
    <row r="251" spans="1:6" ht="30" x14ac:dyDescent="0.25">
      <c r="A251">
        <v>9094</v>
      </c>
      <c r="B251" s="2" t="s">
        <v>273</v>
      </c>
      <c r="C251" t="s">
        <v>502</v>
      </c>
      <c r="D251">
        <v>4.9000000000000004</v>
      </c>
      <c r="E251" t="s">
        <v>6</v>
      </c>
      <c r="F251" t="s">
        <v>7</v>
      </c>
    </row>
    <row r="252" spans="1:6" ht="30" x14ac:dyDescent="0.25">
      <c r="A252">
        <v>9109</v>
      </c>
      <c r="B252" s="2" t="s">
        <v>273</v>
      </c>
      <c r="C252" t="s">
        <v>501</v>
      </c>
      <c r="D252">
        <v>11.5</v>
      </c>
      <c r="E252" t="s">
        <v>6</v>
      </c>
      <c r="F252" t="s">
        <v>7</v>
      </c>
    </row>
    <row r="253" spans="1:6" ht="30" x14ac:dyDescent="0.25">
      <c r="A253">
        <v>16796</v>
      </c>
      <c r="B253" s="2" t="s">
        <v>275</v>
      </c>
      <c r="C253" t="s">
        <v>500</v>
      </c>
      <c r="D253">
        <v>10.3</v>
      </c>
      <c r="E253" t="s">
        <v>6</v>
      </c>
      <c r="F253" t="s">
        <v>8</v>
      </c>
    </row>
    <row r="254" spans="1:6" x14ac:dyDescent="0.25">
      <c r="A254">
        <v>16909</v>
      </c>
      <c r="B254">
        <v>85310</v>
      </c>
      <c r="C254" t="s">
        <v>498</v>
      </c>
      <c r="D254">
        <v>1</v>
      </c>
      <c r="E254" t="s">
        <v>9</v>
      </c>
      <c r="F254" t="s">
        <v>5</v>
      </c>
    </row>
    <row r="255" spans="1:6" ht="30" x14ac:dyDescent="0.25">
      <c r="A255">
        <v>16860</v>
      </c>
      <c r="B255" s="2" t="s">
        <v>271</v>
      </c>
      <c r="C255" t="s">
        <v>497</v>
      </c>
      <c r="D255">
        <v>28</v>
      </c>
      <c r="E255" t="s">
        <v>6</v>
      </c>
      <c r="F255" t="s">
        <v>5</v>
      </c>
    </row>
    <row r="256" spans="1:6" ht="30" x14ac:dyDescent="0.25">
      <c r="A256">
        <v>19712</v>
      </c>
      <c r="B256" s="2" t="s">
        <v>271</v>
      </c>
      <c r="C256" t="s">
        <v>496</v>
      </c>
      <c r="D256">
        <v>20.6</v>
      </c>
      <c r="E256" t="s">
        <v>6</v>
      </c>
      <c r="F256" t="s">
        <v>7</v>
      </c>
    </row>
    <row r="257" spans="1:6" x14ac:dyDescent="0.25">
      <c r="A257">
        <v>9256</v>
      </c>
      <c r="B257">
        <v>85310</v>
      </c>
      <c r="C257" t="s">
        <v>495</v>
      </c>
      <c r="D257">
        <v>20</v>
      </c>
      <c r="E257" t="s">
        <v>6</v>
      </c>
      <c r="F257" t="s">
        <v>5</v>
      </c>
    </row>
    <row r="258" spans="1:6" ht="30" x14ac:dyDescent="0.25">
      <c r="A258">
        <v>9265</v>
      </c>
      <c r="B258" s="2" t="s">
        <v>271</v>
      </c>
      <c r="C258" t="s">
        <v>494</v>
      </c>
      <c r="D258">
        <v>17.8</v>
      </c>
      <c r="E258" t="s">
        <v>6</v>
      </c>
      <c r="F258" t="s">
        <v>7</v>
      </c>
    </row>
    <row r="259" spans="1:6" ht="45" x14ac:dyDescent="0.25">
      <c r="A259">
        <v>17089</v>
      </c>
      <c r="B259" s="2" t="s">
        <v>493</v>
      </c>
      <c r="C259" t="s">
        <v>492</v>
      </c>
      <c r="D259">
        <v>15.2</v>
      </c>
      <c r="E259" t="s">
        <v>6</v>
      </c>
      <c r="F259" t="s">
        <v>7</v>
      </c>
    </row>
    <row r="260" spans="1:6" x14ac:dyDescent="0.25">
      <c r="A260">
        <v>20543</v>
      </c>
      <c r="B260">
        <v>85320</v>
      </c>
      <c r="C260" t="s">
        <v>491</v>
      </c>
      <c r="D260">
        <v>6.8</v>
      </c>
      <c r="E260" t="s">
        <v>6</v>
      </c>
      <c r="F260" t="s">
        <v>5</v>
      </c>
    </row>
    <row r="261" spans="1:6" x14ac:dyDescent="0.25">
      <c r="A261">
        <v>12593</v>
      </c>
      <c r="B261">
        <v>85310</v>
      </c>
      <c r="C261" t="s">
        <v>490</v>
      </c>
      <c r="D261">
        <v>30</v>
      </c>
      <c r="E261" t="s">
        <v>6</v>
      </c>
      <c r="F261" t="s">
        <v>7</v>
      </c>
    </row>
    <row r="262" spans="1:6" ht="45" x14ac:dyDescent="0.25">
      <c r="A262">
        <v>9451</v>
      </c>
      <c r="B262" s="2" t="s">
        <v>278</v>
      </c>
      <c r="C262" t="s">
        <v>489</v>
      </c>
      <c r="D262">
        <v>25.4</v>
      </c>
      <c r="E262" t="s">
        <v>6</v>
      </c>
      <c r="F262" t="s">
        <v>7</v>
      </c>
    </row>
    <row r="263" spans="1:6" ht="45" x14ac:dyDescent="0.25">
      <c r="A263">
        <v>9610</v>
      </c>
      <c r="B263" s="2" t="s">
        <v>278</v>
      </c>
      <c r="C263" t="s">
        <v>488</v>
      </c>
      <c r="D263">
        <v>23.2</v>
      </c>
      <c r="E263" t="s">
        <v>6</v>
      </c>
      <c r="F263" t="s">
        <v>7</v>
      </c>
    </row>
    <row r="264" spans="1:6" ht="30" x14ac:dyDescent="0.25">
      <c r="A264">
        <v>8613</v>
      </c>
      <c r="B264" s="2" t="s">
        <v>271</v>
      </c>
      <c r="C264" t="s">
        <v>487</v>
      </c>
      <c r="D264">
        <v>17.3</v>
      </c>
      <c r="E264" t="s">
        <v>6</v>
      </c>
      <c r="F264" t="s">
        <v>7</v>
      </c>
    </row>
    <row r="265" spans="1:6" ht="60" x14ac:dyDescent="0.25">
      <c r="A265">
        <v>9673</v>
      </c>
      <c r="B265" s="2" t="s">
        <v>486</v>
      </c>
      <c r="C265" t="s">
        <v>485</v>
      </c>
      <c r="D265">
        <v>9</v>
      </c>
      <c r="E265" t="s">
        <v>6</v>
      </c>
      <c r="F265" t="s">
        <v>5</v>
      </c>
    </row>
    <row r="266" spans="1:6" ht="30" x14ac:dyDescent="0.25">
      <c r="A266">
        <v>9769</v>
      </c>
      <c r="B266" s="2" t="s">
        <v>273</v>
      </c>
      <c r="C266" t="s">
        <v>484</v>
      </c>
      <c r="D266">
        <v>3.7</v>
      </c>
      <c r="E266" t="s">
        <v>6</v>
      </c>
      <c r="F266" t="s">
        <v>7</v>
      </c>
    </row>
    <row r="267" spans="1:6" ht="30" x14ac:dyDescent="0.25">
      <c r="A267">
        <v>9867</v>
      </c>
      <c r="B267" s="2" t="s">
        <v>483</v>
      </c>
      <c r="C267" t="s">
        <v>482</v>
      </c>
      <c r="D267">
        <v>11.7</v>
      </c>
      <c r="E267" t="s">
        <v>6</v>
      </c>
      <c r="F267" t="s">
        <v>5</v>
      </c>
    </row>
    <row r="268" spans="1:6" ht="30" x14ac:dyDescent="0.25">
      <c r="A268">
        <v>15862</v>
      </c>
      <c r="B268" s="2" t="s">
        <v>275</v>
      </c>
      <c r="C268" t="s">
        <v>481</v>
      </c>
      <c r="D268">
        <v>13.4</v>
      </c>
      <c r="E268" t="s">
        <v>6</v>
      </c>
      <c r="F268" t="s">
        <v>7</v>
      </c>
    </row>
    <row r="269" spans="1:6" ht="30" x14ac:dyDescent="0.25">
      <c r="A269">
        <v>9890</v>
      </c>
      <c r="B269" s="2" t="s">
        <v>271</v>
      </c>
      <c r="C269" t="s">
        <v>480</v>
      </c>
      <c r="D269">
        <v>18</v>
      </c>
      <c r="E269" t="s">
        <v>6</v>
      </c>
      <c r="F269" t="s">
        <v>7</v>
      </c>
    </row>
    <row r="270" spans="1:6" ht="45" x14ac:dyDescent="0.25">
      <c r="A270">
        <v>17135</v>
      </c>
      <c r="B270" s="2" t="s">
        <v>278</v>
      </c>
      <c r="C270" t="s">
        <v>479</v>
      </c>
      <c r="D270">
        <v>18.8</v>
      </c>
      <c r="E270" t="s">
        <v>6</v>
      </c>
      <c r="F270" t="s">
        <v>5</v>
      </c>
    </row>
    <row r="271" spans="1:6" ht="30" x14ac:dyDescent="0.25">
      <c r="A271">
        <v>18537</v>
      </c>
      <c r="B271" s="2" t="s">
        <v>271</v>
      </c>
      <c r="C271" t="s">
        <v>478</v>
      </c>
      <c r="D271">
        <v>41</v>
      </c>
      <c r="E271" t="s">
        <v>6</v>
      </c>
      <c r="F271" t="s">
        <v>7</v>
      </c>
    </row>
    <row r="272" spans="1:6" ht="30" x14ac:dyDescent="0.25">
      <c r="A272">
        <v>9999</v>
      </c>
      <c r="B272" s="2" t="s">
        <v>477</v>
      </c>
      <c r="C272" t="s">
        <v>476</v>
      </c>
      <c r="D272">
        <v>34</v>
      </c>
      <c r="E272" t="s">
        <v>6</v>
      </c>
      <c r="F272" t="s">
        <v>5</v>
      </c>
    </row>
    <row r="273" spans="1:6" ht="30" x14ac:dyDescent="0.25">
      <c r="A273">
        <v>10008</v>
      </c>
      <c r="B273" s="2" t="s">
        <v>273</v>
      </c>
      <c r="C273" t="s">
        <v>475</v>
      </c>
      <c r="D273">
        <v>5.6</v>
      </c>
      <c r="E273" t="s">
        <v>6</v>
      </c>
      <c r="F273" t="s">
        <v>7</v>
      </c>
    </row>
    <row r="274" spans="1:6" x14ac:dyDescent="0.25">
      <c r="A274">
        <v>18674</v>
      </c>
      <c r="B274">
        <v>85310</v>
      </c>
      <c r="C274" t="s">
        <v>474</v>
      </c>
      <c r="D274">
        <v>24.7</v>
      </c>
      <c r="E274" t="s">
        <v>6</v>
      </c>
      <c r="F274" t="s">
        <v>7</v>
      </c>
    </row>
    <row r="275" spans="1:6" x14ac:dyDescent="0.25">
      <c r="A275">
        <v>16865</v>
      </c>
      <c r="B275">
        <v>85320</v>
      </c>
      <c r="C275" t="s">
        <v>473</v>
      </c>
      <c r="D275">
        <v>4.7</v>
      </c>
      <c r="E275" t="s">
        <v>10</v>
      </c>
      <c r="F275" t="s">
        <v>5</v>
      </c>
    </row>
    <row r="276" spans="1:6" x14ac:dyDescent="0.25">
      <c r="A276">
        <v>16702</v>
      </c>
      <c r="B276">
        <v>85310</v>
      </c>
      <c r="C276" t="s">
        <v>472</v>
      </c>
      <c r="D276">
        <v>15.6</v>
      </c>
      <c r="E276" t="s">
        <v>10</v>
      </c>
      <c r="F276" t="s">
        <v>8</v>
      </c>
    </row>
    <row r="277" spans="1:6" ht="30" x14ac:dyDescent="0.25">
      <c r="A277">
        <v>592</v>
      </c>
      <c r="B277" s="2" t="s">
        <v>273</v>
      </c>
      <c r="C277" t="s">
        <v>471</v>
      </c>
      <c r="D277">
        <v>14.1</v>
      </c>
      <c r="E277" t="s">
        <v>6</v>
      </c>
      <c r="F277" t="s">
        <v>7</v>
      </c>
    </row>
    <row r="278" spans="1:6" ht="30" x14ac:dyDescent="0.25">
      <c r="A278">
        <v>10383</v>
      </c>
      <c r="B278" s="2" t="s">
        <v>271</v>
      </c>
      <c r="C278" t="s">
        <v>470</v>
      </c>
      <c r="D278">
        <v>16.100000000000001</v>
      </c>
      <c r="E278" t="s">
        <v>6</v>
      </c>
      <c r="F278" t="s">
        <v>5</v>
      </c>
    </row>
    <row r="279" spans="1:6" ht="30" x14ac:dyDescent="0.25">
      <c r="A279">
        <v>10384</v>
      </c>
      <c r="B279" s="2" t="s">
        <v>275</v>
      </c>
      <c r="C279" t="s">
        <v>469</v>
      </c>
      <c r="D279">
        <v>16.100000000000001</v>
      </c>
      <c r="E279" t="s">
        <v>6</v>
      </c>
      <c r="F279" t="s">
        <v>7</v>
      </c>
    </row>
    <row r="280" spans="1:6" x14ac:dyDescent="0.25">
      <c r="A280">
        <v>10415</v>
      </c>
      <c r="B280">
        <v>85310</v>
      </c>
      <c r="C280" t="s">
        <v>468</v>
      </c>
      <c r="D280">
        <v>34.700000000000003</v>
      </c>
      <c r="E280" t="s">
        <v>6</v>
      </c>
      <c r="F280" t="s">
        <v>5</v>
      </c>
    </row>
    <row r="281" spans="1:6" ht="30" x14ac:dyDescent="0.25">
      <c r="A281">
        <v>10473</v>
      </c>
      <c r="B281" s="2" t="s">
        <v>273</v>
      </c>
      <c r="C281" t="s">
        <v>467</v>
      </c>
      <c r="D281">
        <v>13.7</v>
      </c>
      <c r="E281" t="s">
        <v>6</v>
      </c>
      <c r="F281" t="s">
        <v>7</v>
      </c>
    </row>
    <row r="282" spans="1:6" ht="30" x14ac:dyDescent="0.25">
      <c r="A282">
        <v>354</v>
      </c>
      <c r="B282" s="2" t="s">
        <v>273</v>
      </c>
      <c r="C282" t="s">
        <v>466</v>
      </c>
      <c r="D282">
        <v>8</v>
      </c>
      <c r="E282" t="s">
        <v>6</v>
      </c>
      <c r="F282" t="s">
        <v>8</v>
      </c>
    </row>
    <row r="283" spans="1:6" x14ac:dyDescent="0.25">
      <c r="A283">
        <v>15063</v>
      </c>
      <c r="B283">
        <v>85310</v>
      </c>
      <c r="C283" t="s">
        <v>465</v>
      </c>
      <c r="D283">
        <v>2.7</v>
      </c>
      <c r="E283" t="s">
        <v>10</v>
      </c>
      <c r="F283" t="s">
        <v>7</v>
      </c>
    </row>
    <row r="284" spans="1:6" ht="30" x14ac:dyDescent="0.25">
      <c r="A284">
        <v>14874</v>
      </c>
      <c r="B284" s="2" t="s">
        <v>275</v>
      </c>
      <c r="C284" t="s">
        <v>464</v>
      </c>
      <c r="D284">
        <v>8.6</v>
      </c>
      <c r="E284" t="s">
        <v>6</v>
      </c>
      <c r="F284" t="s">
        <v>7</v>
      </c>
    </row>
    <row r="285" spans="1:6" ht="30" x14ac:dyDescent="0.25">
      <c r="A285">
        <v>10629</v>
      </c>
      <c r="B285" s="2" t="s">
        <v>275</v>
      </c>
      <c r="C285" t="s">
        <v>463</v>
      </c>
      <c r="D285">
        <v>16.899999999999999</v>
      </c>
      <c r="E285" t="s">
        <v>6</v>
      </c>
      <c r="F285" t="s">
        <v>7</v>
      </c>
    </row>
    <row r="286" spans="1:6" ht="30" x14ac:dyDescent="0.25">
      <c r="A286">
        <v>20722</v>
      </c>
      <c r="B286" s="2" t="s">
        <v>332</v>
      </c>
      <c r="C286" t="s">
        <v>462</v>
      </c>
      <c r="D286">
        <v>3.3</v>
      </c>
      <c r="E286" t="s">
        <v>6</v>
      </c>
      <c r="F286" t="s">
        <v>5</v>
      </c>
    </row>
    <row r="287" spans="1:6" x14ac:dyDescent="0.25">
      <c r="A287">
        <v>14200</v>
      </c>
      <c r="B287">
        <v>85200</v>
      </c>
      <c r="C287" t="s">
        <v>461</v>
      </c>
      <c r="D287">
        <v>14.5</v>
      </c>
      <c r="E287" t="s">
        <v>6</v>
      </c>
      <c r="F287" t="s">
        <v>5</v>
      </c>
    </row>
    <row r="288" spans="1:6" ht="30" x14ac:dyDescent="0.25">
      <c r="A288">
        <v>15248</v>
      </c>
      <c r="B288" s="2" t="s">
        <v>273</v>
      </c>
      <c r="C288" t="s">
        <v>460</v>
      </c>
      <c r="D288">
        <v>27.6</v>
      </c>
      <c r="E288" t="s">
        <v>6</v>
      </c>
      <c r="F288" t="s">
        <v>7</v>
      </c>
    </row>
    <row r="289" spans="1:6" x14ac:dyDescent="0.25">
      <c r="A289">
        <v>14201</v>
      </c>
      <c r="B289">
        <v>85200</v>
      </c>
      <c r="C289" t="s">
        <v>459</v>
      </c>
      <c r="D289">
        <v>29.8</v>
      </c>
      <c r="E289" t="s">
        <v>6</v>
      </c>
      <c r="F289" t="s">
        <v>5</v>
      </c>
    </row>
    <row r="290" spans="1:6" ht="30" x14ac:dyDescent="0.25">
      <c r="A290">
        <v>10706</v>
      </c>
      <c r="B290" s="2" t="s">
        <v>273</v>
      </c>
      <c r="C290" t="s">
        <v>458</v>
      </c>
      <c r="D290">
        <v>13.4</v>
      </c>
      <c r="E290" t="s">
        <v>6</v>
      </c>
      <c r="F290" t="s">
        <v>7</v>
      </c>
    </row>
    <row r="291" spans="1:6" ht="30" x14ac:dyDescent="0.25">
      <c r="A291">
        <v>10829</v>
      </c>
      <c r="B291" s="2" t="s">
        <v>273</v>
      </c>
      <c r="C291" t="s">
        <v>457</v>
      </c>
      <c r="D291">
        <v>6.5</v>
      </c>
      <c r="E291" t="s">
        <v>6</v>
      </c>
      <c r="F291" t="s">
        <v>7</v>
      </c>
    </row>
    <row r="292" spans="1:6" ht="45" x14ac:dyDescent="0.25">
      <c r="A292">
        <v>17385</v>
      </c>
      <c r="B292" s="2" t="s">
        <v>456</v>
      </c>
      <c r="C292" t="s">
        <v>455</v>
      </c>
      <c r="D292">
        <v>8.3000000000000007</v>
      </c>
      <c r="E292" t="s">
        <v>6</v>
      </c>
      <c r="F292" t="s">
        <v>7</v>
      </c>
    </row>
    <row r="293" spans="1:6" ht="45" x14ac:dyDescent="0.25">
      <c r="A293">
        <v>10918</v>
      </c>
      <c r="B293" s="2" t="s">
        <v>454</v>
      </c>
      <c r="C293" t="s">
        <v>453</v>
      </c>
      <c r="D293">
        <v>16.2</v>
      </c>
      <c r="E293" t="s">
        <v>6</v>
      </c>
      <c r="F293" t="s">
        <v>5</v>
      </c>
    </row>
    <row r="294" spans="1:6" x14ac:dyDescent="0.25">
      <c r="A294">
        <v>315</v>
      </c>
      <c r="B294">
        <v>85320</v>
      </c>
      <c r="C294" t="s">
        <v>452</v>
      </c>
      <c r="D294">
        <v>14.1</v>
      </c>
      <c r="E294" t="s">
        <v>6</v>
      </c>
      <c r="F294" t="s">
        <v>5</v>
      </c>
    </row>
    <row r="295" spans="1:6" x14ac:dyDescent="0.25">
      <c r="A295">
        <v>20787</v>
      </c>
      <c r="B295">
        <v>85320</v>
      </c>
      <c r="C295" t="s">
        <v>451</v>
      </c>
      <c r="D295">
        <v>6.8</v>
      </c>
      <c r="E295" t="s">
        <v>6</v>
      </c>
      <c r="F295" t="s">
        <v>5</v>
      </c>
    </row>
    <row r="296" spans="1:6" ht="30" x14ac:dyDescent="0.25">
      <c r="A296">
        <v>15100</v>
      </c>
      <c r="B296" s="2" t="s">
        <v>275</v>
      </c>
      <c r="C296" t="s">
        <v>450</v>
      </c>
      <c r="D296">
        <v>20.2</v>
      </c>
      <c r="E296" t="s">
        <v>6</v>
      </c>
      <c r="F296" t="s">
        <v>8</v>
      </c>
    </row>
    <row r="297" spans="1:6" x14ac:dyDescent="0.25">
      <c r="A297">
        <v>11061</v>
      </c>
      <c r="B297">
        <v>85310</v>
      </c>
      <c r="C297" t="s">
        <v>449</v>
      </c>
      <c r="D297">
        <v>3.1</v>
      </c>
      <c r="E297" t="s">
        <v>6</v>
      </c>
      <c r="F297" t="s">
        <v>5</v>
      </c>
    </row>
    <row r="298" spans="1:6" x14ac:dyDescent="0.25">
      <c r="A298">
        <v>17295</v>
      </c>
      <c r="B298">
        <v>85100</v>
      </c>
      <c r="C298" t="s">
        <v>448</v>
      </c>
      <c r="D298">
        <v>50</v>
      </c>
      <c r="E298" t="s">
        <v>6</v>
      </c>
      <c r="F298" t="s">
        <v>5</v>
      </c>
    </row>
    <row r="299" spans="1:6" x14ac:dyDescent="0.25">
      <c r="A299">
        <v>15589</v>
      </c>
      <c r="B299">
        <v>85310</v>
      </c>
      <c r="C299" t="s">
        <v>447</v>
      </c>
      <c r="D299">
        <v>25.6</v>
      </c>
      <c r="E299" t="s">
        <v>6</v>
      </c>
      <c r="F299" t="s">
        <v>8</v>
      </c>
    </row>
    <row r="300" spans="1:6" x14ac:dyDescent="0.25">
      <c r="A300">
        <v>11132</v>
      </c>
      <c r="B300">
        <v>85310</v>
      </c>
      <c r="C300" t="s">
        <v>446</v>
      </c>
      <c r="D300">
        <v>31.8</v>
      </c>
      <c r="E300" t="s">
        <v>6</v>
      </c>
      <c r="F300" t="s">
        <v>5</v>
      </c>
    </row>
    <row r="301" spans="1:6" x14ac:dyDescent="0.25">
      <c r="A301">
        <v>11133</v>
      </c>
      <c r="B301">
        <v>85310</v>
      </c>
      <c r="C301" t="s">
        <v>445</v>
      </c>
      <c r="D301">
        <v>11.4</v>
      </c>
      <c r="E301" t="s">
        <v>6</v>
      </c>
      <c r="F301" t="s">
        <v>5</v>
      </c>
    </row>
    <row r="302" spans="1:6" ht="30" x14ac:dyDescent="0.25">
      <c r="A302">
        <v>15836</v>
      </c>
      <c r="B302" s="2" t="s">
        <v>275</v>
      </c>
      <c r="C302" t="s">
        <v>444</v>
      </c>
      <c r="D302">
        <v>2.9</v>
      </c>
      <c r="E302" t="s">
        <v>6</v>
      </c>
      <c r="F302" t="s">
        <v>7</v>
      </c>
    </row>
    <row r="303" spans="1:6" ht="30" x14ac:dyDescent="0.25">
      <c r="A303">
        <v>15135</v>
      </c>
      <c r="B303" s="2" t="s">
        <v>275</v>
      </c>
      <c r="C303" t="s">
        <v>443</v>
      </c>
      <c r="D303">
        <v>15.8</v>
      </c>
      <c r="E303" t="s">
        <v>6</v>
      </c>
      <c r="F303" t="s">
        <v>7</v>
      </c>
    </row>
    <row r="304" spans="1:6" x14ac:dyDescent="0.25">
      <c r="A304">
        <v>14206</v>
      </c>
      <c r="B304">
        <v>85200</v>
      </c>
      <c r="C304" t="s">
        <v>442</v>
      </c>
      <c r="D304">
        <v>36.5</v>
      </c>
      <c r="E304" t="s">
        <v>6</v>
      </c>
      <c r="F304" t="s">
        <v>5</v>
      </c>
    </row>
    <row r="305" spans="1:6" ht="45" x14ac:dyDescent="0.25">
      <c r="A305">
        <v>17516</v>
      </c>
      <c r="B305" s="2" t="s">
        <v>278</v>
      </c>
      <c r="C305" t="s">
        <v>441</v>
      </c>
      <c r="D305">
        <v>9.1</v>
      </c>
      <c r="E305" t="s">
        <v>6</v>
      </c>
      <c r="F305" t="s">
        <v>5</v>
      </c>
    </row>
    <row r="306" spans="1:6" ht="45" x14ac:dyDescent="0.25">
      <c r="A306">
        <v>11208</v>
      </c>
      <c r="B306" s="2" t="s">
        <v>278</v>
      </c>
      <c r="C306" t="s">
        <v>440</v>
      </c>
      <c r="D306">
        <v>25.5</v>
      </c>
      <c r="E306" t="s">
        <v>6</v>
      </c>
      <c r="F306" t="s">
        <v>5</v>
      </c>
    </row>
    <row r="307" spans="1:6" x14ac:dyDescent="0.25">
      <c r="A307">
        <v>11227</v>
      </c>
      <c r="B307">
        <v>85320</v>
      </c>
      <c r="C307" t="s">
        <v>439</v>
      </c>
      <c r="D307">
        <v>3.7</v>
      </c>
      <c r="E307" t="s">
        <v>6</v>
      </c>
      <c r="F307" t="s">
        <v>5</v>
      </c>
    </row>
    <row r="308" spans="1:6" ht="30" x14ac:dyDescent="0.25">
      <c r="A308">
        <v>11322</v>
      </c>
      <c r="B308" s="2" t="s">
        <v>273</v>
      </c>
      <c r="C308" t="s">
        <v>438</v>
      </c>
      <c r="D308">
        <v>5.9</v>
      </c>
      <c r="E308" t="s">
        <v>6</v>
      </c>
      <c r="F308" t="s">
        <v>7</v>
      </c>
    </row>
    <row r="309" spans="1:6" ht="45" x14ac:dyDescent="0.25">
      <c r="A309">
        <v>20010</v>
      </c>
      <c r="B309" s="2" t="s">
        <v>278</v>
      </c>
      <c r="C309" t="s">
        <v>437</v>
      </c>
      <c r="D309">
        <v>13.6</v>
      </c>
      <c r="E309" t="s">
        <v>6</v>
      </c>
      <c r="F309" t="s">
        <v>5</v>
      </c>
    </row>
    <row r="310" spans="1:6" ht="30" x14ac:dyDescent="0.25">
      <c r="A310">
        <v>11371</v>
      </c>
      <c r="B310" s="2" t="s">
        <v>275</v>
      </c>
      <c r="C310" t="s">
        <v>436</v>
      </c>
      <c r="D310">
        <v>9.1999999999999993</v>
      </c>
      <c r="E310" t="s">
        <v>6</v>
      </c>
      <c r="F310" t="s">
        <v>7</v>
      </c>
    </row>
    <row r="311" spans="1:6" ht="30" x14ac:dyDescent="0.25">
      <c r="A311">
        <v>4980</v>
      </c>
      <c r="B311" s="2" t="s">
        <v>273</v>
      </c>
      <c r="C311" t="s">
        <v>435</v>
      </c>
      <c r="D311">
        <v>3.7</v>
      </c>
      <c r="E311" t="s">
        <v>6</v>
      </c>
      <c r="F311" t="s">
        <v>7</v>
      </c>
    </row>
    <row r="312" spans="1:6" ht="60" x14ac:dyDescent="0.25">
      <c r="A312">
        <v>214</v>
      </c>
      <c r="B312" s="2" t="s">
        <v>434</v>
      </c>
      <c r="C312" t="s">
        <v>433</v>
      </c>
      <c r="D312">
        <v>28.8</v>
      </c>
      <c r="E312" t="s">
        <v>6</v>
      </c>
      <c r="F312" t="s">
        <v>7</v>
      </c>
    </row>
    <row r="313" spans="1:6" ht="30" x14ac:dyDescent="0.25">
      <c r="A313">
        <v>15443</v>
      </c>
      <c r="B313" s="2" t="s">
        <v>275</v>
      </c>
      <c r="C313" t="s">
        <v>432</v>
      </c>
      <c r="D313">
        <v>9.6</v>
      </c>
      <c r="E313" t="s">
        <v>6</v>
      </c>
      <c r="F313" t="s">
        <v>7</v>
      </c>
    </row>
    <row r="314" spans="1:6" ht="30" x14ac:dyDescent="0.25">
      <c r="A314">
        <v>7303</v>
      </c>
      <c r="B314" s="2" t="s">
        <v>273</v>
      </c>
      <c r="C314" t="s">
        <v>431</v>
      </c>
      <c r="D314">
        <v>9.6</v>
      </c>
      <c r="E314" t="s">
        <v>6</v>
      </c>
      <c r="F314" t="s">
        <v>7</v>
      </c>
    </row>
    <row r="315" spans="1:6" ht="30" x14ac:dyDescent="0.25">
      <c r="A315">
        <v>617</v>
      </c>
      <c r="B315" s="2" t="s">
        <v>273</v>
      </c>
      <c r="C315" t="s">
        <v>430</v>
      </c>
      <c r="D315">
        <v>5.2</v>
      </c>
      <c r="E315" t="s">
        <v>6</v>
      </c>
      <c r="F315" t="s">
        <v>7</v>
      </c>
    </row>
    <row r="316" spans="1:6" ht="30" x14ac:dyDescent="0.25">
      <c r="A316">
        <v>11427</v>
      </c>
      <c r="B316" s="2" t="s">
        <v>273</v>
      </c>
      <c r="C316" t="s">
        <v>429</v>
      </c>
      <c r="D316">
        <v>13.9</v>
      </c>
      <c r="E316" t="s">
        <v>6</v>
      </c>
      <c r="F316" t="s">
        <v>7</v>
      </c>
    </row>
    <row r="317" spans="1:6" ht="45" x14ac:dyDescent="0.25">
      <c r="A317">
        <v>11525</v>
      </c>
      <c r="B317" s="2" t="s">
        <v>428</v>
      </c>
      <c r="C317" t="s">
        <v>427</v>
      </c>
      <c r="D317">
        <v>16.3</v>
      </c>
      <c r="E317" t="s">
        <v>6</v>
      </c>
      <c r="F317" t="s">
        <v>5</v>
      </c>
    </row>
    <row r="318" spans="1:6" ht="30" x14ac:dyDescent="0.25">
      <c r="A318">
        <v>275</v>
      </c>
      <c r="B318" s="2" t="s">
        <v>275</v>
      </c>
      <c r="C318" t="s">
        <v>426</v>
      </c>
      <c r="D318">
        <v>15.1</v>
      </c>
      <c r="E318" t="s">
        <v>6</v>
      </c>
      <c r="F318" t="s">
        <v>7</v>
      </c>
    </row>
    <row r="319" spans="1:6" ht="45" x14ac:dyDescent="0.25">
      <c r="A319">
        <v>426</v>
      </c>
      <c r="B319" s="2" t="s">
        <v>278</v>
      </c>
      <c r="C319" t="s">
        <v>425</v>
      </c>
      <c r="D319">
        <v>19</v>
      </c>
      <c r="E319" t="s">
        <v>6</v>
      </c>
      <c r="F319" t="s">
        <v>5</v>
      </c>
    </row>
    <row r="320" spans="1:6" ht="30" x14ac:dyDescent="0.25">
      <c r="A320">
        <v>11545</v>
      </c>
      <c r="B320" s="2" t="s">
        <v>273</v>
      </c>
      <c r="C320" t="s">
        <v>424</v>
      </c>
      <c r="D320">
        <v>6.1</v>
      </c>
      <c r="E320" t="s">
        <v>6</v>
      </c>
      <c r="F320" t="s">
        <v>8</v>
      </c>
    </row>
    <row r="321" spans="1:6" ht="45" x14ac:dyDescent="0.25">
      <c r="A321">
        <v>14502</v>
      </c>
      <c r="B321" s="2" t="s">
        <v>278</v>
      </c>
      <c r="C321" t="s">
        <v>423</v>
      </c>
      <c r="D321">
        <v>15.8</v>
      </c>
      <c r="E321" t="s">
        <v>6</v>
      </c>
      <c r="F321" t="s">
        <v>7</v>
      </c>
    </row>
    <row r="322" spans="1:6" ht="45" x14ac:dyDescent="0.25">
      <c r="A322">
        <v>11556</v>
      </c>
      <c r="B322" s="2" t="s">
        <v>278</v>
      </c>
      <c r="C322" t="s">
        <v>422</v>
      </c>
      <c r="D322">
        <v>15</v>
      </c>
      <c r="E322" t="s">
        <v>6</v>
      </c>
      <c r="F322" t="s">
        <v>5</v>
      </c>
    </row>
    <row r="323" spans="1:6" ht="30" x14ac:dyDescent="0.25">
      <c r="A323">
        <v>10814</v>
      </c>
      <c r="B323" s="2" t="s">
        <v>273</v>
      </c>
      <c r="C323" t="s">
        <v>421</v>
      </c>
      <c r="D323">
        <v>20.2</v>
      </c>
      <c r="E323" t="s">
        <v>6</v>
      </c>
      <c r="F323" t="s">
        <v>7</v>
      </c>
    </row>
    <row r="324" spans="1:6" ht="60" x14ac:dyDescent="0.25">
      <c r="A324">
        <v>11569</v>
      </c>
      <c r="B324" s="2" t="s">
        <v>420</v>
      </c>
      <c r="C324" t="s">
        <v>419</v>
      </c>
      <c r="D324">
        <v>4</v>
      </c>
      <c r="E324" t="s">
        <v>10</v>
      </c>
      <c r="F324" t="s">
        <v>7</v>
      </c>
    </row>
    <row r="325" spans="1:6" x14ac:dyDescent="0.25">
      <c r="A325">
        <v>18265</v>
      </c>
      <c r="B325">
        <v>85310</v>
      </c>
      <c r="C325" t="s">
        <v>418</v>
      </c>
      <c r="D325">
        <v>3.9</v>
      </c>
      <c r="E325" t="s">
        <v>6</v>
      </c>
      <c r="F325" t="s">
        <v>5</v>
      </c>
    </row>
    <row r="326" spans="1:6" x14ac:dyDescent="0.25">
      <c r="A326">
        <v>15717</v>
      </c>
      <c r="B326">
        <v>85310</v>
      </c>
      <c r="C326" t="s">
        <v>417</v>
      </c>
      <c r="D326">
        <v>7.7</v>
      </c>
      <c r="E326" t="s">
        <v>6</v>
      </c>
      <c r="F326" t="s">
        <v>5</v>
      </c>
    </row>
    <row r="327" spans="1:6" ht="30" x14ac:dyDescent="0.25">
      <c r="A327">
        <v>11583</v>
      </c>
      <c r="B327" s="2" t="s">
        <v>275</v>
      </c>
      <c r="C327" t="s">
        <v>416</v>
      </c>
      <c r="D327">
        <v>13.4</v>
      </c>
      <c r="E327" t="s">
        <v>6</v>
      </c>
      <c r="F327" t="s">
        <v>7</v>
      </c>
    </row>
    <row r="328" spans="1:6" ht="30" x14ac:dyDescent="0.25">
      <c r="A328">
        <v>15590</v>
      </c>
      <c r="B328" s="2" t="s">
        <v>271</v>
      </c>
      <c r="C328" t="s">
        <v>415</v>
      </c>
      <c r="D328">
        <v>32.6</v>
      </c>
      <c r="E328" t="s">
        <v>6</v>
      </c>
      <c r="F328" t="s">
        <v>5</v>
      </c>
    </row>
    <row r="329" spans="1:6" x14ac:dyDescent="0.25">
      <c r="A329">
        <v>16974</v>
      </c>
      <c r="B329">
        <v>85310</v>
      </c>
      <c r="C329" t="s">
        <v>414</v>
      </c>
      <c r="D329">
        <v>2.5</v>
      </c>
      <c r="E329" t="s">
        <v>10</v>
      </c>
      <c r="F329" t="s">
        <v>5</v>
      </c>
    </row>
    <row r="330" spans="1:6" ht="30" x14ac:dyDescent="0.25">
      <c r="A330">
        <v>11610</v>
      </c>
      <c r="B330" s="2" t="s">
        <v>271</v>
      </c>
      <c r="C330" t="s">
        <v>413</v>
      </c>
      <c r="D330">
        <v>14.5</v>
      </c>
      <c r="E330" t="s">
        <v>6</v>
      </c>
      <c r="F330" t="s">
        <v>5</v>
      </c>
    </row>
    <row r="331" spans="1:6" x14ac:dyDescent="0.25">
      <c r="A331">
        <v>11614</v>
      </c>
      <c r="B331">
        <v>85310</v>
      </c>
      <c r="C331" t="s">
        <v>412</v>
      </c>
      <c r="D331">
        <v>17.5</v>
      </c>
      <c r="E331" t="s">
        <v>6</v>
      </c>
      <c r="F331" t="s">
        <v>5</v>
      </c>
    </row>
    <row r="332" spans="1:6" ht="30" x14ac:dyDescent="0.25">
      <c r="A332">
        <v>11615</v>
      </c>
      <c r="B332" s="2" t="s">
        <v>271</v>
      </c>
      <c r="C332" t="s">
        <v>411</v>
      </c>
      <c r="D332">
        <v>4.8</v>
      </c>
      <c r="E332" t="s">
        <v>10</v>
      </c>
      <c r="F332" t="s">
        <v>5</v>
      </c>
    </row>
    <row r="333" spans="1:6" ht="30" x14ac:dyDescent="0.25">
      <c r="A333">
        <v>16626</v>
      </c>
      <c r="B333" s="2" t="s">
        <v>271</v>
      </c>
      <c r="C333" t="s">
        <v>410</v>
      </c>
      <c r="D333">
        <v>15.6</v>
      </c>
      <c r="E333" t="s">
        <v>6</v>
      </c>
      <c r="F333" t="s">
        <v>5</v>
      </c>
    </row>
    <row r="334" spans="1:6" ht="60" x14ac:dyDescent="0.25">
      <c r="A334">
        <v>12029</v>
      </c>
      <c r="B334" s="2" t="s">
        <v>409</v>
      </c>
      <c r="C334" t="s">
        <v>408</v>
      </c>
      <c r="D334">
        <v>20.2</v>
      </c>
      <c r="E334" t="s">
        <v>6</v>
      </c>
      <c r="F334" t="s">
        <v>7</v>
      </c>
    </row>
    <row r="335" spans="1:6" x14ac:dyDescent="0.25">
      <c r="A335">
        <v>18920</v>
      </c>
      <c r="B335">
        <v>85200</v>
      </c>
      <c r="C335" t="s">
        <v>407</v>
      </c>
      <c r="D335">
        <v>26</v>
      </c>
      <c r="E335" t="s">
        <v>6</v>
      </c>
      <c r="F335" t="s">
        <v>7</v>
      </c>
    </row>
    <row r="336" spans="1:6" ht="45" x14ac:dyDescent="0.25">
      <c r="A336">
        <v>15703</v>
      </c>
      <c r="B336" s="2" t="s">
        <v>278</v>
      </c>
      <c r="C336" t="s">
        <v>406</v>
      </c>
      <c r="D336">
        <v>21.4</v>
      </c>
      <c r="E336" t="s">
        <v>6</v>
      </c>
      <c r="F336" t="s">
        <v>5</v>
      </c>
    </row>
    <row r="337" spans="1:6" ht="30" x14ac:dyDescent="0.25">
      <c r="A337">
        <v>14873</v>
      </c>
      <c r="B337" s="2" t="s">
        <v>275</v>
      </c>
      <c r="C337" t="s">
        <v>405</v>
      </c>
      <c r="D337">
        <v>8.5</v>
      </c>
      <c r="E337" t="s">
        <v>6</v>
      </c>
      <c r="F337" t="s">
        <v>7</v>
      </c>
    </row>
    <row r="338" spans="1:6" ht="60" x14ac:dyDescent="0.25">
      <c r="A338">
        <v>11742</v>
      </c>
      <c r="B338" s="2" t="s">
        <v>404</v>
      </c>
      <c r="C338" t="s">
        <v>403</v>
      </c>
      <c r="D338">
        <v>10</v>
      </c>
      <c r="E338" t="s">
        <v>6</v>
      </c>
      <c r="F338" t="s">
        <v>5</v>
      </c>
    </row>
    <row r="339" spans="1:6" x14ac:dyDescent="0.25">
      <c r="A339">
        <v>11750</v>
      </c>
      <c r="B339">
        <v>85310</v>
      </c>
      <c r="C339" t="s">
        <v>402</v>
      </c>
      <c r="D339">
        <v>15.9</v>
      </c>
      <c r="E339" t="s">
        <v>6</v>
      </c>
      <c r="F339" t="s">
        <v>5</v>
      </c>
    </row>
    <row r="340" spans="1:6" x14ac:dyDescent="0.25">
      <c r="A340">
        <v>1960</v>
      </c>
      <c r="B340">
        <v>85310</v>
      </c>
      <c r="C340" t="s">
        <v>401</v>
      </c>
      <c r="D340">
        <v>6.2</v>
      </c>
      <c r="E340" t="s">
        <v>6</v>
      </c>
      <c r="F340" t="s">
        <v>5</v>
      </c>
    </row>
    <row r="341" spans="1:6" x14ac:dyDescent="0.25">
      <c r="A341">
        <v>11772</v>
      </c>
      <c r="B341">
        <v>85310</v>
      </c>
      <c r="C341" t="s">
        <v>400</v>
      </c>
      <c r="D341">
        <v>28.6</v>
      </c>
      <c r="E341" t="s">
        <v>6</v>
      </c>
      <c r="F341" t="s">
        <v>5</v>
      </c>
    </row>
    <row r="342" spans="1:6" ht="30" x14ac:dyDescent="0.25">
      <c r="A342">
        <v>11792</v>
      </c>
      <c r="B342" s="2" t="s">
        <v>273</v>
      </c>
      <c r="C342" t="s">
        <v>399</v>
      </c>
      <c r="D342">
        <v>9.6</v>
      </c>
      <c r="E342" t="s">
        <v>6</v>
      </c>
      <c r="F342" t="s">
        <v>7</v>
      </c>
    </row>
    <row r="343" spans="1:6" ht="30" x14ac:dyDescent="0.25">
      <c r="A343">
        <v>1941</v>
      </c>
      <c r="B343" s="2" t="s">
        <v>273</v>
      </c>
      <c r="C343" t="s">
        <v>398</v>
      </c>
      <c r="D343">
        <v>6.4</v>
      </c>
      <c r="E343" t="s">
        <v>6</v>
      </c>
      <c r="F343" t="s">
        <v>7</v>
      </c>
    </row>
    <row r="344" spans="1:6" ht="30" x14ac:dyDescent="0.25">
      <c r="A344">
        <v>19542</v>
      </c>
      <c r="B344" s="2" t="s">
        <v>271</v>
      </c>
      <c r="C344" t="s">
        <v>397</v>
      </c>
      <c r="D344">
        <v>32.6</v>
      </c>
      <c r="E344" t="s">
        <v>6</v>
      </c>
      <c r="F344" t="s">
        <v>7</v>
      </c>
    </row>
    <row r="345" spans="1:6" ht="45" x14ac:dyDescent="0.25">
      <c r="A345">
        <v>19076</v>
      </c>
      <c r="B345" s="2" t="s">
        <v>278</v>
      </c>
      <c r="C345" t="s">
        <v>396</v>
      </c>
      <c r="D345">
        <v>15.6</v>
      </c>
      <c r="E345" t="s">
        <v>6</v>
      </c>
      <c r="F345" t="s">
        <v>5</v>
      </c>
    </row>
    <row r="346" spans="1:6" ht="30" x14ac:dyDescent="0.25">
      <c r="A346">
        <v>12102</v>
      </c>
      <c r="B346" s="2" t="s">
        <v>273</v>
      </c>
      <c r="C346" t="s">
        <v>395</v>
      </c>
      <c r="D346">
        <v>7.5</v>
      </c>
      <c r="E346" t="s">
        <v>6</v>
      </c>
      <c r="F346" t="s">
        <v>7</v>
      </c>
    </row>
    <row r="347" spans="1:6" x14ac:dyDescent="0.25">
      <c r="A347">
        <v>12177</v>
      </c>
      <c r="B347">
        <v>85310</v>
      </c>
      <c r="C347" t="s">
        <v>394</v>
      </c>
      <c r="D347">
        <v>8.9</v>
      </c>
      <c r="E347" t="s">
        <v>6</v>
      </c>
      <c r="F347" t="s">
        <v>5</v>
      </c>
    </row>
    <row r="348" spans="1:6" ht="45" x14ac:dyDescent="0.25">
      <c r="A348">
        <v>15614</v>
      </c>
      <c r="B348" s="2" t="s">
        <v>278</v>
      </c>
      <c r="C348" t="s">
        <v>393</v>
      </c>
      <c r="D348">
        <v>19.399999999999999</v>
      </c>
      <c r="E348" t="s">
        <v>6</v>
      </c>
      <c r="F348" t="s">
        <v>5</v>
      </c>
    </row>
    <row r="349" spans="1:6" ht="30" x14ac:dyDescent="0.25">
      <c r="A349">
        <v>12192</v>
      </c>
      <c r="B349" s="2" t="s">
        <v>271</v>
      </c>
      <c r="C349" t="s">
        <v>392</v>
      </c>
      <c r="D349">
        <v>16.3</v>
      </c>
      <c r="E349" t="s">
        <v>6</v>
      </c>
      <c r="F349" t="s">
        <v>7</v>
      </c>
    </row>
    <row r="350" spans="1:6" x14ac:dyDescent="0.25">
      <c r="A350">
        <v>16399</v>
      </c>
      <c r="B350">
        <v>85310</v>
      </c>
      <c r="C350" t="s">
        <v>391</v>
      </c>
      <c r="D350">
        <v>12.4</v>
      </c>
      <c r="E350" t="s">
        <v>6</v>
      </c>
      <c r="F350" t="s">
        <v>8</v>
      </c>
    </row>
    <row r="351" spans="1:6" ht="45" x14ac:dyDescent="0.25">
      <c r="A351">
        <v>14585</v>
      </c>
      <c r="B351" s="2" t="s">
        <v>278</v>
      </c>
      <c r="C351" t="s">
        <v>390</v>
      </c>
      <c r="D351">
        <v>18.899999999999999</v>
      </c>
      <c r="E351" t="s">
        <v>6</v>
      </c>
      <c r="F351" t="s">
        <v>7</v>
      </c>
    </row>
    <row r="352" spans="1:6" x14ac:dyDescent="0.25">
      <c r="A352">
        <v>19602</v>
      </c>
      <c r="B352">
        <v>85310</v>
      </c>
      <c r="C352" t="s">
        <v>389</v>
      </c>
      <c r="D352">
        <v>34</v>
      </c>
      <c r="E352" t="s">
        <v>6</v>
      </c>
      <c r="F352" t="s">
        <v>7</v>
      </c>
    </row>
    <row r="353" spans="1:6" ht="30" x14ac:dyDescent="0.25">
      <c r="A353">
        <v>12277</v>
      </c>
      <c r="B353" s="2" t="s">
        <v>273</v>
      </c>
      <c r="C353" t="s">
        <v>388</v>
      </c>
      <c r="D353">
        <v>4.5999999999999996</v>
      </c>
      <c r="E353" t="s">
        <v>6</v>
      </c>
      <c r="F353" t="s">
        <v>7</v>
      </c>
    </row>
    <row r="354" spans="1:6" ht="30" x14ac:dyDescent="0.25">
      <c r="A354">
        <v>12288</v>
      </c>
      <c r="B354" s="2" t="s">
        <v>273</v>
      </c>
      <c r="C354" t="s">
        <v>387</v>
      </c>
      <c r="D354">
        <v>8.5</v>
      </c>
      <c r="E354" t="s">
        <v>6</v>
      </c>
      <c r="F354" t="s">
        <v>7</v>
      </c>
    </row>
    <row r="355" spans="1:6" ht="45" x14ac:dyDescent="0.25">
      <c r="A355">
        <v>12313</v>
      </c>
      <c r="B355" s="2" t="s">
        <v>278</v>
      </c>
      <c r="C355" t="s">
        <v>386</v>
      </c>
      <c r="D355">
        <v>26</v>
      </c>
      <c r="E355" t="s">
        <v>6</v>
      </c>
      <c r="F355" t="s">
        <v>5</v>
      </c>
    </row>
    <row r="356" spans="1:6" ht="30" x14ac:dyDescent="0.25">
      <c r="A356">
        <v>12336</v>
      </c>
      <c r="B356" s="2" t="s">
        <v>271</v>
      </c>
      <c r="C356" t="s">
        <v>385</v>
      </c>
      <c r="D356">
        <v>29</v>
      </c>
      <c r="E356" t="s">
        <v>6</v>
      </c>
      <c r="F356" t="s">
        <v>7</v>
      </c>
    </row>
    <row r="357" spans="1:6" x14ac:dyDescent="0.25">
      <c r="A357">
        <v>12340</v>
      </c>
      <c r="B357">
        <v>85310</v>
      </c>
      <c r="C357" t="s">
        <v>384</v>
      </c>
      <c r="D357">
        <v>30</v>
      </c>
      <c r="E357" t="s">
        <v>6</v>
      </c>
      <c r="F357" t="s">
        <v>7</v>
      </c>
    </row>
    <row r="358" spans="1:6" ht="30" x14ac:dyDescent="0.25">
      <c r="A358">
        <v>11731</v>
      </c>
      <c r="B358" s="2" t="s">
        <v>273</v>
      </c>
      <c r="C358" t="s">
        <v>383</v>
      </c>
      <c r="D358">
        <v>12.5</v>
      </c>
      <c r="E358" t="s">
        <v>6</v>
      </c>
      <c r="F358" t="s">
        <v>7</v>
      </c>
    </row>
    <row r="359" spans="1:6" ht="30" x14ac:dyDescent="0.25">
      <c r="A359">
        <v>15638</v>
      </c>
      <c r="B359" s="2" t="s">
        <v>275</v>
      </c>
      <c r="C359" t="s">
        <v>382</v>
      </c>
      <c r="D359">
        <v>15</v>
      </c>
      <c r="E359" t="s">
        <v>6</v>
      </c>
      <c r="F359" t="s">
        <v>7</v>
      </c>
    </row>
    <row r="360" spans="1:6" x14ac:dyDescent="0.25">
      <c r="A360">
        <v>12380</v>
      </c>
      <c r="B360">
        <v>85310</v>
      </c>
      <c r="C360" t="s">
        <v>381</v>
      </c>
      <c r="D360">
        <v>10.8</v>
      </c>
      <c r="E360" t="s">
        <v>6</v>
      </c>
      <c r="F360" t="s">
        <v>5</v>
      </c>
    </row>
    <row r="361" spans="1:6" ht="30" x14ac:dyDescent="0.25">
      <c r="A361">
        <v>14591</v>
      </c>
      <c r="B361" s="2" t="s">
        <v>271</v>
      </c>
      <c r="C361" t="s">
        <v>379</v>
      </c>
      <c r="D361">
        <v>23.8</v>
      </c>
      <c r="E361" t="s">
        <v>6</v>
      </c>
      <c r="F361" t="s">
        <v>7</v>
      </c>
    </row>
    <row r="362" spans="1:6" ht="45" x14ac:dyDescent="0.25">
      <c r="A362">
        <v>12400</v>
      </c>
      <c r="B362" s="2" t="s">
        <v>278</v>
      </c>
      <c r="C362" t="s">
        <v>378</v>
      </c>
      <c r="D362">
        <v>28.2</v>
      </c>
      <c r="E362" t="s">
        <v>6</v>
      </c>
      <c r="F362" t="s">
        <v>7</v>
      </c>
    </row>
    <row r="363" spans="1:6" ht="30" x14ac:dyDescent="0.25">
      <c r="A363">
        <v>15432</v>
      </c>
      <c r="B363" s="2" t="s">
        <v>275</v>
      </c>
      <c r="C363" t="s">
        <v>377</v>
      </c>
      <c r="D363">
        <v>5.4</v>
      </c>
      <c r="E363" t="s">
        <v>6</v>
      </c>
      <c r="F363" t="s">
        <v>8</v>
      </c>
    </row>
    <row r="364" spans="1:6" x14ac:dyDescent="0.25">
      <c r="A364">
        <v>14216</v>
      </c>
      <c r="B364">
        <v>85310</v>
      </c>
      <c r="C364" t="s">
        <v>376</v>
      </c>
      <c r="D364">
        <v>18</v>
      </c>
      <c r="E364" t="s">
        <v>6</v>
      </c>
      <c r="F364" t="s">
        <v>5</v>
      </c>
    </row>
    <row r="365" spans="1:6" ht="45" x14ac:dyDescent="0.25">
      <c r="A365">
        <v>12421</v>
      </c>
      <c r="B365" s="2" t="s">
        <v>278</v>
      </c>
      <c r="C365" t="s">
        <v>375</v>
      </c>
      <c r="D365">
        <v>20.5</v>
      </c>
      <c r="E365" t="s">
        <v>6</v>
      </c>
      <c r="F365" t="s">
        <v>5</v>
      </c>
    </row>
    <row r="366" spans="1:6" ht="45" x14ac:dyDescent="0.25">
      <c r="A366">
        <v>15247</v>
      </c>
      <c r="B366" s="2" t="s">
        <v>278</v>
      </c>
      <c r="C366" t="s">
        <v>374</v>
      </c>
      <c r="D366">
        <v>9.9</v>
      </c>
      <c r="E366" t="s">
        <v>6</v>
      </c>
      <c r="F366" t="s">
        <v>5</v>
      </c>
    </row>
    <row r="367" spans="1:6" ht="30" x14ac:dyDescent="0.25">
      <c r="A367">
        <v>12423</v>
      </c>
      <c r="B367" s="2" t="s">
        <v>271</v>
      </c>
      <c r="C367" t="s">
        <v>373</v>
      </c>
      <c r="D367">
        <v>2.2000000000000002</v>
      </c>
      <c r="E367" t="s">
        <v>6</v>
      </c>
      <c r="F367" t="s">
        <v>5</v>
      </c>
    </row>
    <row r="368" spans="1:6" ht="30" x14ac:dyDescent="0.25">
      <c r="A368">
        <v>16390</v>
      </c>
      <c r="B368" s="2" t="s">
        <v>271</v>
      </c>
      <c r="C368" t="s">
        <v>372</v>
      </c>
      <c r="D368">
        <v>7.1</v>
      </c>
      <c r="E368" t="s">
        <v>6</v>
      </c>
      <c r="F368" t="s">
        <v>5</v>
      </c>
    </row>
    <row r="369" spans="1:6" ht="30" x14ac:dyDescent="0.25">
      <c r="A369">
        <v>18742</v>
      </c>
      <c r="B369" s="2" t="s">
        <v>271</v>
      </c>
      <c r="C369" t="s">
        <v>371</v>
      </c>
      <c r="D369">
        <v>23.4</v>
      </c>
      <c r="E369" t="s">
        <v>6</v>
      </c>
      <c r="F369" t="s">
        <v>5</v>
      </c>
    </row>
    <row r="370" spans="1:6" x14ac:dyDescent="0.25">
      <c r="A370">
        <v>19375</v>
      </c>
      <c r="B370">
        <v>85200</v>
      </c>
      <c r="C370" t="s">
        <v>370</v>
      </c>
      <c r="D370">
        <v>47</v>
      </c>
      <c r="E370" t="s">
        <v>6</v>
      </c>
      <c r="F370" t="s">
        <v>5</v>
      </c>
    </row>
    <row r="371" spans="1:6" ht="30" x14ac:dyDescent="0.25">
      <c r="A371">
        <v>12426</v>
      </c>
      <c r="B371" s="2" t="s">
        <v>271</v>
      </c>
      <c r="C371" t="s">
        <v>369</v>
      </c>
      <c r="D371">
        <v>18</v>
      </c>
      <c r="E371" t="s">
        <v>6</v>
      </c>
      <c r="F371" t="s">
        <v>7</v>
      </c>
    </row>
    <row r="372" spans="1:6" x14ac:dyDescent="0.25">
      <c r="A372">
        <v>12456</v>
      </c>
      <c r="B372">
        <v>85310</v>
      </c>
      <c r="C372" t="s">
        <v>368</v>
      </c>
      <c r="D372">
        <v>2</v>
      </c>
      <c r="E372" t="s">
        <v>6</v>
      </c>
      <c r="F372" t="s">
        <v>8</v>
      </c>
    </row>
    <row r="373" spans="1:6" ht="30" x14ac:dyDescent="0.25">
      <c r="A373">
        <v>12464</v>
      </c>
      <c r="B373" s="2" t="s">
        <v>271</v>
      </c>
      <c r="C373" t="s">
        <v>367</v>
      </c>
      <c r="D373">
        <v>13.2</v>
      </c>
      <c r="E373" t="s">
        <v>6</v>
      </c>
      <c r="F373" t="s">
        <v>7</v>
      </c>
    </row>
    <row r="374" spans="1:6" ht="30" x14ac:dyDescent="0.25">
      <c r="A374">
        <v>12468</v>
      </c>
      <c r="B374" s="2" t="s">
        <v>271</v>
      </c>
      <c r="C374" t="s">
        <v>366</v>
      </c>
      <c r="D374">
        <v>15</v>
      </c>
      <c r="E374" t="s">
        <v>6</v>
      </c>
      <c r="F374" t="s">
        <v>7</v>
      </c>
    </row>
    <row r="375" spans="1:6" ht="30" x14ac:dyDescent="0.25">
      <c r="A375">
        <v>19353</v>
      </c>
      <c r="B375" s="2" t="s">
        <v>271</v>
      </c>
      <c r="C375" t="s">
        <v>365</v>
      </c>
      <c r="D375">
        <v>32</v>
      </c>
      <c r="E375" t="s">
        <v>6</v>
      </c>
      <c r="F375" t="s">
        <v>8</v>
      </c>
    </row>
    <row r="376" spans="1:6" ht="45" x14ac:dyDescent="0.25">
      <c r="A376">
        <v>12484</v>
      </c>
      <c r="B376" s="2" t="s">
        <v>278</v>
      </c>
      <c r="C376" t="s">
        <v>364</v>
      </c>
      <c r="D376">
        <v>21.5</v>
      </c>
      <c r="E376" t="s">
        <v>6</v>
      </c>
      <c r="F376" t="s">
        <v>7</v>
      </c>
    </row>
    <row r="377" spans="1:6" x14ac:dyDescent="0.25">
      <c r="A377">
        <v>16400</v>
      </c>
      <c r="B377">
        <v>85310</v>
      </c>
      <c r="C377" t="s">
        <v>363</v>
      </c>
      <c r="D377">
        <v>10</v>
      </c>
      <c r="E377" t="s">
        <v>6</v>
      </c>
      <c r="F377" t="s">
        <v>5</v>
      </c>
    </row>
    <row r="378" spans="1:6" ht="30" x14ac:dyDescent="0.25">
      <c r="A378">
        <v>12522</v>
      </c>
      <c r="B378" s="2" t="s">
        <v>271</v>
      </c>
      <c r="C378" t="s">
        <v>362</v>
      </c>
      <c r="D378">
        <v>13.1</v>
      </c>
      <c r="E378" t="s">
        <v>6</v>
      </c>
      <c r="F378" t="s">
        <v>5</v>
      </c>
    </row>
    <row r="379" spans="1:6" ht="45" x14ac:dyDescent="0.25">
      <c r="A379">
        <v>12504</v>
      </c>
      <c r="B379" s="2" t="s">
        <v>310</v>
      </c>
      <c r="C379" t="s">
        <v>361</v>
      </c>
      <c r="D379">
        <v>30.4</v>
      </c>
      <c r="E379" t="s">
        <v>6</v>
      </c>
      <c r="F379" t="s">
        <v>7</v>
      </c>
    </row>
    <row r="380" spans="1:6" x14ac:dyDescent="0.25">
      <c r="A380">
        <v>16834</v>
      </c>
      <c r="B380">
        <v>85310</v>
      </c>
      <c r="C380" t="s">
        <v>360</v>
      </c>
      <c r="D380">
        <v>24</v>
      </c>
      <c r="E380" t="s">
        <v>6</v>
      </c>
      <c r="F380" t="s">
        <v>7</v>
      </c>
    </row>
    <row r="381" spans="1:6" ht="60" x14ac:dyDescent="0.25">
      <c r="A381">
        <v>12513</v>
      </c>
      <c r="B381" s="2" t="s">
        <v>359</v>
      </c>
      <c r="C381" t="s">
        <v>358</v>
      </c>
      <c r="D381">
        <v>3.1</v>
      </c>
      <c r="E381" t="s">
        <v>6</v>
      </c>
      <c r="F381" t="s">
        <v>7</v>
      </c>
    </row>
    <row r="382" spans="1:6" ht="45" x14ac:dyDescent="0.25">
      <c r="A382">
        <v>12515</v>
      </c>
      <c r="B382" s="2" t="s">
        <v>278</v>
      </c>
      <c r="C382" t="s">
        <v>357</v>
      </c>
      <c r="D382">
        <v>5.0999999999999996</v>
      </c>
      <c r="E382" t="s">
        <v>6</v>
      </c>
      <c r="F382" t="s">
        <v>5</v>
      </c>
    </row>
    <row r="383" spans="1:6" x14ac:dyDescent="0.25">
      <c r="A383">
        <v>14597</v>
      </c>
      <c r="B383">
        <v>85200</v>
      </c>
      <c r="C383" t="s">
        <v>356</v>
      </c>
      <c r="D383">
        <v>14.4</v>
      </c>
      <c r="E383" t="s">
        <v>6</v>
      </c>
      <c r="F383" t="s">
        <v>7</v>
      </c>
    </row>
    <row r="384" spans="1:6" ht="45" x14ac:dyDescent="0.25">
      <c r="A384">
        <v>17371</v>
      </c>
      <c r="B384" s="2" t="s">
        <v>278</v>
      </c>
      <c r="C384" t="s">
        <v>355</v>
      </c>
      <c r="D384">
        <v>15.6</v>
      </c>
      <c r="E384" t="s">
        <v>6</v>
      </c>
      <c r="F384" t="s">
        <v>5</v>
      </c>
    </row>
    <row r="385" spans="1:6" ht="60" x14ac:dyDescent="0.25">
      <c r="A385">
        <v>12530</v>
      </c>
      <c r="B385" s="2" t="s">
        <v>296</v>
      </c>
      <c r="C385" t="s">
        <v>354</v>
      </c>
      <c r="D385">
        <v>25</v>
      </c>
      <c r="E385" t="s">
        <v>6</v>
      </c>
      <c r="F385" t="s">
        <v>7</v>
      </c>
    </row>
    <row r="386" spans="1:6" x14ac:dyDescent="0.25">
      <c r="A386">
        <v>19612</v>
      </c>
      <c r="B386">
        <v>85200</v>
      </c>
      <c r="C386" t="s">
        <v>353</v>
      </c>
      <c r="D386">
        <v>9.1</v>
      </c>
      <c r="E386" t="s">
        <v>6</v>
      </c>
      <c r="F386" t="s">
        <v>7</v>
      </c>
    </row>
    <row r="387" spans="1:6" ht="45" x14ac:dyDescent="0.25">
      <c r="A387">
        <v>12552</v>
      </c>
      <c r="B387" s="2" t="s">
        <v>278</v>
      </c>
      <c r="C387" t="s">
        <v>351</v>
      </c>
      <c r="D387">
        <v>25</v>
      </c>
      <c r="E387" t="s">
        <v>6</v>
      </c>
      <c r="F387" t="s">
        <v>7</v>
      </c>
    </row>
    <row r="388" spans="1:6" ht="30" x14ac:dyDescent="0.25">
      <c r="A388">
        <v>624</v>
      </c>
      <c r="B388" s="2" t="s">
        <v>271</v>
      </c>
      <c r="C388" t="s">
        <v>350</v>
      </c>
      <c r="D388">
        <v>17</v>
      </c>
      <c r="E388" t="s">
        <v>6</v>
      </c>
      <c r="F388" t="s">
        <v>5</v>
      </c>
    </row>
    <row r="389" spans="1:6" ht="30" x14ac:dyDescent="0.25">
      <c r="A389">
        <v>12561</v>
      </c>
      <c r="B389" s="2" t="s">
        <v>275</v>
      </c>
      <c r="C389" t="s">
        <v>349</v>
      </c>
      <c r="D389">
        <v>25.8</v>
      </c>
      <c r="E389" t="s">
        <v>6</v>
      </c>
      <c r="F389" t="s">
        <v>7</v>
      </c>
    </row>
    <row r="390" spans="1:6" x14ac:dyDescent="0.25">
      <c r="A390">
        <v>16889</v>
      </c>
      <c r="B390">
        <v>85310</v>
      </c>
      <c r="C390" t="s">
        <v>348</v>
      </c>
      <c r="D390">
        <v>1.6</v>
      </c>
      <c r="E390" t="s">
        <v>6</v>
      </c>
      <c r="F390" t="s">
        <v>7</v>
      </c>
    </row>
    <row r="391" spans="1:6" ht="30" x14ac:dyDescent="0.25">
      <c r="A391">
        <v>17848</v>
      </c>
      <c r="B391" s="2" t="s">
        <v>347</v>
      </c>
      <c r="C391" t="s">
        <v>346</v>
      </c>
      <c r="D391">
        <v>13.4</v>
      </c>
      <c r="E391" t="s">
        <v>6</v>
      </c>
      <c r="F391" t="s">
        <v>5</v>
      </c>
    </row>
    <row r="392" spans="1:6" ht="45" x14ac:dyDescent="0.25">
      <c r="A392">
        <v>14969</v>
      </c>
      <c r="B392" s="2" t="s">
        <v>286</v>
      </c>
      <c r="C392" t="s">
        <v>345</v>
      </c>
      <c r="D392">
        <v>5.5</v>
      </c>
      <c r="E392" t="s">
        <v>6</v>
      </c>
      <c r="F392" t="s">
        <v>5</v>
      </c>
    </row>
    <row r="393" spans="1:6" ht="30" x14ac:dyDescent="0.25">
      <c r="A393">
        <v>18835</v>
      </c>
      <c r="B393" s="2" t="s">
        <v>344</v>
      </c>
      <c r="C393" t="s">
        <v>343</v>
      </c>
      <c r="D393">
        <v>25.1</v>
      </c>
      <c r="E393" t="s">
        <v>6</v>
      </c>
      <c r="F393" t="s">
        <v>5</v>
      </c>
    </row>
    <row r="394" spans="1:6" ht="30" x14ac:dyDescent="0.25">
      <c r="A394">
        <v>12582</v>
      </c>
      <c r="B394" s="2" t="s">
        <v>273</v>
      </c>
      <c r="C394" t="s">
        <v>342</v>
      </c>
      <c r="D394">
        <v>12.1</v>
      </c>
      <c r="E394" t="s">
        <v>6</v>
      </c>
      <c r="F394" t="s">
        <v>7</v>
      </c>
    </row>
    <row r="395" spans="1:6" x14ac:dyDescent="0.25">
      <c r="A395">
        <v>15136</v>
      </c>
      <c r="B395">
        <v>85310</v>
      </c>
      <c r="C395" t="s">
        <v>341</v>
      </c>
      <c r="D395">
        <v>5.7</v>
      </c>
      <c r="E395" t="s">
        <v>6</v>
      </c>
      <c r="F395" t="s">
        <v>5</v>
      </c>
    </row>
    <row r="396" spans="1:6" ht="30" x14ac:dyDescent="0.25">
      <c r="A396">
        <v>12877</v>
      </c>
      <c r="B396" s="2" t="s">
        <v>273</v>
      </c>
      <c r="C396" t="s">
        <v>340</v>
      </c>
      <c r="D396">
        <v>4.3</v>
      </c>
      <c r="E396" t="s">
        <v>6</v>
      </c>
      <c r="F396" t="s">
        <v>7</v>
      </c>
    </row>
    <row r="397" spans="1:6" ht="30" x14ac:dyDescent="0.25">
      <c r="A397">
        <v>19401</v>
      </c>
      <c r="B397" s="2" t="s">
        <v>271</v>
      </c>
      <c r="C397" t="s">
        <v>339</v>
      </c>
      <c r="D397">
        <v>20.100000000000001</v>
      </c>
      <c r="E397" t="s">
        <v>6</v>
      </c>
      <c r="F397" t="s">
        <v>5</v>
      </c>
    </row>
    <row r="398" spans="1:6" x14ac:dyDescent="0.25">
      <c r="A398">
        <v>16492</v>
      </c>
      <c r="B398">
        <v>85310</v>
      </c>
      <c r="C398" t="s">
        <v>338</v>
      </c>
      <c r="D398">
        <v>19.399999999999999</v>
      </c>
      <c r="E398" t="s">
        <v>6</v>
      </c>
      <c r="F398" t="s">
        <v>7</v>
      </c>
    </row>
    <row r="399" spans="1:6" ht="45" x14ac:dyDescent="0.25">
      <c r="A399">
        <v>17404</v>
      </c>
      <c r="B399" s="2" t="s">
        <v>278</v>
      </c>
      <c r="C399" t="s">
        <v>337</v>
      </c>
      <c r="D399">
        <v>21.8</v>
      </c>
      <c r="E399" t="s">
        <v>6</v>
      </c>
      <c r="F399" t="s">
        <v>5</v>
      </c>
    </row>
    <row r="400" spans="1:6" ht="30" x14ac:dyDescent="0.25">
      <c r="A400">
        <v>14947</v>
      </c>
      <c r="B400" s="2" t="s">
        <v>275</v>
      </c>
      <c r="C400" t="s">
        <v>336</v>
      </c>
      <c r="D400">
        <v>6.2</v>
      </c>
      <c r="E400" t="s">
        <v>6</v>
      </c>
      <c r="F400" t="s">
        <v>7</v>
      </c>
    </row>
    <row r="401" spans="1:6" ht="45" x14ac:dyDescent="0.25">
      <c r="A401">
        <v>12637</v>
      </c>
      <c r="B401" s="2" t="s">
        <v>278</v>
      </c>
      <c r="C401" t="s">
        <v>335</v>
      </c>
      <c r="D401">
        <v>26</v>
      </c>
      <c r="E401" t="s">
        <v>6</v>
      </c>
      <c r="F401" t="s">
        <v>7</v>
      </c>
    </row>
    <row r="402" spans="1:6" ht="30" x14ac:dyDescent="0.25">
      <c r="A402">
        <v>16847</v>
      </c>
      <c r="B402" s="2" t="s">
        <v>334</v>
      </c>
      <c r="C402" t="s">
        <v>333</v>
      </c>
      <c r="D402">
        <v>12</v>
      </c>
      <c r="E402" t="s">
        <v>6</v>
      </c>
      <c r="F402" t="s">
        <v>5</v>
      </c>
    </row>
    <row r="403" spans="1:6" ht="30" x14ac:dyDescent="0.25">
      <c r="A403">
        <v>16787</v>
      </c>
      <c r="B403" s="2" t="s">
        <v>271</v>
      </c>
      <c r="C403" t="s">
        <v>331</v>
      </c>
      <c r="D403">
        <v>3.2</v>
      </c>
      <c r="E403" t="s">
        <v>6</v>
      </c>
      <c r="F403" t="s">
        <v>5</v>
      </c>
    </row>
    <row r="404" spans="1:6" x14ac:dyDescent="0.25">
      <c r="A404">
        <v>12793</v>
      </c>
      <c r="B404">
        <v>85310</v>
      </c>
      <c r="C404" t="s">
        <v>330</v>
      </c>
      <c r="D404">
        <v>35.700000000000003</v>
      </c>
      <c r="E404" t="s">
        <v>6</v>
      </c>
      <c r="F404" t="s">
        <v>5</v>
      </c>
    </row>
    <row r="405" spans="1:6" x14ac:dyDescent="0.25">
      <c r="A405">
        <v>17324</v>
      </c>
      <c r="B405">
        <v>85100</v>
      </c>
      <c r="C405" t="s">
        <v>329</v>
      </c>
      <c r="D405">
        <v>5.9</v>
      </c>
      <c r="E405" t="s">
        <v>6</v>
      </c>
      <c r="F405" t="s">
        <v>5</v>
      </c>
    </row>
    <row r="406" spans="1:6" x14ac:dyDescent="0.25">
      <c r="A406">
        <v>12923</v>
      </c>
      <c r="B406">
        <v>85100</v>
      </c>
      <c r="C406" t="s">
        <v>328</v>
      </c>
      <c r="D406">
        <v>5.4</v>
      </c>
      <c r="E406" t="s">
        <v>6</v>
      </c>
      <c r="F406" t="s">
        <v>5</v>
      </c>
    </row>
    <row r="407" spans="1:6" ht="30" x14ac:dyDescent="0.25">
      <c r="A407">
        <v>12930</v>
      </c>
      <c r="B407" s="2" t="s">
        <v>271</v>
      </c>
      <c r="C407" t="s">
        <v>327</v>
      </c>
      <c r="D407">
        <v>18</v>
      </c>
      <c r="E407" t="s">
        <v>6</v>
      </c>
      <c r="F407" t="s">
        <v>5</v>
      </c>
    </row>
    <row r="408" spans="1:6" ht="45" x14ac:dyDescent="0.25">
      <c r="A408">
        <v>17186</v>
      </c>
      <c r="B408" s="2" t="s">
        <v>326</v>
      </c>
      <c r="C408" t="s">
        <v>325</v>
      </c>
      <c r="D408">
        <v>19.899999999999999</v>
      </c>
      <c r="E408" t="s">
        <v>6</v>
      </c>
      <c r="F408" t="s">
        <v>7</v>
      </c>
    </row>
    <row r="409" spans="1:6" ht="30" x14ac:dyDescent="0.25">
      <c r="A409">
        <v>14724</v>
      </c>
      <c r="B409" s="2" t="s">
        <v>275</v>
      </c>
      <c r="C409" t="s">
        <v>324</v>
      </c>
      <c r="D409">
        <v>11.3</v>
      </c>
      <c r="E409" t="s">
        <v>6</v>
      </c>
      <c r="F409" t="s">
        <v>7</v>
      </c>
    </row>
    <row r="410" spans="1:6" ht="30" x14ac:dyDescent="0.25">
      <c r="A410">
        <v>13045</v>
      </c>
      <c r="B410" s="2" t="s">
        <v>271</v>
      </c>
      <c r="C410" t="s">
        <v>323</v>
      </c>
      <c r="D410">
        <v>15.9</v>
      </c>
      <c r="E410" t="s">
        <v>6</v>
      </c>
      <c r="F410" t="s">
        <v>7</v>
      </c>
    </row>
    <row r="411" spans="1:6" ht="30" x14ac:dyDescent="0.25">
      <c r="A411">
        <v>18953</v>
      </c>
      <c r="B411" s="2" t="s">
        <v>271</v>
      </c>
      <c r="C411" t="s">
        <v>322</v>
      </c>
      <c r="D411">
        <v>24.8</v>
      </c>
      <c r="E411" t="s">
        <v>6</v>
      </c>
      <c r="F411" t="s">
        <v>7</v>
      </c>
    </row>
    <row r="412" spans="1:6" ht="45" x14ac:dyDescent="0.25">
      <c r="A412">
        <v>13038</v>
      </c>
      <c r="B412" s="2" t="s">
        <v>321</v>
      </c>
      <c r="C412" t="s">
        <v>320</v>
      </c>
      <c r="D412">
        <v>22.3</v>
      </c>
      <c r="E412" t="s">
        <v>6</v>
      </c>
      <c r="F412" t="s">
        <v>5</v>
      </c>
    </row>
    <row r="413" spans="1:6" ht="60" x14ac:dyDescent="0.25">
      <c r="A413">
        <v>284</v>
      </c>
      <c r="B413" s="2" t="s">
        <v>319</v>
      </c>
      <c r="C413" t="s">
        <v>318</v>
      </c>
      <c r="D413">
        <v>6.7</v>
      </c>
      <c r="E413" t="s">
        <v>6</v>
      </c>
      <c r="F413" t="s">
        <v>5</v>
      </c>
    </row>
    <row r="414" spans="1:6" ht="30" x14ac:dyDescent="0.25">
      <c r="A414">
        <v>15213</v>
      </c>
      <c r="B414" s="2" t="s">
        <v>275</v>
      </c>
      <c r="C414" t="s">
        <v>317</v>
      </c>
      <c r="D414">
        <v>5.3</v>
      </c>
      <c r="E414" t="s">
        <v>6</v>
      </c>
      <c r="F414" t="s">
        <v>7</v>
      </c>
    </row>
    <row r="415" spans="1:6" ht="30" x14ac:dyDescent="0.25">
      <c r="A415">
        <v>10996</v>
      </c>
      <c r="B415" s="2" t="s">
        <v>273</v>
      </c>
      <c r="C415" t="s">
        <v>316</v>
      </c>
      <c r="D415">
        <v>22.9</v>
      </c>
      <c r="E415" t="s">
        <v>6</v>
      </c>
      <c r="F415" t="s">
        <v>7</v>
      </c>
    </row>
    <row r="416" spans="1:6" ht="30" x14ac:dyDescent="0.25">
      <c r="A416">
        <v>10845</v>
      </c>
      <c r="B416" s="2" t="s">
        <v>271</v>
      </c>
      <c r="C416" t="s">
        <v>315</v>
      </c>
      <c r="D416">
        <v>23.9</v>
      </c>
      <c r="E416" t="s">
        <v>6</v>
      </c>
      <c r="F416" t="s">
        <v>7</v>
      </c>
    </row>
    <row r="417" spans="1:6" ht="30" x14ac:dyDescent="0.25">
      <c r="A417">
        <v>16585</v>
      </c>
      <c r="B417" s="2" t="s">
        <v>271</v>
      </c>
      <c r="C417" t="s">
        <v>314</v>
      </c>
      <c r="D417">
        <v>14.4</v>
      </c>
      <c r="E417" t="s">
        <v>6</v>
      </c>
      <c r="F417" t="s">
        <v>5</v>
      </c>
    </row>
    <row r="418" spans="1:6" ht="30" x14ac:dyDescent="0.25">
      <c r="A418">
        <v>13221</v>
      </c>
      <c r="B418" s="2" t="s">
        <v>273</v>
      </c>
      <c r="C418" t="s">
        <v>312</v>
      </c>
      <c r="D418">
        <v>15</v>
      </c>
      <c r="E418" t="s">
        <v>6</v>
      </c>
      <c r="F418" t="s">
        <v>7</v>
      </c>
    </row>
    <row r="419" spans="1:6" x14ac:dyDescent="0.25">
      <c r="A419">
        <v>13204</v>
      </c>
      <c r="B419">
        <v>85310</v>
      </c>
      <c r="C419" t="s">
        <v>311</v>
      </c>
      <c r="D419">
        <v>36.1</v>
      </c>
      <c r="E419" t="s">
        <v>6</v>
      </c>
      <c r="F419" t="s">
        <v>5</v>
      </c>
    </row>
    <row r="420" spans="1:6" ht="30" x14ac:dyDescent="0.25">
      <c r="A420">
        <v>13273</v>
      </c>
      <c r="B420" s="2" t="s">
        <v>271</v>
      </c>
      <c r="C420" t="s">
        <v>309</v>
      </c>
      <c r="D420">
        <v>21.1</v>
      </c>
      <c r="E420" t="s">
        <v>6</v>
      </c>
      <c r="F420" t="s">
        <v>7</v>
      </c>
    </row>
    <row r="421" spans="1:6" ht="30" x14ac:dyDescent="0.25">
      <c r="A421">
        <v>13351</v>
      </c>
      <c r="B421" s="2" t="s">
        <v>273</v>
      </c>
      <c r="C421" t="s">
        <v>308</v>
      </c>
      <c r="D421">
        <v>19.600000000000001</v>
      </c>
      <c r="E421" t="s">
        <v>6</v>
      </c>
      <c r="F421" t="s">
        <v>7</v>
      </c>
    </row>
    <row r="422" spans="1:6" ht="45" x14ac:dyDescent="0.25">
      <c r="A422">
        <v>12237</v>
      </c>
      <c r="B422" s="2" t="s">
        <v>278</v>
      </c>
      <c r="C422" t="s">
        <v>307</v>
      </c>
      <c r="D422">
        <v>17.3</v>
      </c>
      <c r="E422" t="s">
        <v>6</v>
      </c>
      <c r="F422" t="s">
        <v>7</v>
      </c>
    </row>
    <row r="423" spans="1:6" ht="30" x14ac:dyDescent="0.25">
      <c r="A423">
        <v>16380</v>
      </c>
      <c r="B423" s="2" t="s">
        <v>275</v>
      </c>
      <c r="C423" t="s">
        <v>306</v>
      </c>
      <c r="D423">
        <v>10.8</v>
      </c>
      <c r="E423" t="s">
        <v>6</v>
      </c>
      <c r="F423" t="s">
        <v>7</v>
      </c>
    </row>
    <row r="424" spans="1:6" ht="45" x14ac:dyDescent="0.25">
      <c r="A424">
        <v>13449</v>
      </c>
      <c r="B424" s="2" t="s">
        <v>278</v>
      </c>
      <c r="C424" t="s">
        <v>305</v>
      </c>
      <c r="D424">
        <v>22.4</v>
      </c>
      <c r="E424" t="s">
        <v>6</v>
      </c>
      <c r="F424" t="s">
        <v>5</v>
      </c>
    </row>
    <row r="425" spans="1:6" ht="30" x14ac:dyDescent="0.25">
      <c r="A425">
        <v>13468</v>
      </c>
      <c r="B425" s="2" t="s">
        <v>273</v>
      </c>
      <c r="C425" t="s">
        <v>304</v>
      </c>
      <c r="D425">
        <v>14.5</v>
      </c>
      <c r="E425" t="s">
        <v>6</v>
      </c>
      <c r="F425" t="s">
        <v>7</v>
      </c>
    </row>
    <row r="426" spans="1:6" ht="30" x14ac:dyDescent="0.25">
      <c r="A426">
        <v>13481</v>
      </c>
      <c r="B426" s="2" t="s">
        <v>273</v>
      </c>
      <c r="C426" t="s">
        <v>303</v>
      </c>
      <c r="D426">
        <v>4.0999999999999996</v>
      </c>
      <c r="E426" t="s">
        <v>6</v>
      </c>
      <c r="F426" t="s">
        <v>7</v>
      </c>
    </row>
    <row r="427" spans="1:6" ht="60" x14ac:dyDescent="0.25">
      <c r="A427">
        <v>13513</v>
      </c>
      <c r="B427" s="2" t="s">
        <v>302</v>
      </c>
      <c r="C427" t="s">
        <v>301</v>
      </c>
      <c r="D427">
        <v>16</v>
      </c>
      <c r="E427" t="s">
        <v>6</v>
      </c>
      <c r="F427" t="s">
        <v>5</v>
      </c>
    </row>
    <row r="428" spans="1:6" ht="30" x14ac:dyDescent="0.25">
      <c r="A428">
        <v>13514</v>
      </c>
      <c r="B428" s="2" t="s">
        <v>275</v>
      </c>
      <c r="C428" t="s">
        <v>300</v>
      </c>
      <c r="D428">
        <v>11.6</v>
      </c>
      <c r="E428" t="s">
        <v>6</v>
      </c>
      <c r="F428" t="s">
        <v>7</v>
      </c>
    </row>
    <row r="429" spans="1:6" x14ac:dyDescent="0.25">
      <c r="A429">
        <v>16749</v>
      </c>
      <c r="B429">
        <v>85310</v>
      </c>
      <c r="C429" t="s">
        <v>299</v>
      </c>
      <c r="D429">
        <v>11.8</v>
      </c>
      <c r="E429" t="s">
        <v>6</v>
      </c>
      <c r="F429" t="s">
        <v>5</v>
      </c>
    </row>
    <row r="430" spans="1:6" ht="30" x14ac:dyDescent="0.25">
      <c r="A430">
        <v>13597</v>
      </c>
      <c r="B430" s="2" t="s">
        <v>273</v>
      </c>
      <c r="C430" t="s">
        <v>298</v>
      </c>
      <c r="D430">
        <v>14.9</v>
      </c>
      <c r="E430" t="s">
        <v>6</v>
      </c>
      <c r="F430" t="s">
        <v>7</v>
      </c>
    </row>
    <row r="431" spans="1:6" ht="30" x14ac:dyDescent="0.25">
      <c r="A431">
        <v>13619</v>
      </c>
      <c r="B431" s="2" t="s">
        <v>273</v>
      </c>
      <c r="C431" t="s">
        <v>297</v>
      </c>
      <c r="D431">
        <v>3</v>
      </c>
      <c r="E431" t="s">
        <v>6</v>
      </c>
      <c r="F431" t="s">
        <v>7</v>
      </c>
    </row>
    <row r="432" spans="1:6" ht="30" x14ac:dyDescent="0.25">
      <c r="A432">
        <v>17219</v>
      </c>
      <c r="B432" s="2" t="s">
        <v>275</v>
      </c>
      <c r="C432" t="s">
        <v>295</v>
      </c>
      <c r="D432">
        <v>11.8</v>
      </c>
      <c r="E432" t="s">
        <v>6</v>
      </c>
      <c r="F432" t="s">
        <v>7</v>
      </c>
    </row>
    <row r="433" spans="1:6" ht="30" x14ac:dyDescent="0.25">
      <c r="A433">
        <v>13680</v>
      </c>
      <c r="B433" s="2" t="s">
        <v>273</v>
      </c>
      <c r="C433" t="s">
        <v>293</v>
      </c>
      <c r="D433">
        <v>13.6</v>
      </c>
      <c r="E433" t="s">
        <v>6</v>
      </c>
      <c r="F433" t="s">
        <v>7</v>
      </c>
    </row>
    <row r="434" spans="1:6" ht="30" x14ac:dyDescent="0.25">
      <c r="A434">
        <v>13694</v>
      </c>
      <c r="B434" s="2" t="s">
        <v>273</v>
      </c>
      <c r="C434" t="s">
        <v>292</v>
      </c>
      <c r="D434">
        <v>6.6</v>
      </c>
      <c r="E434" t="s">
        <v>6</v>
      </c>
      <c r="F434" t="s">
        <v>7</v>
      </c>
    </row>
    <row r="435" spans="1:6" ht="30" x14ac:dyDescent="0.25">
      <c r="A435">
        <v>13758</v>
      </c>
      <c r="B435" s="2" t="s">
        <v>273</v>
      </c>
      <c r="C435" t="s">
        <v>291</v>
      </c>
      <c r="D435">
        <v>7.4</v>
      </c>
      <c r="E435" t="s">
        <v>6</v>
      </c>
      <c r="F435" t="s">
        <v>7</v>
      </c>
    </row>
    <row r="436" spans="1:6" ht="30" x14ac:dyDescent="0.25">
      <c r="A436">
        <v>13817</v>
      </c>
      <c r="B436" s="2" t="s">
        <v>275</v>
      </c>
      <c r="C436" t="s">
        <v>290</v>
      </c>
      <c r="D436">
        <v>16.100000000000001</v>
      </c>
      <c r="E436" t="s">
        <v>6</v>
      </c>
      <c r="F436" t="s">
        <v>7</v>
      </c>
    </row>
    <row r="437" spans="1:6" ht="30" x14ac:dyDescent="0.25">
      <c r="A437">
        <v>13820</v>
      </c>
      <c r="B437" s="2" t="s">
        <v>273</v>
      </c>
      <c r="C437" t="s">
        <v>289</v>
      </c>
      <c r="D437">
        <v>12.9</v>
      </c>
      <c r="E437" t="s">
        <v>6</v>
      </c>
      <c r="F437" t="s">
        <v>7</v>
      </c>
    </row>
    <row r="438" spans="1:6" ht="30" x14ac:dyDescent="0.25">
      <c r="A438">
        <v>13835</v>
      </c>
      <c r="B438" s="2" t="s">
        <v>271</v>
      </c>
      <c r="C438" t="s">
        <v>288</v>
      </c>
      <c r="D438">
        <v>12.3</v>
      </c>
      <c r="E438" t="s">
        <v>6</v>
      </c>
      <c r="F438" t="s">
        <v>7</v>
      </c>
    </row>
    <row r="439" spans="1:6" x14ac:dyDescent="0.25">
      <c r="A439">
        <v>14619</v>
      </c>
      <c r="B439">
        <v>85200</v>
      </c>
      <c r="C439" t="s">
        <v>287</v>
      </c>
      <c r="D439">
        <v>12.1</v>
      </c>
      <c r="E439" t="s">
        <v>6</v>
      </c>
      <c r="F439" t="s">
        <v>7</v>
      </c>
    </row>
    <row r="440" spans="1:6" ht="45" x14ac:dyDescent="0.25">
      <c r="A440">
        <v>13856</v>
      </c>
      <c r="B440" s="2" t="s">
        <v>286</v>
      </c>
      <c r="C440" t="s">
        <v>285</v>
      </c>
      <c r="D440">
        <v>0.9</v>
      </c>
      <c r="E440" t="s">
        <v>9</v>
      </c>
      <c r="F440" t="s">
        <v>5</v>
      </c>
    </row>
    <row r="441" spans="1:6" ht="45" x14ac:dyDescent="0.25">
      <c r="A441">
        <v>17625</v>
      </c>
      <c r="B441" s="2" t="s">
        <v>284</v>
      </c>
      <c r="C441" t="s">
        <v>283</v>
      </c>
      <c r="D441">
        <v>4.9000000000000004</v>
      </c>
      <c r="E441" t="s">
        <v>6</v>
      </c>
      <c r="F441" t="s">
        <v>5</v>
      </c>
    </row>
    <row r="442" spans="1:6" ht="30" x14ac:dyDescent="0.25">
      <c r="A442">
        <v>14013</v>
      </c>
      <c r="B442" s="2" t="s">
        <v>273</v>
      </c>
      <c r="C442" t="s">
        <v>282</v>
      </c>
      <c r="D442">
        <v>16.8</v>
      </c>
      <c r="E442" t="s">
        <v>6</v>
      </c>
      <c r="F442" t="s">
        <v>7</v>
      </c>
    </row>
    <row r="443" spans="1:6" x14ac:dyDescent="0.25">
      <c r="A443">
        <v>14620</v>
      </c>
      <c r="B443">
        <v>85310</v>
      </c>
      <c r="C443" t="s">
        <v>281</v>
      </c>
      <c r="D443">
        <v>15.2</v>
      </c>
      <c r="E443" t="s">
        <v>6</v>
      </c>
      <c r="F443" t="s">
        <v>7</v>
      </c>
    </row>
    <row r="444" spans="1:6" ht="30" x14ac:dyDescent="0.25">
      <c r="A444">
        <v>17198</v>
      </c>
      <c r="B444" s="2" t="s">
        <v>280</v>
      </c>
      <c r="C444" t="s">
        <v>279</v>
      </c>
      <c r="D444">
        <v>15.1</v>
      </c>
      <c r="E444" t="s">
        <v>6</v>
      </c>
      <c r="F444" t="s">
        <v>5</v>
      </c>
    </row>
    <row r="445" spans="1:6" ht="45" x14ac:dyDescent="0.25">
      <c r="A445">
        <v>17036</v>
      </c>
      <c r="B445" s="2" t="s">
        <v>278</v>
      </c>
      <c r="C445" t="s">
        <v>277</v>
      </c>
      <c r="D445">
        <v>17.8</v>
      </c>
      <c r="E445" t="s">
        <v>6</v>
      </c>
      <c r="F445" t="s">
        <v>5</v>
      </c>
    </row>
    <row r="446" spans="1:6" ht="30" x14ac:dyDescent="0.25">
      <c r="A446">
        <v>15727</v>
      </c>
      <c r="B446" s="2" t="s">
        <v>275</v>
      </c>
      <c r="C446" t="s">
        <v>276</v>
      </c>
      <c r="D446">
        <v>15</v>
      </c>
      <c r="E446" t="s">
        <v>6</v>
      </c>
      <c r="F446" t="s">
        <v>7</v>
      </c>
    </row>
    <row r="447" spans="1:6" ht="30" x14ac:dyDescent="0.25">
      <c r="A447">
        <v>13973</v>
      </c>
      <c r="B447" s="2" t="s">
        <v>275</v>
      </c>
      <c r="C447" t="s">
        <v>274</v>
      </c>
      <c r="D447">
        <v>30.1</v>
      </c>
      <c r="E447" t="s">
        <v>6</v>
      </c>
      <c r="F447" t="s">
        <v>7</v>
      </c>
    </row>
    <row r="448" spans="1:6" ht="30" x14ac:dyDescent="0.25">
      <c r="A448">
        <v>131</v>
      </c>
      <c r="B448" s="2" t="s">
        <v>273</v>
      </c>
      <c r="C448" t="s">
        <v>272</v>
      </c>
      <c r="D448">
        <v>11.3</v>
      </c>
      <c r="E448" t="s">
        <v>6</v>
      </c>
      <c r="F448" t="s">
        <v>7</v>
      </c>
    </row>
  </sheetData>
  <pageMargins left="0.7" right="0.7" top="0.75" bottom="0.75" header="0.3" footer="0.3"/>
  <pageSetup orientation="portrait" horizontalDpi="0" verticalDpi="0" r:id="rId3"/>
  <drawing r:id="rId4"/>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6"/>
  <sheetViews>
    <sheetView workbookViewId="0">
      <selection activeCell="J24" sqref="J24"/>
    </sheetView>
  </sheetViews>
  <sheetFormatPr defaultRowHeight="15" x14ac:dyDescent="0.25"/>
  <cols>
    <col min="1" max="1" width="31.5703125" bestFit="1" customWidth="1"/>
    <col min="2" max="2" width="16.28515625" bestFit="1" customWidth="1"/>
    <col min="3" max="3" width="12" bestFit="1" customWidth="1"/>
    <col min="4" max="4" width="12.7109375" bestFit="1" customWidth="1"/>
    <col min="5" max="5" width="12" bestFit="1" customWidth="1"/>
  </cols>
  <sheetData>
    <row r="1" spans="1:5" x14ac:dyDescent="0.25">
      <c r="A1" t="s">
        <v>30</v>
      </c>
      <c r="B1" t="s">
        <v>0</v>
      </c>
      <c r="C1" t="s">
        <v>1</v>
      </c>
      <c r="D1" t="s">
        <v>2</v>
      </c>
      <c r="E1" t="s">
        <v>18</v>
      </c>
    </row>
    <row r="2" spans="1:5" x14ac:dyDescent="0.25">
      <c r="A2" t="s">
        <v>29</v>
      </c>
      <c r="B2" t="s">
        <v>8</v>
      </c>
      <c r="C2" t="s">
        <v>6</v>
      </c>
      <c r="D2">
        <v>96</v>
      </c>
      <c r="E2">
        <v>19.21</v>
      </c>
    </row>
    <row r="3" spans="1:5" x14ac:dyDescent="0.25">
      <c r="A3" t="s">
        <v>28</v>
      </c>
      <c r="B3" t="s">
        <v>5</v>
      </c>
      <c r="C3" t="s">
        <v>9</v>
      </c>
      <c r="D3">
        <v>394</v>
      </c>
      <c r="E3">
        <v>0.08</v>
      </c>
    </row>
    <row r="4" spans="1:5" x14ac:dyDescent="0.25">
      <c r="A4" t="s">
        <v>28</v>
      </c>
      <c r="B4" t="s">
        <v>7</v>
      </c>
      <c r="C4" t="s">
        <v>6</v>
      </c>
      <c r="D4">
        <v>1479</v>
      </c>
      <c r="E4">
        <v>16.63</v>
      </c>
    </row>
    <row r="5" spans="1:5" x14ac:dyDescent="0.25">
      <c r="A5" t="s">
        <v>28</v>
      </c>
      <c r="B5" t="s">
        <v>5</v>
      </c>
      <c r="C5" t="s">
        <v>6</v>
      </c>
      <c r="D5">
        <v>4916</v>
      </c>
      <c r="E5">
        <v>16.670000000000002</v>
      </c>
    </row>
    <row r="6" spans="1:5" x14ac:dyDescent="0.25">
      <c r="A6" t="s">
        <v>28</v>
      </c>
      <c r="B6" t="s">
        <v>8</v>
      </c>
      <c r="C6" t="s">
        <v>10</v>
      </c>
      <c r="D6">
        <v>63</v>
      </c>
      <c r="E6">
        <v>-13.35</v>
      </c>
    </row>
    <row r="7" spans="1:5" x14ac:dyDescent="0.25">
      <c r="A7" t="s">
        <v>28</v>
      </c>
      <c r="B7" t="s">
        <v>5</v>
      </c>
      <c r="C7" t="s">
        <v>10</v>
      </c>
      <c r="D7">
        <v>726</v>
      </c>
      <c r="E7">
        <v>-9.99</v>
      </c>
    </row>
    <row r="8" spans="1:5" x14ac:dyDescent="0.25">
      <c r="A8" t="s">
        <v>29</v>
      </c>
      <c r="B8" t="s">
        <v>7</v>
      </c>
      <c r="C8" t="s">
        <v>9</v>
      </c>
      <c r="D8">
        <v>4</v>
      </c>
      <c r="E8">
        <v>0.15</v>
      </c>
    </row>
    <row r="9" spans="1:5" x14ac:dyDescent="0.25">
      <c r="A9" t="s">
        <v>29</v>
      </c>
      <c r="B9" t="s">
        <v>5</v>
      </c>
      <c r="C9" t="s">
        <v>6</v>
      </c>
      <c r="D9">
        <v>1629</v>
      </c>
      <c r="E9">
        <v>19.43</v>
      </c>
    </row>
    <row r="10" spans="1:5" x14ac:dyDescent="0.25">
      <c r="A10" t="s">
        <v>29</v>
      </c>
      <c r="B10" t="s">
        <v>5</v>
      </c>
      <c r="C10" t="s">
        <v>10</v>
      </c>
      <c r="D10">
        <v>138</v>
      </c>
      <c r="E10">
        <v>-9.76</v>
      </c>
    </row>
    <row r="11" spans="1:5" x14ac:dyDescent="0.25">
      <c r="A11" t="s">
        <v>28</v>
      </c>
      <c r="B11" t="s">
        <v>8</v>
      </c>
      <c r="C11" t="s">
        <v>9</v>
      </c>
      <c r="D11">
        <v>26</v>
      </c>
      <c r="E11">
        <v>0.17</v>
      </c>
    </row>
    <row r="12" spans="1:5" x14ac:dyDescent="0.25">
      <c r="A12" t="s">
        <v>28</v>
      </c>
      <c r="B12" t="s">
        <v>8</v>
      </c>
      <c r="C12" t="s">
        <v>6</v>
      </c>
      <c r="D12">
        <v>328</v>
      </c>
      <c r="E12">
        <v>20.12</v>
      </c>
    </row>
    <row r="13" spans="1:5" x14ac:dyDescent="0.25">
      <c r="A13" t="s">
        <v>29</v>
      </c>
      <c r="B13" t="s">
        <v>8</v>
      </c>
      <c r="C13" t="s">
        <v>9</v>
      </c>
      <c r="D13">
        <v>8</v>
      </c>
      <c r="E13">
        <v>-0.2</v>
      </c>
    </row>
    <row r="14" spans="1:5" x14ac:dyDescent="0.25">
      <c r="A14" t="s">
        <v>29</v>
      </c>
      <c r="B14" t="s">
        <v>7</v>
      </c>
      <c r="C14" t="s">
        <v>10</v>
      </c>
      <c r="D14">
        <v>12</v>
      </c>
      <c r="E14">
        <v>-5.69</v>
      </c>
    </row>
    <row r="15" spans="1:5" x14ac:dyDescent="0.25">
      <c r="A15" t="s">
        <v>28</v>
      </c>
      <c r="B15" t="s">
        <v>7</v>
      </c>
      <c r="C15" t="s">
        <v>9</v>
      </c>
      <c r="D15">
        <v>48</v>
      </c>
      <c r="E15">
        <v>0.03</v>
      </c>
    </row>
    <row r="16" spans="1:5" x14ac:dyDescent="0.25">
      <c r="A16" t="s">
        <v>29</v>
      </c>
      <c r="B16" t="s">
        <v>8</v>
      </c>
      <c r="C16" t="s">
        <v>10</v>
      </c>
      <c r="D16">
        <v>11</v>
      </c>
      <c r="E16">
        <v>-11.53</v>
      </c>
    </row>
    <row r="17" spans="1:12" x14ac:dyDescent="0.25">
      <c r="A17" t="s">
        <v>29</v>
      </c>
      <c r="B17" t="s">
        <v>5</v>
      </c>
      <c r="C17" t="s">
        <v>9</v>
      </c>
      <c r="D17">
        <v>64</v>
      </c>
      <c r="E17">
        <v>0.18</v>
      </c>
    </row>
    <row r="18" spans="1:12" x14ac:dyDescent="0.25">
      <c r="A18" t="s">
        <v>29</v>
      </c>
      <c r="B18" t="s">
        <v>7</v>
      </c>
      <c r="C18" t="s">
        <v>6</v>
      </c>
      <c r="D18">
        <v>173</v>
      </c>
      <c r="E18">
        <v>11.77</v>
      </c>
    </row>
    <row r="19" spans="1:12" x14ac:dyDescent="0.25">
      <c r="A19" t="s">
        <v>28</v>
      </c>
      <c r="B19" t="s">
        <v>7</v>
      </c>
      <c r="C19" t="s">
        <v>10</v>
      </c>
      <c r="D19">
        <v>59</v>
      </c>
      <c r="E19">
        <v>-6.07</v>
      </c>
    </row>
    <row r="22" spans="1:12" x14ac:dyDescent="0.25">
      <c r="A22" s="3" t="s">
        <v>777</v>
      </c>
      <c r="B22" s="3" t="s">
        <v>265</v>
      </c>
    </row>
    <row r="23" spans="1:12" x14ac:dyDescent="0.25">
      <c r="A23" s="3" t="s">
        <v>776</v>
      </c>
      <c r="B23" t="s">
        <v>6</v>
      </c>
      <c r="C23" t="s">
        <v>9</v>
      </c>
      <c r="D23" t="s">
        <v>10</v>
      </c>
      <c r="E23" t="s">
        <v>261</v>
      </c>
      <c r="H23" t="s">
        <v>776</v>
      </c>
      <c r="I23" t="s">
        <v>6</v>
      </c>
      <c r="J23" t="s">
        <v>9</v>
      </c>
      <c r="K23" t="s">
        <v>10</v>
      </c>
      <c r="L23" t="s">
        <v>261</v>
      </c>
    </row>
    <row r="24" spans="1:12" x14ac:dyDescent="0.25">
      <c r="A24" s="4" t="s">
        <v>29</v>
      </c>
      <c r="B24" s="7">
        <v>16.803333333333331</v>
      </c>
      <c r="C24" s="7">
        <v>4.3333333333333328E-2</v>
      </c>
      <c r="D24" s="7">
        <v>-8.9933333333333323</v>
      </c>
      <c r="E24" s="7">
        <v>2.6177777777777771</v>
      </c>
      <c r="H24" t="s">
        <v>29</v>
      </c>
      <c r="I24" s="11">
        <v>0.16803333333333301</v>
      </c>
      <c r="J24" s="11">
        <v>4.3333333333333299E-4</v>
      </c>
      <c r="K24" s="11">
        <v>-8.9933333333333296E-2</v>
      </c>
      <c r="L24" s="11">
        <v>2.61777777777778E-2</v>
      </c>
    </row>
    <row r="25" spans="1:12" x14ac:dyDescent="0.25">
      <c r="A25" s="4" t="s">
        <v>28</v>
      </c>
      <c r="B25" s="7">
        <v>17.806666666666668</v>
      </c>
      <c r="C25" s="7">
        <v>9.3333333333333338E-2</v>
      </c>
      <c r="D25" s="7">
        <v>-9.8033333333333328</v>
      </c>
      <c r="E25" s="7">
        <v>2.6988888888888889</v>
      </c>
      <c r="H25" t="s">
        <v>28</v>
      </c>
      <c r="I25" s="11">
        <v>0.17806666666666701</v>
      </c>
      <c r="J25" s="11">
        <v>9.33333333333333E-4</v>
      </c>
      <c r="K25" s="11">
        <v>-9.8033333333333306E-2</v>
      </c>
      <c r="L25" s="11">
        <v>2.6988888888888899E-2</v>
      </c>
    </row>
    <row r="26" spans="1:12" x14ac:dyDescent="0.25">
      <c r="A26" s="4" t="s">
        <v>261</v>
      </c>
      <c r="B26" s="7">
        <v>17.305</v>
      </c>
      <c r="C26" s="7">
        <v>6.8333333333333343E-2</v>
      </c>
      <c r="D26" s="7">
        <v>-9.3983333333333334</v>
      </c>
      <c r="E26" s="7">
        <v>2.6583333333333332</v>
      </c>
    </row>
  </sheetData>
  <pageMargins left="0.7" right="0.7" top="0.75" bottom="0.75" header="0.3" footer="0.3"/>
  <pageSetup orientation="portrait" horizontalDpi="0" verticalDpi="0"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43"/>
  <sheetViews>
    <sheetView workbookViewId="0">
      <selection activeCell="I40" sqref="I40:L42"/>
    </sheetView>
  </sheetViews>
  <sheetFormatPr defaultRowHeight="15" x14ac:dyDescent="0.25"/>
  <cols>
    <col min="1" max="1" width="31.5703125" bestFit="1" customWidth="1"/>
    <col min="2" max="2" width="16.28515625" bestFit="1" customWidth="1"/>
    <col min="3" max="5" width="12" bestFit="1" customWidth="1"/>
    <col min="9" max="9" width="31.5703125" bestFit="1" customWidth="1"/>
    <col min="10" max="10" width="16.28515625" bestFit="1" customWidth="1"/>
    <col min="11" max="11" width="7.5703125" bestFit="1" customWidth="1"/>
    <col min="12" max="12" width="7.7109375" bestFit="1" customWidth="1"/>
    <col min="13" max="13" width="12" bestFit="1" customWidth="1"/>
  </cols>
  <sheetData>
    <row r="1" spans="1:13" x14ac:dyDescent="0.25">
      <c r="A1" t="s">
        <v>30</v>
      </c>
      <c r="B1" t="s">
        <v>0</v>
      </c>
      <c r="C1" t="s">
        <v>1</v>
      </c>
      <c r="D1" t="s">
        <v>2</v>
      </c>
      <c r="E1" t="s">
        <v>18</v>
      </c>
      <c r="I1" t="s">
        <v>30</v>
      </c>
      <c r="J1" t="s">
        <v>0</v>
      </c>
      <c r="K1" t="s">
        <v>1</v>
      </c>
      <c r="L1" t="s">
        <v>2</v>
      </c>
      <c r="M1" t="s">
        <v>18</v>
      </c>
    </row>
    <row r="2" spans="1:13" x14ac:dyDescent="0.25">
      <c r="A2" t="s">
        <v>29</v>
      </c>
      <c r="B2" t="s">
        <v>8</v>
      </c>
      <c r="C2" t="s">
        <v>6</v>
      </c>
      <c r="D2">
        <v>96</v>
      </c>
      <c r="E2">
        <v>19.21</v>
      </c>
      <c r="I2" t="s">
        <v>29</v>
      </c>
      <c r="J2" t="s">
        <v>8</v>
      </c>
      <c r="K2" t="s">
        <v>6</v>
      </c>
      <c r="L2">
        <v>96</v>
      </c>
      <c r="M2">
        <v>19.21</v>
      </c>
    </row>
    <row r="3" spans="1:13" x14ac:dyDescent="0.25">
      <c r="A3" t="s">
        <v>28</v>
      </c>
      <c r="B3" t="s">
        <v>5</v>
      </c>
      <c r="C3" t="s">
        <v>9</v>
      </c>
      <c r="D3">
        <v>385</v>
      </c>
      <c r="E3">
        <v>0.08</v>
      </c>
      <c r="I3" t="s">
        <v>28</v>
      </c>
      <c r="J3" t="s">
        <v>5</v>
      </c>
      <c r="K3" t="s">
        <v>9</v>
      </c>
      <c r="L3">
        <v>385</v>
      </c>
      <c r="M3">
        <v>0.08</v>
      </c>
    </row>
    <row r="4" spans="1:13" x14ac:dyDescent="0.25">
      <c r="A4" t="s">
        <v>28</v>
      </c>
      <c r="B4" t="s">
        <v>7</v>
      </c>
      <c r="C4" t="s">
        <v>6</v>
      </c>
      <c r="D4">
        <v>1442</v>
      </c>
      <c r="E4">
        <v>16.649999999999999</v>
      </c>
      <c r="I4" t="s">
        <v>28</v>
      </c>
      <c r="J4" t="s">
        <v>7</v>
      </c>
      <c r="K4" t="s">
        <v>6</v>
      </c>
      <c r="L4">
        <v>1442</v>
      </c>
      <c r="M4">
        <v>16.649999999999999</v>
      </c>
    </row>
    <row r="5" spans="1:13" x14ac:dyDescent="0.25">
      <c r="A5" t="s">
        <v>28</v>
      </c>
      <c r="B5" t="s">
        <v>5</v>
      </c>
      <c r="C5" t="s">
        <v>6</v>
      </c>
      <c r="D5">
        <v>4800</v>
      </c>
      <c r="E5">
        <v>16.66</v>
      </c>
      <c r="I5" t="s">
        <v>28</v>
      </c>
      <c r="J5" t="s">
        <v>5</v>
      </c>
      <c r="K5" t="s">
        <v>6</v>
      </c>
      <c r="L5">
        <v>4800</v>
      </c>
      <c r="M5">
        <v>16.66</v>
      </c>
    </row>
    <row r="6" spans="1:13" x14ac:dyDescent="0.25">
      <c r="A6" t="s">
        <v>28</v>
      </c>
      <c r="B6" t="s">
        <v>8</v>
      </c>
      <c r="C6" t="s">
        <v>10</v>
      </c>
      <c r="D6">
        <v>63</v>
      </c>
      <c r="E6">
        <v>-13.35</v>
      </c>
      <c r="I6" t="s">
        <v>28</v>
      </c>
      <c r="J6" t="s">
        <v>8</v>
      </c>
      <c r="K6" t="s">
        <v>10</v>
      </c>
      <c r="L6">
        <v>63</v>
      </c>
      <c r="M6">
        <v>13.35</v>
      </c>
    </row>
    <row r="7" spans="1:13" x14ac:dyDescent="0.25">
      <c r="A7" t="s">
        <v>28</v>
      </c>
      <c r="B7" t="s">
        <v>5</v>
      </c>
      <c r="C7" t="s">
        <v>10</v>
      </c>
      <c r="D7">
        <v>706</v>
      </c>
      <c r="E7">
        <v>-10.050000000000001</v>
      </c>
      <c r="I7" t="s">
        <v>28</v>
      </c>
      <c r="J7" t="s">
        <v>5</v>
      </c>
      <c r="K7" t="s">
        <v>10</v>
      </c>
      <c r="L7">
        <v>706</v>
      </c>
      <c r="M7">
        <v>10.050000000000001</v>
      </c>
    </row>
    <row r="8" spans="1:13" x14ac:dyDescent="0.25">
      <c r="A8" t="s">
        <v>29</v>
      </c>
      <c r="B8" t="s">
        <v>7</v>
      </c>
      <c r="C8" t="s">
        <v>9</v>
      </c>
      <c r="D8">
        <v>4</v>
      </c>
      <c r="E8">
        <v>0.15</v>
      </c>
      <c r="I8" t="s">
        <v>29</v>
      </c>
      <c r="J8" t="s">
        <v>7</v>
      </c>
      <c r="K8" t="s">
        <v>9</v>
      </c>
      <c r="L8">
        <v>4</v>
      </c>
      <c r="M8">
        <v>0.15</v>
      </c>
    </row>
    <row r="9" spans="1:13" x14ac:dyDescent="0.25">
      <c r="A9" t="s">
        <v>29</v>
      </c>
      <c r="B9" t="s">
        <v>5</v>
      </c>
      <c r="C9" t="s">
        <v>6</v>
      </c>
      <c r="D9">
        <v>1629</v>
      </c>
      <c r="E9">
        <v>19.43</v>
      </c>
      <c r="I9" t="s">
        <v>29</v>
      </c>
      <c r="J9" t="s">
        <v>5</v>
      </c>
      <c r="K9" t="s">
        <v>6</v>
      </c>
      <c r="L9">
        <v>1629</v>
      </c>
      <c r="M9">
        <v>19.43</v>
      </c>
    </row>
    <row r="10" spans="1:13" x14ac:dyDescent="0.25">
      <c r="A10" t="s">
        <v>29</v>
      </c>
      <c r="B10" t="s">
        <v>5</v>
      </c>
      <c r="C10" t="s">
        <v>10</v>
      </c>
      <c r="D10">
        <v>138</v>
      </c>
      <c r="E10">
        <v>-9.76</v>
      </c>
      <c r="I10" t="s">
        <v>29</v>
      </c>
      <c r="J10" t="s">
        <v>5</v>
      </c>
      <c r="K10" t="s">
        <v>10</v>
      </c>
      <c r="L10">
        <v>138</v>
      </c>
      <c r="M10">
        <v>9.76</v>
      </c>
    </row>
    <row r="11" spans="1:13" x14ac:dyDescent="0.25">
      <c r="A11" t="s">
        <v>31</v>
      </c>
      <c r="B11" t="s">
        <v>8</v>
      </c>
      <c r="C11" t="s">
        <v>9</v>
      </c>
      <c r="D11">
        <v>2</v>
      </c>
      <c r="E11">
        <v>0</v>
      </c>
      <c r="I11" t="s">
        <v>31</v>
      </c>
      <c r="J11" t="s">
        <v>8</v>
      </c>
      <c r="K11" t="s">
        <v>9</v>
      </c>
      <c r="L11">
        <v>2</v>
      </c>
      <c r="M11">
        <v>0</v>
      </c>
    </row>
    <row r="12" spans="1:13" x14ac:dyDescent="0.25">
      <c r="A12" t="s">
        <v>31</v>
      </c>
      <c r="B12" t="s">
        <v>5</v>
      </c>
      <c r="C12" t="s">
        <v>10</v>
      </c>
      <c r="D12">
        <v>20</v>
      </c>
      <c r="E12">
        <v>-7.73</v>
      </c>
      <c r="I12" t="s">
        <v>31</v>
      </c>
      <c r="J12" t="s">
        <v>5</v>
      </c>
      <c r="K12" t="s">
        <v>10</v>
      </c>
      <c r="L12">
        <v>20</v>
      </c>
      <c r="M12">
        <v>7.73</v>
      </c>
    </row>
    <row r="13" spans="1:13" x14ac:dyDescent="0.25">
      <c r="A13" t="s">
        <v>31</v>
      </c>
      <c r="B13" t="s">
        <v>5</v>
      </c>
      <c r="C13" t="s">
        <v>6</v>
      </c>
      <c r="D13">
        <v>116</v>
      </c>
      <c r="E13">
        <v>17.03</v>
      </c>
      <c r="I13" t="s">
        <v>31</v>
      </c>
      <c r="J13" t="s">
        <v>5</v>
      </c>
      <c r="K13" t="s">
        <v>6</v>
      </c>
      <c r="L13">
        <v>116</v>
      </c>
      <c r="M13">
        <v>17.03</v>
      </c>
    </row>
    <row r="14" spans="1:13" x14ac:dyDescent="0.25">
      <c r="A14" t="s">
        <v>28</v>
      </c>
      <c r="B14" t="s">
        <v>8</v>
      </c>
      <c r="C14" t="s">
        <v>9</v>
      </c>
      <c r="D14">
        <v>24</v>
      </c>
      <c r="E14">
        <v>0.19</v>
      </c>
      <c r="I14" t="s">
        <v>28</v>
      </c>
      <c r="J14" t="s">
        <v>8</v>
      </c>
      <c r="K14" t="s">
        <v>9</v>
      </c>
      <c r="L14">
        <v>24</v>
      </c>
      <c r="M14">
        <v>0.19</v>
      </c>
    </row>
    <row r="15" spans="1:13" x14ac:dyDescent="0.25">
      <c r="A15" t="s">
        <v>28</v>
      </c>
      <c r="B15" t="s">
        <v>8</v>
      </c>
      <c r="C15" t="s">
        <v>6</v>
      </c>
      <c r="D15">
        <v>326</v>
      </c>
      <c r="E15">
        <v>20.05</v>
      </c>
      <c r="I15" t="s">
        <v>28</v>
      </c>
      <c r="J15" t="s">
        <v>8</v>
      </c>
      <c r="K15" t="s">
        <v>6</v>
      </c>
      <c r="L15">
        <v>326</v>
      </c>
      <c r="M15">
        <v>20.05</v>
      </c>
    </row>
    <row r="16" spans="1:13" x14ac:dyDescent="0.25">
      <c r="A16" t="s">
        <v>31</v>
      </c>
      <c r="B16" t="s">
        <v>8</v>
      </c>
      <c r="C16" t="s">
        <v>6</v>
      </c>
      <c r="D16">
        <v>2</v>
      </c>
      <c r="E16">
        <v>32.15</v>
      </c>
      <c r="I16" t="s">
        <v>31</v>
      </c>
      <c r="J16" t="s">
        <v>8</v>
      </c>
      <c r="K16" t="s">
        <v>6</v>
      </c>
      <c r="L16">
        <v>2</v>
      </c>
      <c r="M16">
        <v>32.15</v>
      </c>
    </row>
    <row r="17" spans="1:13" x14ac:dyDescent="0.25">
      <c r="A17" t="s">
        <v>29</v>
      </c>
      <c r="B17" t="s">
        <v>8</v>
      </c>
      <c r="C17" t="s">
        <v>9</v>
      </c>
      <c r="D17">
        <v>8</v>
      </c>
      <c r="E17">
        <v>-0.2</v>
      </c>
      <c r="I17" t="s">
        <v>29</v>
      </c>
      <c r="J17" t="s">
        <v>8</v>
      </c>
      <c r="K17" t="s">
        <v>9</v>
      </c>
      <c r="L17">
        <v>8</v>
      </c>
      <c r="M17">
        <v>0.2</v>
      </c>
    </row>
    <row r="18" spans="1:13" x14ac:dyDescent="0.25">
      <c r="A18" t="s">
        <v>31</v>
      </c>
      <c r="B18" t="s">
        <v>7</v>
      </c>
      <c r="C18" t="s">
        <v>9</v>
      </c>
      <c r="D18">
        <v>1</v>
      </c>
      <c r="E18">
        <v>0</v>
      </c>
      <c r="I18" t="s">
        <v>31</v>
      </c>
      <c r="J18" t="s">
        <v>7</v>
      </c>
      <c r="K18" t="s">
        <v>9</v>
      </c>
      <c r="L18">
        <v>1</v>
      </c>
      <c r="M18">
        <v>0</v>
      </c>
    </row>
    <row r="19" spans="1:13" x14ac:dyDescent="0.25">
      <c r="A19" t="s">
        <v>29</v>
      </c>
      <c r="B19" t="s">
        <v>7</v>
      </c>
      <c r="C19" t="s">
        <v>10</v>
      </c>
      <c r="D19">
        <v>12</v>
      </c>
      <c r="E19">
        <v>-5.69</v>
      </c>
      <c r="I19" t="s">
        <v>29</v>
      </c>
      <c r="J19" t="s">
        <v>7</v>
      </c>
      <c r="K19" t="s">
        <v>10</v>
      </c>
      <c r="L19">
        <v>12</v>
      </c>
      <c r="M19">
        <v>5.69</v>
      </c>
    </row>
    <row r="20" spans="1:13" x14ac:dyDescent="0.25">
      <c r="A20" t="s">
        <v>28</v>
      </c>
      <c r="B20" t="s">
        <v>7</v>
      </c>
      <c r="C20" t="s">
        <v>9</v>
      </c>
      <c r="D20">
        <v>47</v>
      </c>
      <c r="E20">
        <v>0.03</v>
      </c>
      <c r="I20" t="s">
        <v>28</v>
      </c>
      <c r="J20" t="s">
        <v>7</v>
      </c>
      <c r="K20" t="s">
        <v>9</v>
      </c>
      <c r="L20">
        <v>47</v>
      </c>
      <c r="M20">
        <v>0.03</v>
      </c>
    </row>
    <row r="21" spans="1:13" x14ac:dyDescent="0.25">
      <c r="A21" t="s">
        <v>29</v>
      </c>
      <c r="B21" t="s">
        <v>8</v>
      </c>
      <c r="C21" t="s">
        <v>10</v>
      </c>
      <c r="D21">
        <v>11</v>
      </c>
      <c r="E21">
        <v>-11.53</v>
      </c>
      <c r="I21" t="s">
        <v>29</v>
      </c>
      <c r="J21" t="s">
        <v>8</v>
      </c>
      <c r="K21" t="s">
        <v>10</v>
      </c>
      <c r="L21">
        <v>11</v>
      </c>
      <c r="M21">
        <v>11.53</v>
      </c>
    </row>
    <row r="22" spans="1:13" x14ac:dyDescent="0.25">
      <c r="A22" t="s">
        <v>29</v>
      </c>
      <c r="B22" t="s">
        <v>5</v>
      </c>
      <c r="C22" t="s">
        <v>9</v>
      </c>
      <c r="D22">
        <v>64</v>
      </c>
      <c r="E22">
        <v>0.18</v>
      </c>
      <c r="I22" t="s">
        <v>29</v>
      </c>
      <c r="J22" t="s">
        <v>5</v>
      </c>
      <c r="K22" t="s">
        <v>9</v>
      </c>
      <c r="L22">
        <v>64</v>
      </c>
      <c r="M22">
        <v>0.18</v>
      </c>
    </row>
    <row r="23" spans="1:13" x14ac:dyDescent="0.25">
      <c r="A23" t="s">
        <v>29</v>
      </c>
      <c r="B23" t="s">
        <v>7</v>
      </c>
      <c r="C23" t="s">
        <v>6</v>
      </c>
      <c r="D23">
        <v>173</v>
      </c>
      <c r="E23">
        <v>11.77</v>
      </c>
      <c r="I23" t="s">
        <v>29</v>
      </c>
      <c r="J23" t="s">
        <v>7</v>
      </c>
      <c r="K23" t="s">
        <v>6</v>
      </c>
      <c r="L23">
        <v>173</v>
      </c>
      <c r="M23">
        <v>11.77</v>
      </c>
    </row>
    <row r="24" spans="1:13" x14ac:dyDescent="0.25">
      <c r="A24" t="s">
        <v>31</v>
      </c>
      <c r="B24" t="s">
        <v>5</v>
      </c>
      <c r="C24" t="s">
        <v>9</v>
      </c>
      <c r="D24">
        <v>9</v>
      </c>
      <c r="E24">
        <v>0.11</v>
      </c>
      <c r="I24" t="s">
        <v>31</v>
      </c>
      <c r="J24" t="s">
        <v>5</v>
      </c>
      <c r="K24" t="s">
        <v>9</v>
      </c>
      <c r="L24">
        <v>9</v>
      </c>
      <c r="M24">
        <v>0.11</v>
      </c>
    </row>
    <row r="25" spans="1:13" x14ac:dyDescent="0.25">
      <c r="A25" t="s">
        <v>28</v>
      </c>
      <c r="B25" t="s">
        <v>7</v>
      </c>
      <c r="C25" t="s">
        <v>10</v>
      </c>
      <c r="D25">
        <v>58</v>
      </c>
      <c r="E25">
        <v>-6.16</v>
      </c>
      <c r="I25" t="s">
        <v>28</v>
      </c>
      <c r="J25" t="s">
        <v>7</v>
      </c>
      <c r="K25" t="s">
        <v>10</v>
      </c>
      <c r="L25">
        <v>58</v>
      </c>
      <c r="M25">
        <v>6.16</v>
      </c>
    </row>
    <row r="26" spans="1:13" x14ac:dyDescent="0.25">
      <c r="A26" t="s">
        <v>31</v>
      </c>
      <c r="B26" t="s">
        <v>7</v>
      </c>
      <c r="C26" t="s">
        <v>10</v>
      </c>
      <c r="D26">
        <v>1</v>
      </c>
      <c r="E26">
        <v>-1.2</v>
      </c>
      <c r="I26" t="s">
        <v>31</v>
      </c>
      <c r="J26" t="s">
        <v>7</v>
      </c>
      <c r="K26" t="s">
        <v>10</v>
      </c>
      <c r="L26">
        <v>1</v>
      </c>
      <c r="M26">
        <v>1.2</v>
      </c>
    </row>
    <row r="27" spans="1:13" x14ac:dyDescent="0.25">
      <c r="A27" t="s">
        <v>31</v>
      </c>
      <c r="B27" t="s">
        <v>7</v>
      </c>
      <c r="C27" t="s">
        <v>6</v>
      </c>
      <c r="D27">
        <v>37</v>
      </c>
      <c r="E27">
        <v>16.14</v>
      </c>
      <c r="I27" t="s">
        <v>31</v>
      </c>
      <c r="J27" t="s">
        <v>7</v>
      </c>
      <c r="K27" t="s">
        <v>6</v>
      </c>
      <c r="L27">
        <v>37</v>
      </c>
      <c r="M27">
        <v>16.14</v>
      </c>
    </row>
    <row r="31" spans="1:13" x14ac:dyDescent="0.25">
      <c r="A31" s="3" t="s">
        <v>777</v>
      </c>
      <c r="B31" s="3" t="s">
        <v>264</v>
      </c>
      <c r="I31" s="3" t="s">
        <v>777</v>
      </c>
      <c r="J31" s="3" t="s">
        <v>265</v>
      </c>
    </row>
    <row r="32" spans="1:13" x14ac:dyDescent="0.25">
      <c r="A32" s="3" t="s">
        <v>776</v>
      </c>
      <c r="B32" t="s">
        <v>7</v>
      </c>
      <c r="C32" t="s">
        <v>5</v>
      </c>
      <c r="D32" t="s">
        <v>8</v>
      </c>
      <c r="E32" t="s">
        <v>261</v>
      </c>
      <c r="I32" s="3" t="s">
        <v>776</v>
      </c>
      <c r="J32" t="s">
        <v>6</v>
      </c>
      <c r="K32" t="s">
        <v>9</v>
      </c>
      <c r="L32" t="s">
        <v>10</v>
      </c>
    </row>
    <row r="33" spans="1:12" x14ac:dyDescent="0.25">
      <c r="A33" s="4" t="s">
        <v>31</v>
      </c>
      <c r="B33" s="7">
        <v>4.9800000000000004</v>
      </c>
      <c r="C33" s="7">
        <v>3.1366666666666667</v>
      </c>
      <c r="D33" s="7">
        <v>16.074999999999999</v>
      </c>
      <c r="E33" s="7">
        <v>7.0625</v>
      </c>
      <c r="I33" s="4" t="s">
        <v>31</v>
      </c>
      <c r="J33" s="7">
        <v>21.77333333333333</v>
      </c>
      <c r="K33" s="7">
        <v>3.6666666666666667E-2</v>
      </c>
      <c r="L33" s="7">
        <v>4.4649999999999999</v>
      </c>
    </row>
    <row r="34" spans="1:12" x14ac:dyDescent="0.25">
      <c r="A34" s="4" t="s">
        <v>29</v>
      </c>
      <c r="B34" s="7">
        <v>2.0766666666666667</v>
      </c>
      <c r="C34" s="7">
        <v>3.2833333333333332</v>
      </c>
      <c r="D34" s="7">
        <v>2.4933333333333341</v>
      </c>
      <c r="E34" s="7">
        <v>2.617777777777778</v>
      </c>
      <c r="I34" s="4" t="s">
        <v>29</v>
      </c>
      <c r="J34" s="7">
        <v>16.803333333333331</v>
      </c>
      <c r="K34" s="7">
        <v>0.17666666666666667</v>
      </c>
      <c r="L34" s="7">
        <v>8.9933333333333323</v>
      </c>
    </row>
    <row r="35" spans="1:12" x14ac:dyDescent="0.25">
      <c r="A35" s="4" t="s">
        <v>28</v>
      </c>
      <c r="B35" s="7">
        <v>3.5066666666666664</v>
      </c>
      <c r="C35" s="7">
        <v>2.2299999999999991</v>
      </c>
      <c r="D35" s="7">
        <v>2.2966666666666669</v>
      </c>
      <c r="E35" s="7">
        <v>2.6777777777777776</v>
      </c>
      <c r="I35" s="4" t="s">
        <v>28</v>
      </c>
      <c r="J35" s="7">
        <v>17.786666666666665</v>
      </c>
      <c r="K35" s="7">
        <v>0.10000000000000002</v>
      </c>
      <c r="L35" s="7">
        <v>9.8533333333333335</v>
      </c>
    </row>
    <row r="36" spans="1:12" x14ac:dyDescent="0.25">
      <c r="A36" s="4" t="s">
        <v>261</v>
      </c>
      <c r="B36" s="7">
        <v>3.5211111111111113</v>
      </c>
      <c r="C36" s="7">
        <v>2.8833333333333333</v>
      </c>
      <c r="D36" s="7">
        <v>5.8149999999999995</v>
      </c>
      <c r="E36" s="7">
        <v>4.006153846153846</v>
      </c>
      <c r="I36" s="4" t="s">
        <v>261</v>
      </c>
      <c r="J36" s="7">
        <v>18.787777777777777</v>
      </c>
      <c r="K36" s="7">
        <v>0.10444444444444444</v>
      </c>
      <c r="L36" s="7">
        <v>8.1837499999999999</v>
      </c>
    </row>
    <row r="40" spans="1:12" x14ac:dyDescent="0.25">
      <c r="I40" t="s">
        <v>776</v>
      </c>
      <c r="J40" t="s">
        <v>6</v>
      </c>
      <c r="K40" t="s">
        <v>9</v>
      </c>
      <c r="L40" t="s">
        <v>10</v>
      </c>
    </row>
    <row r="41" spans="1:12" x14ac:dyDescent="0.25">
      <c r="I41" t="s">
        <v>31</v>
      </c>
      <c r="J41" s="11">
        <v>0.217733333333333</v>
      </c>
      <c r="K41" s="11">
        <v>3.66666666666667E-4</v>
      </c>
      <c r="L41" s="11">
        <v>4.4650000000000002E-2</v>
      </c>
    </row>
    <row r="42" spans="1:12" x14ac:dyDescent="0.25">
      <c r="I42" t="s">
        <v>29</v>
      </c>
      <c r="J42" s="11">
        <v>0.16803333333333301</v>
      </c>
      <c r="K42" s="11">
        <v>1.7666666666666701E-3</v>
      </c>
      <c r="L42" s="11">
        <v>8.9933333333333296E-2</v>
      </c>
    </row>
    <row r="43" spans="1:12" x14ac:dyDescent="0.25">
      <c r="I43" t="s">
        <v>28</v>
      </c>
      <c r="J43" s="11">
        <v>0.17786666666666701</v>
      </c>
      <c r="K43" s="11">
        <v>0.10000000000000002</v>
      </c>
      <c r="L43" s="11">
        <v>9.8533333333333306E-2</v>
      </c>
    </row>
  </sheetData>
  <pageMargins left="0.7" right="0.7" top="0.75" bottom="0.75" header="0.3" footer="0.3"/>
  <pageSetup orientation="portrait" horizontalDpi="0" verticalDpi="0" r:id="rId3"/>
  <tableParts count="2">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read_me</vt:lpstr>
      <vt:lpstr>employer_category_summary_by_bi</vt:lpstr>
      <vt:lpstr>employer_size_biased_men</vt:lpstr>
      <vt:lpstr>employer_size_biased_women</vt:lpstr>
      <vt:lpstr>employer_size_overall</vt:lpstr>
      <vt:lpstr>banks_biased_men</vt:lpstr>
      <vt:lpstr>schools_all</vt:lpstr>
      <vt:lpstr>london_other_locations_by_categ</vt:lpstr>
      <vt:lpstr>london_birmingham_by_category&amp;b</vt:lpstr>
      <vt:lpstr>top_10_employers_biased_to_men</vt:lpstr>
      <vt:lpstr>top_10_size_1000</vt:lpstr>
      <vt:lpstr>top_10_size_5000</vt:lpstr>
      <vt:lpstr>top_10_size_20000</vt:lpstr>
      <vt:lpstr>banks_men</vt:lpstr>
      <vt:lpstr>by_employer_size</vt:lpstr>
      <vt:lpstr>ByBias</vt:lpstr>
      <vt:lpstr>employer_size_men</vt:lpstr>
      <vt:lpstr>employer_size_women</vt:lpstr>
      <vt:lpstr>london_birmingham</vt:lpstr>
      <vt:lpstr>london_other</vt:lpstr>
      <vt:lpstr>top_10_1000</vt:lpstr>
      <vt:lpstr>top_10_20000</vt:lpstr>
      <vt:lpstr>top_10_5000</vt:lpstr>
      <vt:lpstr>top_10_men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Angie M</cp:lastModifiedBy>
  <dcterms:created xsi:type="dcterms:W3CDTF">2022-05-23T02:39:02Z</dcterms:created>
  <dcterms:modified xsi:type="dcterms:W3CDTF">2022-07-13T05:02:18Z</dcterms:modified>
</cp:coreProperties>
</file>